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1000" activeTab="9"/>
  </bookViews>
  <sheets>
    <sheet name="ＡＢ" sheetId="1" r:id="rId1"/>
    <sheet name="ＣＤ" sheetId="2" r:id="rId2"/>
    <sheet name="ＥＦ" sheetId="3" r:id="rId3"/>
    <sheet name="ＧＨ" sheetId="4" r:id="rId4"/>
    <sheet name="ＩＪ" sheetId="5" r:id="rId5"/>
    <sheet name="ＫＬ" sheetId="6" r:id="rId6"/>
    <sheet name="ＭＮ" sheetId="7" r:id="rId7"/>
    <sheet name="ＯＰ" sheetId="8" r:id="rId8"/>
    <sheet name="組み合わせ" sheetId="9" r:id="rId9"/>
    <sheet name="2日目1" sheetId="10" r:id="rId10"/>
    <sheet name="2日目2" sheetId="11" r:id="rId11"/>
    <sheet name="準々決勝・準決勝・決勝" sheetId="12" r:id="rId12"/>
  </sheets>
  <definedNames>
    <definedName name="_xlnm.Print_Area" localSheetId="9">'2日目1'!$A$1:$Y$79</definedName>
    <definedName name="_xlnm.Print_Area" localSheetId="10">'2日目2'!$A$1:$Y$80</definedName>
    <definedName name="_xlnm.Print_Area" localSheetId="0">'ＡＢ'!$A$1:$AA$69</definedName>
    <definedName name="_xlnm.Print_Area" localSheetId="1">'ＣＤ'!$A$1:$AA$69</definedName>
    <definedName name="_xlnm.Print_Area" localSheetId="2">'ＥＦ'!$A$1:$AA$69</definedName>
    <definedName name="_xlnm.Print_Area" localSheetId="3">'ＧＨ'!$A$1:$AA$69</definedName>
    <definedName name="_xlnm.Print_Area" localSheetId="4">'ＩＪ'!$A$1:$AA$69</definedName>
    <definedName name="_xlnm.Print_Area" localSheetId="5">'ＫＬ'!$A$1:$AA$69</definedName>
    <definedName name="_xlnm.Print_Area" localSheetId="6">'ＭＮ'!$A$1:$AA$69</definedName>
    <definedName name="_xlnm.Print_Area" localSheetId="7">'ＯＰ'!$A$1:$AA$69</definedName>
    <definedName name="_xlnm.Print_Area" localSheetId="11">'準々決勝・準決勝・決勝'!$A$1:$Y$70</definedName>
    <definedName name="_xlnm.Print_Area" localSheetId="8">'組み合わせ'!$A$1:$AK$84</definedName>
  </definedNames>
  <calcPr fullCalcOnLoad="1"/>
</workbook>
</file>

<file path=xl/sharedStrings.xml><?xml version="1.0" encoding="utf-8"?>
<sst xmlns="http://schemas.openxmlformats.org/spreadsheetml/2006/main" count="1107" uniqueCount="248">
  <si>
    <t>⑥</t>
  </si>
  <si>
    <t>勝点</t>
  </si>
  <si>
    <t>得失点</t>
  </si>
  <si>
    <t>順位</t>
  </si>
  <si>
    <t>Ａ</t>
  </si>
  <si>
    <t>Ｂ</t>
  </si>
  <si>
    <t>①</t>
  </si>
  <si>
    <t>②</t>
  </si>
  <si>
    <t>③</t>
  </si>
  <si>
    <t>④</t>
  </si>
  <si>
    <t>⑤</t>
  </si>
  <si>
    <t>（</t>
  </si>
  <si>
    <t>）</t>
  </si>
  <si>
    <t>C</t>
  </si>
  <si>
    <t>D</t>
  </si>
  <si>
    <t>E</t>
  </si>
  <si>
    <t>F</t>
  </si>
  <si>
    <t>会場</t>
  </si>
  <si>
    <t>G</t>
  </si>
  <si>
    <t>H</t>
  </si>
  <si>
    <t>I</t>
  </si>
  <si>
    <t>J</t>
  </si>
  <si>
    <t>M</t>
  </si>
  <si>
    <t>N</t>
  </si>
  <si>
    <t>O</t>
  </si>
  <si>
    <t>P</t>
  </si>
  <si>
    <t>（</t>
  </si>
  <si>
    <t>）</t>
  </si>
  <si>
    <t>K</t>
  </si>
  <si>
    <t>L</t>
  </si>
  <si>
    <t>＜Ａピッチ＞</t>
  </si>
  <si>
    <t>＜Ｂピッチ＞</t>
  </si>
  <si>
    <t>－</t>
  </si>
  <si>
    <t>Ａリ－グ</t>
  </si>
  <si>
    <t>Ｂリ－グ</t>
  </si>
  <si>
    <t>A</t>
  </si>
  <si>
    <t>P</t>
  </si>
  <si>
    <t>B</t>
  </si>
  <si>
    <t>O</t>
  </si>
  <si>
    <t>C</t>
  </si>
  <si>
    <t>N</t>
  </si>
  <si>
    <t>D</t>
  </si>
  <si>
    <t>M</t>
  </si>
  <si>
    <t>E</t>
  </si>
  <si>
    <t>L</t>
  </si>
  <si>
    <t>F</t>
  </si>
  <si>
    <t>K</t>
  </si>
  <si>
    <t>G</t>
  </si>
  <si>
    <t>J</t>
  </si>
  <si>
    <t>H</t>
  </si>
  <si>
    <t>I</t>
  </si>
  <si>
    <t>A1位</t>
  </si>
  <si>
    <t>B1位</t>
  </si>
  <si>
    <t>C1位</t>
  </si>
  <si>
    <t>D1位</t>
  </si>
  <si>
    <t>E1位</t>
  </si>
  <si>
    <t>F1位</t>
  </si>
  <si>
    <t>G1位</t>
  </si>
  <si>
    <t>H1位</t>
  </si>
  <si>
    <t>I1位</t>
  </si>
  <si>
    <t>J1位</t>
  </si>
  <si>
    <t>K1位</t>
  </si>
  <si>
    <t>L1位</t>
  </si>
  <si>
    <t>M1位</t>
  </si>
  <si>
    <t>N1位</t>
  </si>
  <si>
    <t>O1位</t>
  </si>
  <si>
    <t>P1位</t>
  </si>
  <si>
    <t>第１日   1次リ－グ</t>
  </si>
  <si>
    <t>第１会場</t>
  </si>
  <si>
    <t>第２会場</t>
  </si>
  <si>
    <t>第３会場</t>
  </si>
  <si>
    <t>第４会場</t>
  </si>
  <si>
    <t>第５会場</t>
  </si>
  <si>
    <t>第６会場</t>
  </si>
  <si>
    <t>第７会場</t>
  </si>
  <si>
    <t>第８会場</t>
  </si>
  <si>
    <t>A①</t>
  </si>
  <si>
    <t>B①</t>
  </si>
  <si>
    <t>A③</t>
  </si>
  <si>
    <t>B③</t>
  </si>
  <si>
    <t>A②</t>
  </si>
  <si>
    <t>B②</t>
  </si>
  <si>
    <t>A④</t>
  </si>
  <si>
    <t>B④</t>
  </si>
  <si>
    <t>A⑤</t>
  </si>
  <si>
    <t>A①勝</t>
  </si>
  <si>
    <t>B①勝</t>
  </si>
  <si>
    <t>B⑤</t>
  </si>
  <si>
    <t>A②勝</t>
  </si>
  <si>
    <t>B②勝</t>
  </si>
  <si>
    <t>A③勝</t>
  </si>
  <si>
    <t>B③勝</t>
  </si>
  <si>
    <t>A⑥</t>
  </si>
  <si>
    <t>B⑥</t>
  </si>
  <si>
    <t>＜Bピッチ＞</t>
  </si>
  <si>
    <t>■成　績</t>
  </si>
  <si>
    <t>優秀選手</t>
  </si>
  <si>
    <t>優　勝</t>
  </si>
  <si>
    <t>(               )</t>
  </si>
  <si>
    <t>３位</t>
  </si>
  <si>
    <t>フェアプレー賞</t>
  </si>
  <si>
    <t>準優勝</t>
  </si>
  <si>
    <t>宇都宮市サッカー場</t>
  </si>
  <si>
    <t>Cリ－グ</t>
  </si>
  <si>
    <t>Dリ－グ</t>
  </si>
  <si>
    <t>Eリ－グ</t>
  </si>
  <si>
    <t>Fリ－グ</t>
  </si>
  <si>
    <t>Gリ－グ</t>
  </si>
  <si>
    <t>Hリ－グ</t>
  </si>
  <si>
    <t>Iリ－グ</t>
  </si>
  <si>
    <t>Jリ－グ</t>
  </si>
  <si>
    <t>Kリ－グ</t>
  </si>
  <si>
    <t>Lリ－グ</t>
  </si>
  <si>
    <t>Mリ－グ</t>
  </si>
  <si>
    <t>Nリ－グ</t>
  </si>
  <si>
    <t>Oリ－グ</t>
  </si>
  <si>
    <t>Pリ－グ</t>
  </si>
  <si>
    <t>会場</t>
  </si>
  <si>
    <t>A④</t>
  </si>
  <si>
    <t>A③</t>
  </si>
  <si>
    <t>B③</t>
  </si>
  <si>
    <t>A①</t>
  </si>
  <si>
    <t>B①</t>
  </si>
  <si>
    <t>A②</t>
  </si>
  <si>
    <t>B②</t>
  </si>
  <si>
    <t>準々決勝</t>
  </si>
  <si>
    <t>ー</t>
  </si>
  <si>
    <t>準決勝</t>
  </si>
  <si>
    <t>決勝</t>
  </si>
  <si>
    <t>第３日　準々決勝・準決勝・決勝</t>
  </si>
  <si>
    <t>SAKURAグリーンフィールド</t>
  </si>
  <si>
    <t>栃木県グリーンスタジアムサブグランド</t>
  </si>
  <si>
    <t>A②負、B②負、B②負、A②負</t>
  </si>
  <si>
    <t>A③負、B③負、B③負、A③負</t>
  </si>
  <si>
    <t>A④負、B④負、B④負、A④負</t>
  </si>
  <si>
    <t>第２日    2月２日   　</t>
  </si>
  <si>
    <t>審判委員会</t>
  </si>
  <si>
    <t>I2位</t>
  </si>
  <si>
    <t>J2位</t>
  </si>
  <si>
    <t>K2位</t>
  </si>
  <si>
    <t>L2位</t>
  </si>
  <si>
    <t>M2位</t>
  </si>
  <si>
    <t>N2位</t>
  </si>
  <si>
    <t>O2位</t>
  </si>
  <si>
    <t>P2位</t>
  </si>
  <si>
    <t>第１会場</t>
  </si>
  <si>
    <t>第2会場</t>
  </si>
  <si>
    <t>A2位</t>
  </si>
  <si>
    <t>C2位</t>
  </si>
  <si>
    <t>E2位</t>
  </si>
  <si>
    <t>G2位</t>
  </si>
  <si>
    <t>B2位</t>
  </si>
  <si>
    <t>D2位</t>
  </si>
  <si>
    <t>F2位</t>
  </si>
  <si>
    <t>H2位</t>
  </si>
  <si>
    <t>JA全農杯全国小学生サッカー大会in関東栃木県大会　第37回栃木県少年サッカ－新人大会組合せ</t>
  </si>
  <si>
    <t>5 、 6 、 7 、 8</t>
  </si>
  <si>
    <t>1 、 2 、 3 、 4</t>
  </si>
  <si>
    <t>6 、 5 、 8 、 7</t>
  </si>
  <si>
    <t>2 、 1 、 4 、 3</t>
  </si>
  <si>
    <t>主、副、副、４ｔｈ</t>
  </si>
  <si>
    <t>8 、 7 、 6 、 5</t>
  </si>
  <si>
    <t>4 、 3 、 2 、 1</t>
  </si>
  <si>
    <t>7 、 8 、 5 、 6</t>
  </si>
  <si>
    <t>3 、 4 、 1 、 2</t>
  </si>
  <si>
    <t>A①負、B①負、B①負、A①負</t>
  </si>
  <si>
    <t>主、 副 、 副 、 4th</t>
  </si>
  <si>
    <t>5、　6、　7、　8</t>
  </si>
  <si>
    <t>13、　14、　15、　16</t>
  </si>
  <si>
    <t>1、　2、　3、　4</t>
  </si>
  <si>
    <t>9、　10、　11、　12</t>
  </si>
  <si>
    <t>8、　7、　6、　5</t>
  </si>
  <si>
    <t>16、　15、　14、　13</t>
  </si>
  <si>
    <t>4、　3、　2、　1</t>
  </si>
  <si>
    <t>12、　11、　10、　9</t>
  </si>
  <si>
    <t>市貝町城見ヶ丘運動公園</t>
  </si>
  <si>
    <t>足利市五十部サッカー場</t>
  </si>
  <si>
    <t>小山市運動公園陸上競技場</t>
  </si>
  <si>
    <t>足利市本町グランド</t>
  </si>
  <si>
    <t>益子町民グランド</t>
  </si>
  <si>
    <t>下野市別処山公園</t>
  </si>
  <si>
    <t>市貝町中央公民館グランド</t>
  </si>
  <si>
    <t>下野市東部運動場</t>
  </si>
  <si>
    <t>野木ＳＳＳ</t>
  </si>
  <si>
    <t>共英フットボールクラブ</t>
  </si>
  <si>
    <t>ＦＣエルソレオ日光</t>
  </si>
  <si>
    <t>ＦＣグラシアス</t>
  </si>
  <si>
    <t>ＳＡＫＵＲＡ　ＦＯＯＴＢＡＬＬ　ＣＬＵＢ　Ｊｒ</t>
  </si>
  <si>
    <t>御厨フットボールクラブ</t>
  </si>
  <si>
    <t>ヴェルフェ矢板Ｕ－１２</t>
  </si>
  <si>
    <t>Ｓ４ スペランツァ</t>
  </si>
  <si>
    <t>ともぞうサッカークラブ</t>
  </si>
  <si>
    <t>ＦＣ　ＶＡＬＯＮ</t>
  </si>
  <si>
    <t>しおやＦＣヴィガウス</t>
  </si>
  <si>
    <t>亀山サッカークラブ</t>
  </si>
  <si>
    <t>ＦＣみらいＰＩＮＫ</t>
  </si>
  <si>
    <t>ＦＣがむしゃら</t>
  </si>
  <si>
    <t>ＡＳ栃木ｂｏｍ　ｄｅ　ｂｏｌａ</t>
  </si>
  <si>
    <t>足利トレヴィータＦＣロッソ</t>
  </si>
  <si>
    <t>ＴＥＡＭリフレＳＣ</t>
  </si>
  <si>
    <t>Ａ．ＭＩＮＡＭＩ．ＦＣ</t>
  </si>
  <si>
    <t>ＪＳＴかがやき</t>
  </si>
  <si>
    <t>大谷北ＦＣフォルテ</t>
  </si>
  <si>
    <t>ＷＥＳＴ　ＦＯＯＴＢＡＬＬ　ＣＯＭＭＵＮＩＴＹ</t>
  </si>
  <si>
    <t>おおぞらＳＣ</t>
  </si>
  <si>
    <t>大谷東フットボールクラブ</t>
  </si>
  <si>
    <t>ＮＩＫＫＯ　ＳＰＯＲＴＳ　ＣＬＵＢ　セレソン</t>
  </si>
  <si>
    <t>南河内サッカースポーツ少年団</t>
  </si>
  <si>
    <t>足利サッカークラブジュニア</t>
  </si>
  <si>
    <t>今市ＦＣプログレス</t>
  </si>
  <si>
    <t>清原サッカースポーツ少年団</t>
  </si>
  <si>
    <t>ＦＣバジェルボ那須烏山</t>
  </si>
  <si>
    <t>ＦＣ真岡２１ファンタジー</t>
  </si>
  <si>
    <t>ＦＣみらいＶＩＯＬＥＴ</t>
  </si>
  <si>
    <t>野原グランディオスＦＣ</t>
  </si>
  <si>
    <t>小山三小ＦＣ</t>
  </si>
  <si>
    <t>ＦＣ　Ｒｉｓｏ</t>
  </si>
  <si>
    <t>アルゼンチンサッカークラブ日光</t>
  </si>
  <si>
    <t>ＪＦＣアミスタ市貝Ｕ１０</t>
  </si>
  <si>
    <t>みはらサッカークラブジュニア</t>
  </si>
  <si>
    <t>ＦＣ　ＳＦｉＤＡ</t>
  </si>
  <si>
    <t>ＡＳ栃木ｂｏｍ　ｄｅ　ｂｏｌａセカンド</t>
  </si>
  <si>
    <t>ＦＣ朱雀</t>
  </si>
  <si>
    <t>Ｆ．Ｃ．栃木ジュニア</t>
  </si>
  <si>
    <t>ＦＣアネーロ宇都宮・Ｕ－１２</t>
  </si>
  <si>
    <t>祖母井クラブ</t>
  </si>
  <si>
    <t>三島ＦＣ</t>
  </si>
  <si>
    <t>山辺千歳ＦＣ</t>
  </si>
  <si>
    <t>ＪＦＣ　Ｗｉｎｇ</t>
  </si>
  <si>
    <t>ＹＵＺＵＨＡ　ＦＣ　ジュニア</t>
  </si>
  <si>
    <t>カテット白沢サッカースクール</t>
  </si>
  <si>
    <t>Ｍｏｒａｎｇｏ栃木フットボールクラブ Ｕ－１２</t>
  </si>
  <si>
    <t>ＦＣ西那須２１アストロ</t>
  </si>
  <si>
    <t>ＫＳＣ鹿沼</t>
  </si>
  <si>
    <t>富士見サッカースポーツ少年団</t>
  </si>
  <si>
    <t>ＦＥ．アトレチコ佐野</t>
  </si>
  <si>
    <t>ＪＦＣアミスタ市貝トップ</t>
  </si>
  <si>
    <t>宝木キッカーズ</t>
  </si>
  <si>
    <t>栃木ウーヴァ フットボールクラブ・Ｕ－１２</t>
  </si>
  <si>
    <t>鹿沼西ＦＣ</t>
  </si>
  <si>
    <t>ＨＦＣ．ＺＥＲＯ真岡</t>
  </si>
  <si>
    <t>さくらボン・ディ・ボーラ</t>
  </si>
  <si>
    <t>栃木サッカークラブＵ－１２</t>
  </si>
  <si>
    <t>ｕｎｉｏｎ ｓｐｏｒｔｓ ｃｌｕｂ</t>
  </si>
  <si>
    <t>ＦＣ黒羽</t>
  </si>
  <si>
    <t>ＦＣカンピオーネ</t>
  </si>
  <si>
    <t>Ｋ－ＷＥＳＴ．ＦＣ2001</t>
  </si>
  <si>
    <t>PK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</si>
</sst>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h:mm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20"/>
      <name val="ＤＨＰ平成ゴシックW5"/>
      <family val="3"/>
    </font>
    <font>
      <sz val="18"/>
      <name val="HG正楷書体-PRO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sz val="26"/>
      <name val="ＭＳ Ｐゴシック"/>
      <family val="3"/>
    </font>
    <font>
      <sz val="18"/>
      <name val="ＤＨＰ平成ゴシックW5"/>
      <family val="3"/>
    </font>
    <font>
      <sz val="13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0"/>
      <name val="ＭＳ Ｐゴシック"/>
      <family val="3"/>
    </font>
    <font>
      <sz val="18"/>
      <color theme="0"/>
      <name val="ＭＳ Ｐゴシック"/>
      <family val="3"/>
    </font>
    <font>
      <sz val="16"/>
      <name val="Calibri"/>
      <family val="3"/>
    </font>
    <font>
      <sz val="18"/>
      <name val="Calibri Light"/>
      <family val="3"/>
    </font>
    <font>
      <sz val="20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ashed"/>
      <right style="thin"/>
      <top style="thick">
        <color rgb="FFFF0000"/>
      </top>
      <bottom>
        <color indexed="63"/>
      </bottom>
    </border>
    <border>
      <left style="dashed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dashed"/>
      <right>
        <color indexed="63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 style="thick">
        <color rgb="FFFF0000"/>
      </top>
      <bottom>
        <color indexed="63"/>
      </bottom>
    </border>
    <border>
      <left style="dashed"/>
      <right style="thick">
        <color rgb="FFFF0000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0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top" textRotation="255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textRotation="255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textRotation="255" wrapText="1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textRotation="255" wrapText="1"/>
    </xf>
    <xf numFmtId="0" fontId="7" fillId="0" borderId="11" xfId="0" applyFont="1" applyFill="1" applyBorder="1" applyAlignment="1">
      <alignment vertical="center" textRotation="255" wrapTex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center" textRotation="255"/>
    </xf>
    <xf numFmtId="0" fontId="7" fillId="0" borderId="10" xfId="0" applyFont="1" applyFill="1" applyBorder="1" applyAlignment="1">
      <alignment vertical="center" textRotation="255" shrinkToFit="1"/>
    </xf>
    <xf numFmtId="0" fontId="7" fillId="0" borderId="16" xfId="0" applyFont="1" applyFill="1" applyBorder="1" applyAlignment="1">
      <alignment vertical="center" textRotation="255"/>
    </xf>
    <xf numFmtId="0" fontId="7" fillId="0" borderId="11" xfId="0" applyFont="1" applyFill="1" applyBorder="1" applyAlignment="1">
      <alignment horizontal="center" vertical="center" textRotation="255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20" fontId="16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2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56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textRotation="255"/>
    </xf>
    <xf numFmtId="0" fontId="7" fillId="0" borderId="15" xfId="0" applyFont="1" applyFill="1" applyBorder="1" applyAlignment="1">
      <alignment vertical="center" textRotation="255"/>
    </xf>
    <xf numFmtId="0" fontId="6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textRotation="255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/>
    </xf>
    <xf numFmtId="0" fontId="19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distributed" vertical="center"/>
    </xf>
    <xf numFmtId="56" fontId="7" fillId="0" borderId="0" xfId="0" applyNumberFormat="1" applyFont="1" applyFill="1" applyBorder="1" applyAlignment="1">
      <alignment horizontal="center" vertical="center" shrinkToFit="1"/>
    </xf>
    <xf numFmtId="56" fontId="1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top" textRotation="255"/>
    </xf>
    <xf numFmtId="0" fontId="5" fillId="0" borderId="0" xfId="0" applyFont="1" applyFill="1" applyAlignment="1">
      <alignment horizontal="distributed" vertical="center"/>
    </xf>
    <xf numFmtId="0" fontId="63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shrinkToFit="1"/>
    </xf>
    <xf numFmtId="0" fontId="15" fillId="0" borderId="0" xfId="0" applyFont="1" applyFill="1" applyBorder="1" applyAlignment="1">
      <alignment vertical="center" textRotation="255" wrapText="1"/>
    </xf>
    <xf numFmtId="0" fontId="15" fillId="0" borderId="16" xfId="0" applyFont="1" applyFill="1" applyBorder="1" applyAlignment="1">
      <alignment vertical="center" textRotation="255" wrapText="1"/>
    </xf>
    <xf numFmtId="56" fontId="7" fillId="0" borderId="20" xfId="0" applyNumberFormat="1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textRotation="255" wrapText="1"/>
    </xf>
    <xf numFmtId="0" fontId="0" fillId="0" borderId="24" xfId="0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textRotation="255" wrapText="1" shrinkToFit="1"/>
    </xf>
    <xf numFmtId="0" fontId="9" fillId="0" borderId="20" xfId="0" applyFont="1" applyFill="1" applyBorder="1" applyAlignment="1">
      <alignment vertical="center" textRotation="255" wrapText="1" shrinkToFit="1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63" fillId="0" borderId="0" xfId="0" applyFont="1" applyFill="1" applyAlignment="1">
      <alignment horizontal="center" vertical="center" wrapText="1"/>
    </xf>
    <xf numFmtId="0" fontId="0" fillId="0" borderId="27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5" fillId="0" borderId="38" xfId="0" applyFont="1" applyFill="1" applyBorder="1" applyAlignment="1">
      <alignment vertical="center" textRotation="255" wrapText="1"/>
    </xf>
    <xf numFmtId="0" fontId="15" fillId="0" borderId="33" xfId="0" applyFont="1" applyFill="1" applyBorder="1" applyAlignment="1">
      <alignment vertical="center" textRotation="255" wrapText="1"/>
    </xf>
    <xf numFmtId="0" fontId="15" fillId="0" borderId="39" xfId="0" applyFont="1" applyFill="1" applyBorder="1" applyAlignment="1">
      <alignment vertical="center" textRotation="255" wrapText="1"/>
    </xf>
    <xf numFmtId="0" fontId="7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64" fillId="0" borderId="0" xfId="0" applyFont="1" applyFill="1" applyAlignment="1">
      <alignment horizontal="left" vertical="center" wrapText="1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 textRotation="255" wrapText="1"/>
    </xf>
    <xf numFmtId="0" fontId="15" fillId="0" borderId="44" xfId="0" applyFont="1" applyFill="1" applyBorder="1" applyAlignment="1">
      <alignment vertical="center" textRotation="255" wrapText="1"/>
    </xf>
    <xf numFmtId="0" fontId="15" fillId="0" borderId="42" xfId="0" applyFont="1" applyFill="1" applyBorder="1" applyAlignment="1">
      <alignment vertical="center" textRotation="255" wrapText="1"/>
    </xf>
    <xf numFmtId="0" fontId="7" fillId="0" borderId="4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 textRotation="255" wrapText="1"/>
    </xf>
    <xf numFmtId="0" fontId="7" fillId="0" borderId="48" xfId="0" applyFont="1" applyFill="1" applyBorder="1" applyAlignment="1">
      <alignment vertical="center"/>
    </xf>
    <xf numFmtId="0" fontId="15" fillId="0" borderId="43" xfId="0" applyFont="1" applyFill="1" applyBorder="1" applyAlignment="1">
      <alignment vertical="center" textRotation="255" wrapText="1"/>
    </xf>
    <xf numFmtId="0" fontId="10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2" fillId="34" borderId="26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distributed" vertical="center"/>
    </xf>
    <xf numFmtId="0" fontId="7" fillId="0" borderId="26" xfId="0" applyFont="1" applyFill="1" applyBorder="1" applyAlignment="1">
      <alignment horizontal="center" vertical="distributed" textRotation="255"/>
    </xf>
    <xf numFmtId="0" fontId="6" fillId="0" borderId="26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distributed" vertical="center"/>
    </xf>
    <xf numFmtId="0" fontId="7" fillId="0" borderId="26" xfId="0" applyFont="1" applyFill="1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center" vertical="top" textRotation="255" wrapText="1"/>
    </xf>
    <xf numFmtId="0" fontId="5" fillId="0" borderId="0" xfId="0" applyFont="1" applyFill="1" applyAlignment="1">
      <alignment horizontal="center" vertical="top" textRotation="255" wrapText="1"/>
    </xf>
    <xf numFmtId="0" fontId="7" fillId="0" borderId="0" xfId="0" applyFont="1" applyFill="1" applyAlignment="1">
      <alignment horizontal="center" vertical="top" textRotation="255" wrapText="1"/>
    </xf>
    <xf numFmtId="0" fontId="7" fillId="34" borderId="0" xfId="0" applyFont="1" applyFill="1" applyAlignment="1">
      <alignment horizontal="center" vertical="top" textRotation="255" wrapText="1"/>
    </xf>
    <xf numFmtId="0" fontId="7" fillId="0" borderId="0" xfId="0" applyFont="1" applyFill="1" applyBorder="1" applyAlignment="1">
      <alignment horizontal="center" vertical="center"/>
    </xf>
    <xf numFmtId="5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2" fillId="33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textRotation="255" wrapText="1"/>
    </xf>
    <xf numFmtId="0" fontId="5" fillId="34" borderId="0" xfId="0" applyFont="1" applyFill="1" applyAlignment="1">
      <alignment horizontal="center" vertical="top" textRotation="255" wrapText="1"/>
    </xf>
    <xf numFmtId="0" fontId="5" fillId="33" borderId="0" xfId="0" applyFont="1" applyFill="1" applyAlignment="1">
      <alignment horizontal="center" vertical="top" textRotation="255" wrapText="1"/>
    </xf>
    <xf numFmtId="0" fontId="6" fillId="0" borderId="0" xfId="0" applyFont="1" applyFill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textRotation="255"/>
    </xf>
    <xf numFmtId="0" fontId="5" fillId="0" borderId="0" xfId="0" applyFont="1" applyFill="1" applyAlignment="1">
      <alignment horizontal="center" vertical="top" textRotation="255"/>
    </xf>
    <xf numFmtId="0" fontId="6" fillId="33" borderId="0" xfId="0" applyFont="1" applyFill="1" applyAlignment="1">
      <alignment horizontal="center" vertical="top" textRotation="255"/>
    </xf>
    <xf numFmtId="0" fontId="22" fillId="34" borderId="0" xfId="0" applyFont="1" applyFill="1" applyAlignment="1">
      <alignment horizontal="center" vertical="top" textRotation="255" wrapText="1"/>
    </xf>
    <xf numFmtId="0" fontId="7" fillId="33" borderId="0" xfId="0" applyFont="1" applyFill="1" applyAlignment="1">
      <alignment horizontal="center" vertical="top" textRotation="255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4" fillId="34" borderId="0" xfId="0" applyFont="1" applyFill="1" applyAlignment="1">
      <alignment horizontal="center" vertical="top" textRotation="255" wrapText="1"/>
    </xf>
    <xf numFmtId="0" fontId="6" fillId="34" borderId="0" xfId="0" applyFont="1" applyFill="1" applyAlignment="1">
      <alignment horizontal="center" vertical="top" textRotation="255" wrapText="1"/>
    </xf>
    <xf numFmtId="0" fontId="24" fillId="3" borderId="0" xfId="0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255" shrinkToFit="1"/>
    </xf>
    <xf numFmtId="0" fontId="7" fillId="33" borderId="23" xfId="0" applyFont="1" applyFill="1" applyBorder="1" applyAlignment="1">
      <alignment horizontal="center" vertical="center" textRotation="255" shrinkToFit="1"/>
    </xf>
    <xf numFmtId="0" fontId="7" fillId="33" borderId="22" xfId="0" applyFont="1" applyFill="1" applyBorder="1" applyAlignment="1">
      <alignment horizontal="center" vertical="center" textRotation="255" shrinkToFit="1"/>
    </xf>
    <xf numFmtId="0" fontId="7" fillId="34" borderId="21" xfId="0" applyFont="1" applyFill="1" applyBorder="1" applyAlignment="1">
      <alignment horizontal="center" vertical="center" textRotation="255" shrinkToFit="1"/>
    </xf>
    <xf numFmtId="0" fontId="7" fillId="34" borderId="23" xfId="0" applyFont="1" applyFill="1" applyBorder="1" applyAlignment="1">
      <alignment horizontal="center" vertical="center" textRotation="255" shrinkToFit="1"/>
    </xf>
    <xf numFmtId="0" fontId="7" fillId="34" borderId="22" xfId="0" applyFont="1" applyFill="1" applyBorder="1" applyAlignment="1">
      <alignment horizontal="center" vertical="center" textRotation="255" shrinkToFit="1"/>
    </xf>
    <xf numFmtId="0" fontId="1" fillId="0" borderId="21" xfId="0" applyFont="1" applyFill="1" applyBorder="1" applyAlignment="1">
      <alignment horizontal="center" vertical="center" textRotation="255" wrapText="1" shrinkToFit="1"/>
    </xf>
    <xf numFmtId="0" fontId="1" fillId="0" borderId="23" xfId="0" applyFont="1" applyFill="1" applyBorder="1" applyAlignment="1">
      <alignment horizontal="center" vertical="center" textRotation="255" wrapText="1" shrinkToFit="1"/>
    </xf>
    <xf numFmtId="0" fontId="1" fillId="0" borderId="22" xfId="0" applyFont="1" applyFill="1" applyBorder="1" applyAlignment="1">
      <alignment horizontal="center" vertical="center" textRotation="255" wrapText="1" shrinkToFit="1"/>
    </xf>
    <xf numFmtId="0" fontId="65" fillId="34" borderId="21" xfId="0" applyFont="1" applyFill="1" applyBorder="1" applyAlignment="1">
      <alignment horizontal="center" vertical="center" textRotation="255" shrinkToFit="1"/>
    </xf>
    <xf numFmtId="0" fontId="65" fillId="34" borderId="23" xfId="0" applyFont="1" applyFill="1" applyBorder="1" applyAlignment="1">
      <alignment horizontal="center" vertical="center" textRotation="255" shrinkToFit="1"/>
    </xf>
    <xf numFmtId="0" fontId="65" fillId="34" borderId="22" xfId="0" applyFont="1" applyFill="1" applyBorder="1" applyAlignment="1">
      <alignment horizontal="center" vertical="center" textRotation="255" shrinkToFit="1"/>
    </xf>
    <xf numFmtId="0" fontId="65" fillId="33" borderId="21" xfId="0" applyFont="1" applyFill="1" applyBorder="1" applyAlignment="1">
      <alignment horizontal="center" vertical="center" textRotation="255" shrinkToFit="1"/>
    </xf>
    <xf numFmtId="0" fontId="65" fillId="33" borderId="23" xfId="0" applyFont="1" applyFill="1" applyBorder="1" applyAlignment="1">
      <alignment horizontal="center" vertical="center" textRotation="255" shrinkToFit="1"/>
    </xf>
    <xf numFmtId="0" fontId="65" fillId="33" borderId="22" xfId="0" applyFont="1" applyFill="1" applyBorder="1" applyAlignment="1">
      <alignment horizontal="center" vertical="center" textRotation="255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horizontal="center" vertical="center" shrinkToFit="1"/>
    </xf>
    <xf numFmtId="56" fontId="7" fillId="0" borderId="0" xfId="0" applyNumberFormat="1" applyFont="1" applyFill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6" fillId="34" borderId="13" xfId="0" applyFont="1" applyFill="1" applyBorder="1" applyAlignment="1">
      <alignment horizontal="distributed" vertical="center"/>
    </xf>
    <xf numFmtId="0" fontId="6" fillId="34" borderId="11" xfId="0" applyFont="1" applyFill="1" applyBorder="1" applyAlignment="1">
      <alignment horizontal="distributed" vertical="center"/>
    </xf>
    <xf numFmtId="0" fontId="6" fillId="34" borderId="12" xfId="0" applyFont="1" applyFill="1" applyBorder="1" applyAlignment="1">
      <alignment horizontal="distributed" vertical="center"/>
    </xf>
    <xf numFmtId="0" fontId="6" fillId="34" borderId="15" xfId="0" applyFont="1" applyFill="1" applyBorder="1" applyAlignment="1">
      <alignment horizontal="distributed" vertical="center"/>
    </xf>
    <xf numFmtId="0" fontId="6" fillId="34" borderId="16" xfId="0" applyFont="1" applyFill="1" applyBorder="1" applyAlignment="1">
      <alignment horizontal="distributed" vertical="center"/>
    </xf>
    <xf numFmtId="0" fontId="6" fillId="34" borderId="17" xfId="0" applyFont="1" applyFill="1" applyBorder="1" applyAlignment="1">
      <alignment horizontal="distributed" vertical="center"/>
    </xf>
    <xf numFmtId="0" fontId="22" fillId="0" borderId="13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0" fontId="22" fillId="0" borderId="12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21" fillId="34" borderId="26" xfId="0" applyFont="1" applyFill="1" applyBorder="1" applyAlignment="1">
      <alignment horizontal="distributed" vertical="center"/>
    </xf>
    <xf numFmtId="0" fontId="0" fillId="34" borderId="26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5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2" xfId="0" applyFont="1" applyFill="1" applyBorder="1" applyAlignment="1">
      <alignment horizontal="center" vertical="center" textRotation="255" shrinkToFit="1"/>
    </xf>
    <xf numFmtId="0" fontId="18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wrapText="1" shrinkToFit="1"/>
    </xf>
    <xf numFmtId="0" fontId="7" fillId="0" borderId="12" xfId="0" applyFont="1" applyFill="1" applyBorder="1" applyAlignment="1">
      <alignment horizontal="center" vertical="center" textRotation="255" wrapText="1" shrinkToFit="1"/>
    </xf>
    <xf numFmtId="0" fontId="7" fillId="0" borderId="14" xfId="0" applyFont="1" applyFill="1" applyBorder="1" applyAlignment="1">
      <alignment horizontal="center" vertical="center" textRotation="255" wrapText="1" shrinkToFit="1"/>
    </xf>
    <xf numFmtId="0" fontId="7" fillId="0" borderId="10" xfId="0" applyFont="1" applyFill="1" applyBorder="1" applyAlignment="1">
      <alignment horizontal="center" vertical="center" textRotation="255" wrapText="1" shrinkToFit="1"/>
    </xf>
    <xf numFmtId="0" fontId="7" fillId="0" borderId="15" xfId="0" applyFont="1" applyFill="1" applyBorder="1" applyAlignment="1">
      <alignment horizontal="center" vertical="center" textRotation="255" wrapText="1" shrinkToFit="1"/>
    </xf>
    <xf numFmtId="0" fontId="7" fillId="0" borderId="17" xfId="0" applyFont="1" applyFill="1" applyBorder="1" applyAlignment="1">
      <alignment horizontal="center" vertical="center" textRotation="255" wrapText="1" shrinkToFit="1"/>
    </xf>
    <xf numFmtId="0" fontId="21" fillId="0" borderId="26" xfId="0" applyFont="1" applyFill="1" applyBorder="1" applyAlignment="1">
      <alignment horizontal="distributed" vertical="center"/>
    </xf>
    <xf numFmtId="0" fontId="9" fillId="33" borderId="26" xfId="0" applyFont="1" applyFill="1" applyBorder="1" applyAlignment="1">
      <alignment horizontal="distributed" vertical="center"/>
    </xf>
    <xf numFmtId="0" fontId="21" fillId="34" borderId="13" xfId="0" applyFont="1" applyFill="1" applyBorder="1" applyAlignment="1">
      <alignment horizontal="distributed" vertical="center"/>
    </xf>
    <xf numFmtId="0" fontId="21" fillId="34" borderId="11" xfId="0" applyFont="1" applyFill="1" applyBorder="1" applyAlignment="1">
      <alignment horizontal="distributed" vertical="center"/>
    </xf>
    <xf numFmtId="0" fontId="21" fillId="34" borderId="12" xfId="0" applyFont="1" applyFill="1" applyBorder="1" applyAlignment="1">
      <alignment horizontal="distributed" vertical="center"/>
    </xf>
    <xf numFmtId="0" fontId="21" fillId="34" borderId="15" xfId="0" applyFont="1" applyFill="1" applyBorder="1" applyAlignment="1">
      <alignment horizontal="distributed" vertical="center"/>
    </xf>
    <xf numFmtId="0" fontId="21" fillId="34" borderId="16" xfId="0" applyFont="1" applyFill="1" applyBorder="1" applyAlignment="1">
      <alignment horizontal="distributed" vertical="center"/>
    </xf>
    <xf numFmtId="0" fontId="21" fillId="34" borderId="17" xfId="0" applyFont="1" applyFill="1" applyBorder="1" applyAlignment="1">
      <alignment horizontal="distributed" vertical="center"/>
    </xf>
    <xf numFmtId="0" fontId="22" fillId="34" borderId="26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23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10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distributed" vertical="center"/>
    </xf>
    <xf numFmtId="0" fontId="5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top" textRotation="255" wrapText="1"/>
    </xf>
    <xf numFmtId="0" fontId="6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shrinkToFit="1"/>
    </xf>
    <xf numFmtId="0" fontId="22" fillId="0" borderId="0" xfId="0" applyFont="1" applyFill="1" applyAlignment="1">
      <alignment horizontal="center" vertical="top" textRotation="255" wrapText="1"/>
    </xf>
    <xf numFmtId="0" fontId="2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7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56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 wrapText="1"/>
    </xf>
    <xf numFmtId="0" fontId="66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68</v>
      </c>
      <c r="C3" s="185"/>
      <c r="D3" s="185"/>
      <c r="E3" s="36" t="str">
        <f>'組み合わせ'!A5</f>
        <v>市貝町城見ヶ丘運動公園</v>
      </c>
      <c r="F3" s="92"/>
      <c r="G3" s="92"/>
      <c r="H3" s="92"/>
      <c r="I3" s="92"/>
      <c r="J3" s="92"/>
      <c r="K3" s="92"/>
      <c r="L3" s="92"/>
      <c r="M3" s="92"/>
      <c r="N3" s="92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4</v>
      </c>
      <c r="G4" s="185"/>
      <c r="H4" s="36"/>
      <c r="O4" s="37"/>
      <c r="P4" s="37"/>
      <c r="Q4" s="37"/>
      <c r="R4" s="38"/>
      <c r="S4" s="185" t="s">
        <v>5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17"/>
      <c r="U5" s="8"/>
      <c r="V5" s="8"/>
      <c r="W5" s="8"/>
      <c r="X5" s="8"/>
      <c r="Y5" s="40"/>
    </row>
    <row r="6" spans="1:25" ht="21.75" thickTop="1">
      <c r="A6" s="40"/>
      <c r="B6" s="8"/>
      <c r="C6" s="142"/>
      <c r="D6" s="143"/>
      <c r="E6" s="144"/>
      <c r="F6" s="145"/>
      <c r="G6" s="143"/>
      <c r="H6" s="146"/>
      <c r="I6" s="147"/>
      <c r="J6" s="143"/>
      <c r="K6" s="148"/>
      <c r="L6" s="8"/>
      <c r="M6" s="8"/>
      <c r="N6" s="8"/>
      <c r="O6" s="8"/>
      <c r="P6" s="142"/>
      <c r="Q6" s="143"/>
      <c r="R6" s="151"/>
      <c r="S6" s="153"/>
      <c r="T6" s="11"/>
      <c r="U6" s="12"/>
      <c r="V6" s="14"/>
      <c r="W6" s="11"/>
      <c r="X6" s="12"/>
      <c r="Y6" s="8"/>
    </row>
    <row r="7" spans="1:25" ht="21">
      <c r="A7" s="40"/>
      <c r="B7" s="8"/>
      <c r="C7" s="141"/>
      <c r="D7" s="8"/>
      <c r="E7" s="10"/>
      <c r="F7" s="15"/>
      <c r="G7" s="18"/>
      <c r="H7" s="24"/>
      <c r="I7" s="23"/>
      <c r="J7" s="8"/>
      <c r="K7" s="149"/>
      <c r="L7" s="8"/>
      <c r="M7" s="8"/>
      <c r="N7" s="8"/>
      <c r="O7" s="18"/>
      <c r="P7" s="152"/>
      <c r="Q7" s="8"/>
      <c r="R7" s="149"/>
      <c r="S7" s="8"/>
      <c r="T7" s="8"/>
      <c r="U7" s="10"/>
      <c r="V7" s="23"/>
      <c r="W7" s="18"/>
      <c r="X7" s="10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41" t="str">
        <f>'組み合わせ'!C5</f>
        <v>Ｍｏｒａｎｇｏ栃木フットボールクラブ Ｕ－１２</v>
      </c>
      <c r="C9" s="241"/>
      <c r="D9" s="33"/>
      <c r="E9" s="242" t="str">
        <f>'組み合わせ'!C7</f>
        <v>ＦＣ西那須２１アストロ</v>
      </c>
      <c r="F9" s="242"/>
      <c r="G9" s="5"/>
      <c r="H9" s="243" t="str">
        <f>'組み合わせ'!C9</f>
        <v>ＫＳＣ鹿沼</v>
      </c>
      <c r="I9" s="243"/>
      <c r="J9" s="5"/>
      <c r="K9" s="244" t="str">
        <f>'組み合わせ'!C11</f>
        <v>富士見サッカースポーツ少年団</v>
      </c>
      <c r="L9" s="244"/>
      <c r="M9" s="5"/>
      <c r="N9" s="5"/>
      <c r="O9" s="244" t="str">
        <f>'組み合わせ'!C15</f>
        <v>ＦＥ．アトレチコ佐野</v>
      </c>
      <c r="P9" s="244"/>
      <c r="Q9" s="5"/>
      <c r="R9" s="241" t="str">
        <f>'組み合わせ'!C17</f>
        <v>ＪＦＣアミスタ市貝トップ</v>
      </c>
      <c r="S9" s="241"/>
      <c r="T9" s="5"/>
      <c r="U9" s="243" t="str">
        <f>'組み合わせ'!C19</f>
        <v>宝木キッカーズ</v>
      </c>
      <c r="V9" s="243"/>
      <c r="W9" s="5"/>
      <c r="X9" s="242" t="str">
        <f>'組み合わせ'!C21</f>
        <v>栃木ウーヴァ フットボールクラブ・Ｕ－１２</v>
      </c>
      <c r="Y9" s="242"/>
    </row>
    <row r="10" spans="1:25" ht="21">
      <c r="A10" s="40"/>
      <c r="B10" s="241"/>
      <c r="C10" s="241"/>
      <c r="D10" s="33"/>
      <c r="E10" s="242"/>
      <c r="F10" s="242"/>
      <c r="G10" s="5"/>
      <c r="H10" s="243"/>
      <c r="I10" s="243"/>
      <c r="J10" s="5"/>
      <c r="K10" s="244"/>
      <c r="L10" s="244"/>
      <c r="M10" s="5"/>
      <c r="N10" s="5"/>
      <c r="O10" s="244"/>
      <c r="P10" s="244"/>
      <c r="Q10" s="5"/>
      <c r="R10" s="241"/>
      <c r="S10" s="241"/>
      <c r="T10" s="5"/>
      <c r="U10" s="243"/>
      <c r="V10" s="243"/>
      <c r="W10" s="5"/>
      <c r="X10" s="242"/>
      <c r="Y10" s="242"/>
    </row>
    <row r="11" spans="1:25" ht="21">
      <c r="A11" s="40"/>
      <c r="B11" s="241"/>
      <c r="C11" s="241"/>
      <c r="D11" s="33"/>
      <c r="E11" s="242"/>
      <c r="F11" s="242"/>
      <c r="G11" s="5"/>
      <c r="H11" s="243"/>
      <c r="I11" s="243"/>
      <c r="J11" s="5"/>
      <c r="K11" s="244"/>
      <c r="L11" s="244"/>
      <c r="M11" s="5"/>
      <c r="N11" s="5"/>
      <c r="O11" s="244"/>
      <c r="P11" s="244"/>
      <c r="Q11" s="5"/>
      <c r="R11" s="241"/>
      <c r="S11" s="241"/>
      <c r="T11" s="5"/>
      <c r="U11" s="243"/>
      <c r="V11" s="243"/>
      <c r="W11" s="5"/>
      <c r="X11" s="242"/>
      <c r="Y11" s="242"/>
    </row>
    <row r="12" spans="1:25" ht="21">
      <c r="A12" s="40"/>
      <c r="B12" s="241"/>
      <c r="C12" s="241"/>
      <c r="D12" s="33"/>
      <c r="E12" s="242"/>
      <c r="F12" s="242"/>
      <c r="G12" s="5"/>
      <c r="H12" s="243"/>
      <c r="I12" s="243"/>
      <c r="J12" s="5"/>
      <c r="K12" s="244"/>
      <c r="L12" s="244"/>
      <c r="M12" s="5"/>
      <c r="N12" s="5"/>
      <c r="O12" s="244"/>
      <c r="P12" s="244"/>
      <c r="Q12" s="5"/>
      <c r="R12" s="241"/>
      <c r="S12" s="241"/>
      <c r="T12" s="5"/>
      <c r="U12" s="243"/>
      <c r="V12" s="243"/>
      <c r="W12" s="5"/>
      <c r="X12" s="242"/>
      <c r="Y12" s="242"/>
    </row>
    <row r="13" spans="1:25" ht="21">
      <c r="A13" s="40"/>
      <c r="B13" s="241"/>
      <c r="C13" s="241"/>
      <c r="D13" s="33"/>
      <c r="E13" s="242"/>
      <c r="F13" s="242"/>
      <c r="G13" s="5"/>
      <c r="H13" s="243"/>
      <c r="I13" s="243"/>
      <c r="J13" s="5"/>
      <c r="K13" s="244"/>
      <c r="L13" s="244"/>
      <c r="M13" s="5"/>
      <c r="N13" s="5"/>
      <c r="O13" s="244"/>
      <c r="P13" s="244"/>
      <c r="Q13" s="5"/>
      <c r="R13" s="241"/>
      <c r="S13" s="241"/>
      <c r="T13" s="5"/>
      <c r="U13" s="243"/>
      <c r="V13" s="243"/>
      <c r="W13" s="5"/>
      <c r="X13" s="242"/>
      <c r="Y13" s="242"/>
    </row>
    <row r="14" spans="1:25" ht="21">
      <c r="A14" s="40"/>
      <c r="B14" s="241"/>
      <c r="C14" s="241"/>
      <c r="D14" s="33"/>
      <c r="E14" s="242"/>
      <c r="F14" s="242"/>
      <c r="G14" s="5"/>
      <c r="H14" s="243"/>
      <c r="I14" s="243"/>
      <c r="J14" s="5"/>
      <c r="K14" s="244"/>
      <c r="L14" s="244"/>
      <c r="M14" s="5"/>
      <c r="N14" s="5"/>
      <c r="O14" s="244"/>
      <c r="P14" s="244"/>
      <c r="Q14" s="5"/>
      <c r="R14" s="241"/>
      <c r="S14" s="241"/>
      <c r="T14" s="5"/>
      <c r="U14" s="243"/>
      <c r="V14" s="243"/>
      <c r="W14" s="5"/>
      <c r="X14" s="242"/>
      <c r="Y14" s="242"/>
    </row>
    <row r="15" spans="1:25" ht="21">
      <c r="A15" s="40"/>
      <c r="B15" s="241"/>
      <c r="C15" s="241"/>
      <c r="D15" s="33"/>
      <c r="E15" s="242"/>
      <c r="F15" s="242"/>
      <c r="G15" s="5"/>
      <c r="H15" s="243"/>
      <c r="I15" s="243"/>
      <c r="J15" s="5"/>
      <c r="K15" s="244"/>
      <c r="L15" s="244"/>
      <c r="M15" s="5"/>
      <c r="N15" s="5"/>
      <c r="O15" s="244"/>
      <c r="P15" s="244"/>
      <c r="Q15" s="5"/>
      <c r="R15" s="241"/>
      <c r="S15" s="241"/>
      <c r="T15" s="5"/>
      <c r="U15" s="243"/>
      <c r="V15" s="243"/>
      <c r="W15" s="5"/>
      <c r="X15" s="242"/>
      <c r="Y15" s="242"/>
    </row>
    <row r="16" spans="1:25" ht="21">
      <c r="A16" s="40"/>
      <c r="B16" s="241"/>
      <c r="C16" s="241"/>
      <c r="D16" s="33"/>
      <c r="E16" s="242"/>
      <c r="F16" s="242"/>
      <c r="G16" s="5"/>
      <c r="H16" s="243"/>
      <c r="I16" s="243"/>
      <c r="J16" s="5"/>
      <c r="K16" s="244"/>
      <c r="L16" s="244"/>
      <c r="M16" s="5"/>
      <c r="N16" s="5"/>
      <c r="O16" s="244"/>
      <c r="P16" s="244"/>
      <c r="Q16" s="5"/>
      <c r="R16" s="241"/>
      <c r="S16" s="241"/>
      <c r="T16" s="5"/>
      <c r="U16" s="243"/>
      <c r="V16" s="243"/>
      <c r="W16" s="5"/>
      <c r="X16" s="242"/>
      <c r="Y16" s="242"/>
    </row>
    <row r="17" spans="1:25" ht="21">
      <c r="A17" s="40"/>
      <c r="B17" s="241"/>
      <c r="C17" s="241"/>
      <c r="D17" s="33"/>
      <c r="E17" s="242"/>
      <c r="F17" s="242"/>
      <c r="G17" s="5"/>
      <c r="H17" s="243"/>
      <c r="I17" s="243"/>
      <c r="J17" s="5"/>
      <c r="K17" s="244"/>
      <c r="L17" s="244"/>
      <c r="M17" s="5"/>
      <c r="N17" s="5"/>
      <c r="O17" s="244"/>
      <c r="P17" s="244"/>
      <c r="Q17" s="5"/>
      <c r="R17" s="241"/>
      <c r="S17" s="241"/>
      <c r="T17" s="5"/>
      <c r="U17" s="243"/>
      <c r="V17" s="243"/>
      <c r="W17" s="5"/>
      <c r="X17" s="242"/>
      <c r="Y17" s="242"/>
    </row>
    <row r="18" spans="1:25" ht="21">
      <c r="A18" s="40"/>
      <c r="B18" s="241"/>
      <c r="C18" s="241"/>
      <c r="D18" s="33"/>
      <c r="E18" s="242"/>
      <c r="F18" s="242"/>
      <c r="G18" s="5"/>
      <c r="H18" s="243"/>
      <c r="I18" s="243"/>
      <c r="J18" s="5"/>
      <c r="K18" s="244"/>
      <c r="L18" s="244"/>
      <c r="M18" s="5"/>
      <c r="N18" s="5"/>
      <c r="O18" s="244"/>
      <c r="P18" s="244"/>
      <c r="Q18" s="5"/>
      <c r="R18" s="241"/>
      <c r="S18" s="241"/>
      <c r="T18" s="5"/>
      <c r="U18" s="243"/>
      <c r="V18" s="243"/>
      <c r="W18" s="5"/>
      <c r="X18" s="242"/>
      <c r="Y18" s="242"/>
    </row>
    <row r="19" spans="1:25" ht="21">
      <c r="A19" s="40"/>
      <c r="B19" s="241"/>
      <c r="C19" s="241"/>
      <c r="D19" s="33"/>
      <c r="E19" s="242"/>
      <c r="F19" s="242"/>
      <c r="G19" s="5"/>
      <c r="H19" s="243"/>
      <c r="I19" s="243"/>
      <c r="J19" s="5"/>
      <c r="K19" s="244"/>
      <c r="L19" s="244"/>
      <c r="M19" s="5"/>
      <c r="N19" s="5"/>
      <c r="O19" s="244"/>
      <c r="P19" s="244"/>
      <c r="Q19" s="5"/>
      <c r="R19" s="241"/>
      <c r="S19" s="241"/>
      <c r="T19" s="5"/>
      <c r="U19" s="243"/>
      <c r="V19" s="243"/>
      <c r="W19" s="5"/>
      <c r="X19" s="242"/>
      <c r="Y19" s="242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37" t="str">
        <f>B9</f>
        <v>Ｍｏｒａｎｇｏ栃木フットボールクラブ Ｕ－１２</v>
      </c>
      <c r="F22" s="237"/>
      <c r="G22" s="237"/>
      <c r="H22" s="237"/>
      <c r="I22" s="231">
        <f>K22+K23</f>
        <v>2</v>
      </c>
      <c r="J22" s="233" t="s">
        <v>11</v>
      </c>
      <c r="K22" s="4">
        <v>2</v>
      </c>
      <c r="L22" s="4" t="s">
        <v>32</v>
      </c>
      <c r="M22" s="4">
        <v>0</v>
      </c>
      <c r="N22" s="233" t="s">
        <v>12</v>
      </c>
      <c r="O22" s="234">
        <f>M22+M23</f>
        <v>0</v>
      </c>
      <c r="P22" s="225" t="str">
        <f>E9</f>
        <v>ＦＣ西那須２１アストロ</v>
      </c>
      <c r="Q22" s="225"/>
      <c r="R22" s="225"/>
      <c r="S22" s="225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37"/>
      <c r="F23" s="237"/>
      <c r="G23" s="237"/>
      <c r="H23" s="237"/>
      <c r="I23" s="231"/>
      <c r="J23" s="233"/>
      <c r="K23" s="4">
        <v>0</v>
      </c>
      <c r="L23" s="4" t="s">
        <v>32</v>
      </c>
      <c r="M23" s="4">
        <v>0</v>
      </c>
      <c r="N23" s="233"/>
      <c r="O23" s="234"/>
      <c r="P23" s="225"/>
      <c r="Q23" s="225"/>
      <c r="R23" s="225"/>
      <c r="S23" s="225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40" t="str">
        <f>O9</f>
        <v>ＦＥ．アトレチコ佐野</v>
      </c>
      <c r="F25" s="240"/>
      <c r="G25" s="240"/>
      <c r="H25" s="240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0</v>
      </c>
      <c r="N25" s="233" t="s">
        <v>12</v>
      </c>
      <c r="O25" s="234">
        <f>M25+M26</f>
        <v>0</v>
      </c>
      <c r="P25" s="240" t="str">
        <f>R9</f>
        <v>ＪＦＣアミスタ市貝トップ</v>
      </c>
      <c r="Q25" s="240"/>
      <c r="R25" s="240"/>
      <c r="S25" s="24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40"/>
      <c r="F26" s="240"/>
      <c r="G26" s="240"/>
      <c r="H26" s="240"/>
      <c r="I26" s="231"/>
      <c r="J26" s="233"/>
      <c r="K26" s="4">
        <v>0</v>
      </c>
      <c r="L26" s="4" t="s">
        <v>32</v>
      </c>
      <c r="M26" s="4">
        <v>0</v>
      </c>
      <c r="N26" s="233"/>
      <c r="O26" s="234"/>
      <c r="P26" s="240"/>
      <c r="Q26" s="240"/>
      <c r="R26" s="240"/>
      <c r="S26" s="24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37" t="str">
        <f>B9</f>
        <v>Ｍｏｒａｎｇｏ栃木フットボールクラブ Ｕ－１２</v>
      </c>
      <c r="F28" s="237"/>
      <c r="G28" s="237"/>
      <c r="H28" s="237"/>
      <c r="I28" s="231">
        <f>K28+K29</f>
        <v>7</v>
      </c>
      <c r="J28" s="233" t="s">
        <v>11</v>
      </c>
      <c r="K28" s="4">
        <v>4</v>
      </c>
      <c r="L28" s="4" t="s">
        <v>32</v>
      </c>
      <c r="M28" s="4">
        <v>0</v>
      </c>
      <c r="N28" s="233" t="s">
        <v>12</v>
      </c>
      <c r="O28" s="234">
        <f>M28+M29</f>
        <v>1</v>
      </c>
      <c r="P28" s="225" t="str">
        <f>H9</f>
        <v>ＫＳＣ鹿沼</v>
      </c>
      <c r="Q28" s="225"/>
      <c r="R28" s="225"/>
      <c r="S28" s="225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37"/>
      <c r="F29" s="237"/>
      <c r="G29" s="237"/>
      <c r="H29" s="237"/>
      <c r="I29" s="231"/>
      <c r="J29" s="233"/>
      <c r="K29" s="4">
        <v>3</v>
      </c>
      <c r="L29" s="4" t="s">
        <v>32</v>
      </c>
      <c r="M29" s="4">
        <v>1</v>
      </c>
      <c r="N29" s="233"/>
      <c r="O29" s="234"/>
      <c r="P29" s="225"/>
      <c r="Q29" s="225"/>
      <c r="R29" s="225"/>
      <c r="S29" s="225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30" t="str">
        <f>O9</f>
        <v>ＦＥ．アトレチコ佐野</v>
      </c>
      <c r="F31" s="230"/>
      <c r="G31" s="230"/>
      <c r="H31" s="230"/>
      <c r="I31" s="231">
        <f>K31+K32</f>
        <v>3</v>
      </c>
      <c r="J31" s="233" t="s">
        <v>11</v>
      </c>
      <c r="K31" s="4">
        <v>0</v>
      </c>
      <c r="L31" s="4" t="s">
        <v>32</v>
      </c>
      <c r="M31" s="4">
        <v>2</v>
      </c>
      <c r="N31" s="233" t="s">
        <v>12</v>
      </c>
      <c r="O31" s="234">
        <f>M31+M32</f>
        <v>2</v>
      </c>
      <c r="P31" s="225" t="str">
        <f>U9</f>
        <v>宝木キッカーズ</v>
      </c>
      <c r="Q31" s="225"/>
      <c r="R31" s="225"/>
      <c r="S31" s="225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30"/>
      <c r="F32" s="230"/>
      <c r="G32" s="230"/>
      <c r="H32" s="230"/>
      <c r="I32" s="231"/>
      <c r="J32" s="233"/>
      <c r="K32" s="4">
        <v>3</v>
      </c>
      <c r="L32" s="4" t="s">
        <v>32</v>
      </c>
      <c r="M32" s="4">
        <v>0</v>
      </c>
      <c r="N32" s="233"/>
      <c r="O32" s="234"/>
      <c r="P32" s="225"/>
      <c r="Q32" s="225"/>
      <c r="R32" s="225"/>
      <c r="S32" s="225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37" t="str">
        <f>B9</f>
        <v>Ｍｏｒａｎｇｏ栃木フットボールクラブ Ｕ－１２</v>
      </c>
      <c r="F34" s="237"/>
      <c r="G34" s="237"/>
      <c r="H34" s="237"/>
      <c r="I34" s="231">
        <f>K34+K35</f>
        <v>3</v>
      </c>
      <c r="J34" s="233" t="s">
        <v>11</v>
      </c>
      <c r="K34" s="4">
        <v>1</v>
      </c>
      <c r="L34" s="4" t="s">
        <v>32</v>
      </c>
      <c r="M34" s="4">
        <v>1</v>
      </c>
      <c r="N34" s="233" t="s">
        <v>12</v>
      </c>
      <c r="O34" s="234">
        <f>M34+M35</f>
        <v>1</v>
      </c>
      <c r="P34" s="239" t="str">
        <f>K9</f>
        <v>富士見サッカースポーツ少年団</v>
      </c>
      <c r="Q34" s="239"/>
      <c r="R34" s="239"/>
      <c r="S34" s="239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37"/>
      <c r="F35" s="237"/>
      <c r="G35" s="237"/>
      <c r="H35" s="237"/>
      <c r="I35" s="231"/>
      <c r="J35" s="233"/>
      <c r="K35" s="4">
        <v>2</v>
      </c>
      <c r="L35" s="4" t="s">
        <v>32</v>
      </c>
      <c r="M35" s="4">
        <v>0</v>
      </c>
      <c r="N35" s="233"/>
      <c r="O35" s="234"/>
      <c r="P35" s="239"/>
      <c r="Q35" s="239"/>
      <c r="R35" s="239"/>
      <c r="S35" s="239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30" t="str">
        <f>O9</f>
        <v>ＦＥ．アトレチコ佐野</v>
      </c>
      <c r="F37" s="230"/>
      <c r="G37" s="230"/>
      <c r="H37" s="230"/>
      <c r="I37" s="231">
        <f>K37+K38</f>
        <v>1</v>
      </c>
      <c r="J37" s="233" t="s">
        <v>11</v>
      </c>
      <c r="K37" s="4">
        <v>0</v>
      </c>
      <c r="L37" s="4" t="s">
        <v>32</v>
      </c>
      <c r="M37" s="4">
        <v>0</v>
      </c>
      <c r="N37" s="233" t="s">
        <v>12</v>
      </c>
      <c r="O37" s="234">
        <f>M37+M38</f>
        <v>0</v>
      </c>
      <c r="P37" s="236" t="str">
        <f>X9</f>
        <v>栃木ウーヴァ フットボールクラブ・Ｕ－１２</v>
      </c>
      <c r="Q37" s="236"/>
      <c r="R37" s="236"/>
      <c r="S37" s="236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30"/>
      <c r="F38" s="230"/>
      <c r="G38" s="230"/>
      <c r="H38" s="230"/>
      <c r="I38" s="231"/>
      <c r="J38" s="233"/>
      <c r="K38" s="4">
        <v>1</v>
      </c>
      <c r="L38" s="4" t="s">
        <v>32</v>
      </c>
      <c r="M38" s="4">
        <v>0</v>
      </c>
      <c r="N38" s="233"/>
      <c r="O38" s="234"/>
      <c r="P38" s="236"/>
      <c r="Q38" s="236"/>
      <c r="R38" s="236"/>
      <c r="S38" s="236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25" t="str">
        <f>H9</f>
        <v>ＫＳＣ鹿沼</v>
      </c>
      <c r="F41" s="225"/>
      <c r="G41" s="225"/>
      <c r="H41" s="225"/>
      <c r="I41" s="231">
        <f>K41+K42</f>
        <v>0</v>
      </c>
      <c r="J41" s="233" t="s">
        <v>11</v>
      </c>
      <c r="K41" s="4">
        <v>0</v>
      </c>
      <c r="L41" s="4" t="s">
        <v>32</v>
      </c>
      <c r="M41" s="4">
        <v>2</v>
      </c>
      <c r="N41" s="233" t="s">
        <v>12</v>
      </c>
      <c r="O41" s="234">
        <f>M41+M42</f>
        <v>3</v>
      </c>
      <c r="P41" s="238" t="str">
        <f>K9</f>
        <v>富士見サッカースポーツ少年団</v>
      </c>
      <c r="Q41" s="238"/>
      <c r="R41" s="238"/>
      <c r="S41" s="238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25"/>
      <c r="F42" s="225"/>
      <c r="G42" s="225"/>
      <c r="H42" s="225"/>
      <c r="I42" s="231"/>
      <c r="J42" s="233"/>
      <c r="K42" s="4">
        <v>0</v>
      </c>
      <c r="L42" s="4" t="s">
        <v>32</v>
      </c>
      <c r="M42" s="4">
        <v>1</v>
      </c>
      <c r="N42" s="233"/>
      <c r="O42" s="234"/>
      <c r="P42" s="238"/>
      <c r="Q42" s="238"/>
      <c r="R42" s="238"/>
      <c r="S42" s="238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25" t="str">
        <f>U9</f>
        <v>宝木キッカーズ</v>
      </c>
      <c r="F44" s="225"/>
      <c r="G44" s="225"/>
      <c r="H44" s="225"/>
      <c r="I44" s="231">
        <f>K44+K45</f>
        <v>1</v>
      </c>
      <c r="J44" s="233" t="s">
        <v>11</v>
      </c>
      <c r="K44" s="4">
        <v>0</v>
      </c>
      <c r="L44" s="4" t="s">
        <v>32</v>
      </c>
      <c r="M44" s="4">
        <v>2</v>
      </c>
      <c r="N44" s="233" t="s">
        <v>12</v>
      </c>
      <c r="O44" s="234">
        <f>M44+M45</f>
        <v>2</v>
      </c>
      <c r="P44" s="237" t="str">
        <f>X9</f>
        <v>栃木ウーヴァ フットボールクラブ・Ｕ－１２</v>
      </c>
      <c r="Q44" s="237"/>
      <c r="R44" s="237"/>
      <c r="S44" s="237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25"/>
      <c r="F45" s="225"/>
      <c r="G45" s="225"/>
      <c r="H45" s="225"/>
      <c r="I45" s="231"/>
      <c r="J45" s="233"/>
      <c r="K45" s="4">
        <v>1</v>
      </c>
      <c r="L45" s="4" t="s">
        <v>32</v>
      </c>
      <c r="M45" s="4">
        <v>0</v>
      </c>
      <c r="N45" s="233"/>
      <c r="O45" s="234"/>
      <c r="P45" s="237"/>
      <c r="Q45" s="237"/>
      <c r="R45" s="237"/>
      <c r="S45" s="237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25" t="str">
        <f>E9</f>
        <v>ＦＣ西那須２１アストロ</v>
      </c>
      <c r="F47" s="225"/>
      <c r="G47" s="225"/>
      <c r="H47" s="225"/>
      <c r="I47" s="231">
        <f>K47+K48</f>
        <v>1</v>
      </c>
      <c r="J47" s="233" t="s">
        <v>11</v>
      </c>
      <c r="K47" s="4">
        <v>1</v>
      </c>
      <c r="L47" s="4" t="s">
        <v>32</v>
      </c>
      <c r="M47" s="4">
        <v>0</v>
      </c>
      <c r="N47" s="233" t="s">
        <v>12</v>
      </c>
      <c r="O47" s="234">
        <f>M47+M48</f>
        <v>3</v>
      </c>
      <c r="P47" s="235" t="str">
        <f>K9</f>
        <v>富士見サッカースポーツ少年団</v>
      </c>
      <c r="Q47" s="235"/>
      <c r="R47" s="235"/>
      <c r="S47" s="235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25"/>
      <c r="F48" s="225"/>
      <c r="G48" s="225"/>
      <c r="H48" s="225"/>
      <c r="I48" s="231"/>
      <c r="J48" s="233"/>
      <c r="K48" s="4">
        <v>0</v>
      </c>
      <c r="L48" s="4" t="s">
        <v>32</v>
      </c>
      <c r="M48" s="4">
        <v>3</v>
      </c>
      <c r="N48" s="233"/>
      <c r="O48" s="234"/>
      <c r="P48" s="235"/>
      <c r="Q48" s="235"/>
      <c r="R48" s="235"/>
      <c r="S48" s="235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ＪＦＣアミスタ市貝トップ</v>
      </c>
      <c r="F50" s="230"/>
      <c r="G50" s="230"/>
      <c r="H50" s="230"/>
      <c r="I50" s="231">
        <f>K50+K51</f>
        <v>4</v>
      </c>
      <c r="J50" s="233" t="s">
        <v>11</v>
      </c>
      <c r="K50" s="4">
        <v>2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36" t="str">
        <f>X9</f>
        <v>栃木ウーヴァ フットボールクラブ・Ｕ－１２</v>
      </c>
      <c r="Q50" s="236"/>
      <c r="R50" s="236"/>
      <c r="S50" s="236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2</v>
      </c>
      <c r="L51" s="4" t="s">
        <v>32</v>
      </c>
      <c r="M51" s="4">
        <v>0</v>
      </c>
      <c r="N51" s="233"/>
      <c r="O51" s="234"/>
      <c r="P51" s="236"/>
      <c r="Q51" s="236"/>
      <c r="R51" s="236"/>
      <c r="S51" s="236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30" t="str">
        <f>E9</f>
        <v>ＦＣ西那須２１アストロ</v>
      </c>
      <c r="F53" s="230"/>
      <c r="G53" s="230"/>
      <c r="H53" s="230"/>
      <c r="I53" s="231">
        <f>K53+K54</f>
        <v>3</v>
      </c>
      <c r="J53" s="233" t="s">
        <v>11</v>
      </c>
      <c r="K53" s="4">
        <v>1</v>
      </c>
      <c r="L53" s="4" t="s">
        <v>32</v>
      </c>
      <c r="M53" s="4">
        <v>0</v>
      </c>
      <c r="N53" s="233" t="s">
        <v>12</v>
      </c>
      <c r="O53" s="234">
        <f>M53+M54</f>
        <v>2</v>
      </c>
      <c r="P53" s="225" t="str">
        <f>H9</f>
        <v>ＫＳＣ鹿沼</v>
      </c>
      <c r="Q53" s="225"/>
      <c r="R53" s="225"/>
      <c r="S53" s="225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30"/>
      <c r="F54" s="230"/>
      <c r="G54" s="230"/>
      <c r="H54" s="230"/>
      <c r="I54" s="231"/>
      <c r="J54" s="233"/>
      <c r="K54" s="4">
        <v>2</v>
      </c>
      <c r="L54" s="4" t="s">
        <v>32</v>
      </c>
      <c r="M54" s="4">
        <v>2</v>
      </c>
      <c r="N54" s="233"/>
      <c r="O54" s="234"/>
      <c r="P54" s="225"/>
      <c r="Q54" s="225"/>
      <c r="R54" s="225"/>
      <c r="S54" s="225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ＪＦＣアミスタ市貝トップ</v>
      </c>
      <c r="F56" s="230"/>
      <c r="G56" s="230"/>
      <c r="H56" s="230"/>
      <c r="I56" s="231">
        <f>K56+K57</f>
        <v>5</v>
      </c>
      <c r="J56" s="233" t="s">
        <v>11</v>
      </c>
      <c r="K56" s="4">
        <v>1</v>
      </c>
      <c r="L56" s="4" t="s">
        <v>32</v>
      </c>
      <c r="M56" s="4">
        <v>0</v>
      </c>
      <c r="N56" s="233" t="s">
        <v>12</v>
      </c>
      <c r="O56" s="234">
        <f>M56+M57</f>
        <v>0</v>
      </c>
      <c r="P56" s="225" t="str">
        <f>U9</f>
        <v>宝木キッカーズ</v>
      </c>
      <c r="Q56" s="225"/>
      <c r="R56" s="225"/>
      <c r="S56" s="225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4</v>
      </c>
      <c r="L57" s="4" t="s">
        <v>32</v>
      </c>
      <c r="M57" s="4">
        <v>0</v>
      </c>
      <c r="N57" s="233"/>
      <c r="O57" s="234"/>
      <c r="P57" s="225"/>
      <c r="Q57" s="225"/>
      <c r="R57" s="225"/>
      <c r="S57" s="225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33</v>
      </c>
      <c r="B60" s="232"/>
      <c r="C60" s="224" t="str">
        <f>A62</f>
        <v>Ｍｏｒａｎｇｏ栃木フットボールクラブ Ｕ－１２</v>
      </c>
      <c r="D60" s="224"/>
      <c r="E60" s="223" t="str">
        <f>A64</f>
        <v>ＦＣ西那須２１アストロ</v>
      </c>
      <c r="F60" s="223"/>
      <c r="G60" s="223" t="str">
        <f>A66</f>
        <v>ＫＳＣ鹿沼</v>
      </c>
      <c r="H60" s="223"/>
      <c r="I60" s="223" t="str">
        <f>A68</f>
        <v>富士見サッカースポーツ少年団</v>
      </c>
      <c r="J60" s="223"/>
      <c r="K60" s="222" t="s">
        <v>1</v>
      </c>
      <c r="L60" s="227" t="s">
        <v>2</v>
      </c>
      <c r="M60" s="222" t="s">
        <v>3</v>
      </c>
      <c r="O60" s="232" t="s">
        <v>34</v>
      </c>
      <c r="P60" s="232"/>
      <c r="Q60" s="223" t="str">
        <f>O9</f>
        <v>ＦＥ．アトレチコ佐野</v>
      </c>
      <c r="R60" s="223"/>
      <c r="S60" s="223" t="str">
        <f>R9</f>
        <v>ＪＦＣアミスタ市貝トップ</v>
      </c>
      <c r="T60" s="223"/>
      <c r="U60" s="223" t="str">
        <f>U9</f>
        <v>宝木キッカーズ</v>
      </c>
      <c r="V60" s="223"/>
      <c r="W60" s="224" t="str">
        <f>X9</f>
        <v>栃木ウーヴァ フットボールクラブ・Ｕ－１２</v>
      </c>
      <c r="X60" s="224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4"/>
      <c r="D61" s="224"/>
      <c r="E61" s="223"/>
      <c r="F61" s="223"/>
      <c r="G61" s="223"/>
      <c r="H61" s="223"/>
      <c r="I61" s="223"/>
      <c r="J61" s="223"/>
      <c r="K61" s="222"/>
      <c r="L61" s="227"/>
      <c r="M61" s="222"/>
      <c r="O61" s="232"/>
      <c r="P61" s="232"/>
      <c r="Q61" s="223"/>
      <c r="R61" s="223"/>
      <c r="S61" s="223"/>
      <c r="T61" s="223"/>
      <c r="U61" s="223"/>
      <c r="V61" s="223"/>
      <c r="W61" s="224"/>
      <c r="X61" s="224"/>
      <c r="Y61" s="222"/>
      <c r="Z61" s="227"/>
      <c r="AA61" s="222"/>
    </row>
    <row r="62" spans="1:27" ht="19.5" customHeight="1">
      <c r="A62" s="204" t="str">
        <f>B9</f>
        <v>Ｍｏｒａｎｇｏ栃木フットボールクラブ Ｕ－１２</v>
      </c>
      <c r="B62" s="204"/>
      <c r="C62" s="196"/>
      <c r="D62" s="197"/>
      <c r="E62" s="136">
        <f>I22</f>
        <v>2</v>
      </c>
      <c r="F62" s="136">
        <f>O22</f>
        <v>0</v>
      </c>
      <c r="G62" s="136">
        <f>I28</f>
        <v>7</v>
      </c>
      <c r="H62" s="136">
        <f>O28</f>
        <v>1</v>
      </c>
      <c r="I62" s="136">
        <f>I34</f>
        <v>3</v>
      </c>
      <c r="J62" s="136">
        <f>O34</f>
        <v>1</v>
      </c>
      <c r="K62" s="190">
        <f>COUNTIF(C63:J63,"○")*3+COUNTIF(C63:J63,"△")</f>
        <v>9</v>
      </c>
      <c r="L62" s="190">
        <f>E62-F62+G62-H62+I62-J62</f>
        <v>10</v>
      </c>
      <c r="M62" s="190">
        <v>1</v>
      </c>
      <c r="O62" s="217" t="str">
        <f>O9</f>
        <v>ＦＥ．アトレチコ佐野</v>
      </c>
      <c r="P62" s="218"/>
      <c r="Q62" s="192"/>
      <c r="R62" s="193"/>
      <c r="S62" s="136">
        <f>I25</f>
        <v>0</v>
      </c>
      <c r="T62" s="136">
        <f>O25</f>
        <v>0</v>
      </c>
      <c r="U62" s="136">
        <f>I31</f>
        <v>3</v>
      </c>
      <c r="V62" s="136">
        <f>O31</f>
        <v>2</v>
      </c>
      <c r="W62" s="136">
        <f>I37</f>
        <v>1</v>
      </c>
      <c r="X62" s="136">
        <f>O37</f>
        <v>0</v>
      </c>
      <c r="Y62" s="188">
        <f>COUNTIF(Q63:X63,"○")*3+COUNTIF(Q63:X63,"△")</f>
        <v>7</v>
      </c>
      <c r="Z62" s="188">
        <f>S62-T62+U62-V62+W62-X62</f>
        <v>2</v>
      </c>
      <c r="AA62" s="188">
        <v>2</v>
      </c>
    </row>
    <row r="63" spans="1:27" ht="19.5" customHeight="1">
      <c r="A63" s="204"/>
      <c r="B63" s="204"/>
      <c r="C63" s="198"/>
      <c r="D63" s="199"/>
      <c r="E63" s="186" t="str">
        <f>IF(E62&gt;F62,"○",IF(E62&lt;F62,"×",IF(E62=F62,"△")))</f>
        <v>○</v>
      </c>
      <c r="F63" s="187"/>
      <c r="G63" s="186" t="str">
        <f>IF(G62&gt;H62,"○",IF(G62&lt;H62,"×",IF(G62=H62,"△")))</f>
        <v>○</v>
      </c>
      <c r="H63" s="187"/>
      <c r="I63" s="186" t="str">
        <f>IF(I62&gt;J62,"○",IF(I62&lt;J62,"×",IF(I62=J62,"△")))</f>
        <v>○</v>
      </c>
      <c r="J63" s="187"/>
      <c r="K63" s="191"/>
      <c r="L63" s="191"/>
      <c r="M63" s="191"/>
      <c r="O63" s="219"/>
      <c r="P63" s="220"/>
      <c r="Q63" s="194"/>
      <c r="R63" s="195"/>
      <c r="S63" s="186" t="str">
        <f>IF(S62&gt;T62,"○",IF(S62&lt;T62,"×",IF(S62=T62,"△")))</f>
        <v>△</v>
      </c>
      <c r="T63" s="187"/>
      <c r="U63" s="186" t="str">
        <f>IF(U62&gt;V62,"○",IF(U62&lt;V62,"×",IF(U62=V62,"△")))</f>
        <v>○</v>
      </c>
      <c r="V63" s="187"/>
      <c r="W63" s="186" t="str">
        <f>IF(W62&gt;X62,"○",IF(W62&lt;X62,"×",IF(W62=X62,"△")))</f>
        <v>○</v>
      </c>
      <c r="X63" s="187"/>
      <c r="Y63" s="189"/>
      <c r="Z63" s="189"/>
      <c r="AA63" s="189"/>
    </row>
    <row r="64" spans="1:27" ht="19.5" customHeight="1">
      <c r="A64" s="203" t="str">
        <f>E9</f>
        <v>ＦＣ西那須２１アストロ</v>
      </c>
      <c r="B64" s="203"/>
      <c r="C64" s="136">
        <f>F62</f>
        <v>0</v>
      </c>
      <c r="D64" s="136">
        <f>E62</f>
        <v>2</v>
      </c>
      <c r="E64" s="192"/>
      <c r="F64" s="193"/>
      <c r="G64" s="136">
        <f>I53</f>
        <v>3</v>
      </c>
      <c r="H64" s="136">
        <f>O53</f>
        <v>2</v>
      </c>
      <c r="I64" s="136">
        <f>I47</f>
        <v>1</v>
      </c>
      <c r="J64" s="136">
        <f>O47</f>
        <v>3</v>
      </c>
      <c r="K64" s="190">
        <f>COUNTIF(C65:J65,"○")*3+COUNTIF(C65:J65,"△")</f>
        <v>3</v>
      </c>
      <c r="L64" s="190">
        <f>C64-D64+G64-H64+I64-J64</f>
        <v>-3</v>
      </c>
      <c r="M64" s="190">
        <v>3</v>
      </c>
      <c r="O64" s="213" t="str">
        <f>R9</f>
        <v>ＪＦＣアミスタ市貝トップ</v>
      </c>
      <c r="P64" s="214"/>
      <c r="Q64" s="136">
        <f>T62</f>
        <v>0</v>
      </c>
      <c r="R64" s="136">
        <f>S62</f>
        <v>0</v>
      </c>
      <c r="S64" s="192"/>
      <c r="T64" s="193"/>
      <c r="U64" s="136">
        <f>I56</f>
        <v>5</v>
      </c>
      <c r="V64" s="136">
        <f>O56</f>
        <v>0</v>
      </c>
      <c r="W64" s="136">
        <f>I50</f>
        <v>4</v>
      </c>
      <c r="X64" s="136">
        <f>O50</f>
        <v>0</v>
      </c>
      <c r="Y64" s="188">
        <f>COUNTIF(Q65:X65,"○")*3+COUNTIF(Q65:X65,"△")</f>
        <v>7</v>
      </c>
      <c r="Z64" s="188">
        <f>Q64-R64+U64-V64+W64-X64</f>
        <v>9</v>
      </c>
      <c r="AA64" s="188">
        <v>1</v>
      </c>
    </row>
    <row r="65" spans="1:27" ht="19.5" customHeight="1">
      <c r="A65" s="203"/>
      <c r="B65" s="203"/>
      <c r="C65" s="186" t="str">
        <f>IF(C64&gt;D64,"○",IF(C64&lt;D64,"×",IF(C64=D64,"△")))</f>
        <v>×</v>
      </c>
      <c r="D65" s="187"/>
      <c r="E65" s="194"/>
      <c r="F65" s="195"/>
      <c r="G65" s="186" t="str">
        <f>IF(G64&gt;H64,"○",IF(G64&lt;H64,"×",IF(G64=H64,"△")))</f>
        <v>○</v>
      </c>
      <c r="H65" s="187"/>
      <c r="I65" s="186" t="str">
        <f>IF(I64&gt;J64,"○",IF(I64&lt;J64,"×",IF(I64=J64,"△")))</f>
        <v>×</v>
      </c>
      <c r="J65" s="187"/>
      <c r="K65" s="191"/>
      <c r="L65" s="191"/>
      <c r="M65" s="191"/>
      <c r="O65" s="215"/>
      <c r="P65" s="216"/>
      <c r="Q65" s="186" t="str">
        <f>IF(Q64&gt;R64,"○",IF(Q64&lt;R64,"×",IF(Q64=R64,"△")))</f>
        <v>△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03" t="str">
        <f>H9</f>
        <v>ＫＳＣ鹿沼</v>
      </c>
      <c r="B66" s="203"/>
      <c r="C66" s="136">
        <f>H62</f>
        <v>1</v>
      </c>
      <c r="D66" s="136">
        <f>G62</f>
        <v>7</v>
      </c>
      <c r="E66" s="136">
        <f>H64</f>
        <v>2</v>
      </c>
      <c r="F66" s="136">
        <f>G64</f>
        <v>3</v>
      </c>
      <c r="G66" s="192"/>
      <c r="H66" s="193"/>
      <c r="I66" s="136">
        <f>I41</f>
        <v>0</v>
      </c>
      <c r="J66" s="136">
        <f>O41</f>
        <v>3</v>
      </c>
      <c r="K66" s="190">
        <f>COUNTIF(C67:J67,"○")*3+COUNTIF(C67:J67,"△")</f>
        <v>0</v>
      </c>
      <c r="L66" s="200">
        <f>C66-D66+E66-F66+I66-J66</f>
        <v>-10</v>
      </c>
      <c r="M66" s="190">
        <v>4</v>
      </c>
      <c r="O66" s="209" t="str">
        <f>U9</f>
        <v>宝木キッカーズ</v>
      </c>
      <c r="P66" s="210"/>
      <c r="Q66" s="136">
        <f>V62</f>
        <v>2</v>
      </c>
      <c r="R66" s="136">
        <f>U62</f>
        <v>3</v>
      </c>
      <c r="S66" s="136">
        <f>V64</f>
        <v>0</v>
      </c>
      <c r="T66" s="136">
        <f>U64</f>
        <v>5</v>
      </c>
      <c r="U66" s="192"/>
      <c r="V66" s="193"/>
      <c r="W66" s="136">
        <f>I44</f>
        <v>1</v>
      </c>
      <c r="X66" s="136">
        <f>O44</f>
        <v>2</v>
      </c>
      <c r="Y66" s="188">
        <f>COUNTIF(Q67:X67,"○")*3+COUNTIF(Q67:X67,"△")</f>
        <v>0</v>
      </c>
      <c r="Z66" s="188">
        <f>Q66-R66+S66-T66+W66-X66</f>
        <v>-7</v>
      </c>
      <c r="AA66" s="188">
        <v>4</v>
      </c>
    </row>
    <row r="67" spans="1:27" ht="19.5" customHeight="1">
      <c r="A67" s="203"/>
      <c r="B67" s="203"/>
      <c r="C67" s="186" t="str">
        <f>IF(C66&gt;D66,"○",IF(C66&lt;D66,"×",IF(C66=D66,"△")))</f>
        <v>×</v>
      </c>
      <c r="D67" s="187"/>
      <c r="E67" s="186" t="str">
        <f>IF(E66&gt;F66,"○",IF(E66&lt;F66,"×",IF(E66=F66,"△")))</f>
        <v>×</v>
      </c>
      <c r="F67" s="187"/>
      <c r="G67" s="194"/>
      <c r="H67" s="195"/>
      <c r="I67" s="186" t="str">
        <f>IF(I66&gt;J66,"○",IF(I66&lt;J66,"×",IF(I66=J66,"△")))</f>
        <v>×</v>
      </c>
      <c r="J67" s="187"/>
      <c r="K67" s="191"/>
      <c r="L67" s="201"/>
      <c r="M67" s="191"/>
      <c r="O67" s="211"/>
      <c r="P67" s="212"/>
      <c r="Q67" s="186" t="str">
        <f>IF(Q66&gt;R66,"○",IF(Q66&lt;R66,"×",IF(Q66=R66,"△")))</f>
        <v>×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189"/>
      <c r="AA67" s="189"/>
    </row>
    <row r="68" spans="1:27" ht="19.5" customHeight="1">
      <c r="A68" s="202" t="str">
        <f>K9</f>
        <v>富士見サッカースポーツ少年団</v>
      </c>
      <c r="B68" s="202"/>
      <c r="C68" s="136">
        <f>J62</f>
        <v>1</v>
      </c>
      <c r="D68" s="136">
        <f>I62</f>
        <v>3</v>
      </c>
      <c r="E68" s="136">
        <f>J64</f>
        <v>3</v>
      </c>
      <c r="F68" s="136">
        <f>I64</f>
        <v>1</v>
      </c>
      <c r="G68" s="136">
        <f>J66</f>
        <v>3</v>
      </c>
      <c r="H68" s="136">
        <f>I66</f>
        <v>0</v>
      </c>
      <c r="I68" s="196"/>
      <c r="J68" s="197"/>
      <c r="K68" s="190">
        <f>COUNTIF(C69:J69,"○")*3+COUNTIF(C69:J69,"△")</f>
        <v>6</v>
      </c>
      <c r="L68" s="190">
        <f>C68-D68+E68-F68+G68-H68</f>
        <v>3</v>
      </c>
      <c r="M68" s="190">
        <v>2</v>
      </c>
      <c r="O68" s="205" t="str">
        <f>X9</f>
        <v>栃木ウーヴァ フットボールクラブ・Ｕ－１２</v>
      </c>
      <c r="P68" s="206"/>
      <c r="Q68" s="136">
        <f>X62</f>
        <v>0</v>
      </c>
      <c r="R68" s="136">
        <f>W62</f>
        <v>1</v>
      </c>
      <c r="S68" s="136">
        <f>X64</f>
        <v>0</v>
      </c>
      <c r="T68" s="136">
        <f>W64</f>
        <v>4</v>
      </c>
      <c r="U68" s="136">
        <f>X66</f>
        <v>2</v>
      </c>
      <c r="V68" s="136">
        <f>W66</f>
        <v>1</v>
      </c>
      <c r="W68" s="192"/>
      <c r="X68" s="193"/>
      <c r="Y68" s="188">
        <f>COUNTIF(Q69:X69,"○")*3+COUNTIF(Q69:X69,"△")</f>
        <v>3</v>
      </c>
      <c r="Z68" s="188">
        <f>Q68-R68+S68-T68+U68-V68</f>
        <v>-4</v>
      </c>
      <c r="AA68" s="188">
        <v>3</v>
      </c>
    </row>
    <row r="69" spans="1:27" ht="19.5" customHeight="1">
      <c r="A69" s="202"/>
      <c r="B69" s="202"/>
      <c r="C69" s="186" t="str">
        <f>IF(C68&gt;D68,"○",IF(C68&lt;D68,"×",IF(C68=D68,"△")))</f>
        <v>×</v>
      </c>
      <c r="D69" s="187"/>
      <c r="E69" s="186" t="str">
        <f>IF(E68&gt;F68,"○",IF(E68&lt;F68,"×",IF(E68=F68,"△")))</f>
        <v>○</v>
      </c>
      <c r="F69" s="187"/>
      <c r="G69" s="186" t="str">
        <f>IF(G68&gt;H68,"○",IF(G68&lt;H68,"×",IF(G68=H68,"△")))</f>
        <v>○</v>
      </c>
      <c r="H69" s="187"/>
      <c r="I69" s="198"/>
      <c r="J69" s="199"/>
      <c r="K69" s="191"/>
      <c r="L69" s="191"/>
      <c r="M69" s="191"/>
      <c r="O69" s="207"/>
      <c r="P69" s="208"/>
      <c r="Q69" s="186" t="str">
        <f>IF(Q68&gt;R68,"○",IF(Q68&lt;R68,"×",IF(Q68=R68,"△")))</f>
        <v>×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2">
    <mergeCell ref="T21:X21"/>
    <mergeCell ref="O3:Q3"/>
    <mergeCell ref="R8:S8"/>
    <mergeCell ref="H1:J1"/>
    <mergeCell ref="R1:Y1"/>
    <mergeCell ref="H8:I8"/>
    <mergeCell ref="S4:T4"/>
    <mergeCell ref="I63:J63"/>
    <mergeCell ref="G63:H63"/>
    <mergeCell ref="E63:F63"/>
    <mergeCell ref="X8:Y8"/>
    <mergeCell ref="U9:V19"/>
    <mergeCell ref="U8:V8"/>
    <mergeCell ref="X9:Y19"/>
    <mergeCell ref="K8:L8"/>
    <mergeCell ref="O8:P8"/>
    <mergeCell ref="R9:S19"/>
    <mergeCell ref="B3:D3"/>
    <mergeCell ref="J25:J26"/>
    <mergeCell ref="N25:N26"/>
    <mergeCell ref="J31:J32"/>
    <mergeCell ref="N31:N32"/>
    <mergeCell ref="N28:N29"/>
    <mergeCell ref="B31:B32"/>
    <mergeCell ref="B8:C8"/>
    <mergeCell ref="E8:F8"/>
    <mergeCell ref="N22:N23"/>
    <mergeCell ref="B9:C19"/>
    <mergeCell ref="E9:F19"/>
    <mergeCell ref="H9:I19"/>
    <mergeCell ref="K9:L19"/>
    <mergeCell ref="O9:P19"/>
    <mergeCell ref="B25:B26"/>
    <mergeCell ref="C25:D26"/>
    <mergeCell ref="E25:H26"/>
    <mergeCell ref="I25:I26"/>
    <mergeCell ref="O25:O26"/>
    <mergeCell ref="B22:B23"/>
    <mergeCell ref="C22:D23"/>
    <mergeCell ref="E22:H23"/>
    <mergeCell ref="I22:I23"/>
    <mergeCell ref="J22:J23"/>
    <mergeCell ref="O31:O32"/>
    <mergeCell ref="O22:O23"/>
    <mergeCell ref="E31:H32"/>
    <mergeCell ref="I31:I32"/>
    <mergeCell ref="B28:B29"/>
    <mergeCell ref="P22:S23"/>
    <mergeCell ref="T22:X23"/>
    <mergeCell ref="P28:S29"/>
    <mergeCell ref="T28:X29"/>
    <mergeCell ref="O34:O35"/>
    <mergeCell ref="P25:S26"/>
    <mergeCell ref="T25:X26"/>
    <mergeCell ref="O28:O29"/>
    <mergeCell ref="T34:X35"/>
    <mergeCell ref="T31:X32"/>
    <mergeCell ref="C28:D29"/>
    <mergeCell ref="E28:H29"/>
    <mergeCell ref="I28:I29"/>
    <mergeCell ref="J28:J29"/>
    <mergeCell ref="B37:B38"/>
    <mergeCell ref="C37:D38"/>
    <mergeCell ref="E37:H38"/>
    <mergeCell ref="I37:I38"/>
    <mergeCell ref="J37:J38"/>
    <mergeCell ref="B34:B35"/>
    <mergeCell ref="C34:D35"/>
    <mergeCell ref="E34:H35"/>
    <mergeCell ref="I34:I35"/>
    <mergeCell ref="P41:S42"/>
    <mergeCell ref="C31:D32"/>
    <mergeCell ref="P34:S35"/>
    <mergeCell ref="O37:O38"/>
    <mergeCell ref="P37:S38"/>
    <mergeCell ref="P31:S32"/>
    <mergeCell ref="J34:J35"/>
    <mergeCell ref="N34:N35"/>
    <mergeCell ref="T44:X45"/>
    <mergeCell ref="N37:N38"/>
    <mergeCell ref="T37:X38"/>
    <mergeCell ref="B41:B42"/>
    <mergeCell ref="C41:D42"/>
    <mergeCell ref="E41:H42"/>
    <mergeCell ref="I41:I42"/>
    <mergeCell ref="J41:J42"/>
    <mergeCell ref="N41:N42"/>
    <mergeCell ref="O41:O42"/>
    <mergeCell ref="J44:J45"/>
    <mergeCell ref="N44:N45"/>
    <mergeCell ref="O44:O45"/>
    <mergeCell ref="P44:S45"/>
    <mergeCell ref="B44:B45"/>
    <mergeCell ref="C44:D45"/>
    <mergeCell ref="E44:H45"/>
    <mergeCell ref="I44:I45"/>
    <mergeCell ref="B47:B48"/>
    <mergeCell ref="C47:D48"/>
    <mergeCell ref="E47:H48"/>
    <mergeCell ref="I47:I48"/>
    <mergeCell ref="J47:J48"/>
    <mergeCell ref="N47:N48"/>
    <mergeCell ref="J53:J54"/>
    <mergeCell ref="O47:O48"/>
    <mergeCell ref="P47:S48"/>
    <mergeCell ref="T47:X48"/>
    <mergeCell ref="J50:J51"/>
    <mergeCell ref="N50:N51"/>
    <mergeCell ref="O50:O51"/>
    <mergeCell ref="P50:S51"/>
    <mergeCell ref="I60:J61"/>
    <mergeCell ref="B50:B51"/>
    <mergeCell ref="C50:D51"/>
    <mergeCell ref="E50:H51"/>
    <mergeCell ref="I50:I51"/>
    <mergeCell ref="T50:X51"/>
    <mergeCell ref="B53:B54"/>
    <mergeCell ref="C53:D54"/>
    <mergeCell ref="E53:H54"/>
    <mergeCell ref="I53:I54"/>
    <mergeCell ref="A60:B61"/>
    <mergeCell ref="C60:D61"/>
    <mergeCell ref="E60:F61"/>
    <mergeCell ref="G60:H61"/>
    <mergeCell ref="N53:N54"/>
    <mergeCell ref="O53:O54"/>
    <mergeCell ref="O60:P61"/>
    <mergeCell ref="J56:J57"/>
    <mergeCell ref="N56:N57"/>
    <mergeCell ref="O56:O57"/>
    <mergeCell ref="K60:K61"/>
    <mergeCell ref="L60:L61"/>
    <mergeCell ref="M60:M61"/>
    <mergeCell ref="Y60:Y61"/>
    <mergeCell ref="Z60:Z61"/>
    <mergeCell ref="B56:B57"/>
    <mergeCell ref="C56:D57"/>
    <mergeCell ref="E56:H57"/>
    <mergeCell ref="I56:I57"/>
    <mergeCell ref="T56:X57"/>
    <mergeCell ref="T40:X40"/>
    <mergeCell ref="AA60:AA61"/>
    <mergeCell ref="Q60:R61"/>
    <mergeCell ref="S60:T61"/>
    <mergeCell ref="U60:V61"/>
    <mergeCell ref="W60:X61"/>
    <mergeCell ref="P53:S54"/>
    <mergeCell ref="T53:X54"/>
    <mergeCell ref="P56:S57"/>
    <mergeCell ref="T41:X42"/>
    <mergeCell ref="A68:B69"/>
    <mergeCell ref="A66:B67"/>
    <mergeCell ref="A64:B65"/>
    <mergeCell ref="A62:B63"/>
    <mergeCell ref="O68:P69"/>
    <mergeCell ref="O66:P67"/>
    <mergeCell ref="O64:P65"/>
    <mergeCell ref="O62:P63"/>
    <mergeCell ref="C65:D65"/>
    <mergeCell ref="E67:F67"/>
    <mergeCell ref="G69:H69"/>
    <mergeCell ref="E69:F69"/>
    <mergeCell ref="C69:D69"/>
    <mergeCell ref="C67:D67"/>
    <mergeCell ref="I65:J65"/>
    <mergeCell ref="G65:H65"/>
    <mergeCell ref="I68:J69"/>
    <mergeCell ref="G66:H67"/>
    <mergeCell ref="E64:F65"/>
    <mergeCell ref="I67:J67"/>
    <mergeCell ref="C62:D63"/>
    <mergeCell ref="M68:M69"/>
    <mergeCell ref="L68:L69"/>
    <mergeCell ref="M66:M67"/>
    <mergeCell ref="L66:L67"/>
    <mergeCell ref="M64:M65"/>
    <mergeCell ref="L64:L65"/>
    <mergeCell ref="M62:M63"/>
    <mergeCell ref="L62:L63"/>
    <mergeCell ref="K64:K65"/>
    <mergeCell ref="K62:K63"/>
    <mergeCell ref="K68:K69"/>
    <mergeCell ref="K66:K67"/>
    <mergeCell ref="W68:X69"/>
    <mergeCell ref="U66:V67"/>
    <mergeCell ref="S64:T65"/>
    <mergeCell ref="Q62:R63"/>
    <mergeCell ref="U69:V69"/>
    <mergeCell ref="S69:T69"/>
    <mergeCell ref="Q69:R69"/>
    <mergeCell ref="AA68:AA69"/>
    <mergeCell ref="Z68:Z69"/>
    <mergeCell ref="Y68:Y69"/>
    <mergeCell ref="AA66:AA67"/>
    <mergeCell ref="Z66:Z67"/>
    <mergeCell ref="Y66:Y67"/>
    <mergeCell ref="AA64:AA65"/>
    <mergeCell ref="Z64:Z65"/>
    <mergeCell ref="Y64:Y65"/>
    <mergeCell ref="AA62:AA63"/>
    <mergeCell ref="Z62:Z63"/>
    <mergeCell ref="Y62:Y63"/>
    <mergeCell ref="F4:G4"/>
    <mergeCell ref="S67:T67"/>
    <mergeCell ref="Q67:R67"/>
    <mergeCell ref="W65:X65"/>
    <mergeCell ref="U65:V65"/>
    <mergeCell ref="Q65:R65"/>
    <mergeCell ref="W63:X63"/>
    <mergeCell ref="U63:V63"/>
    <mergeCell ref="S63:T63"/>
    <mergeCell ref="W67:X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  <ignoredErrors>
    <ignoredError sqref="G64 I64 I66 E68 C68 C66 Q66 Q68 S68 U64 W64 W6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AB7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1" customWidth="1"/>
    <col min="26" max="16384" width="9.00390625" style="1" customWidth="1"/>
  </cols>
  <sheetData>
    <row r="1" spans="1:25" ht="24.75" customHeight="1">
      <c r="A1" s="36" t="s">
        <v>135</v>
      </c>
      <c r="B1" s="36"/>
      <c r="C1" s="36"/>
      <c r="D1" s="36"/>
      <c r="E1" s="36"/>
      <c r="F1" s="36"/>
      <c r="G1" s="36"/>
      <c r="H1" s="36"/>
      <c r="M1" s="185" t="s">
        <v>145</v>
      </c>
      <c r="N1" s="185"/>
      <c r="O1" s="185"/>
      <c r="P1" s="185"/>
      <c r="Q1" s="185"/>
      <c r="R1" s="358" t="str">
        <f>'組み合わせ'!L42</f>
        <v>SAKURAグリーンフィールド</v>
      </c>
      <c r="S1" s="358"/>
      <c r="T1" s="358"/>
      <c r="U1" s="358"/>
      <c r="V1" s="358"/>
      <c r="W1" s="358"/>
      <c r="X1" s="358"/>
      <c r="Y1" s="358"/>
    </row>
    <row r="2" ht="19.5" customHeight="1"/>
    <row r="3" spans="3:22" ht="19.5" customHeight="1" thickBot="1">
      <c r="C3" s="6"/>
      <c r="D3" s="6"/>
      <c r="E3" s="173"/>
      <c r="F3" s="173"/>
      <c r="G3" s="174"/>
      <c r="H3" s="156"/>
      <c r="I3" s="39"/>
      <c r="J3" s="6"/>
      <c r="K3" s="6"/>
      <c r="L3" s="6"/>
      <c r="M3" s="6"/>
      <c r="N3" s="6"/>
      <c r="O3" s="6"/>
      <c r="P3" s="6"/>
      <c r="Q3" s="6"/>
      <c r="R3" s="173"/>
      <c r="S3" s="173"/>
      <c r="T3" s="174"/>
      <c r="U3" s="39"/>
      <c r="V3" s="39"/>
    </row>
    <row r="4" spans="1:25" ht="19.5" customHeight="1" thickTop="1">
      <c r="A4" s="40"/>
      <c r="B4" s="40"/>
      <c r="C4" s="8"/>
      <c r="D4" s="8"/>
      <c r="E4" s="141"/>
      <c r="F4" s="8"/>
      <c r="G4" s="8" t="s">
        <v>84</v>
      </c>
      <c r="H4" s="11"/>
      <c r="I4" s="159"/>
      <c r="J4" s="40"/>
      <c r="K4" s="40"/>
      <c r="L4" s="40"/>
      <c r="M4" s="40"/>
      <c r="N4" s="8"/>
      <c r="O4" s="8"/>
      <c r="P4" s="8"/>
      <c r="Q4" s="8"/>
      <c r="R4" s="158"/>
      <c r="S4" s="11"/>
      <c r="T4" s="11" t="s">
        <v>92</v>
      </c>
      <c r="U4" s="11"/>
      <c r="V4" s="159"/>
      <c r="W4" s="8"/>
      <c r="X4" s="8"/>
      <c r="Y4" s="40"/>
    </row>
    <row r="5" spans="1:25" ht="19.5" customHeight="1" thickBot="1">
      <c r="A5" s="40"/>
      <c r="B5" s="8"/>
      <c r="C5" s="169"/>
      <c r="D5" s="170"/>
      <c r="E5" s="152"/>
      <c r="F5" s="18"/>
      <c r="G5" s="8"/>
      <c r="H5" s="8"/>
      <c r="I5" s="149"/>
      <c r="J5" s="17"/>
      <c r="K5" s="17"/>
      <c r="L5" s="40"/>
      <c r="M5" s="8"/>
      <c r="N5" s="8"/>
      <c r="O5" s="8"/>
      <c r="P5" s="169"/>
      <c r="Q5" s="170"/>
      <c r="R5" s="161"/>
      <c r="S5" s="18"/>
      <c r="T5" s="8"/>
      <c r="U5" s="8"/>
      <c r="V5" s="160"/>
      <c r="W5" s="17"/>
      <c r="X5" s="17"/>
      <c r="Y5" s="40"/>
    </row>
    <row r="6" spans="1:25" ht="19.5" customHeight="1" thickTop="1">
      <c r="A6" s="40"/>
      <c r="B6" s="10"/>
      <c r="C6" s="141"/>
      <c r="D6" s="8" t="s">
        <v>76</v>
      </c>
      <c r="E6" s="50"/>
      <c r="F6" s="35"/>
      <c r="G6" s="8"/>
      <c r="H6" s="8"/>
      <c r="I6" s="142"/>
      <c r="J6" s="8" t="s">
        <v>77</v>
      </c>
      <c r="K6" s="40"/>
      <c r="L6" s="15"/>
      <c r="M6" s="8"/>
      <c r="N6" s="8"/>
      <c r="O6" s="10"/>
      <c r="P6" s="141"/>
      <c r="Q6" s="8" t="s">
        <v>78</v>
      </c>
      <c r="R6" s="34"/>
      <c r="S6" s="7"/>
      <c r="T6" s="8"/>
      <c r="U6" s="10"/>
      <c r="V6" s="142"/>
      <c r="W6" s="8" t="s">
        <v>79</v>
      </c>
      <c r="X6" s="10"/>
      <c r="Y6" s="8"/>
    </row>
    <row r="7" spans="1:25" ht="19.5" customHeight="1">
      <c r="A7" s="40"/>
      <c r="B7" s="10"/>
      <c r="C7" s="152"/>
      <c r="D7" s="40"/>
      <c r="E7" s="40"/>
      <c r="F7" s="15"/>
      <c r="G7" s="18"/>
      <c r="H7" s="18"/>
      <c r="I7" s="152"/>
      <c r="J7" s="8"/>
      <c r="K7" s="8"/>
      <c r="L7" s="15"/>
      <c r="M7" s="8"/>
      <c r="N7" s="8"/>
      <c r="O7" s="24"/>
      <c r="P7" s="152"/>
      <c r="Q7" s="8"/>
      <c r="R7" s="10"/>
      <c r="S7" s="8"/>
      <c r="T7" s="40"/>
      <c r="U7" s="8"/>
      <c r="V7" s="152"/>
      <c r="W7" s="18"/>
      <c r="X7" s="10"/>
      <c r="Y7" s="8"/>
    </row>
    <row r="8" spans="1:25" ht="19.5" customHeight="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19.5" customHeight="1">
      <c r="A9" s="40"/>
      <c r="B9" s="366" t="str">
        <f>ＡＢ!B9</f>
        <v>Ｍｏｒａｎｇｏ栃木フットボールクラブ Ｕ－１２</v>
      </c>
      <c r="C9" s="366"/>
      <c r="D9" s="33"/>
      <c r="E9" s="243" t="str">
        <f>ＩＪ!H9</f>
        <v>ＪＳＴかがやき</v>
      </c>
      <c r="F9" s="243"/>
      <c r="G9" s="5"/>
      <c r="H9" s="243" t="str">
        <f>ＣＤ!H9</f>
        <v>ＦＣエルソレオ日光</v>
      </c>
      <c r="I9" s="243"/>
      <c r="J9" s="5"/>
      <c r="K9" s="242" t="str">
        <f>ＫＬ!B9</f>
        <v>南河内サッカースポーツ少年団</v>
      </c>
      <c r="L9" s="242"/>
      <c r="M9" s="5"/>
      <c r="N9" s="5"/>
      <c r="O9" s="251" t="str">
        <f>ＥＦ!K9</f>
        <v>栃木サッカークラブＵ－１２</v>
      </c>
      <c r="P9" s="251"/>
      <c r="Q9" s="5"/>
      <c r="R9" s="243" t="str">
        <f>ＭＮ!K9</f>
        <v>ＪＦＣアミスタ市貝Ｕ１０</v>
      </c>
      <c r="S9" s="243"/>
      <c r="T9" s="5"/>
      <c r="U9" s="242" t="str">
        <f>ＧＨ!B9</f>
        <v>ともぞうサッカークラブ</v>
      </c>
      <c r="V9" s="242"/>
      <c r="W9" s="5"/>
      <c r="X9" s="243" t="str">
        <f>ＯＰ!H9</f>
        <v>祖母井クラブ</v>
      </c>
      <c r="Y9" s="243"/>
    </row>
    <row r="10" spans="1:25" ht="19.5" customHeight="1">
      <c r="A10" s="40"/>
      <c r="B10" s="366"/>
      <c r="C10" s="366"/>
      <c r="D10" s="33"/>
      <c r="E10" s="243"/>
      <c r="F10" s="243"/>
      <c r="G10" s="5"/>
      <c r="H10" s="243"/>
      <c r="I10" s="243"/>
      <c r="J10" s="5"/>
      <c r="K10" s="242"/>
      <c r="L10" s="242"/>
      <c r="M10" s="5"/>
      <c r="N10" s="5"/>
      <c r="O10" s="251"/>
      <c r="P10" s="251"/>
      <c r="Q10" s="5"/>
      <c r="R10" s="243"/>
      <c r="S10" s="243"/>
      <c r="T10" s="5"/>
      <c r="U10" s="242"/>
      <c r="V10" s="242"/>
      <c r="W10" s="5"/>
      <c r="X10" s="243"/>
      <c r="Y10" s="243"/>
    </row>
    <row r="11" spans="1:25" ht="19.5" customHeight="1">
      <c r="A11" s="40"/>
      <c r="B11" s="366"/>
      <c r="C11" s="366"/>
      <c r="D11" s="33"/>
      <c r="E11" s="243"/>
      <c r="F11" s="243"/>
      <c r="G11" s="5"/>
      <c r="H11" s="243"/>
      <c r="I11" s="243"/>
      <c r="J11" s="5"/>
      <c r="K11" s="242"/>
      <c r="L11" s="242"/>
      <c r="M11" s="5"/>
      <c r="N11" s="5"/>
      <c r="O11" s="251"/>
      <c r="P11" s="251"/>
      <c r="Q11" s="5"/>
      <c r="R11" s="243"/>
      <c r="S11" s="243"/>
      <c r="T11" s="5"/>
      <c r="U11" s="242"/>
      <c r="V11" s="242"/>
      <c r="W11" s="5"/>
      <c r="X11" s="243"/>
      <c r="Y11" s="243"/>
    </row>
    <row r="12" spans="1:25" ht="19.5" customHeight="1">
      <c r="A12" s="40"/>
      <c r="B12" s="366"/>
      <c r="C12" s="366"/>
      <c r="D12" s="33"/>
      <c r="E12" s="243"/>
      <c r="F12" s="243"/>
      <c r="G12" s="5"/>
      <c r="H12" s="243"/>
      <c r="I12" s="243"/>
      <c r="J12" s="5"/>
      <c r="K12" s="242"/>
      <c r="L12" s="242"/>
      <c r="M12" s="5"/>
      <c r="N12" s="5"/>
      <c r="O12" s="251"/>
      <c r="P12" s="251"/>
      <c r="Q12" s="5"/>
      <c r="R12" s="243"/>
      <c r="S12" s="243"/>
      <c r="T12" s="5"/>
      <c r="U12" s="242"/>
      <c r="V12" s="242"/>
      <c r="W12" s="5"/>
      <c r="X12" s="243"/>
      <c r="Y12" s="243"/>
    </row>
    <row r="13" spans="1:25" ht="19.5" customHeight="1">
      <c r="A13" s="40"/>
      <c r="B13" s="366"/>
      <c r="C13" s="366"/>
      <c r="D13" s="33"/>
      <c r="E13" s="243"/>
      <c r="F13" s="243"/>
      <c r="G13" s="5"/>
      <c r="H13" s="243"/>
      <c r="I13" s="243"/>
      <c r="J13" s="5"/>
      <c r="K13" s="242"/>
      <c r="L13" s="242"/>
      <c r="M13" s="5"/>
      <c r="N13" s="5"/>
      <c r="O13" s="251"/>
      <c r="P13" s="251"/>
      <c r="Q13" s="5"/>
      <c r="R13" s="243"/>
      <c r="S13" s="243"/>
      <c r="T13" s="5"/>
      <c r="U13" s="242"/>
      <c r="V13" s="242"/>
      <c r="W13" s="5"/>
      <c r="X13" s="243"/>
      <c r="Y13" s="243"/>
    </row>
    <row r="14" spans="1:25" ht="19.5" customHeight="1">
      <c r="A14" s="40"/>
      <c r="B14" s="366"/>
      <c r="C14" s="366"/>
      <c r="D14" s="33"/>
      <c r="E14" s="243"/>
      <c r="F14" s="243"/>
      <c r="G14" s="5"/>
      <c r="H14" s="243"/>
      <c r="I14" s="243"/>
      <c r="J14" s="5"/>
      <c r="K14" s="242"/>
      <c r="L14" s="242"/>
      <c r="M14" s="5"/>
      <c r="N14" s="5"/>
      <c r="O14" s="251"/>
      <c r="P14" s="251"/>
      <c r="Q14" s="5"/>
      <c r="R14" s="243"/>
      <c r="S14" s="243"/>
      <c r="T14" s="5"/>
      <c r="U14" s="242"/>
      <c r="V14" s="242"/>
      <c r="W14" s="5"/>
      <c r="X14" s="243"/>
      <c r="Y14" s="243"/>
    </row>
    <row r="15" spans="1:25" ht="19.5" customHeight="1">
      <c r="A15" s="40"/>
      <c r="B15" s="366"/>
      <c r="C15" s="366"/>
      <c r="D15" s="33"/>
      <c r="E15" s="243"/>
      <c r="F15" s="243"/>
      <c r="G15" s="5"/>
      <c r="H15" s="243"/>
      <c r="I15" s="243"/>
      <c r="J15" s="5"/>
      <c r="K15" s="242"/>
      <c r="L15" s="242"/>
      <c r="M15" s="5"/>
      <c r="N15" s="5"/>
      <c r="O15" s="251"/>
      <c r="P15" s="251"/>
      <c r="Q15" s="5"/>
      <c r="R15" s="243"/>
      <c r="S15" s="243"/>
      <c r="T15" s="5"/>
      <c r="U15" s="242"/>
      <c r="V15" s="242"/>
      <c r="W15" s="5"/>
      <c r="X15" s="243"/>
      <c r="Y15" s="243"/>
    </row>
    <row r="16" spans="1:25" ht="19.5" customHeight="1">
      <c r="A16" s="40"/>
      <c r="B16" s="366"/>
      <c r="C16" s="366"/>
      <c r="D16" s="33"/>
      <c r="E16" s="243"/>
      <c r="F16" s="243"/>
      <c r="G16" s="5"/>
      <c r="H16" s="243"/>
      <c r="I16" s="243"/>
      <c r="J16" s="5"/>
      <c r="K16" s="242"/>
      <c r="L16" s="242"/>
      <c r="M16" s="5"/>
      <c r="N16" s="5"/>
      <c r="O16" s="251"/>
      <c r="P16" s="251"/>
      <c r="Q16" s="5"/>
      <c r="R16" s="243"/>
      <c r="S16" s="243"/>
      <c r="T16" s="5"/>
      <c r="U16" s="242"/>
      <c r="V16" s="242"/>
      <c r="W16" s="5"/>
      <c r="X16" s="243"/>
      <c r="Y16" s="243"/>
    </row>
    <row r="17" spans="1:25" ht="19.5" customHeight="1">
      <c r="A17" s="40"/>
      <c r="B17" s="366"/>
      <c r="C17" s="366"/>
      <c r="D17" s="33"/>
      <c r="E17" s="243"/>
      <c r="F17" s="243"/>
      <c r="G17" s="5"/>
      <c r="H17" s="243"/>
      <c r="I17" s="243"/>
      <c r="J17" s="5"/>
      <c r="K17" s="242"/>
      <c r="L17" s="242"/>
      <c r="M17" s="5"/>
      <c r="N17" s="5"/>
      <c r="O17" s="251"/>
      <c r="P17" s="251"/>
      <c r="Q17" s="5"/>
      <c r="R17" s="243"/>
      <c r="S17" s="243"/>
      <c r="T17" s="5"/>
      <c r="U17" s="242"/>
      <c r="V17" s="242"/>
      <c r="W17" s="5"/>
      <c r="X17" s="243"/>
      <c r="Y17" s="243"/>
    </row>
    <row r="18" spans="1:25" ht="19.5" customHeight="1">
      <c r="A18" s="40"/>
      <c r="B18" s="366"/>
      <c r="C18" s="366"/>
      <c r="D18" s="33"/>
      <c r="E18" s="243"/>
      <c r="F18" s="243"/>
      <c r="G18" s="5"/>
      <c r="H18" s="243"/>
      <c r="I18" s="243"/>
      <c r="J18" s="5"/>
      <c r="K18" s="242"/>
      <c r="L18" s="242"/>
      <c r="M18" s="5"/>
      <c r="N18" s="5"/>
      <c r="O18" s="251"/>
      <c r="P18" s="251"/>
      <c r="Q18" s="5"/>
      <c r="R18" s="243"/>
      <c r="S18" s="243"/>
      <c r="T18" s="5"/>
      <c r="U18" s="242"/>
      <c r="V18" s="242"/>
      <c r="W18" s="5"/>
      <c r="X18" s="243"/>
      <c r="Y18" s="243"/>
    </row>
    <row r="19" spans="1:25" ht="19.5" customHeight="1">
      <c r="A19" s="40"/>
      <c r="B19" s="366"/>
      <c r="C19" s="366"/>
      <c r="D19" s="33"/>
      <c r="E19" s="243"/>
      <c r="F19" s="243"/>
      <c r="G19" s="5"/>
      <c r="H19" s="243"/>
      <c r="I19" s="243"/>
      <c r="J19" s="5"/>
      <c r="K19" s="242"/>
      <c r="L19" s="242"/>
      <c r="M19" s="5"/>
      <c r="N19" s="5"/>
      <c r="O19" s="251"/>
      <c r="P19" s="251"/>
      <c r="Q19" s="5"/>
      <c r="R19" s="243"/>
      <c r="S19" s="243"/>
      <c r="T19" s="5"/>
      <c r="U19" s="242"/>
      <c r="V19" s="242"/>
      <c r="W19" s="5"/>
      <c r="X19" s="243"/>
      <c r="Y19" s="243"/>
    </row>
    <row r="20" spans="1:25" ht="19.5" customHeight="1">
      <c r="A20" s="40"/>
      <c r="B20" s="75"/>
      <c r="C20" s="75"/>
      <c r="D20" s="4"/>
      <c r="E20" s="75"/>
      <c r="F20" s="75"/>
      <c r="G20" s="3"/>
      <c r="H20" s="75"/>
      <c r="I20" s="75"/>
      <c r="J20" s="3"/>
      <c r="K20" s="75"/>
      <c r="L20" s="75"/>
      <c r="M20" s="3"/>
      <c r="N20" s="3"/>
      <c r="O20" s="74"/>
      <c r="P20" s="74"/>
      <c r="Q20" s="3"/>
      <c r="R20" s="74"/>
      <c r="S20" s="74"/>
      <c r="T20" s="3"/>
      <c r="U20" s="74"/>
      <c r="V20" s="74"/>
      <c r="W20" s="3"/>
      <c r="X20" s="75"/>
      <c r="Y20" s="75"/>
    </row>
    <row r="21" spans="3:22" ht="19.5" customHeight="1" thickBot="1">
      <c r="C21" s="6"/>
      <c r="D21" s="6"/>
      <c r="E21" s="39"/>
      <c r="F21" s="39"/>
      <c r="G21" s="39"/>
      <c r="H21" s="175"/>
      <c r="I21" s="173"/>
      <c r="J21" s="6"/>
      <c r="K21" s="6"/>
      <c r="L21" s="6"/>
      <c r="M21" s="6"/>
      <c r="N21" s="6"/>
      <c r="O21" s="6"/>
      <c r="P21" s="6"/>
      <c r="Q21" s="6"/>
      <c r="R21" s="39"/>
      <c r="S21" s="39"/>
      <c r="T21" s="157"/>
      <c r="U21" s="175"/>
      <c r="V21" s="173"/>
    </row>
    <row r="22" spans="1:25" ht="19.5" customHeight="1" thickTop="1">
      <c r="A22" s="40"/>
      <c r="B22" s="40"/>
      <c r="C22" s="8"/>
      <c r="D22" s="8"/>
      <c r="E22" s="158"/>
      <c r="F22" s="11"/>
      <c r="G22" s="11" t="s">
        <v>87</v>
      </c>
      <c r="H22" s="8"/>
      <c r="I22" s="149"/>
      <c r="J22" s="40"/>
      <c r="K22" s="40"/>
      <c r="L22" s="40"/>
      <c r="M22" s="40"/>
      <c r="N22" s="8"/>
      <c r="O22" s="8"/>
      <c r="P22" s="8"/>
      <c r="Q22" s="8"/>
      <c r="R22" s="158"/>
      <c r="S22" s="11"/>
      <c r="T22" s="11" t="s">
        <v>93</v>
      </c>
      <c r="U22" s="11"/>
      <c r="V22" s="159"/>
      <c r="W22" s="8"/>
      <c r="X22" s="8"/>
      <c r="Y22" s="40"/>
    </row>
    <row r="23" spans="1:25" ht="19.5" customHeight="1" thickBot="1">
      <c r="A23" s="40"/>
      <c r="B23" s="8"/>
      <c r="C23" s="169"/>
      <c r="D23" s="170"/>
      <c r="E23" s="152"/>
      <c r="F23" s="18"/>
      <c r="G23" s="8"/>
      <c r="H23" s="8"/>
      <c r="I23" s="149"/>
      <c r="J23" s="17"/>
      <c r="K23" s="17"/>
      <c r="L23" s="40"/>
      <c r="M23" s="8"/>
      <c r="N23" s="8"/>
      <c r="O23" s="8"/>
      <c r="P23" s="8"/>
      <c r="Q23" s="17"/>
      <c r="R23" s="152"/>
      <c r="S23" s="18"/>
      <c r="T23" s="8"/>
      <c r="U23" s="8"/>
      <c r="V23" s="160"/>
      <c r="W23" s="17"/>
      <c r="X23" s="17"/>
      <c r="Y23" s="40"/>
    </row>
    <row r="24" spans="1:25" ht="19.5" customHeight="1" thickTop="1">
      <c r="A24" s="40"/>
      <c r="B24" s="10"/>
      <c r="C24" s="141"/>
      <c r="D24" s="8" t="s">
        <v>80</v>
      </c>
      <c r="E24" s="50"/>
      <c r="F24" s="35"/>
      <c r="G24" s="8"/>
      <c r="H24" s="10"/>
      <c r="I24" s="142"/>
      <c r="J24" s="8" t="s">
        <v>81</v>
      </c>
      <c r="K24" s="40"/>
      <c r="L24" s="15"/>
      <c r="M24" s="8"/>
      <c r="N24" s="8"/>
      <c r="O24" s="10"/>
      <c r="P24" s="14"/>
      <c r="Q24" s="11" t="s">
        <v>82</v>
      </c>
      <c r="R24" s="151"/>
      <c r="S24" s="7"/>
      <c r="T24" s="8"/>
      <c r="U24" s="10"/>
      <c r="V24" s="142"/>
      <c r="W24" s="8" t="s">
        <v>83</v>
      </c>
      <c r="X24" s="10"/>
      <c r="Y24" s="8"/>
    </row>
    <row r="25" spans="1:25" ht="19.5" customHeight="1">
      <c r="A25" s="40"/>
      <c r="B25" s="10"/>
      <c r="C25" s="152"/>
      <c r="D25" s="40"/>
      <c r="E25" s="40"/>
      <c r="F25" s="15"/>
      <c r="G25" s="18"/>
      <c r="H25" s="24"/>
      <c r="I25" s="152"/>
      <c r="J25" s="8"/>
      <c r="K25" s="8"/>
      <c r="L25" s="15"/>
      <c r="M25" s="8"/>
      <c r="N25" s="8"/>
      <c r="O25" s="24"/>
      <c r="P25" s="18"/>
      <c r="Q25" s="8"/>
      <c r="R25" s="149"/>
      <c r="S25" s="8"/>
      <c r="T25" s="40"/>
      <c r="U25" s="8"/>
      <c r="V25" s="152"/>
      <c r="W25" s="18"/>
      <c r="X25" s="10"/>
      <c r="Y25" s="8"/>
    </row>
    <row r="26" spans="1:25" ht="19.5" customHeight="1">
      <c r="A26" s="40"/>
      <c r="B26" s="245">
        <v>9</v>
      </c>
      <c r="C26" s="245"/>
      <c r="D26" s="40"/>
      <c r="E26" s="245">
        <v>10</v>
      </c>
      <c r="F26" s="245"/>
      <c r="G26" s="18"/>
      <c r="H26" s="245">
        <v>11</v>
      </c>
      <c r="I26" s="245"/>
      <c r="J26" s="18"/>
      <c r="K26" s="245">
        <v>12</v>
      </c>
      <c r="L26" s="245"/>
      <c r="M26" s="18"/>
      <c r="N26" s="18"/>
      <c r="O26" s="228">
        <v>13</v>
      </c>
      <c r="P26" s="228"/>
      <c r="Q26" s="18"/>
      <c r="R26" s="245">
        <v>14</v>
      </c>
      <c r="S26" s="245"/>
      <c r="T26" s="51"/>
      <c r="U26" s="228">
        <v>15</v>
      </c>
      <c r="V26" s="228"/>
      <c r="W26" s="40"/>
      <c r="X26" s="228">
        <v>16</v>
      </c>
      <c r="Y26" s="228"/>
    </row>
    <row r="27" spans="1:25" ht="19.5" customHeight="1">
      <c r="A27" s="40"/>
      <c r="B27" s="243" t="str">
        <f>ＡＢ!R9</f>
        <v>ＪＦＣアミスタ市貝トップ</v>
      </c>
      <c r="C27" s="243"/>
      <c r="D27" s="33"/>
      <c r="E27" s="242" t="str">
        <f>ＩＪ!X9</f>
        <v>ＮＩＫＫＯ　ＳＰＯＲＴＳ　ＣＬＵＢ　セレソン</v>
      </c>
      <c r="F27" s="242"/>
      <c r="G27" s="5"/>
      <c r="H27" s="251" t="str">
        <f>ＣＤ!U9</f>
        <v>ヴェルフェ矢板Ｕ－１２</v>
      </c>
      <c r="I27" s="251"/>
      <c r="J27" s="5"/>
      <c r="K27" s="371" t="str">
        <f>ＫＬ!R9</f>
        <v>ＦＣ真岡２１ファンタジー</v>
      </c>
      <c r="L27" s="371"/>
      <c r="M27" s="5"/>
      <c r="N27" s="5"/>
      <c r="O27" s="243" t="str">
        <f>ＥＦ!R9</f>
        <v>ＦＣ黒羽</v>
      </c>
      <c r="P27" s="243"/>
      <c r="Q27" s="5"/>
      <c r="R27" s="243" t="str">
        <f>ＭＮ!O9</f>
        <v>みはらサッカークラブジュニア</v>
      </c>
      <c r="S27" s="243"/>
      <c r="T27" s="5"/>
      <c r="U27" s="241" t="str">
        <f>ＧＨ!R9</f>
        <v>ＦＣがむしゃら</v>
      </c>
      <c r="V27" s="241"/>
      <c r="W27" s="5"/>
      <c r="X27" s="243" t="str">
        <f>ＯＰ!X9</f>
        <v>カテット白沢サッカースクール</v>
      </c>
      <c r="Y27" s="243"/>
    </row>
    <row r="28" spans="1:25" ht="19.5" customHeight="1">
      <c r="A28" s="40"/>
      <c r="B28" s="243"/>
      <c r="C28" s="243"/>
      <c r="D28" s="33"/>
      <c r="E28" s="242"/>
      <c r="F28" s="242"/>
      <c r="G28" s="5"/>
      <c r="H28" s="251"/>
      <c r="I28" s="251"/>
      <c r="J28" s="5"/>
      <c r="K28" s="371"/>
      <c r="L28" s="371"/>
      <c r="M28" s="5"/>
      <c r="N28" s="5"/>
      <c r="O28" s="243"/>
      <c r="P28" s="243"/>
      <c r="Q28" s="5"/>
      <c r="R28" s="243"/>
      <c r="S28" s="243"/>
      <c r="T28" s="5"/>
      <c r="U28" s="241"/>
      <c r="V28" s="241"/>
      <c r="W28" s="5"/>
      <c r="X28" s="243"/>
      <c r="Y28" s="243"/>
    </row>
    <row r="29" spans="1:25" ht="19.5" customHeight="1">
      <c r="A29" s="40"/>
      <c r="B29" s="243"/>
      <c r="C29" s="243"/>
      <c r="D29" s="33"/>
      <c r="E29" s="242"/>
      <c r="F29" s="242"/>
      <c r="G29" s="5"/>
      <c r="H29" s="251"/>
      <c r="I29" s="251"/>
      <c r="J29" s="5"/>
      <c r="K29" s="371"/>
      <c r="L29" s="371"/>
      <c r="M29" s="5"/>
      <c r="N29" s="5"/>
      <c r="O29" s="243"/>
      <c r="P29" s="243"/>
      <c r="Q29" s="5"/>
      <c r="R29" s="243"/>
      <c r="S29" s="243"/>
      <c r="T29" s="5"/>
      <c r="U29" s="241"/>
      <c r="V29" s="241"/>
      <c r="W29" s="5"/>
      <c r="X29" s="243"/>
      <c r="Y29" s="243"/>
    </row>
    <row r="30" spans="1:25" ht="19.5" customHeight="1">
      <c r="A30" s="40"/>
      <c r="B30" s="243"/>
      <c r="C30" s="243"/>
      <c r="D30" s="33"/>
      <c r="E30" s="242"/>
      <c r="F30" s="242"/>
      <c r="G30" s="5"/>
      <c r="H30" s="251"/>
      <c r="I30" s="251"/>
      <c r="J30" s="5"/>
      <c r="K30" s="371"/>
      <c r="L30" s="371"/>
      <c r="M30" s="5"/>
      <c r="N30" s="5"/>
      <c r="O30" s="243"/>
      <c r="P30" s="243"/>
      <c r="Q30" s="5"/>
      <c r="R30" s="243"/>
      <c r="S30" s="243"/>
      <c r="T30" s="5"/>
      <c r="U30" s="241"/>
      <c r="V30" s="241"/>
      <c r="W30" s="5"/>
      <c r="X30" s="243"/>
      <c r="Y30" s="243"/>
    </row>
    <row r="31" spans="1:25" ht="19.5" customHeight="1">
      <c r="A31" s="40"/>
      <c r="B31" s="243"/>
      <c r="C31" s="243"/>
      <c r="D31" s="33"/>
      <c r="E31" s="242"/>
      <c r="F31" s="242"/>
      <c r="G31" s="5"/>
      <c r="H31" s="251"/>
      <c r="I31" s="251"/>
      <c r="J31" s="5"/>
      <c r="K31" s="371"/>
      <c r="L31" s="371"/>
      <c r="M31" s="5"/>
      <c r="N31" s="5"/>
      <c r="O31" s="243"/>
      <c r="P31" s="243"/>
      <c r="Q31" s="5"/>
      <c r="R31" s="243"/>
      <c r="S31" s="243"/>
      <c r="T31" s="5"/>
      <c r="U31" s="241"/>
      <c r="V31" s="241"/>
      <c r="W31" s="5"/>
      <c r="X31" s="243"/>
      <c r="Y31" s="243"/>
    </row>
    <row r="32" spans="1:25" ht="19.5" customHeight="1">
      <c r="A32" s="40"/>
      <c r="B32" s="243"/>
      <c r="C32" s="243"/>
      <c r="D32" s="33"/>
      <c r="E32" s="242"/>
      <c r="F32" s="242"/>
      <c r="G32" s="5"/>
      <c r="H32" s="251"/>
      <c r="I32" s="251"/>
      <c r="J32" s="5"/>
      <c r="K32" s="371"/>
      <c r="L32" s="371"/>
      <c r="M32" s="5"/>
      <c r="N32" s="5"/>
      <c r="O32" s="243"/>
      <c r="P32" s="243"/>
      <c r="Q32" s="5"/>
      <c r="R32" s="243"/>
      <c r="S32" s="243"/>
      <c r="T32" s="5"/>
      <c r="U32" s="241"/>
      <c r="V32" s="241"/>
      <c r="W32" s="5"/>
      <c r="X32" s="243"/>
      <c r="Y32" s="243"/>
    </row>
    <row r="33" spans="1:25" ht="19.5" customHeight="1">
      <c r="A33" s="40"/>
      <c r="B33" s="243"/>
      <c r="C33" s="243"/>
      <c r="D33" s="33"/>
      <c r="E33" s="242"/>
      <c r="F33" s="242"/>
      <c r="G33" s="5"/>
      <c r="H33" s="251"/>
      <c r="I33" s="251"/>
      <c r="J33" s="5"/>
      <c r="K33" s="371"/>
      <c r="L33" s="371"/>
      <c r="M33" s="5"/>
      <c r="N33" s="5"/>
      <c r="O33" s="243"/>
      <c r="P33" s="243"/>
      <c r="Q33" s="5"/>
      <c r="R33" s="243"/>
      <c r="S33" s="243"/>
      <c r="T33" s="5"/>
      <c r="U33" s="241"/>
      <c r="V33" s="241"/>
      <c r="W33" s="5"/>
      <c r="X33" s="243"/>
      <c r="Y33" s="243"/>
    </row>
    <row r="34" spans="1:25" ht="19.5" customHeight="1">
      <c r="A34" s="40"/>
      <c r="B34" s="243"/>
      <c r="C34" s="243"/>
      <c r="D34" s="33"/>
      <c r="E34" s="242"/>
      <c r="F34" s="242"/>
      <c r="G34" s="5"/>
      <c r="H34" s="251"/>
      <c r="I34" s="251"/>
      <c r="J34" s="5"/>
      <c r="K34" s="371"/>
      <c r="L34" s="371"/>
      <c r="M34" s="5"/>
      <c r="N34" s="5"/>
      <c r="O34" s="243"/>
      <c r="P34" s="243"/>
      <c r="Q34" s="5"/>
      <c r="R34" s="243"/>
      <c r="S34" s="243"/>
      <c r="T34" s="5"/>
      <c r="U34" s="241"/>
      <c r="V34" s="241"/>
      <c r="W34" s="5"/>
      <c r="X34" s="243"/>
      <c r="Y34" s="243"/>
    </row>
    <row r="35" spans="1:25" ht="19.5" customHeight="1">
      <c r="A35" s="40"/>
      <c r="B35" s="243"/>
      <c r="C35" s="243"/>
      <c r="D35" s="33"/>
      <c r="E35" s="242"/>
      <c r="F35" s="242"/>
      <c r="G35" s="5"/>
      <c r="H35" s="251"/>
      <c r="I35" s="251"/>
      <c r="J35" s="5"/>
      <c r="K35" s="371"/>
      <c r="L35" s="371"/>
      <c r="M35" s="5"/>
      <c r="N35" s="5"/>
      <c r="O35" s="243"/>
      <c r="P35" s="243"/>
      <c r="Q35" s="5"/>
      <c r="R35" s="243"/>
      <c r="S35" s="243"/>
      <c r="T35" s="5"/>
      <c r="U35" s="241"/>
      <c r="V35" s="241"/>
      <c r="W35" s="5"/>
      <c r="X35" s="243"/>
      <c r="Y35" s="243"/>
    </row>
    <row r="36" spans="1:25" ht="19.5" customHeight="1">
      <c r="A36" s="40"/>
      <c r="B36" s="243"/>
      <c r="C36" s="243"/>
      <c r="D36" s="33"/>
      <c r="E36" s="242"/>
      <c r="F36" s="242"/>
      <c r="G36" s="5"/>
      <c r="H36" s="251"/>
      <c r="I36" s="251"/>
      <c r="J36" s="5"/>
      <c r="K36" s="371"/>
      <c r="L36" s="371"/>
      <c r="M36" s="5"/>
      <c r="N36" s="5"/>
      <c r="O36" s="243"/>
      <c r="P36" s="243"/>
      <c r="Q36" s="5"/>
      <c r="R36" s="243"/>
      <c r="S36" s="243"/>
      <c r="T36" s="5"/>
      <c r="U36" s="241"/>
      <c r="V36" s="241"/>
      <c r="W36" s="5"/>
      <c r="X36" s="243"/>
      <c r="Y36" s="243"/>
    </row>
    <row r="37" spans="1:25" ht="19.5" customHeight="1">
      <c r="A37" s="40"/>
      <c r="B37" s="243"/>
      <c r="C37" s="243"/>
      <c r="D37" s="33"/>
      <c r="E37" s="242"/>
      <c r="F37" s="242"/>
      <c r="G37" s="5"/>
      <c r="H37" s="251"/>
      <c r="I37" s="251"/>
      <c r="J37" s="5"/>
      <c r="K37" s="371"/>
      <c r="L37" s="371"/>
      <c r="M37" s="5"/>
      <c r="N37" s="5"/>
      <c r="O37" s="243"/>
      <c r="P37" s="243"/>
      <c r="Q37" s="5"/>
      <c r="R37" s="243"/>
      <c r="S37" s="243"/>
      <c r="T37" s="5"/>
      <c r="U37" s="241"/>
      <c r="V37" s="241"/>
      <c r="W37" s="5"/>
      <c r="X37" s="243"/>
      <c r="Y37" s="243"/>
    </row>
    <row r="38" spans="1:25" ht="19.5" customHeight="1">
      <c r="A38" s="41"/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1"/>
      <c r="X38" s="41"/>
      <c r="Y38" s="41"/>
    </row>
    <row r="39" spans="1:25" ht="19.5" customHeight="1">
      <c r="A39" s="41"/>
      <c r="B39" s="41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Y39" s="52"/>
    </row>
    <row r="40" spans="1:25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21" t="s">
        <v>166</v>
      </c>
      <c r="U40" s="221"/>
      <c r="V40" s="221"/>
      <c r="W40" s="221"/>
      <c r="X40" s="221"/>
      <c r="Y40" s="52"/>
    </row>
    <row r="41" spans="1:28" ht="19.5" customHeight="1">
      <c r="A41" s="40"/>
      <c r="B41" s="228" t="s">
        <v>76</v>
      </c>
      <c r="C41" s="229">
        <v>0.3958333333333333</v>
      </c>
      <c r="D41" s="229"/>
      <c r="E41" s="363" t="str">
        <f>B9</f>
        <v>Ｍｏｒａｎｇｏ栃木フットボールクラブ Ｕ－１２</v>
      </c>
      <c r="F41" s="363"/>
      <c r="G41" s="363"/>
      <c r="H41" s="363"/>
      <c r="I41" s="226">
        <f>K41+K42</f>
        <v>1</v>
      </c>
      <c r="J41" s="364" t="s">
        <v>26</v>
      </c>
      <c r="K41" s="46">
        <v>0</v>
      </c>
      <c r="L41" s="46" t="s">
        <v>32</v>
      </c>
      <c r="M41" s="46">
        <v>0</v>
      </c>
      <c r="N41" s="364" t="s">
        <v>27</v>
      </c>
      <c r="O41" s="226">
        <f>M41+M42</f>
        <v>1</v>
      </c>
      <c r="P41" s="362" t="str">
        <f>E9</f>
        <v>ＪＳＴかがやき</v>
      </c>
      <c r="Q41" s="362"/>
      <c r="R41" s="362"/>
      <c r="S41" s="362"/>
      <c r="T41" s="226" t="s">
        <v>167</v>
      </c>
      <c r="U41" s="226"/>
      <c r="V41" s="226"/>
      <c r="W41" s="226"/>
      <c r="X41" s="226"/>
      <c r="Y41" s="359"/>
      <c r="AB41" s="70"/>
    </row>
    <row r="42" spans="1:25" ht="19.5" customHeight="1">
      <c r="A42" s="40"/>
      <c r="B42" s="228"/>
      <c r="C42" s="229"/>
      <c r="D42" s="229"/>
      <c r="E42" s="363"/>
      <c r="F42" s="363"/>
      <c r="G42" s="363"/>
      <c r="H42" s="363"/>
      <c r="I42" s="226"/>
      <c r="J42" s="364"/>
      <c r="K42" s="46">
        <v>1</v>
      </c>
      <c r="L42" s="46" t="s">
        <v>32</v>
      </c>
      <c r="M42" s="46">
        <v>1</v>
      </c>
      <c r="N42" s="364"/>
      <c r="O42" s="226"/>
      <c r="P42" s="362"/>
      <c r="Q42" s="362"/>
      <c r="R42" s="362"/>
      <c r="S42" s="362"/>
      <c r="T42" s="226"/>
      <c r="U42" s="226"/>
      <c r="V42" s="226"/>
      <c r="W42" s="226"/>
      <c r="X42" s="226"/>
      <c r="Y42" s="359"/>
    </row>
    <row r="43" spans="1:28" ht="19.5" customHeight="1">
      <c r="A43" s="40"/>
      <c r="B43" s="4"/>
      <c r="C43" s="40"/>
      <c r="D43" s="40"/>
      <c r="E43" s="155"/>
      <c r="F43" s="155"/>
      <c r="G43" s="155"/>
      <c r="H43" s="155"/>
      <c r="I43" s="2"/>
      <c r="J43" s="168" t="s">
        <v>247</v>
      </c>
      <c r="K43" s="46">
        <v>4</v>
      </c>
      <c r="L43" s="46" t="s">
        <v>32</v>
      </c>
      <c r="M43" s="46">
        <v>3</v>
      </c>
      <c r="N43" s="55"/>
      <c r="O43" s="2"/>
      <c r="P43" s="33"/>
      <c r="Q43" s="33"/>
      <c r="R43" s="33"/>
      <c r="S43" s="33"/>
      <c r="T43" s="41"/>
      <c r="U43" s="41"/>
      <c r="V43" s="41"/>
      <c r="W43" s="41"/>
      <c r="X43" s="41"/>
      <c r="Y43" s="41"/>
      <c r="AB43" s="70"/>
    </row>
    <row r="44" spans="1:28" ht="19.5" customHeight="1">
      <c r="A44" s="40"/>
      <c r="B44" s="4"/>
      <c r="C44" s="40"/>
      <c r="D44" s="40"/>
      <c r="E44" s="155"/>
      <c r="F44" s="155"/>
      <c r="G44" s="155"/>
      <c r="H44" s="155"/>
      <c r="I44" s="2"/>
      <c r="J44" s="168"/>
      <c r="K44" s="46"/>
      <c r="L44" s="46"/>
      <c r="M44" s="46"/>
      <c r="N44" s="55"/>
      <c r="O44" s="2"/>
      <c r="P44" s="33"/>
      <c r="Q44" s="33"/>
      <c r="R44" s="33"/>
      <c r="S44" s="33"/>
      <c r="T44" s="41"/>
      <c r="U44" s="41"/>
      <c r="V44" s="41"/>
      <c r="W44" s="41"/>
      <c r="X44" s="41"/>
      <c r="Y44" s="41"/>
      <c r="AB44" s="70"/>
    </row>
    <row r="45" spans="1:25" ht="19.5" customHeight="1">
      <c r="A45" s="40"/>
      <c r="B45" s="228" t="s">
        <v>80</v>
      </c>
      <c r="C45" s="229">
        <v>0.4305555555555556</v>
      </c>
      <c r="D45" s="229"/>
      <c r="E45" s="365" t="str">
        <f>B27</f>
        <v>ＪＦＣアミスタ市貝トップ</v>
      </c>
      <c r="F45" s="365"/>
      <c r="G45" s="365"/>
      <c r="H45" s="365"/>
      <c r="I45" s="226">
        <f>K45+K46</f>
        <v>3</v>
      </c>
      <c r="J45" s="364" t="s">
        <v>26</v>
      </c>
      <c r="K45" s="46">
        <v>0</v>
      </c>
      <c r="L45" s="46" t="s">
        <v>32</v>
      </c>
      <c r="M45" s="46">
        <v>0</v>
      </c>
      <c r="N45" s="364" t="s">
        <v>27</v>
      </c>
      <c r="O45" s="226">
        <f>M45+M46</f>
        <v>1</v>
      </c>
      <c r="P45" s="361" t="str">
        <f>E27</f>
        <v>ＮＩＫＫＯ　ＳＰＯＲＴＳ　ＣＬＵＢ　セレソン</v>
      </c>
      <c r="Q45" s="361"/>
      <c r="R45" s="361"/>
      <c r="S45" s="361"/>
      <c r="T45" s="226" t="s">
        <v>168</v>
      </c>
      <c r="U45" s="226"/>
      <c r="V45" s="226"/>
      <c r="W45" s="226"/>
      <c r="X45" s="226"/>
      <c r="Y45" s="359"/>
    </row>
    <row r="46" spans="1:25" ht="19.5" customHeight="1">
      <c r="A46" s="40"/>
      <c r="B46" s="228"/>
      <c r="C46" s="229"/>
      <c r="D46" s="229"/>
      <c r="E46" s="365"/>
      <c r="F46" s="365"/>
      <c r="G46" s="365"/>
      <c r="H46" s="365"/>
      <c r="I46" s="226"/>
      <c r="J46" s="364"/>
      <c r="K46" s="46">
        <v>3</v>
      </c>
      <c r="L46" s="46" t="s">
        <v>32</v>
      </c>
      <c r="M46" s="46">
        <v>1</v>
      </c>
      <c r="N46" s="364"/>
      <c r="O46" s="226"/>
      <c r="P46" s="361"/>
      <c r="Q46" s="361"/>
      <c r="R46" s="361"/>
      <c r="S46" s="361"/>
      <c r="T46" s="226"/>
      <c r="U46" s="226"/>
      <c r="V46" s="226"/>
      <c r="W46" s="226"/>
      <c r="X46" s="226"/>
      <c r="Y46" s="359"/>
    </row>
    <row r="47" spans="1:25" ht="19.5" customHeight="1">
      <c r="A47" s="40"/>
      <c r="B47" s="4"/>
      <c r="C47" s="40"/>
      <c r="D47" s="40"/>
      <c r="E47" s="33"/>
      <c r="F47" s="33"/>
      <c r="G47" s="33"/>
      <c r="H47" s="33"/>
      <c r="I47" s="2"/>
      <c r="J47" s="55"/>
      <c r="K47" s="2"/>
      <c r="L47" s="2"/>
      <c r="M47" s="2"/>
      <c r="N47" s="55"/>
      <c r="O47" s="2"/>
      <c r="P47" s="33"/>
      <c r="Q47" s="33"/>
      <c r="R47" s="33"/>
      <c r="S47" s="33"/>
      <c r="T47" s="41"/>
      <c r="U47" s="41"/>
      <c r="V47" s="41"/>
      <c r="W47" s="41"/>
      <c r="X47" s="41"/>
      <c r="Y47" s="41"/>
    </row>
    <row r="48" spans="1:28" ht="19.5" customHeight="1">
      <c r="A48" s="40"/>
      <c r="B48" s="228" t="s">
        <v>78</v>
      </c>
      <c r="C48" s="229">
        <v>0.46527777777777773</v>
      </c>
      <c r="D48" s="229"/>
      <c r="E48" s="367" t="str">
        <f>O9</f>
        <v>栃木サッカークラブＵ－１２</v>
      </c>
      <c r="F48" s="367"/>
      <c r="G48" s="367"/>
      <c r="H48" s="367"/>
      <c r="I48" s="226">
        <f>K48+K49</f>
        <v>6</v>
      </c>
      <c r="J48" s="364" t="s">
        <v>26</v>
      </c>
      <c r="K48" s="46">
        <v>2</v>
      </c>
      <c r="L48" s="46" t="s">
        <v>32</v>
      </c>
      <c r="M48" s="46">
        <v>1</v>
      </c>
      <c r="N48" s="364" t="s">
        <v>27</v>
      </c>
      <c r="O48" s="226">
        <f>M48+M49</f>
        <v>1</v>
      </c>
      <c r="P48" s="360" t="str">
        <f>R9</f>
        <v>ＪＦＣアミスタ市貝Ｕ１０</v>
      </c>
      <c r="Q48" s="360"/>
      <c r="R48" s="360"/>
      <c r="S48" s="360"/>
      <c r="T48" s="226" t="s">
        <v>169</v>
      </c>
      <c r="U48" s="226"/>
      <c r="V48" s="226"/>
      <c r="W48" s="226"/>
      <c r="X48" s="226"/>
      <c r="Y48" s="359"/>
      <c r="AB48" s="70"/>
    </row>
    <row r="49" spans="1:25" ht="19.5" customHeight="1">
      <c r="A49" s="40"/>
      <c r="B49" s="228"/>
      <c r="C49" s="229"/>
      <c r="D49" s="229"/>
      <c r="E49" s="367"/>
      <c r="F49" s="367"/>
      <c r="G49" s="367"/>
      <c r="H49" s="367"/>
      <c r="I49" s="226"/>
      <c r="J49" s="364"/>
      <c r="K49" s="46">
        <v>4</v>
      </c>
      <c r="L49" s="46" t="s">
        <v>32</v>
      </c>
      <c r="M49" s="46">
        <v>0</v>
      </c>
      <c r="N49" s="364"/>
      <c r="O49" s="226"/>
      <c r="P49" s="360"/>
      <c r="Q49" s="360"/>
      <c r="R49" s="360"/>
      <c r="S49" s="360"/>
      <c r="T49" s="226"/>
      <c r="U49" s="226"/>
      <c r="V49" s="226"/>
      <c r="W49" s="226"/>
      <c r="X49" s="226"/>
      <c r="Y49" s="359"/>
    </row>
    <row r="50" spans="1:25" ht="19.5" customHeight="1">
      <c r="A50" s="40"/>
      <c r="B50" s="4"/>
      <c r="C50" s="40"/>
      <c r="D50" s="40"/>
      <c r="E50" s="33"/>
      <c r="F50" s="33"/>
      <c r="G50" s="33"/>
      <c r="H50" s="33"/>
      <c r="I50" s="2"/>
      <c r="J50" s="55"/>
      <c r="K50" s="2"/>
      <c r="L50" s="2"/>
      <c r="M50" s="2"/>
      <c r="N50" s="55"/>
      <c r="O50" s="2"/>
      <c r="P50" s="33"/>
      <c r="Q50" s="33"/>
      <c r="R50" s="33"/>
      <c r="S50" s="33"/>
      <c r="T50" s="41"/>
      <c r="U50" s="41"/>
      <c r="V50" s="41"/>
      <c r="W50" s="41"/>
      <c r="X50" s="41"/>
      <c r="Y50" s="41"/>
    </row>
    <row r="51" spans="1:25" ht="19.5" customHeight="1">
      <c r="A51" s="40"/>
      <c r="B51" s="228" t="s">
        <v>82</v>
      </c>
      <c r="C51" s="229">
        <v>0.5</v>
      </c>
      <c r="D51" s="229"/>
      <c r="E51" s="362" t="str">
        <f>O27</f>
        <v>ＦＣ黒羽</v>
      </c>
      <c r="F51" s="362"/>
      <c r="G51" s="362"/>
      <c r="H51" s="362"/>
      <c r="I51" s="226">
        <f>K51+K52</f>
        <v>1</v>
      </c>
      <c r="J51" s="364" t="s">
        <v>26</v>
      </c>
      <c r="K51" s="46">
        <v>0</v>
      </c>
      <c r="L51" s="46" t="s">
        <v>32</v>
      </c>
      <c r="M51" s="46">
        <v>1</v>
      </c>
      <c r="N51" s="364" t="s">
        <v>27</v>
      </c>
      <c r="O51" s="226">
        <f>M51+M52</f>
        <v>3</v>
      </c>
      <c r="P51" s="368" t="str">
        <f>R27</f>
        <v>みはらサッカークラブジュニア</v>
      </c>
      <c r="Q51" s="368"/>
      <c r="R51" s="368"/>
      <c r="S51" s="368"/>
      <c r="T51" s="226" t="s">
        <v>170</v>
      </c>
      <c r="U51" s="226"/>
      <c r="V51" s="226"/>
      <c r="W51" s="226"/>
      <c r="X51" s="226"/>
      <c r="Y51" s="359"/>
    </row>
    <row r="52" spans="1:25" ht="19.5" customHeight="1">
      <c r="A52" s="40"/>
      <c r="B52" s="228"/>
      <c r="C52" s="229"/>
      <c r="D52" s="229"/>
      <c r="E52" s="362"/>
      <c r="F52" s="362"/>
      <c r="G52" s="362"/>
      <c r="H52" s="362"/>
      <c r="I52" s="226"/>
      <c r="J52" s="364"/>
      <c r="K52" s="46">
        <v>1</v>
      </c>
      <c r="L52" s="46" t="s">
        <v>32</v>
      </c>
      <c r="M52" s="46">
        <v>2</v>
      </c>
      <c r="N52" s="364"/>
      <c r="O52" s="226"/>
      <c r="P52" s="368"/>
      <c r="Q52" s="368"/>
      <c r="R52" s="368"/>
      <c r="S52" s="368"/>
      <c r="T52" s="226"/>
      <c r="U52" s="226"/>
      <c r="V52" s="226"/>
      <c r="W52" s="226"/>
      <c r="X52" s="226"/>
      <c r="Y52" s="359"/>
    </row>
    <row r="53" spans="1:25" ht="19.5" customHeight="1">
      <c r="A53" s="40"/>
      <c r="B53" s="40"/>
      <c r="C53" s="40"/>
      <c r="D53" s="40"/>
      <c r="E53" s="4"/>
      <c r="F53" s="4"/>
      <c r="G53" s="4"/>
      <c r="H53" s="4"/>
      <c r="I53" s="40"/>
      <c r="J53" s="40"/>
      <c r="K53" s="40"/>
      <c r="L53" s="40"/>
      <c r="M53" s="40"/>
      <c r="N53" s="40"/>
      <c r="O53" s="40"/>
      <c r="P53" s="4"/>
      <c r="Q53" s="4"/>
      <c r="R53" s="4"/>
      <c r="S53" s="4"/>
      <c r="T53" s="41"/>
      <c r="U53" s="41"/>
      <c r="V53" s="41"/>
      <c r="W53" s="41"/>
      <c r="X53" s="41"/>
      <c r="Y53" s="41"/>
    </row>
    <row r="54" spans="1:25" ht="19.5" customHeight="1">
      <c r="A54" s="40"/>
      <c r="B54" s="228" t="s">
        <v>84</v>
      </c>
      <c r="C54" s="229">
        <v>0.5347222222222222</v>
      </c>
      <c r="D54" s="229"/>
      <c r="E54" s="369" t="str">
        <f>E41</f>
        <v>Ｍｏｒａｎｇｏ栃木フットボールクラブ Ｕ－１２</v>
      </c>
      <c r="F54" s="369"/>
      <c r="G54" s="369"/>
      <c r="H54" s="369"/>
      <c r="I54" s="226">
        <f>K54+K55</f>
        <v>2</v>
      </c>
      <c r="J54" s="364" t="s">
        <v>26</v>
      </c>
      <c r="K54" s="46">
        <v>2</v>
      </c>
      <c r="L54" s="46" t="s">
        <v>32</v>
      </c>
      <c r="M54" s="46">
        <v>0</v>
      </c>
      <c r="N54" s="364" t="s">
        <v>27</v>
      </c>
      <c r="O54" s="226">
        <f>M54+M55</f>
        <v>0</v>
      </c>
      <c r="P54" s="362" t="str">
        <f>E63</f>
        <v>ＦＣエルソレオ日光</v>
      </c>
      <c r="Q54" s="362"/>
      <c r="R54" s="362"/>
      <c r="S54" s="362"/>
      <c r="T54" s="370" t="s">
        <v>165</v>
      </c>
      <c r="U54" s="370"/>
      <c r="V54" s="370"/>
      <c r="W54" s="370"/>
      <c r="X54" s="370"/>
      <c r="Y54" s="359"/>
    </row>
    <row r="55" spans="1:25" ht="19.5" customHeight="1">
      <c r="A55" s="40"/>
      <c r="B55" s="228"/>
      <c r="C55" s="229"/>
      <c r="D55" s="229"/>
      <c r="E55" s="369"/>
      <c r="F55" s="369"/>
      <c r="G55" s="369"/>
      <c r="H55" s="369"/>
      <c r="I55" s="226"/>
      <c r="J55" s="364"/>
      <c r="K55" s="46">
        <v>0</v>
      </c>
      <c r="L55" s="46" t="s">
        <v>32</v>
      </c>
      <c r="M55" s="46">
        <v>0</v>
      </c>
      <c r="N55" s="364"/>
      <c r="O55" s="226"/>
      <c r="P55" s="362"/>
      <c r="Q55" s="362"/>
      <c r="R55" s="362"/>
      <c r="S55" s="362"/>
      <c r="T55" s="370"/>
      <c r="U55" s="370"/>
      <c r="V55" s="370"/>
      <c r="W55" s="370"/>
      <c r="X55" s="370"/>
      <c r="Y55" s="359"/>
    </row>
    <row r="56" spans="5:19" ht="19.5" customHeight="1">
      <c r="E56" s="73"/>
      <c r="F56" s="73"/>
      <c r="G56" s="73"/>
      <c r="H56" s="73"/>
      <c r="I56" s="71"/>
      <c r="J56" s="71"/>
      <c r="K56" s="71"/>
      <c r="L56" s="71"/>
      <c r="M56" s="71"/>
      <c r="N56" s="71"/>
      <c r="O56" s="71"/>
      <c r="P56" s="73"/>
      <c r="Q56" s="73"/>
      <c r="R56" s="73"/>
      <c r="S56" s="73"/>
    </row>
    <row r="57" spans="2:25" ht="19.5" customHeight="1">
      <c r="B57" s="228" t="s">
        <v>92</v>
      </c>
      <c r="C57" s="229">
        <v>0.5694444444444444</v>
      </c>
      <c r="D57" s="229"/>
      <c r="E57" s="367" t="str">
        <f>E48</f>
        <v>栃木サッカークラブＵ－１２</v>
      </c>
      <c r="F57" s="367"/>
      <c r="G57" s="367"/>
      <c r="H57" s="367"/>
      <c r="I57" s="226">
        <f>K57+K58</f>
        <v>2</v>
      </c>
      <c r="J57" s="364" t="s">
        <v>26</v>
      </c>
      <c r="K57" s="46">
        <v>1</v>
      </c>
      <c r="L57" s="46" t="s">
        <v>32</v>
      </c>
      <c r="M57" s="46">
        <v>1</v>
      </c>
      <c r="N57" s="364" t="s">
        <v>27</v>
      </c>
      <c r="O57" s="226">
        <f>M57+M58</f>
        <v>1</v>
      </c>
      <c r="P57" s="360" t="str">
        <f>E69</f>
        <v>ともぞうサッカークラブ</v>
      </c>
      <c r="Q57" s="360"/>
      <c r="R57" s="360"/>
      <c r="S57" s="360"/>
      <c r="T57" s="370" t="s">
        <v>133</v>
      </c>
      <c r="U57" s="370"/>
      <c r="V57" s="370"/>
      <c r="W57" s="370"/>
      <c r="X57" s="370"/>
      <c r="Y57" s="359"/>
    </row>
    <row r="58" spans="2:25" ht="19.5" customHeight="1">
      <c r="B58" s="228"/>
      <c r="C58" s="229"/>
      <c r="D58" s="229"/>
      <c r="E58" s="367"/>
      <c r="F58" s="367"/>
      <c r="G58" s="367"/>
      <c r="H58" s="367"/>
      <c r="I58" s="226"/>
      <c r="J58" s="364"/>
      <c r="K58" s="46">
        <v>1</v>
      </c>
      <c r="L58" s="46" t="s">
        <v>32</v>
      </c>
      <c r="M58" s="46">
        <v>0</v>
      </c>
      <c r="N58" s="364"/>
      <c r="O58" s="226"/>
      <c r="P58" s="360"/>
      <c r="Q58" s="360"/>
      <c r="R58" s="360"/>
      <c r="S58" s="360"/>
      <c r="T58" s="370"/>
      <c r="U58" s="370"/>
      <c r="V58" s="370"/>
      <c r="W58" s="370"/>
      <c r="X58" s="370"/>
      <c r="Y58" s="359"/>
    </row>
    <row r="59" ht="19.5" customHeight="1"/>
    <row r="60" ht="19.5" customHeight="1"/>
    <row r="61" spans="1:25" ht="19.5" customHeight="1">
      <c r="A61" s="41"/>
      <c r="B61" s="41" t="s">
        <v>94</v>
      </c>
      <c r="C61" s="41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1"/>
      <c r="X61" s="41"/>
      <c r="Y61" s="41"/>
    </row>
    <row r="62" spans="1:25" ht="19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221" t="s">
        <v>166</v>
      </c>
      <c r="U62" s="221"/>
      <c r="V62" s="221"/>
      <c r="W62" s="221"/>
      <c r="X62" s="221"/>
      <c r="Y62" s="52"/>
    </row>
    <row r="63" spans="1:25" ht="19.5" customHeight="1">
      <c r="A63" s="40"/>
      <c r="B63" s="228" t="s">
        <v>77</v>
      </c>
      <c r="C63" s="229">
        <v>0.3958333333333333</v>
      </c>
      <c r="D63" s="229"/>
      <c r="E63" s="368" t="str">
        <f>H9</f>
        <v>ＦＣエルソレオ日光</v>
      </c>
      <c r="F63" s="368"/>
      <c r="G63" s="368"/>
      <c r="H63" s="368"/>
      <c r="I63" s="226">
        <f>K63+K64</f>
        <v>2</v>
      </c>
      <c r="J63" s="364" t="s">
        <v>26</v>
      </c>
      <c r="K63" s="46">
        <v>1</v>
      </c>
      <c r="L63" s="46" t="s">
        <v>32</v>
      </c>
      <c r="M63" s="46">
        <v>0</v>
      </c>
      <c r="N63" s="364" t="s">
        <v>27</v>
      </c>
      <c r="O63" s="226">
        <f>M63+M64</f>
        <v>0</v>
      </c>
      <c r="P63" s="360" t="str">
        <f>K9</f>
        <v>南河内サッカースポーツ少年団</v>
      </c>
      <c r="Q63" s="360"/>
      <c r="R63" s="360"/>
      <c r="S63" s="360"/>
      <c r="T63" s="226" t="s">
        <v>171</v>
      </c>
      <c r="U63" s="226"/>
      <c r="V63" s="226"/>
      <c r="W63" s="226"/>
      <c r="X63" s="226"/>
      <c r="Y63" s="359"/>
    </row>
    <row r="64" spans="1:25" ht="19.5" customHeight="1">
      <c r="A64" s="40"/>
      <c r="B64" s="228"/>
      <c r="C64" s="229"/>
      <c r="D64" s="229"/>
      <c r="E64" s="368"/>
      <c r="F64" s="368"/>
      <c r="G64" s="368"/>
      <c r="H64" s="368"/>
      <c r="I64" s="226"/>
      <c r="J64" s="364"/>
      <c r="K64" s="46">
        <v>1</v>
      </c>
      <c r="L64" s="46" t="s">
        <v>32</v>
      </c>
      <c r="M64" s="46">
        <v>0</v>
      </c>
      <c r="N64" s="364"/>
      <c r="O64" s="226"/>
      <c r="P64" s="360"/>
      <c r="Q64" s="360"/>
      <c r="R64" s="360"/>
      <c r="S64" s="360"/>
      <c r="T64" s="226"/>
      <c r="U64" s="226"/>
      <c r="V64" s="226"/>
      <c r="W64" s="226"/>
      <c r="X64" s="226"/>
      <c r="Y64" s="359"/>
    </row>
    <row r="65" spans="1:25" ht="19.5" customHeight="1">
      <c r="A65" s="40"/>
      <c r="B65" s="4"/>
      <c r="C65" s="40"/>
      <c r="D65" s="40"/>
      <c r="E65" s="33"/>
      <c r="F65" s="33"/>
      <c r="G65" s="33"/>
      <c r="H65" s="33"/>
      <c r="I65" s="2"/>
      <c r="J65" s="55"/>
      <c r="K65" s="2"/>
      <c r="L65" s="2"/>
      <c r="M65" s="2"/>
      <c r="N65" s="55"/>
      <c r="O65" s="2"/>
      <c r="P65" s="33"/>
      <c r="Q65" s="33"/>
      <c r="R65" s="33"/>
      <c r="S65" s="33"/>
      <c r="T65" s="41"/>
      <c r="U65" s="41"/>
      <c r="V65" s="41"/>
      <c r="W65" s="41"/>
      <c r="X65" s="41"/>
      <c r="Y65" s="41"/>
    </row>
    <row r="66" spans="1:25" ht="19.5" customHeight="1">
      <c r="A66" s="40"/>
      <c r="B66" s="228" t="s">
        <v>81</v>
      </c>
      <c r="C66" s="229">
        <v>0.4305555555555556</v>
      </c>
      <c r="D66" s="229"/>
      <c r="E66" s="368" t="str">
        <f>H27</f>
        <v>ヴェルフェ矢板Ｕ－１２</v>
      </c>
      <c r="F66" s="368"/>
      <c r="G66" s="368"/>
      <c r="H66" s="368"/>
      <c r="I66" s="226">
        <f>K66+K67</f>
        <v>2</v>
      </c>
      <c r="J66" s="364" t="s">
        <v>26</v>
      </c>
      <c r="K66" s="46">
        <v>0</v>
      </c>
      <c r="L66" s="46" t="s">
        <v>32</v>
      </c>
      <c r="M66" s="46">
        <v>0</v>
      </c>
      <c r="N66" s="364" t="s">
        <v>27</v>
      </c>
      <c r="O66" s="226">
        <f>M66+M67</f>
        <v>0</v>
      </c>
      <c r="P66" s="360" t="str">
        <f>K27</f>
        <v>ＦＣ真岡２１ファンタジー</v>
      </c>
      <c r="Q66" s="360"/>
      <c r="R66" s="360"/>
      <c r="S66" s="360"/>
      <c r="T66" s="226" t="s">
        <v>172</v>
      </c>
      <c r="U66" s="226"/>
      <c r="V66" s="226"/>
      <c r="W66" s="226"/>
      <c r="X66" s="226"/>
      <c r="Y66" s="359"/>
    </row>
    <row r="67" spans="1:25" ht="19.5" customHeight="1">
      <c r="A67" s="40"/>
      <c r="B67" s="228"/>
      <c r="C67" s="229"/>
      <c r="D67" s="229"/>
      <c r="E67" s="368"/>
      <c r="F67" s="368"/>
      <c r="G67" s="368"/>
      <c r="H67" s="368"/>
      <c r="I67" s="226"/>
      <c r="J67" s="364"/>
      <c r="K67" s="46">
        <v>2</v>
      </c>
      <c r="L67" s="46" t="s">
        <v>32</v>
      </c>
      <c r="M67" s="46">
        <v>0</v>
      </c>
      <c r="N67" s="364"/>
      <c r="O67" s="226"/>
      <c r="P67" s="360"/>
      <c r="Q67" s="360"/>
      <c r="R67" s="360"/>
      <c r="S67" s="360"/>
      <c r="T67" s="226"/>
      <c r="U67" s="226"/>
      <c r="V67" s="226"/>
      <c r="W67" s="226"/>
      <c r="X67" s="226"/>
      <c r="Y67" s="359"/>
    </row>
    <row r="68" spans="1:25" ht="19.5" customHeight="1">
      <c r="A68" s="40"/>
      <c r="B68" s="4"/>
      <c r="C68" s="40"/>
      <c r="D68" s="40"/>
      <c r="E68" s="33"/>
      <c r="F68" s="33"/>
      <c r="G68" s="33"/>
      <c r="H68" s="33"/>
      <c r="I68" s="2"/>
      <c r="J68" s="55"/>
      <c r="K68" s="2"/>
      <c r="L68" s="2"/>
      <c r="M68" s="2"/>
      <c r="N68" s="55"/>
      <c r="O68" s="2"/>
      <c r="P68" s="33"/>
      <c r="Q68" s="33"/>
      <c r="R68" s="33"/>
      <c r="S68" s="33"/>
      <c r="T68" s="41"/>
      <c r="U68" s="41"/>
      <c r="V68" s="41"/>
      <c r="W68" s="41"/>
      <c r="X68" s="41"/>
      <c r="Y68" s="41"/>
    </row>
    <row r="69" spans="1:25" ht="19.5" customHeight="1">
      <c r="A69" s="40"/>
      <c r="B69" s="228" t="s">
        <v>79</v>
      </c>
      <c r="C69" s="229">
        <v>0.46527777777777773</v>
      </c>
      <c r="D69" s="229"/>
      <c r="E69" s="365" t="str">
        <f>U9</f>
        <v>ともぞうサッカークラブ</v>
      </c>
      <c r="F69" s="365"/>
      <c r="G69" s="365"/>
      <c r="H69" s="365"/>
      <c r="I69" s="226">
        <f>K69+K70</f>
        <v>7</v>
      </c>
      <c r="J69" s="364" t="s">
        <v>26</v>
      </c>
      <c r="K69" s="46">
        <v>5</v>
      </c>
      <c r="L69" s="46" t="s">
        <v>32</v>
      </c>
      <c r="M69" s="46">
        <v>2</v>
      </c>
      <c r="N69" s="364" t="s">
        <v>27</v>
      </c>
      <c r="O69" s="226">
        <f>M69+M70</f>
        <v>2</v>
      </c>
      <c r="P69" s="362" t="str">
        <f>X9</f>
        <v>祖母井クラブ</v>
      </c>
      <c r="Q69" s="362"/>
      <c r="R69" s="362"/>
      <c r="S69" s="362"/>
      <c r="T69" s="226" t="s">
        <v>173</v>
      </c>
      <c r="U69" s="226"/>
      <c r="V69" s="226"/>
      <c r="W69" s="226"/>
      <c r="X69" s="226"/>
      <c r="Y69" s="359"/>
    </row>
    <row r="70" spans="1:25" ht="19.5" customHeight="1">
      <c r="A70" s="40"/>
      <c r="B70" s="228"/>
      <c r="C70" s="229"/>
      <c r="D70" s="229"/>
      <c r="E70" s="365"/>
      <c r="F70" s="365"/>
      <c r="G70" s="365"/>
      <c r="H70" s="365"/>
      <c r="I70" s="226"/>
      <c r="J70" s="364"/>
      <c r="K70" s="46">
        <v>2</v>
      </c>
      <c r="L70" s="46" t="s">
        <v>32</v>
      </c>
      <c r="M70" s="46">
        <v>0</v>
      </c>
      <c r="N70" s="364"/>
      <c r="O70" s="226"/>
      <c r="P70" s="362"/>
      <c r="Q70" s="362"/>
      <c r="R70" s="362"/>
      <c r="S70" s="362"/>
      <c r="T70" s="226"/>
      <c r="U70" s="226"/>
      <c r="V70" s="226"/>
      <c r="W70" s="226"/>
      <c r="X70" s="226"/>
      <c r="Y70" s="359"/>
    </row>
    <row r="71" spans="1:25" ht="19.5" customHeight="1">
      <c r="A71" s="40"/>
      <c r="B71" s="4"/>
      <c r="C71" s="40"/>
      <c r="D71" s="40"/>
      <c r="E71" s="33"/>
      <c r="F71" s="33"/>
      <c r="G71" s="33"/>
      <c r="H71" s="33"/>
      <c r="I71" s="2"/>
      <c r="J71" s="55"/>
      <c r="K71" s="2"/>
      <c r="L71" s="2"/>
      <c r="M71" s="2"/>
      <c r="N71" s="55"/>
      <c r="O71" s="2"/>
      <c r="P71" s="33"/>
      <c r="Q71" s="33"/>
      <c r="R71" s="33"/>
      <c r="S71" s="33"/>
      <c r="T71" s="41"/>
      <c r="U71" s="41"/>
      <c r="V71" s="41"/>
      <c r="W71" s="41"/>
      <c r="X71" s="41"/>
      <c r="Y71" s="41"/>
    </row>
    <row r="72" spans="1:25" ht="19.5" customHeight="1">
      <c r="A72" s="40"/>
      <c r="B72" s="228" t="s">
        <v>83</v>
      </c>
      <c r="C72" s="229">
        <v>0.5</v>
      </c>
      <c r="D72" s="229"/>
      <c r="E72" s="368" t="str">
        <f>U27</f>
        <v>ＦＣがむしゃら</v>
      </c>
      <c r="F72" s="368"/>
      <c r="G72" s="368"/>
      <c r="H72" s="368"/>
      <c r="I72" s="226">
        <f>K72+K73</f>
        <v>3</v>
      </c>
      <c r="J72" s="364" t="s">
        <v>26</v>
      </c>
      <c r="K72" s="46">
        <v>2</v>
      </c>
      <c r="L72" s="46" t="s">
        <v>32</v>
      </c>
      <c r="M72" s="46">
        <v>0</v>
      </c>
      <c r="N72" s="364" t="s">
        <v>27</v>
      </c>
      <c r="O72" s="226">
        <f>M72+M73</f>
        <v>0</v>
      </c>
      <c r="P72" s="372" t="str">
        <f>X27</f>
        <v>カテット白沢サッカースクール</v>
      </c>
      <c r="Q72" s="372"/>
      <c r="R72" s="372"/>
      <c r="S72" s="372"/>
      <c r="T72" s="226" t="s">
        <v>174</v>
      </c>
      <c r="U72" s="226"/>
      <c r="V72" s="226"/>
      <c r="W72" s="226"/>
      <c r="X72" s="226"/>
      <c r="Y72" s="359"/>
    </row>
    <row r="73" spans="1:25" ht="19.5" customHeight="1">
      <c r="A73" s="40"/>
      <c r="B73" s="228"/>
      <c r="C73" s="229"/>
      <c r="D73" s="229"/>
      <c r="E73" s="368"/>
      <c r="F73" s="368"/>
      <c r="G73" s="368"/>
      <c r="H73" s="368"/>
      <c r="I73" s="226"/>
      <c r="J73" s="364"/>
      <c r="K73" s="46">
        <v>1</v>
      </c>
      <c r="L73" s="46" t="s">
        <v>32</v>
      </c>
      <c r="M73" s="46">
        <v>0</v>
      </c>
      <c r="N73" s="364"/>
      <c r="O73" s="226"/>
      <c r="P73" s="372"/>
      <c r="Q73" s="372"/>
      <c r="R73" s="372"/>
      <c r="S73" s="372"/>
      <c r="T73" s="226"/>
      <c r="U73" s="226"/>
      <c r="V73" s="226"/>
      <c r="W73" s="226"/>
      <c r="X73" s="226"/>
      <c r="Y73" s="359"/>
    </row>
    <row r="74" spans="1:25" ht="19.5" customHeight="1">
      <c r="A74" s="40"/>
      <c r="B74" s="40"/>
      <c r="C74" s="40"/>
      <c r="D74" s="40"/>
      <c r="E74" s="4"/>
      <c r="F74" s="4"/>
      <c r="G74" s="4"/>
      <c r="H74" s="4"/>
      <c r="I74" s="57"/>
      <c r="J74" s="40"/>
      <c r="K74" s="40"/>
      <c r="L74" s="40"/>
      <c r="M74" s="40"/>
      <c r="N74" s="40"/>
      <c r="O74" s="57"/>
      <c r="P74" s="4"/>
      <c r="Q74" s="4"/>
      <c r="R74" s="4"/>
      <c r="S74" s="4"/>
      <c r="T74" s="41"/>
      <c r="U74" s="41"/>
      <c r="V74" s="41"/>
      <c r="W74" s="41"/>
      <c r="X74" s="41"/>
      <c r="Y74" s="41"/>
    </row>
    <row r="75" spans="1:25" ht="19.5" customHeight="1">
      <c r="A75" s="40"/>
      <c r="B75" s="228" t="s">
        <v>87</v>
      </c>
      <c r="C75" s="229">
        <v>0.5347222222222222</v>
      </c>
      <c r="D75" s="229"/>
      <c r="E75" s="360" t="str">
        <f>E45</f>
        <v>ＪＦＣアミスタ市貝トップ</v>
      </c>
      <c r="F75" s="360"/>
      <c r="G75" s="360"/>
      <c r="H75" s="360"/>
      <c r="I75" s="226">
        <f>K75+K76</f>
        <v>1</v>
      </c>
      <c r="J75" s="364" t="s">
        <v>26</v>
      </c>
      <c r="K75" s="46">
        <v>1</v>
      </c>
      <c r="L75" s="46" t="s">
        <v>32</v>
      </c>
      <c r="M75" s="46">
        <v>1</v>
      </c>
      <c r="N75" s="364" t="s">
        <v>27</v>
      </c>
      <c r="O75" s="226">
        <f>M75+M76</f>
        <v>2</v>
      </c>
      <c r="P75" s="368" t="str">
        <f>E66</f>
        <v>ヴェルフェ矢板Ｕ－１２</v>
      </c>
      <c r="Q75" s="368"/>
      <c r="R75" s="368"/>
      <c r="S75" s="368"/>
      <c r="T75" s="373" t="s">
        <v>132</v>
      </c>
      <c r="U75" s="373"/>
      <c r="V75" s="373"/>
      <c r="W75" s="373"/>
      <c r="X75" s="373"/>
      <c r="Y75" s="359"/>
    </row>
    <row r="76" spans="1:25" ht="19.5" customHeight="1">
      <c r="A76" s="40"/>
      <c r="B76" s="228"/>
      <c r="C76" s="229"/>
      <c r="D76" s="229"/>
      <c r="E76" s="360"/>
      <c r="F76" s="360"/>
      <c r="G76" s="360"/>
      <c r="H76" s="360"/>
      <c r="I76" s="226"/>
      <c r="J76" s="364"/>
      <c r="K76" s="46">
        <v>0</v>
      </c>
      <c r="L76" s="46" t="s">
        <v>32</v>
      </c>
      <c r="M76" s="46">
        <v>1</v>
      </c>
      <c r="N76" s="364"/>
      <c r="O76" s="226"/>
      <c r="P76" s="368"/>
      <c r="Q76" s="368"/>
      <c r="R76" s="368"/>
      <c r="S76" s="368"/>
      <c r="T76" s="373"/>
      <c r="U76" s="373"/>
      <c r="V76" s="373"/>
      <c r="W76" s="373"/>
      <c r="X76" s="373"/>
      <c r="Y76" s="359"/>
    </row>
    <row r="77" spans="5:19" ht="19.5" customHeight="1">
      <c r="E77" s="73"/>
      <c r="F77" s="73"/>
      <c r="G77" s="73"/>
      <c r="H77" s="73"/>
      <c r="I77" s="71"/>
      <c r="J77" s="71"/>
      <c r="K77" s="71"/>
      <c r="L77" s="71"/>
      <c r="M77" s="71"/>
      <c r="N77" s="71"/>
      <c r="O77" s="71"/>
      <c r="P77" s="73"/>
      <c r="Q77" s="73"/>
      <c r="R77" s="73"/>
      <c r="S77" s="73"/>
    </row>
    <row r="78" spans="2:25" ht="19.5" customHeight="1">
      <c r="B78" s="228" t="s">
        <v>93</v>
      </c>
      <c r="C78" s="229">
        <v>0.5694444444444444</v>
      </c>
      <c r="D78" s="229"/>
      <c r="E78" s="362" t="str">
        <f>P51</f>
        <v>みはらサッカークラブジュニア</v>
      </c>
      <c r="F78" s="362"/>
      <c r="G78" s="362"/>
      <c r="H78" s="362"/>
      <c r="I78" s="226">
        <f>K78+K79</f>
        <v>1</v>
      </c>
      <c r="J78" s="364" t="s">
        <v>26</v>
      </c>
      <c r="K78" s="46">
        <v>0</v>
      </c>
      <c r="L78" s="46" t="s">
        <v>32</v>
      </c>
      <c r="M78" s="46">
        <v>2</v>
      </c>
      <c r="N78" s="364" t="s">
        <v>27</v>
      </c>
      <c r="O78" s="226">
        <f>M78+M79</f>
        <v>4</v>
      </c>
      <c r="P78" s="374" t="str">
        <f>E72</f>
        <v>ＦＣがむしゃら</v>
      </c>
      <c r="Q78" s="374"/>
      <c r="R78" s="374"/>
      <c r="S78" s="374"/>
      <c r="T78" s="373" t="s">
        <v>134</v>
      </c>
      <c r="U78" s="373"/>
      <c r="V78" s="373"/>
      <c r="W78" s="373"/>
      <c r="X78" s="373"/>
      <c r="Y78" s="359"/>
    </row>
    <row r="79" spans="2:25" ht="19.5" customHeight="1">
      <c r="B79" s="228"/>
      <c r="C79" s="229"/>
      <c r="D79" s="229"/>
      <c r="E79" s="362"/>
      <c r="F79" s="362"/>
      <c r="G79" s="362"/>
      <c r="H79" s="362"/>
      <c r="I79" s="226"/>
      <c r="J79" s="364"/>
      <c r="K79" s="46">
        <v>1</v>
      </c>
      <c r="L79" s="46" t="s">
        <v>32</v>
      </c>
      <c r="M79" s="46">
        <v>2</v>
      </c>
      <c r="N79" s="364"/>
      <c r="O79" s="226"/>
      <c r="P79" s="374"/>
      <c r="Q79" s="374"/>
      <c r="R79" s="374"/>
      <c r="S79" s="374"/>
      <c r="T79" s="373"/>
      <c r="U79" s="373"/>
      <c r="V79" s="373"/>
      <c r="W79" s="373"/>
      <c r="X79" s="373"/>
      <c r="Y79" s="359"/>
    </row>
  </sheetData>
  <sheetProtection/>
  <mergeCells count="156">
    <mergeCell ref="Y75:Y76"/>
    <mergeCell ref="O78:O79"/>
    <mergeCell ref="E78:H79"/>
    <mergeCell ref="I78:I79"/>
    <mergeCell ref="J78:J79"/>
    <mergeCell ref="T78:X79"/>
    <mergeCell ref="P78:S79"/>
    <mergeCell ref="Y78:Y79"/>
    <mergeCell ref="Y72:Y73"/>
    <mergeCell ref="B75:B76"/>
    <mergeCell ref="C75:D76"/>
    <mergeCell ref="E75:H76"/>
    <mergeCell ref="I75:I76"/>
    <mergeCell ref="J75:J76"/>
    <mergeCell ref="P75:S76"/>
    <mergeCell ref="T72:X73"/>
    <mergeCell ref="O72:O73"/>
    <mergeCell ref="E72:H73"/>
    <mergeCell ref="B78:B79"/>
    <mergeCell ref="C78:D79"/>
    <mergeCell ref="O75:O76"/>
    <mergeCell ref="P69:S70"/>
    <mergeCell ref="T75:X76"/>
    <mergeCell ref="N72:N73"/>
    <mergeCell ref="N78:N79"/>
    <mergeCell ref="N75:N76"/>
    <mergeCell ref="B72:B73"/>
    <mergeCell ref="C72:D73"/>
    <mergeCell ref="I72:I73"/>
    <mergeCell ref="J72:J73"/>
    <mergeCell ref="P72:S73"/>
    <mergeCell ref="Y66:Y67"/>
    <mergeCell ref="O69:O70"/>
    <mergeCell ref="B69:B70"/>
    <mergeCell ref="C69:D70"/>
    <mergeCell ref="E69:H70"/>
    <mergeCell ref="I69:I70"/>
    <mergeCell ref="J69:J70"/>
    <mergeCell ref="T69:X70"/>
    <mergeCell ref="N69:N70"/>
    <mergeCell ref="Y69:Y70"/>
    <mergeCell ref="Y63:Y64"/>
    <mergeCell ref="B66:B67"/>
    <mergeCell ref="C66:D67"/>
    <mergeCell ref="E66:H67"/>
    <mergeCell ref="I66:I67"/>
    <mergeCell ref="J66:J67"/>
    <mergeCell ref="N66:N67"/>
    <mergeCell ref="O66:O67"/>
    <mergeCell ref="T66:X67"/>
    <mergeCell ref="P66:S67"/>
    <mergeCell ref="T62:X62"/>
    <mergeCell ref="B63:B64"/>
    <mergeCell ref="C63:D64"/>
    <mergeCell ref="E63:H64"/>
    <mergeCell ref="I63:I64"/>
    <mergeCell ref="J63:J64"/>
    <mergeCell ref="N63:N64"/>
    <mergeCell ref="T54:X55"/>
    <mergeCell ref="O63:O64"/>
    <mergeCell ref="P63:S64"/>
    <mergeCell ref="T63:X64"/>
    <mergeCell ref="X26:Y26"/>
    <mergeCell ref="B27:C37"/>
    <mergeCell ref="E27:F37"/>
    <mergeCell ref="H27:I37"/>
    <mergeCell ref="K27:L37"/>
    <mergeCell ref="O27:P37"/>
    <mergeCell ref="O57:O58"/>
    <mergeCell ref="P57:S58"/>
    <mergeCell ref="X27:Y37"/>
    <mergeCell ref="T57:X58"/>
    <mergeCell ref="Y57:Y58"/>
    <mergeCell ref="B26:C26"/>
    <mergeCell ref="E26:F26"/>
    <mergeCell ref="H26:I26"/>
    <mergeCell ref="K26:L26"/>
    <mergeCell ref="O26:P26"/>
    <mergeCell ref="B57:B58"/>
    <mergeCell ref="C57:D58"/>
    <mergeCell ref="E57:H58"/>
    <mergeCell ref="I57:I58"/>
    <mergeCell ref="J57:J58"/>
    <mergeCell ref="N57:N58"/>
    <mergeCell ref="Y51:Y52"/>
    <mergeCell ref="B54:B55"/>
    <mergeCell ref="C54:D55"/>
    <mergeCell ref="E54:H55"/>
    <mergeCell ref="I54:I55"/>
    <mergeCell ref="J54:J55"/>
    <mergeCell ref="N54:N55"/>
    <mergeCell ref="P54:S55"/>
    <mergeCell ref="Y54:Y55"/>
    <mergeCell ref="O54:O55"/>
    <mergeCell ref="O48:O49"/>
    <mergeCell ref="T48:X49"/>
    <mergeCell ref="Y48:Y49"/>
    <mergeCell ref="B51:B52"/>
    <mergeCell ref="C51:D52"/>
    <mergeCell ref="E51:H52"/>
    <mergeCell ref="I51:I52"/>
    <mergeCell ref="J51:J52"/>
    <mergeCell ref="P51:S52"/>
    <mergeCell ref="T51:X52"/>
    <mergeCell ref="Y45:Y46"/>
    <mergeCell ref="N51:N52"/>
    <mergeCell ref="O51:O52"/>
    <mergeCell ref="B48:B49"/>
    <mergeCell ref="C48:D49"/>
    <mergeCell ref="E48:H49"/>
    <mergeCell ref="I48:I49"/>
    <mergeCell ref="J48:J49"/>
    <mergeCell ref="N48:N49"/>
    <mergeCell ref="B45:B46"/>
    <mergeCell ref="C45:D46"/>
    <mergeCell ref="E45:H46"/>
    <mergeCell ref="I45:I46"/>
    <mergeCell ref="J45:J46"/>
    <mergeCell ref="N45:N46"/>
    <mergeCell ref="B8:C8"/>
    <mergeCell ref="B9:C19"/>
    <mergeCell ref="E8:F8"/>
    <mergeCell ref="H8:I8"/>
    <mergeCell ref="K8:L8"/>
    <mergeCell ref="B41:B42"/>
    <mergeCell ref="C41:D42"/>
    <mergeCell ref="E41:H42"/>
    <mergeCell ref="I41:I42"/>
    <mergeCell ref="J41:J42"/>
    <mergeCell ref="N41:N42"/>
    <mergeCell ref="E9:F19"/>
    <mergeCell ref="P48:S49"/>
    <mergeCell ref="U8:V8"/>
    <mergeCell ref="T40:X40"/>
    <mergeCell ref="O41:O42"/>
    <mergeCell ref="H9:I19"/>
    <mergeCell ref="K9:L19"/>
    <mergeCell ref="O9:P19"/>
    <mergeCell ref="P45:S46"/>
    <mergeCell ref="P41:S42"/>
    <mergeCell ref="M1:Q1"/>
    <mergeCell ref="R1:Y1"/>
    <mergeCell ref="X8:Y8"/>
    <mergeCell ref="U9:V19"/>
    <mergeCell ref="X9:Y19"/>
    <mergeCell ref="T41:X42"/>
    <mergeCell ref="Y41:Y42"/>
    <mergeCell ref="O8:P8"/>
    <mergeCell ref="R8:S8"/>
    <mergeCell ref="R27:S37"/>
    <mergeCell ref="R26:S26"/>
    <mergeCell ref="U26:V26"/>
    <mergeCell ref="U27:V37"/>
    <mergeCell ref="R9:S19"/>
    <mergeCell ref="O45:O46"/>
    <mergeCell ref="T45:X46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AB8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1" customWidth="1"/>
    <col min="26" max="16384" width="9.00390625" style="1" customWidth="1"/>
  </cols>
  <sheetData>
    <row r="1" spans="1:25" ht="24.75" customHeight="1">
      <c r="A1" s="36" t="s">
        <v>135</v>
      </c>
      <c r="B1" s="36"/>
      <c r="C1" s="36"/>
      <c r="D1" s="36"/>
      <c r="E1" s="36"/>
      <c r="F1" s="36"/>
      <c r="G1" s="36"/>
      <c r="H1" s="36"/>
      <c r="N1" s="185" t="s">
        <v>146</v>
      </c>
      <c r="O1" s="185"/>
      <c r="P1" s="185"/>
      <c r="Q1" s="185"/>
      <c r="R1" s="358" t="str">
        <f>'組み合わせ'!Y42</f>
        <v>栃木県グリーンスタジアムサブグランド</v>
      </c>
      <c r="S1" s="358"/>
      <c r="T1" s="358"/>
      <c r="U1" s="358"/>
      <c r="V1" s="358"/>
      <c r="W1" s="358"/>
      <c r="X1" s="358"/>
      <c r="Y1" s="358"/>
    </row>
    <row r="2" ht="19.5" customHeight="1"/>
    <row r="3" spans="3:22" ht="19.5" customHeight="1" thickBot="1">
      <c r="C3" s="6"/>
      <c r="D3" s="6"/>
      <c r="E3" s="39"/>
      <c r="F3" s="39"/>
      <c r="G3" s="39"/>
      <c r="H3" s="175"/>
      <c r="I3" s="173"/>
      <c r="J3" s="6"/>
      <c r="K3" s="6"/>
      <c r="L3" s="6"/>
      <c r="M3" s="6"/>
      <c r="N3" s="6"/>
      <c r="O3" s="6"/>
      <c r="P3" s="6"/>
      <c r="Q3" s="6"/>
      <c r="R3" s="39"/>
      <c r="S3" s="39"/>
      <c r="T3" s="157"/>
      <c r="U3" s="175"/>
      <c r="V3" s="173"/>
    </row>
    <row r="4" spans="1:25" ht="19.5" customHeight="1" thickTop="1">
      <c r="A4" s="40"/>
      <c r="B4" s="40"/>
      <c r="C4" s="8"/>
      <c r="D4" s="8"/>
      <c r="E4" s="158"/>
      <c r="F4" s="11"/>
      <c r="G4" s="11" t="s">
        <v>84</v>
      </c>
      <c r="H4" s="8"/>
      <c r="I4" s="149"/>
      <c r="J4" s="40"/>
      <c r="K4" s="40"/>
      <c r="L4" s="40"/>
      <c r="M4" s="40"/>
      <c r="N4" s="8"/>
      <c r="O4" s="8"/>
      <c r="P4" s="8"/>
      <c r="Q4" s="8"/>
      <c r="R4" s="158"/>
      <c r="S4" s="11"/>
      <c r="T4" s="11" t="s">
        <v>92</v>
      </c>
      <c r="U4" s="11"/>
      <c r="V4" s="159"/>
      <c r="W4" s="8"/>
      <c r="X4" s="8"/>
      <c r="Y4" s="40"/>
    </row>
    <row r="5" spans="1:25" ht="19.5" customHeight="1" thickBot="1">
      <c r="A5" s="40"/>
      <c r="B5" s="8"/>
      <c r="C5" s="169"/>
      <c r="D5" s="170"/>
      <c r="E5" s="152"/>
      <c r="F5" s="18"/>
      <c r="G5" s="8"/>
      <c r="H5" s="8"/>
      <c r="I5" s="160"/>
      <c r="J5" s="172"/>
      <c r="K5" s="169"/>
      <c r="L5" s="40"/>
      <c r="M5" s="8"/>
      <c r="N5" s="8"/>
      <c r="O5" s="8"/>
      <c r="P5" s="8"/>
      <c r="Q5" s="17"/>
      <c r="R5" s="161"/>
      <c r="S5" s="18"/>
      <c r="T5" s="8"/>
      <c r="U5" s="8"/>
      <c r="V5" s="160"/>
      <c r="W5" s="172"/>
      <c r="X5" s="169"/>
      <c r="Y5" s="40"/>
    </row>
    <row r="6" spans="1:25" ht="19.5" customHeight="1" thickTop="1">
      <c r="A6" s="40"/>
      <c r="B6" s="8"/>
      <c r="C6" s="141"/>
      <c r="D6" s="8" t="s">
        <v>76</v>
      </c>
      <c r="E6" s="50"/>
      <c r="F6" s="35"/>
      <c r="G6" s="8"/>
      <c r="H6" s="10"/>
      <c r="I6" s="8"/>
      <c r="J6" s="8" t="s">
        <v>77</v>
      </c>
      <c r="K6" s="171"/>
      <c r="L6" s="15"/>
      <c r="M6" s="8"/>
      <c r="N6" s="8"/>
      <c r="O6" s="10"/>
      <c r="P6" s="14"/>
      <c r="Q6" s="11" t="s">
        <v>78</v>
      </c>
      <c r="R6" s="151"/>
      <c r="S6" s="7"/>
      <c r="T6" s="8"/>
      <c r="U6" s="10"/>
      <c r="V6" s="14"/>
      <c r="W6" s="8" t="s">
        <v>79</v>
      </c>
      <c r="X6" s="171"/>
      <c r="Y6" s="8"/>
    </row>
    <row r="7" spans="1:25" ht="19.5" customHeight="1">
      <c r="A7" s="40"/>
      <c r="B7" s="8"/>
      <c r="C7" s="141"/>
      <c r="D7" s="40"/>
      <c r="E7" s="40"/>
      <c r="F7" s="15"/>
      <c r="G7" s="18"/>
      <c r="H7" s="24"/>
      <c r="I7" s="18"/>
      <c r="J7" s="8"/>
      <c r="K7" s="149"/>
      <c r="L7" s="15"/>
      <c r="M7" s="8"/>
      <c r="N7" s="8"/>
      <c r="O7" s="24"/>
      <c r="P7" s="18"/>
      <c r="Q7" s="8"/>
      <c r="R7" s="149"/>
      <c r="S7" s="8"/>
      <c r="T7" s="40"/>
      <c r="U7" s="8"/>
      <c r="V7" s="23"/>
      <c r="W7" s="18"/>
      <c r="X7" s="149"/>
      <c r="Y7" s="8"/>
    </row>
    <row r="8" spans="1:25" ht="19.5" customHeight="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19.5" customHeight="1">
      <c r="A9" s="40"/>
      <c r="B9" s="242" t="str">
        <f>ＡＢ!K9</f>
        <v>富士見サッカースポーツ少年団</v>
      </c>
      <c r="C9" s="242"/>
      <c r="D9" s="33"/>
      <c r="E9" s="243" t="str">
        <f>ＩＪ!B9</f>
        <v>ＴＥＡＭリフレＳＣ</v>
      </c>
      <c r="F9" s="243"/>
      <c r="G9" s="5"/>
      <c r="H9" s="243" t="str">
        <f>ＣＤ!K9</f>
        <v>ＦＣグラシアス</v>
      </c>
      <c r="I9" s="243"/>
      <c r="J9" s="5"/>
      <c r="K9" s="241" t="str">
        <f>ＫＬ!H9</f>
        <v>今市ＦＣプログレス</v>
      </c>
      <c r="L9" s="241"/>
      <c r="M9" s="5"/>
      <c r="N9" s="5"/>
      <c r="O9" s="243" t="str">
        <f>ＥＦ!E9</f>
        <v>ＨＦＣ．ＺＥＲＯ真岡</v>
      </c>
      <c r="P9" s="243"/>
      <c r="Q9" s="5"/>
      <c r="R9" s="243" t="str">
        <f>ＭＮ!E9</f>
        <v>ＦＣ　Ｒｉｓｏ</v>
      </c>
      <c r="S9" s="243"/>
      <c r="T9" s="5"/>
      <c r="U9" s="243" t="str">
        <f>ＧＨ!E9</f>
        <v>ＦＣ　ＶＡＬＯＮ</v>
      </c>
      <c r="V9" s="243"/>
      <c r="W9" s="5"/>
      <c r="X9" s="241" t="str">
        <f>ＯＰ!K9</f>
        <v>三島ＦＣ</v>
      </c>
      <c r="Y9" s="241"/>
    </row>
    <row r="10" spans="1:25" ht="19.5" customHeight="1">
      <c r="A10" s="40"/>
      <c r="B10" s="242"/>
      <c r="C10" s="242"/>
      <c r="D10" s="33"/>
      <c r="E10" s="243"/>
      <c r="F10" s="243"/>
      <c r="G10" s="5"/>
      <c r="H10" s="243"/>
      <c r="I10" s="243"/>
      <c r="J10" s="5"/>
      <c r="K10" s="241"/>
      <c r="L10" s="241"/>
      <c r="M10" s="5"/>
      <c r="N10" s="5"/>
      <c r="O10" s="243"/>
      <c r="P10" s="243"/>
      <c r="Q10" s="5"/>
      <c r="R10" s="243"/>
      <c r="S10" s="243"/>
      <c r="T10" s="5"/>
      <c r="U10" s="243"/>
      <c r="V10" s="243"/>
      <c r="W10" s="5"/>
      <c r="X10" s="241"/>
      <c r="Y10" s="241"/>
    </row>
    <row r="11" spans="1:25" ht="19.5" customHeight="1">
      <c r="A11" s="40"/>
      <c r="B11" s="242"/>
      <c r="C11" s="242"/>
      <c r="D11" s="33"/>
      <c r="E11" s="243"/>
      <c r="F11" s="243"/>
      <c r="G11" s="5"/>
      <c r="H11" s="243"/>
      <c r="I11" s="243"/>
      <c r="J11" s="5"/>
      <c r="K11" s="241"/>
      <c r="L11" s="241"/>
      <c r="M11" s="5"/>
      <c r="N11" s="5"/>
      <c r="O11" s="243"/>
      <c r="P11" s="243"/>
      <c r="Q11" s="5"/>
      <c r="R11" s="243"/>
      <c r="S11" s="243"/>
      <c r="T11" s="5"/>
      <c r="U11" s="243"/>
      <c r="V11" s="243"/>
      <c r="W11" s="5"/>
      <c r="X11" s="241"/>
      <c r="Y11" s="241"/>
    </row>
    <row r="12" spans="1:25" ht="19.5" customHeight="1">
      <c r="A12" s="40"/>
      <c r="B12" s="242"/>
      <c r="C12" s="242"/>
      <c r="D12" s="33"/>
      <c r="E12" s="243"/>
      <c r="F12" s="243"/>
      <c r="G12" s="5"/>
      <c r="H12" s="243"/>
      <c r="I12" s="243"/>
      <c r="J12" s="5"/>
      <c r="K12" s="241"/>
      <c r="L12" s="241"/>
      <c r="M12" s="5"/>
      <c r="N12" s="5"/>
      <c r="O12" s="243"/>
      <c r="P12" s="243"/>
      <c r="Q12" s="5"/>
      <c r="R12" s="243"/>
      <c r="S12" s="243"/>
      <c r="T12" s="5"/>
      <c r="U12" s="243"/>
      <c r="V12" s="243"/>
      <c r="W12" s="5"/>
      <c r="X12" s="241"/>
      <c r="Y12" s="241"/>
    </row>
    <row r="13" spans="1:25" ht="19.5" customHeight="1">
      <c r="A13" s="40"/>
      <c r="B13" s="242"/>
      <c r="C13" s="242"/>
      <c r="D13" s="33"/>
      <c r="E13" s="243"/>
      <c r="F13" s="243"/>
      <c r="G13" s="5"/>
      <c r="H13" s="243"/>
      <c r="I13" s="243"/>
      <c r="J13" s="5"/>
      <c r="K13" s="241"/>
      <c r="L13" s="241"/>
      <c r="M13" s="5"/>
      <c r="N13" s="5"/>
      <c r="O13" s="243"/>
      <c r="P13" s="243"/>
      <c r="Q13" s="5"/>
      <c r="R13" s="243"/>
      <c r="S13" s="243"/>
      <c r="T13" s="5"/>
      <c r="U13" s="243"/>
      <c r="V13" s="243"/>
      <c r="W13" s="5"/>
      <c r="X13" s="241"/>
      <c r="Y13" s="241"/>
    </row>
    <row r="14" spans="1:25" ht="19.5" customHeight="1">
      <c r="A14" s="40"/>
      <c r="B14" s="242"/>
      <c r="C14" s="242"/>
      <c r="D14" s="33"/>
      <c r="E14" s="243"/>
      <c r="F14" s="243"/>
      <c r="G14" s="5"/>
      <c r="H14" s="243"/>
      <c r="I14" s="243"/>
      <c r="J14" s="5"/>
      <c r="K14" s="241"/>
      <c r="L14" s="241"/>
      <c r="M14" s="5"/>
      <c r="N14" s="5"/>
      <c r="O14" s="243"/>
      <c r="P14" s="243"/>
      <c r="Q14" s="5"/>
      <c r="R14" s="243"/>
      <c r="S14" s="243"/>
      <c r="T14" s="5"/>
      <c r="U14" s="243"/>
      <c r="V14" s="243"/>
      <c r="W14" s="5"/>
      <c r="X14" s="241"/>
      <c r="Y14" s="241"/>
    </row>
    <row r="15" spans="1:25" ht="19.5" customHeight="1">
      <c r="A15" s="40"/>
      <c r="B15" s="242"/>
      <c r="C15" s="242"/>
      <c r="D15" s="33"/>
      <c r="E15" s="243"/>
      <c r="F15" s="243"/>
      <c r="G15" s="5"/>
      <c r="H15" s="243"/>
      <c r="I15" s="243"/>
      <c r="J15" s="5"/>
      <c r="K15" s="241"/>
      <c r="L15" s="241"/>
      <c r="M15" s="5"/>
      <c r="N15" s="5"/>
      <c r="O15" s="243"/>
      <c r="P15" s="243"/>
      <c r="Q15" s="5"/>
      <c r="R15" s="243"/>
      <c r="S15" s="243"/>
      <c r="T15" s="5"/>
      <c r="U15" s="243"/>
      <c r="V15" s="243"/>
      <c r="W15" s="5"/>
      <c r="X15" s="241"/>
      <c r="Y15" s="241"/>
    </row>
    <row r="16" spans="1:25" ht="19.5" customHeight="1">
      <c r="A16" s="40"/>
      <c r="B16" s="242"/>
      <c r="C16" s="242"/>
      <c r="D16" s="33"/>
      <c r="E16" s="243"/>
      <c r="F16" s="243"/>
      <c r="G16" s="5"/>
      <c r="H16" s="243"/>
      <c r="I16" s="243"/>
      <c r="J16" s="5"/>
      <c r="K16" s="241"/>
      <c r="L16" s="241"/>
      <c r="M16" s="5"/>
      <c r="N16" s="5"/>
      <c r="O16" s="243"/>
      <c r="P16" s="243"/>
      <c r="Q16" s="5"/>
      <c r="R16" s="243"/>
      <c r="S16" s="243"/>
      <c r="T16" s="5"/>
      <c r="U16" s="243"/>
      <c r="V16" s="243"/>
      <c r="W16" s="5"/>
      <c r="X16" s="241"/>
      <c r="Y16" s="241"/>
    </row>
    <row r="17" spans="1:25" ht="19.5" customHeight="1">
      <c r="A17" s="40"/>
      <c r="B17" s="242"/>
      <c r="C17" s="242"/>
      <c r="D17" s="33"/>
      <c r="E17" s="243"/>
      <c r="F17" s="243"/>
      <c r="G17" s="5"/>
      <c r="H17" s="243"/>
      <c r="I17" s="243"/>
      <c r="J17" s="5"/>
      <c r="K17" s="241"/>
      <c r="L17" s="241"/>
      <c r="M17" s="5"/>
      <c r="N17" s="5"/>
      <c r="O17" s="243"/>
      <c r="P17" s="243"/>
      <c r="Q17" s="5"/>
      <c r="R17" s="243"/>
      <c r="S17" s="243"/>
      <c r="T17" s="5"/>
      <c r="U17" s="243"/>
      <c r="V17" s="243"/>
      <c r="W17" s="5"/>
      <c r="X17" s="241"/>
      <c r="Y17" s="241"/>
    </row>
    <row r="18" spans="1:25" ht="19.5" customHeight="1">
      <c r="A18" s="40"/>
      <c r="B18" s="242"/>
      <c r="C18" s="242"/>
      <c r="D18" s="33"/>
      <c r="E18" s="243"/>
      <c r="F18" s="243"/>
      <c r="G18" s="5"/>
      <c r="H18" s="243"/>
      <c r="I18" s="243"/>
      <c r="J18" s="5"/>
      <c r="K18" s="241"/>
      <c r="L18" s="241"/>
      <c r="M18" s="5"/>
      <c r="N18" s="5"/>
      <c r="O18" s="243"/>
      <c r="P18" s="243"/>
      <c r="Q18" s="5"/>
      <c r="R18" s="243"/>
      <c r="S18" s="243"/>
      <c r="T18" s="5"/>
      <c r="U18" s="243"/>
      <c r="V18" s="243"/>
      <c r="W18" s="5"/>
      <c r="X18" s="241"/>
      <c r="Y18" s="241"/>
    </row>
    <row r="19" spans="1:25" ht="19.5" customHeight="1">
      <c r="A19" s="40"/>
      <c r="B19" s="242"/>
      <c r="C19" s="242"/>
      <c r="D19" s="33"/>
      <c r="E19" s="243"/>
      <c r="F19" s="243"/>
      <c r="G19" s="5"/>
      <c r="H19" s="243"/>
      <c r="I19" s="243"/>
      <c r="J19" s="5"/>
      <c r="K19" s="241"/>
      <c r="L19" s="241"/>
      <c r="M19" s="5"/>
      <c r="N19" s="5"/>
      <c r="O19" s="243"/>
      <c r="P19" s="243"/>
      <c r="Q19" s="5"/>
      <c r="R19" s="243"/>
      <c r="S19" s="243"/>
      <c r="T19" s="5"/>
      <c r="U19" s="243"/>
      <c r="V19" s="243"/>
      <c r="W19" s="5"/>
      <c r="X19" s="241"/>
      <c r="Y19" s="241"/>
    </row>
    <row r="20" spans="1:25" ht="19.5" customHeight="1">
      <c r="A20" s="40"/>
      <c r="B20" s="75"/>
      <c r="C20" s="75"/>
      <c r="D20" s="4"/>
      <c r="E20" s="75"/>
      <c r="F20" s="75"/>
      <c r="G20" s="3"/>
      <c r="H20" s="75"/>
      <c r="I20" s="75"/>
      <c r="J20" s="3"/>
      <c r="K20" s="75"/>
      <c r="L20" s="75"/>
      <c r="M20" s="3"/>
      <c r="N20" s="3"/>
      <c r="O20" s="74"/>
      <c r="P20" s="74"/>
      <c r="Q20" s="3"/>
      <c r="R20" s="74"/>
      <c r="S20" s="74"/>
      <c r="T20" s="3"/>
      <c r="U20" s="74"/>
      <c r="V20" s="74"/>
      <c r="W20" s="3"/>
      <c r="X20" s="75"/>
      <c r="Y20" s="75"/>
    </row>
    <row r="21" spans="3:22" ht="19.5" customHeight="1" thickBot="1">
      <c r="C21" s="6"/>
      <c r="D21" s="6"/>
      <c r="E21" s="173"/>
      <c r="F21" s="173"/>
      <c r="G21" s="174"/>
      <c r="H21" s="156"/>
      <c r="I21" s="39"/>
      <c r="J21" s="6"/>
      <c r="K21" s="6"/>
      <c r="L21" s="6"/>
      <c r="M21" s="6"/>
      <c r="N21" s="6"/>
      <c r="O21" s="6"/>
      <c r="P21" s="6"/>
      <c r="Q21" s="6"/>
      <c r="R21" s="173"/>
      <c r="S21" s="173"/>
      <c r="T21" s="174"/>
      <c r="U21" s="39"/>
      <c r="V21" s="39"/>
    </row>
    <row r="22" spans="1:25" ht="19.5" customHeight="1" thickTop="1">
      <c r="A22" s="40"/>
      <c r="B22" s="40"/>
      <c r="C22" s="8"/>
      <c r="D22" s="8"/>
      <c r="E22" s="141"/>
      <c r="F22" s="8"/>
      <c r="G22" s="8" t="s">
        <v>87</v>
      </c>
      <c r="H22" s="11"/>
      <c r="I22" s="159"/>
      <c r="J22" s="40"/>
      <c r="K22" s="40"/>
      <c r="L22" s="40"/>
      <c r="M22" s="40"/>
      <c r="N22" s="8"/>
      <c r="O22" s="8"/>
      <c r="P22" s="8"/>
      <c r="Q22" s="8"/>
      <c r="R22" s="158"/>
      <c r="S22" s="11"/>
      <c r="T22" s="11" t="s">
        <v>93</v>
      </c>
      <c r="U22" s="11"/>
      <c r="V22" s="159"/>
      <c r="W22" s="8"/>
      <c r="X22" s="8"/>
      <c r="Y22" s="40"/>
    </row>
    <row r="23" spans="1:25" ht="19.5" customHeight="1" thickBot="1">
      <c r="A23" s="40"/>
      <c r="B23" s="8"/>
      <c r="C23" s="169"/>
      <c r="D23" s="170"/>
      <c r="E23" s="152"/>
      <c r="F23" s="18"/>
      <c r="G23" s="8"/>
      <c r="H23" s="8"/>
      <c r="I23" s="170"/>
      <c r="J23" s="17"/>
      <c r="K23" s="17"/>
      <c r="L23" s="40"/>
      <c r="M23" s="8"/>
      <c r="N23" s="8"/>
      <c r="O23" s="8"/>
      <c r="P23" s="8"/>
      <c r="Q23" s="17"/>
      <c r="R23" s="152"/>
      <c r="S23" s="18"/>
      <c r="T23" s="8"/>
      <c r="U23" s="8"/>
      <c r="V23" s="170"/>
      <c r="W23" s="17"/>
      <c r="X23" s="17"/>
      <c r="Y23" s="40"/>
    </row>
    <row r="24" spans="1:25" ht="19.5" customHeight="1" thickTop="1">
      <c r="A24" s="40"/>
      <c r="B24" s="10"/>
      <c r="C24" s="141"/>
      <c r="D24" s="8" t="s">
        <v>80</v>
      </c>
      <c r="E24" s="50"/>
      <c r="F24" s="35"/>
      <c r="G24" s="8"/>
      <c r="H24" s="10"/>
      <c r="I24" s="141"/>
      <c r="J24" s="8" t="s">
        <v>81</v>
      </c>
      <c r="K24" s="40"/>
      <c r="L24" s="15"/>
      <c r="M24" s="8"/>
      <c r="N24" s="8"/>
      <c r="O24" s="10"/>
      <c r="P24" s="14"/>
      <c r="Q24" s="11" t="s">
        <v>82</v>
      </c>
      <c r="R24" s="151"/>
      <c r="S24" s="7"/>
      <c r="T24" s="8"/>
      <c r="U24" s="10"/>
      <c r="V24" s="141"/>
      <c r="W24" s="8" t="s">
        <v>83</v>
      </c>
      <c r="X24" s="10"/>
      <c r="Y24" s="8"/>
    </row>
    <row r="25" spans="1:25" ht="19.5" customHeight="1">
      <c r="A25" s="40"/>
      <c r="B25" s="10"/>
      <c r="C25" s="141"/>
      <c r="D25" s="40"/>
      <c r="E25" s="40"/>
      <c r="F25" s="15"/>
      <c r="G25" s="18"/>
      <c r="H25" s="24"/>
      <c r="I25" s="141"/>
      <c r="J25" s="8"/>
      <c r="K25" s="8"/>
      <c r="L25" s="15"/>
      <c r="M25" s="8"/>
      <c r="N25" s="8"/>
      <c r="O25" s="24"/>
      <c r="P25" s="18"/>
      <c r="Q25" s="8"/>
      <c r="R25" s="149"/>
      <c r="S25" s="8"/>
      <c r="T25" s="40"/>
      <c r="U25" s="8"/>
      <c r="V25" s="141"/>
      <c r="W25" s="18"/>
      <c r="X25" s="10"/>
      <c r="Y25" s="8"/>
    </row>
    <row r="26" spans="1:25" ht="19.5" customHeight="1">
      <c r="A26" s="40"/>
      <c r="B26" s="245">
        <v>9</v>
      </c>
      <c r="C26" s="245"/>
      <c r="D26" s="40"/>
      <c r="E26" s="245">
        <v>10</v>
      </c>
      <c r="F26" s="245"/>
      <c r="G26" s="18"/>
      <c r="H26" s="245">
        <v>11</v>
      </c>
      <c r="I26" s="245"/>
      <c r="J26" s="18"/>
      <c r="K26" s="245">
        <v>12</v>
      </c>
      <c r="L26" s="245"/>
      <c r="M26" s="18"/>
      <c r="N26" s="18"/>
      <c r="O26" s="228">
        <v>13</v>
      </c>
      <c r="P26" s="228"/>
      <c r="Q26" s="18"/>
      <c r="R26" s="245">
        <v>14</v>
      </c>
      <c r="S26" s="245"/>
      <c r="T26" s="51"/>
      <c r="U26" s="228">
        <v>15</v>
      </c>
      <c r="V26" s="228"/>
      <c r="W26" s="40"/>
      <c r="X26" s="228">
        <v>16</v>
      </c>
      <c r="Y26" s="228"/>
    </row>
    <row r="27" spans="1:25" ht="19.5" customHeight="1">
      <c r="A27" s="40"/>
      <c r="B27" s="241" t="str">
        <f>ＡＢ!O9</f>
        <v>ＦＥ．アトレチコ佐野</v>
      </c>
      <c r="C27" s="241"/>
      <c r="D27" s="33"/>
      <c r="E27" s="243" t="str">
        <f>ＩＪ!R9</f>
        <v>おおぞらＳＣ</v>
      </c>
      <c r="F27" s="243"/>
      <c r="G27" s="5"/>
      <c r="H27" s="242" t="str">
        <f>ＣＤ!R9</f>
        <v>御厨フットボールクラブ</v>
      </c>
      <c r="I27" s="242"/>
      <c r="J27" s="5"/>
      <c r="K27" s="242" t="str">
        <f>ＫＬ!X9</f>
        <v>野原グランディオスＦＣ</v>
      </c>
      <c r="L27" s="242"/>
      <c r="M27" s="5"/>
      <c r="N27" s="5"/>
      <c r="O27" s="371" t="str">
        <f>ＥＦ!O9</f>
        <v>ｕｎｉｏｎ ｓｐｏｒｔｓ ｃｌｕｂ</v>
      </c>
      <c r="P27" s="371"/>
      <c r="Q27" s="5"/>
      <c r="R27" s="241" t="str">
        <f>ＭＮ!X9</f>
        <v>ＦＣ朱雀</v>
      </c>
      <c r="S27" s="241"/>
      <c r="T27" s="5"/>
      <c r="U27" s="243" t="str">
        <f>ＧＨ!U9</f>
        <v>ＡＳ栃木ｂｏｍ　ｄｅ　ｂｏｌａ</v>
      </c>
      <c r="V27" s="243"/>
      <c r="W27" s="5"/>
      <c r="X27" s="243" t="str">
        <f>ＯＰ!R9</f>
        <v>ＪＦＣ　Ｗｉｎｇ</v>
      </c>
      <c r="Y27" s="243"/>
    </row>
    <row r="28" spans="1:25" ht="19.5" customHeight="1">
      <c r="A28" s="40"/>
      <c r="B28" s="241"/>
      <c r="C28" s="241"/>
      <c r="D28" s="33"/>
      <c r="E28" s="243"/>
      <c r="F28" s="243"/>
      <c r="G28" s="5"/>
      <c r="H28" s="242"/>
      <c r="I28" s="242"/>
      <c r="J28" s="5"/>
      <c r="K28" s="242"/>
      <c r="L28" s="242"/>
      <c r="M28" s="5"/>
      <c r="N28" s="5"/>
      <c r="O28" s="371"/>
      <c r="P28" s="371"/>
      <c r="Q28" s="5"/>
      <c r="R28" s="241"/>
      <c r="S28" s="241"/>
      <c r="T28" s="5"/>
      <c r="U28" s="243"/>
      <c r="V28" s="243"/>
      <c r="W28" s="5"/>
      <c r="X28" s="243"/>
      <c r="Y28" s="243"/>
    </row>
    <row r="29" spans="1:25" ht="19.5" customHeight="1">
      <c r="A29" s="40"/>
      <c r="B29" s="241"/>
      <c r="C29" s="241"/>
      <c r="D29" s="33"/>
      <c r="E29" s="243"/>
      <c r="F29" s="243"/>
      <c r="G29" s="5"/>
      <c r="H29" s="242"/>
      <c r="I29" s="242"/>
      <c r="J29" s="5"/>
      <c r="K29" s="242"/>
      <c r="L29" s="242"/>
      <c r="M29" s="5"/>
      <c r="N29" s="5"/>
      <c r="O29" s="371"/>
      <c r="P29" s="371"/>
      <c r="Q29" s="5"/>
      <c r="R29" s="241"/>
      <c r="S29" s="241"/>
      <c r="T29" s="5"/>
      <c r="U29" s="243"/>
      <c r="V29" s="243"/>
      <c r="W29" s="5"/>
      <c r="X29" s="243"/>
      <c r="Y29" s="243"/>
    </row>
    <row r="30" spans="1:25" ht="19.5" customHeight="1">
      <c r="A30" s="40"/>
      <c r="B30" s="241"/>
      <c r="C30" s="241"/>
      <c r="D30" s="33"/>
      <c r="E30" s="243"/>
      <c r="F30" s="243"/>
      <c r="G30" s="5"/>
      <c r="H30" s="242"/>
      <c r="I30" s="242"/>
      <c r="J30" s="5"/>
      <c r="K30" s="242"/>
      <c r="L30" s="242"/>
      <c r="M30" s="5"/>
      <c r="N30" s="5"/>
      <c r="O30" s="371"/>
      <c r="P30" s="371"/>
      <c r="Q30" s="5"/>
      <c r="R30" s="241"/>
      <c r="S30" s="241"/>
      <c r="T30" s="5"/>
      <c r="U30" s="243"/>
      <c r="V30" s="243"/>
      <c r="W30" s="5"/>
      <c r="X30" s="243"/>
      <c r="Y30" s="243"/>
    </row>
    <row r="31" spans="1:25" ht="19.5" customHeight="1">
      <c r="A31" s="40"/>
      <c r="B31" s="241"/>
      <c r="C31" s="241"/>
      <c r="D31" s="33"/>
      <c r="E31" s="243"/>
      <c r="F31" s="243"/>
      <c r="G31" s="5"/>
      <c r="H31" s="242"/>
      <c r="I31" s="242"/>
      <c r="J31" s="5"/>
      <c r="K31" s="242"/>
      <c r="L31" s="242"/>
      <c r="M31" s="5"/>
      <c r="N31" s="5"/>
      <c r="O31" s="371"/>
      <c r="P31" s="371"/>
      <c r="Q31" s="5"/>
      <c r="R31" s="241"/>
      <c r="S31" s="241"/>
      <c r="T31" s="5"/>
      <c r="U31" s="243"/>
      <c r="V31" s="243"/>
      <c r="W31" s="5"/>
      <c r="X31" s="243"/>
      <c r="Y31" s="243"/>
    </row>
    <row r="32" spans="1:25" ht="19.5" customHeight="1">
      <c r="A32" s="40"/>
      <c r="B32" s="241"/>
      <c r="C32" s="241"/>
      <c r="D32" s="33"/>
      <c r="E32" s="243"/>
      <c r="F32" s="243"/>
      <c r="G32" s="5"/>
      <c r="H32" s="242"/>
      <c r="I32" s="242"/>
      <c r="J32" s="5"/>
      <c r="K32" s="242"/>
      <c r="L32" s="242"/>
      <c r="M32" s="5"/>
      <c r="N32" s="5"/>
      <c r="O32" s="371"/>
      <c r="P32" s="371"/>
      <c r="Q32" s="5"/>
      <c r="R32" s="241"/>
      <c r="S32" s="241"/>
      <c r="T32" s="5"/>
      <c r="U32" s="243"/>
      <c r="V32" s="243"/>
      <c r="W32" s="5"/>
      <c r="X32" s="243"/>
      <c r="Y32" s="243"/>
    </row>
    <row r="33" spans="1:25" ht="19.5" customHeight="1">
      <c r="A33" s="40"/>
      <c r="B33" s="241"/>
      <c r="C33" s="241"/>
      <c r="D33" s="33"/>
      <c r="E33" s="243"/>
      <c r="F33" s="243"/>
      <c r="G33" s="5"/>
      <c r="H33" s="242"/>
      <c r="I33" s="242"/>
      <c r="J33" s="5"/>
      <c r="K33" s="242"/>
      <c r="L33" s="242"/>
      <c r="M33" s="5"/>
      <c r="N33" s="5"/>
      <c r="O33" s="371"/>
      <c r="P33" s="371"/>
      <c r="Q33" s="5"/>
      <c r="R33" s="241"/>
      <c r="S33" s="241"/>
      <c r="T33" s="5"/>
      <c r="U33" s="243"/>
      <c r="V33" s="243"/>
      <c r="W33" s="5"/>
      <c r="X33" s="243"/>
      <c r="Y33" s="243"/>
    </row>
    <row r="34" spans="1:25" ht="19.5" customHeight="1">
      <c r="A34" s="40"/>
      <c r="B34" s="241"/>
      <c r="C34" s="241"/>
      <c r="D34" s="33"/>
      <c r="E34" s="243"/>
      <c r="F34" s="243"/>
      <c r="G34" s="5"/>
      <c r="H34" s="242"/>
      <c r="I34" s="242"/>
      <c r="J34" s="5"/>
      <c r="K34" s="242"/>
      <c r="L34" s="242"/>
      <c r="M34" s="5"/>
      <c r="N34" s="5"/>
      <c r="O34" s="371"/>
      <c r="P34" s="371"/>
      <c r="Q34" s="5"/>
      <c r="R34" s="241"/>
      <c r="S34" s="241"/>
      <c r="T34" s="5"/>
      <c r="U34" s="243"/>
      <c r="V34" s="243"/>
      <c r="W34" s="5"/>
      <c r="X34" s="243"/>
      <c r="Y34" s="243"/>
    </row>
    <row r="35" spans="1:25" ht="19.5" customHeight="1">
      <c r="A35" s="40"/>
      <c r="B35" s="241"/>
      <c r="C35" s="241"/>
      <c r="D35" s="33"/>
      <c r="E35" s="243"/>
      <c r="F35" s="243"/>
      <c r="G35" s="5"/>
      <c r="H35" s="242"/>
      <c r="I35" s="242"/>
      <c r="J35" s="5"/>
      <c r="K35" s="242"/>
      <c r="L35" s="242"/>
      <c r="M35" s="5"/>
      <c r="N35" s="5"/>
      <c r="O35" s="371"/>
      <c r="P35" s="371"/>
      <c r="Q35" s="5"/>
      <c r="R35" s="241"/>
      <c r="S35" s="241"/>
      <c r="T35" s="5"/>
      <c r="U35" s="243"/>
      <c r="V35" s="243"/>
      <c r="W35" s="5"/>
      <c r="X35" s="243"/>
      <c r="Y35" s="243"/>
    </row>
    <row r="36" spans="1:25" ht="19.5" customHeight="1">
      <c r="A36" s="40"/>
      <c r="B36" s="241"/>
      <c r="C36" s="241"/>
      <c r="D36" s="33"/>
      <c r="E36" s="243"/>
      <c r="F36" s="243"/>
      <c r="G36" s="5"/>
      <c r="H36" s="242"/>
      <c r="I36" s="242"/>
      <c r="J36" s="5"/>
      <c r="K36" s="242"/>
      <c r="L36" s="242"/>
      <c r="M36" s="5"/>
      <c r="N36" s="5"/>
      <c r="O36" s="371"/>
      <c r="P36" s="371"/>
      <c r="Q36" s="5"/>
      <c r="R36" s="241"/>
      <c r="S36" s="241"/>
      <c r="T36" s="5"/>
      <c r="U36" s="243"/>
      <c r="V36" s="243"/>
      <c r="W36" s="5"/>
      <c r="X36" s="243"/>
      <c r="Y36" s="243"/>
    </row>
    <row r="37" spans="1:25" ht="19.5" customHeight="1">
      <c r="A37" s="40"/>
      <c r="B37" s="241"/>
      <c r="C37" s="241"/>
      <c r="D37" s="33"/>
      <c r="E37" s="243"/>
      <c r="F37" s="243"/>
      <c r="G37" s="5"/>
      <c r="H37" s="242"/>
      <c r="I37" s="242"/>
      <c r="J37" s="5"/>
      <c r="K37" s="242"/>
      <c r="L37" s="242"/>
      <c r="M37" s="5"/>
      <c r="N37" s="5"/>
      <c r="O37" s="371"/>
      <c r="P37" s="371"/>
      <c r="Q37" s="5"/>
      <c r="R37" s="241"/>
      <c r="S37" s="241"/>
      <c r="T37" s="5"/>
      <c r="U37" s="243"/>
      <c r="V37" s="243"/>
      <c r="W37" s="5"/>
      <c r="X37" s="243"/>
      <c r="Y37" s="243"/>
    </row>
    <row r="38" spans="1:25" ht="19.5" customHeight="1">
      <c r="A38" s="41"/>
      <c r="B38" s="41"/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1"/>
      <c r="X38" s="41"/>
      <c r="Y38" s="41"/>
    </row>
    <row r="39" spans="1:25" ht="19.5" customHeight="1">
      <c r="A39" s="41"/>
      <c r="B39" s="41" t="s">
        <v>30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Y39" s="52"/>
    </row>
    <row r="40" spans="1:25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221" t="s">
        <v>166</v>
      </c>
      <c r="U40" s="221"/>
      <c r="V40" s="221"/>
      <c r="W40" s="221"/>
      <c r="X40" s="221"/>
      <c r="Y40" s="52"/>
    </row>
    <row r="41" spans="1:28" ht="19.5" customHeight="1">
      <c r="A41" s="40"/>
      <c r="B41" s="228" t="s">
        <v>76</v>
      </c>
      <c r="C41" s="229">
        <v>0.3958333333333333</v>
      </c>
      <c r="D41" s="229"/>
      <c r="E41" s="365" t="str">
        <f>B9</f>
        <v>富士見サッカースポーツ少年団</v>
      </c>
      <c r="F41" s="365"/>
      <c r="G41" s="365"/>
      <c r="H41" s="365"/>
      <c r="I41" s="226">
        <f>K41+K42</f>
        <v>1</v>
      </c>
      <c r="J41" s="364" t="s">
        <v>26</v>
      </c>
      <c r="K41" s="46">
        <v>0</v>
      </c>
      <c r="L41" s="46" t="s">
        <v>32</v>
      </c>
      <c r="M41" s="46">
        <v>0</v>
      </c>
      <c r="N41" s="364" t="s">
        <v>27</v>
      </c>
      <c r="O41" s="226">
        <f>M41+M42</f>
        <v>0</v>
      </c>
      <c r="P41" s="360" t="str">
        <f>E9</f>
        <v>ＴＥＡＭリフレＳＣ</v>
      </c>
      <c r="Q41" s="360"/>
      <c r="R41" s="360"/>
      <c r="S41" s="360"/>
      <c r="T41" s="226" t="s">
        <v>167</v>
      </c>
      <c r="U41" s="226"/>
      <c r="V41" s="226"/>
      <c r="W41" s="226"/>
      <c r="X41" s="226"/>
      <c r="Y41" s="359"/>
      <c r="AB41" s="70"/>
    </row>
    <row r="42" spans="1:25" ht="19.5" customHeight="1">
      <c r="A42" s="40"/>
      <c r="B42" s="228"/>
      <c r="C42" s="229"/>
      <c r="D42" s="229"/>
      <c r="E42" s="365"/>
      <c r="F42" s="365"/>
      <c r="G42" s="365"/>
      <c r="H42" s="365"/>
      <c r="I42" s="226"/>
      <c r="J42" s="364"/>
      <c r="K42" s="46">
        <v>1</v>
      </c>
      <c r="L42" s="46" t="s">
        <v>32</v>
      </c>
      <c r="M42" s="46">
        <v>0</v>
      </c>
      <c r="N42" s="364"/>
      <c r="O42" s="226"/>
      <c r="P42" s="360"/>
      <c r="Q42" s="360"/>
      <c r="R42" s="360"/>
      <c r="S42" s="360"/>
      <c r="T42" s="226"/>
      <c r="U42" s="226"/>
      <c r="V42" s="226"/>
      <c r="W42" s="226"/>
      <c r="X42" s="226"/>
      <c r="Y42" s="359"/>
    </row>
    <row r="43" spans="1:28" ht="19.5" customHeight="1">
      <c r="A43" s="40"/>
      <c r="B43" s="4"/>
      <c r="C43" s="40"/>
      <c r="D43" s="40"/>
      <c r="E43" s="155"/>
      <c r="F43" s="155"/>
      <c r="G43" s="155"/>
      <c r="H43" s="155"/>
      <c r="I43" s="2"/>
      <c r="J43" s="55"/>
      <c r="K43" s="2"/>
      <c r="L43" s="2"/>
      <c r="M43" s="2"/>
      <c r="N43" s="55"/>
      <c r="O43" s="2"/>
      <c r="P43" s="33"/>
      <c r="Q43" s="33"/>
      <c r="R43" s="33"/>
      <c r="S43" s="33"/>
      <c r="T43" s="41"/>
      <c r="U43" s="41"/>
      <c r="V43" s="41"/>
      <c r="W43" s="41"/>
      <c r="X43" s="41"/>
      <c r="Y43" s="41"/>
      <c r="AB43" s="70"/>
    </row>
    <row r="44" spans="1:25" ht="19.5" customHeight="1">
      <c r="A44" s="40"/>
      <c r="B44" s="228" t="s">
        <v>80</v>
      </c>
      <c r="C44" s="229">
        <v>0.4305555555555556</v>
      </c>
      <c r="D44" s="229"/>
      <c r="E44" s="368" t="str">
        <f>B27</f>
        <v>ＦＥ．アトレチコ佐野</v>
      </c>
      <c r="F44" s="368"/>
      <c r="G44" s="368"/>
      <c r="H44" s="368"/>
      <c r="I44" s="226">
        <f>K44+K45</f>
        <v>3</v>
      </c>
      <c r="J44" s="364" t="s">
        <v>26</v>
      </c>
      <c r="K44" s="46">
        <v>0</v>
      </c>
      <c r="L44" s="46" t="s">
        <v>32</v>
      </c>
      <c r="M44" s="46">
        <v>0</v>
      </c>
      <c r="N44" s="364" t="s">
        <v>27</v>
      </c>
      <c r="O44" s="226">
        <f>M44+M45</f>
        <v>1</v>
      </c>
      <c r="P44" s="362" t="str">
        <f>E27</f>
        <v>おおぞらＳＣ</v>
      </c>
      <c r="Q44" s="362"/>
      <c r="R44" s="362"/>
      <c r="S44" s="362"/>
      <c r="T44" s="226" t="s">
        <v>168</v>
      </c>
      <c r="U44" s="226"/>
      <c r="V44" s="226"/>
      <c r="W44" s="226"/>
      <c r="X44" s="226"/>
      <c r="Y44" s="359"/>
    </row>
    <row r="45" spans="1:25" ht="19.5" customHeight="1">
      <c r="A45" s="40"/>
      <c r="B45" s="228"/>
      <c r="C45" s="229"/>
      <c r="D45" s="229"/>
      <c r="E45" s="368"/>
      <c r="F45" s="368"/>
      <c r="G45" s="368"/>
      <c r="H45" s="368"/>
      <c r="I45" s="226"/>
      <c r="J45" s="364"/>
      <c r="K45" s="46">
        <v>3</v>
      </c>
      <c r="L45" s="46" t="s">
        <v>32</v>
      </c>
      <c r="M45" s="46">
        <v>1</v>
      </c>
      <c r="N45" s="364"/>
      <c r="O45" s="226"/>
      <c r="P45" s="362"/>
      <c r="Q45" s="362"/>
      <c r="R45" s="362"/>
      <c r="S45" s="362"/>
      <c r="T45" s="226"/>
      <c r="U45" s="226"/>
      <c r="V45" s="226"/>
      <c r="W45" s="226"/>
      <c r="X45" s="226"/>
      <c r="Y45" s="359"/>
    </row>
    <row r="46" spans="1:25" ht="19.5" customHeight="1">
      <c r="A46" s="40"/>
      <c r="B46" s="4"/>
      <c r="C46" s="40"/>
      <c r="D46" s="40"/>
      <c r="E46" s="33"/>
      <c r="F46" s="33"/>
      <c r="G46" s="33"/>
      <c r="H46" s="33"/>
      <c r="I46" s="2"/>
      <c r="J46" s="55"/>
      <c r="K46" s="2"/>
      <c r="L46" s="2"/>
      <c r="M46" s="2"/>
      <c r="N46" s="55"/>
      <c r="O46" s="2"/>
      <c r="P46" s="33"/>
      <c r="Q46" s="33"/>
      <c r="R46" s="33"/>
      <c r="S46" s="33"/>
      <c r="T46" s="41"/>
      <c r="U46" s="41"/>
      <c r="V46" s="41"/>
      <c r="W46" s="41"/>
      <c r="X46" s="41"/>
      <c r="Y46" s="41"/>
    </row>
    <row r="47" spans="1:28" ht="19.5" customHeight="1">
      <c r="A47" s="40"/>
      <c r="B47" s="228" t="s">
        <v>78</v>
      </c>
      <c r="C47" s="229">
        <v>0.46527777777777773</v>
      </c>
      <c r="D47" s="229"/>
      <c r="E47" s="362" t="str">
        <f>O9</f>
        <v>ＨＦＣ．ＺＥＲＯ真岡</v>
      </c>
      <c r="F47" s="362"/>
      <c r="G47" s="362"/>
      <c r="H47" s="362"/>
      <c r="I47" s="226">
        <f>K47+K48</f>
        <v>0</v>
      </c>
      <c r="J47" s="364" t="s">
        <v>26</v>
      </c>
      <c r="K47" s="46">
        <v>0</v>
      </c>
      <c r="L47" s="46" t="s">
        <v>32</v>
      </c>
      <c r="M47" s="46">
        <v>0</v>
      </c>
      <c r="N47" s="364" t="s">
        <v>27</v>
      </c>
      <c r="O47" s="226">
        <f>M47+M48</f>
        <v>0</v>
      </c>
      <c r="P47" s="368" t="str">
        <f>R9</f>
        <v>ＦＣ　Ｒｉｓｏ</v>
      </c>
      <c r="Q47" s="368"/>
      <c r="R47" s="368"/>
      <c r="S47" s="368"/>
      <c r="T47" s="226" t="s">
        <v>169</v>
      </c>
      <c r="U47" s="226"/>
      <c r="V47" s="226"/>
      <c r="W47" s="226"/>
      <c r="X47" s="226"/>
      <c r="Y47" s="359"/>
      <c r="AB47" s="70"/>
    </row>
    <row r="48" spans="1:25" ht="19.5" customHeight="1">
      <c r="A48" s="40"/>
      <c r="B48" s="228"/>
      <c r="C48" s="229"/>
      <c r="D48" s="229"/>
      <c r="E48" s="362"/>
      <c r="F48" s="362"/>
      <c r="G48" s="362"/>
      <c r="H48" s="362"/>
      <c r="I48" s="226"/>
      <c r="J48" s="364"/>
      <c r="K48" s="46">
        <v>0</v>
      </c>
      <c r="L48" s="46" t="s">
        <v>32</v>
      </c>
      <c r="M48" s="46">
        <v>0</v>
      </c>
      <c r="N48" s="364"/>
      <c r="O48" s="226"/>
      <c r="P48" s="368"/>
      <c r="Q48" s="368"/>
      <c r="R48" s="368"/>
      <c r="S48" s="368"/>
      <c r="T48" s="226"/>
      <c r="U48" s="226"/>
      <c r="V48" s="226"/>
      <c r="W48" s="226"/>
      <c r="X48" s="226"/>
      <c r="Y48" s="359"/>
    </row>
    <row r="49" spans="1:25" ht="19.5" customHeight="1">
      <c r="A49" s="40"/>
      <c r="B49" s="4"/>
      <c r="C49" s="40"/>
      <c r="D49" s="40"/>
      <c r="E49" s="33"/>
      <c r="F49" s="33"/>
      <c r="G49" s="33"/>
      <c r="H49" s="33"/>
      <c r="I49" s="2"/>
      <c r="J49" s="41" t="s">
        <v>247</v>
      </c>
      <c r="K49" s="46">
        <v>1</v>
      </c>
      <c r="L49" s="46" t="s">
        <v>32</v>
      </c>
      <c r="M49" s="46">
        <v>3</v>
      </c>
      <c r="N49" s="55"/>
      <c r="O49" s="2"/>
      <c r="P49" s="33"/>
      <c r="Q49" s="33"/>
      <c r="R49" s="33"/>
      <c r="S49" s="33"/>
      <c r="T49" s="41"/>
      <c r="U49" s="41"/>
      <c r="V49" s="41"/>
      <c r="W49" s="41"/>
      <c r="X49" s="41"/>
      <c r="Y49" s="41"/>
    </row>
    <row r="50" spans="1:25" ht="19.5" customHeight="1">
      <c r="A50" s="40"/>
      <c r="B50" s="4"/>
      <c r="C50" s="40"/>
      <c r="D50" s="40"/>
      <c r="E50" s="33"/>
      <c r="F50" s="33"/>
      <c r="G50" s="33"/>
      <c r="H50" s="33"/>
      <c r="I50" s="2"/>
      <c r="J50" s="55"/>
      <c r="K50" s="46"/>
      <c r="L50" s="46"/>
      <c r="M50" s="46"/>
      <c r="N50" s="55"/>
      <c r="O50" s="2"/>
      <c r="P50" s="33"/>
      <c r="Q50" s="33"/>
      <c r="R50" s="33"/>
      <c r="S50" s="33"/>
      <c r="T50" s="41"/>
      <c r="U50" s="41"/>
      <c r="V50" s="41"/>
      <c r="W50" s="41"/>
      <c r="X50" s="41"/>
      <c r="Y50" s="41"/>
    </row>
    <row r="51" spans="1:25" ht="19.5" customHeight="1">
      <c r="A51" s="40"/>
      <c r="B51" s="228" t="s">
        <v>82</v>
      </c>
      <c r="C51" s="229">
        <v>0.5</v>
      </c>
      <c r="D51" s="229"/>
      <c r="E51" s="362" t="str">
        <f>O27</f>
        <v>ｕｎｉｏｎ ｓｐｏｒｔｓ ｃｌｕｂ</v>
      </c>
      <c r="F51" s="362"/>
      <c r="G51" s="362"/>
      <c r="H51" s="362"/>
      <c r="I51" s="226">
        <f>K51+K52</f>
        <v>2</v>
      </c>
      <c r="J51" s="364" t="s">
        <v>26</v>
      </c>
      <c r="K51" s="46">
        <v>1</v>
      </c>
      <c r="L51" s="46" t="s">
        <v>32</v>
      </c>
      <c r="M51" s="46">
        <v>4</v>
      </c>
      <c r="N51" s="364" t="s">
        <v>27</v>
      </c>
      <c r="O51" s="226">
        <f>M51+M52</f>
        <v>8</v>
      </c>
      <c r="P51" s="368" t="str">
        <f>R27</f>
        <v>ＦＣ朱雀</v>
      </c>
      <c r="Q51" s="368"/>
      <c r="R51" s="368"/>
      <c r="S51" s="368"/>
      <c r="T51" s="226" t="s">
        <v>170</v>
      </c>
      <c r="U51" s="226"/>
      <c r="V51" s="226"/>
      <c r="W51" s="226"/>
      <c r="X51" s="226"/>
      <c r="Y51" s="359"/>
    </row>
    <row r="52" spans="1:25" ht="19.5" customHeight="1">
      <c r="A52" s="40"/>
      <c r="B52" s="228"/>
      <c r="C52" s="229"/>
      <c r="D52" s="229"/>
      <c r="E52" s="362"/>
      <c r="F52" s="362"/>
      <c r="G52" s="362"/>
      <c r="H52" s="362"/>
      <c r="I52" s="226"/>
      <c r="J52" s="364"/>
      <c r="K52" s="46">
        <v>1</v>
      </c>
      <c r="L52" s="46" t="s">
        <v>32</v>
      </c>
      <c r="M52" s="46">
        <v>4</v>
      </c>
      <c r="N52" s="364"/>
      <c r="O52" s="226"/>
      <c r="P52" s="368"/>
      <c r="Q52" s="368"/>
      <c r="R52" s="368"/>
      <c r="S52" s="368"/>
      <c r="T52" s="226"/>
      <c r="U52" s="226"/>
      <c r="V52" s="226"/>
      <c r="W52" s="226"/>
      <c r="X52" s="226"/>
      <c r="Y52" s="359"/>
    </row>
    <row r="53" spans="1:25" ht="19.5" customHeight="1">
      <c r="A53" s="40"/>
      <c r="B53" s="40"/>
      <c r="C53" s="40"/>
      <c r="D53" s="40"/>
      <c r="E53" s="4"/>
      <c r="F53" s="4"/>
      <c r="G53" s="4"/>
      <c r="H53" s="4"/>
      <c r="I53" s="40"/>
      <c r="J53" s="40"/>
      <c r="K53" s="40"/>
      <c r="L53" s="40"/>
      <c r="M53" s="40"/>
      <c r="N53" s="40"/>
      <c r="O53" s="40"/>
      <c r="P53" s="33"/>
      <c r="Q53" s="33"/>
      <c r="R53" s="33"/>
      <c r="S53" s="33"/>
      <c r="T53" s="41"/>
      <c r="U53" s="41"/>
      <c r="V53" s="41"/>
      <c r="W53" s="41"/>
      <c r="X53" s="41"/>
      <c r="Y53" s="41"/>
    </row>
    <row r="54" spans="1:25" ht="19.5" customHeight="1">
      <c r="A54" s="40"/>
      <c r="B54" s="228" t="s">
        <v>84</v>
      </c>
      <c r="C54" s="229">
        <v>0.5347222222222222</v>
      </c>
      <c r="D54" s="229"/>
      <c r="E54" s="360" t="str">
        <f>E41</f>
        <v>富士見サッカースポーツ少年団</v>
      </c>
      <c r="F54" s="360"/>
      <c r="G54" s="360"/>
      <c r="H54" s="360"/>
      <c r="I54" s="226">
        <f>K54+K55</f>
        <v>0</v>
      </c>
      <c r="J54" s="364" t="s">
        <v>26</v>
      </c>
      <c r="K54" s="46">
        <v>0</v>
      </c>
      <c r="L54" s="46" t="s">
        <v>32</v>
      </c>
      <c r="M54" s="46">
        <v>0</v>
      </c>
      <c r="N54" s="364" t="s">
        <v>27</v>
      </c>
      <c r="O54" s="226">
        <f>M54+M55</f>
        <v>1</v>
      </c>
      <c r="P54" s="367" t="str">
        <f>P63</f>
        <v>今市ＦＣプログレス</v>
      </c>
      <c r="Q54" s="367"/>
      <c r="R54" s="367"/>
      <c r="S54" s="367"/>
      <c r="T54" s="370" t="s">
        <v>165</v>
      </c>
      <c r="U54" s="370"/>
      <c r="V54" s="370"/>
      <c r="W54" s="370"/>
      <c r="X54" s="370"/>
      <c r="Y54" s="359"/>
    </row>
    <row r="55" spans="1:25" ht="19.5" customHeight="1">
      <c r="A55" s="40"/>
      <c r="B55" s="228"/>
      <c r="C55" s="229"/>
      <c r="D55" s="229"/>
      <c r="E55" s="360"/>
      <c r="F55" s="360"/>
      <c r="G55" s="360"/>
      <c r="H55" s="360"/>
      <c r="I55" s="226"/>
      <c r="J55" s="364"/>
      <c r="K55" s="46">
        <v>0</v>
      </c>
      <c r="L55" s="46" t="s">
        <v>32</v>
      </c>
      <c r="M55" s="46">
        <v>1</v>
      </c>
      <c r="N55" s="364"/>
      <c r="O55" s="226"/>
      <c r="P55" s="367"/>
      <c r="Q55" s="367"/>
      <c r="R55" s="367"/>
      <c r="S55" s="367"/>
      <c r="T55" s="370"/>
      <c r="U55" s="370"/>
      <c r="V55" s="370"/>
      <c r="W55" s="370"/>
      <c r="X55" s="370"/>
      <c r="Y55" s="359"/>
    </row>
    <row r="56" spans="5:19" ht="19.5" customHeight="1">
      <c r="E56" s="73"/>
      <c r="F56" s="73"/>
      <c r="G56" s="73"/>
      <c r="H56" s="73"/>
      <c r="I56" s="71"/>
      <c r="J56" s="71"/>
      <c r="K56" s="71"/>
      <c r="L56" s="71"/>
      <c r="M56" s="71"/>
      <c r="N56" s="71"/>
      <c r="O56" s="71"/>
      <c r="P56" s="73"/>
      <c r="Q56" s="73"/>
      <c r="R56" s="73"/>
      <c r="S56" s="73"/>
    </row>
    <row r="57" spans="2:25" ht="19.5" customHeight="1">
      <c r="B57" s="228" t="s">
        <v>92</v>
      </c>
      <c r="C57" s="229">
        <v>0.5694444444444444</v>
      </c>
      <c r="D57" s="229"/>
      <c r="E57" s="362" t="str">
        <f>P47</f>
        <v>ＦＣ　Ｒｉｓｏ</v>
      </c>
      <c r="F57" s="362"/>
      <c r="G57" s="362"/>
      <c r="H57" s="362"/>
      <c r="I57" s="226">
        <f>K57+K58</f>
        <v>2</v>
      </c>
      <c r="J57" s="364" t="s">
        <v>26</v>
      </c>
      <c r="K57" s="46">
        <v>1</v>
      </c>
      <c r="L57" s="46" t="s">
        <v>32</v>
      </c>
      <c r="M57" s="46">
        <v>2</v>
      </c>
      <c r="N57" s="364" t="s">
        <v>27</v>
      </c>
      <c r="O57" s="226">
        <f>M57+M58</f>
        <v>2</v>
      </c>
      <c r="P57" s="374" t="str">
        <f>P69</f>
        <v>三島ＦＣ</v>
      </c>
      <c r="Q57" s="374"/>
      <c r="R57" s="374"/>
      <c r="S57" s="374"/>
      <c r="T57" s="370" t="s">
        <v>133</v>
      </c>
      <c r="U57" s="370"/>
      <c r="V57" s="370"/>
      <c r="W57" s="370"/>
      <c r="X57" s="370"/>
      <c r="Y57" s="359"/>
    </row>
    <row r="58" spans="2:25" ht="19.5" customHeight="1">
      <c r="B58" s="228"/>
      <c r="C58" s="229"/>
      <c r="D58" s="229"/>
      <c r="E58" s="362"/>
      <c r="F58" s="362"/>
      <c r="G58" s="362"/>
      <c r="H58" s="362"/>
      <c r="I58" s="226"/>
      <c r="J58" s="364"/>
      <c r="K58" s="46">
        <v>1</v>
      </c>
      <c r="L58" s="46" t="s">
        <v>32</v>
      </c>
      <c r="M58" s="46">
        <v>0</v>
      </c>
      <c r="N58" s="364"/>
      <c r="O58" s="226"/>
      <c r="P58" s="374"/>
      <c r="Q58" s="374"/>
      <c r="R58" s="374"/>
      <c r="S58" s="374"/>
      <c r="T58" s="370"/>
      <c r="U58" s="370"/>
      <c r="V58" s="370"/>
      <c r="W58" s="370"/>
      <c r="X58" s="370"/>
      <c r="Y58" s="359"/>
    </row>
    <row r="59" spans="10:13" ht="19.5" customHeight="1">
      <c r="J59" s="41" t="s">
        <v>247</v>
      </c>
      <c r="K59" s="46">
        <v>1</v>
      </c>
      <c r="L59" s="46" t="s">
        <v>32</v>
      </c>
      <c r="M59" s="46">
        <v>3</v>
      </c>
    </row>
    <row r="60" ht="19.5" customHeight="1"/>
    <row r="61" spans="1:25" ht="19.5" customHeight="1">
      <c r="A61" s="41"/>
      <c r="B61" s="41" t="s">
        <v>94</v>
      </c>
      <c r="C61" s="41"/>
      <c r="D61" s="41"/>
      <c r="E61" s="41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1"/>
      <c r="X61" s="41"/>
      <c r="Y61" s="41"/>
    </row>
    <row r="62" spans="1:25" ht="19.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221" t="s">
        <v>166</v>
      </c>
      <c r="U62" s="221"/>
      <c r="V62" s="221"/>
      <c r="W62" s="221"/>
      <c r="X62" s="221"/>
      <c r="Y62" s="52"/>
    </row>
    <row r="63" spans="1:25" ht="19.5" customHeight="1">
      <c r="A63" s="40"/>
      <c r="B63" s="228" t="s">
        <v>77</v>
      </c>
      <c r="C63" s="229">
        <v>0.3958333333333333</v>
      </c>
      <c r="D63" s="229"/>
      <c r="E63" s="228" t="str">
        <f>H9</f>
        <v>ＦＣグラシアス</v>
      </c>
      <c r="F63" s="228"/>
      <c r="G63" s="228"/>
      <c r="H63" s="228"/>
      <c r="I63" s="226">
        <f>K63+K64</f>
        <v>0</v>
      </c>
      <c r="J63" s="364" t="s">
        <v>26</v>
      </c>
      <c r="K63" s="46">
        <v>0</v>
      </c>
      <c r="L63" s="46" t="s">
        <v>32</v>
      </c>
      <c r="M63" s="46">
        <v>1</v>
      </c>
      <c r="N63" s="364" t="s">
        <v>27</v>
      </c>
      <c r="O63" s="226">
        <f>M63+M64</f>
        <v>2</v>
      </c>
      <c r="P63" s="367" t="str">
        <f>K9</f>
        <v>今市ＦＣプログレス</v>
      </c>
      <c r="Q63" s="367"/>
      <c r="R63" s="367"/>
      <c r="S63" s="367"/>
      <c r="T63" s="226" t="s">
        <v>171</v>
      </c>
      <c r="U63" s="226"/>
      <c r="V63" s="226"/>
      <c r="W63" s="226"/>
      <c r="X63" s="226"/>
      <c r="Y63" s="359"/>
    </row>
    <row r="64" spans="1:25" ht="19.5" customHeight="1">
      <c r="A64" s="40"/>
      <c r="B64" s="228"/>
      <c r="C64" s="229"/>
      <c r="D64" s="229"/>
      <c r="E64" s="228"/>
      <c r="F64" s="228"/>
      <c r="G64" s="228"/>
      <c r="H64" s="228"/>
      <c r="I64" s="226"/>
      <c r="J64" s="364"/>
      <c r="K64" s="46">
        <v>0</v>
      </c>
      <c r="L64" s="46" t="s">
        <v>32</v>
      </c>
      <c r="M64" s="46">
        <v>1</v>
      </c>
      <c r="N64" s="364"/>
      <c r="O64" s="226"/>
      <c r="P64" s="367"/>
      <c r="Q64" s="367"/>
      <c r="R64" s="367"/>
      <c r="S64" s="367"/>
      <c r="T64" s="226"/>
      <c r="U64" s="226"/>
      <c r="V64" s="226"/>
      <c r="W64" s="226"/>
      <c r="X64" s="226"/>
      <c r="Y64" s="359"/>
    </row>
    <row r="65" spans="1:25" ht="19.5" customHeight="1">
      <c r="A65" s="40"/>
      <c r="B65" s="4"/>
      <c r="C65" s="40"/>
      <c r="D65" s="40"/>
      <c r="E65" s="4"/>
      <c r="F65" s="4"/>
      <c r="G65" s="4"/>
      <c r="H65" s="4"/>
      <c r="I65" s="2"/>
      <c r="J65" s="55"/>
      <c r="K65" s="2"/>
      <c r="L65" s="2"/>
      <c r="M65" s="2"/>
      <c r="N65" s="55"/>
      <c r="O65" s="2"/>
      <c r="P65" s="4"/>
      <c r="Q65" s="4"/>
      <c r="R65" s="4"/>
      <c r="S65" s="4"/>
      <c r="T65" s="41"/>
      <c r="U65" s="41"/>
      <c r="V65" s="41"/>
      <c r="W65" s="41"/>
      <c r="X65" s="41"/>
      <c r="Y65" s="41"/>
    </row>
    <row r="66" spans="1:25" ht="19.5" customHeight="1">
      <c r="A66" s="40"/>
      <c r="B66" s="228" t="s">
        <v>81</v>
      </c>
      <c r="C66" s="229">
        <v>0.4305555555555556</v>
      </c>
      <c r="D66" s="229"/>
      <c r="E66" s="365" t="str">
        <f>H27</f>
        <v>御厨フットボールクラブ</v>
      </c>
      <c r="F66" s="365"/>
      <c r="G66" s="365"/>
      <c r="H66" s="365"/>
      <c r="I66" s="226">
        <f>K66+K67</f>
        <v>3</v>
      </c>
      <c r="J66" s="364" t="s">
        <v>26</v>
      </c>
      <c r="K66" s="46">
        <v>2</v>
      </c>
      <c r="L66" s="46" t="s">
        <v>32</v>
      </c>
      <c r="M66" s="46">
        <v>1</v>
      </c>
      <c r="N66" s="364" t="s">
        <v>27</v>
      </c>
      <c r="O66" s="226">
        <f>M66+M67</f>
        <v>2</v>
      </c>
      <c r="P66" s="361" t="str">
        <f>K27</f>
        <v>野原グランディオスＦＣ</v>
      </c>
      <c r="Q66" s="361"/>
      <c r="R66" s="361"/>
      <c r="S66" s="361"/>
      <c r="T66" s="226" t="s">
        <v>172</v>
      </c>
      <c r="U66" s="226"/>
      <c r="V66" s="226"/>
      <c r="W66" s="226"/>
      <c r="X66" s="226"/>
      <c r="Y66" s="359"/>
    </row>
    <row r="67" spans="1:25" ht="19.5" customHeight="1">
      <c r="A67" s="40"/>
      <c r="B67" s="228"/>
      <c r="C67" s="229"/>
      <c r="D67" s="229"/>
      <c r="E67" s="365"/>
      <c r="F67" s="365"/>
      <c r="G67" s="365"/>
      <c r="H67" s="365"/>
      <c r="I67" s="226"/>
      <c r="J67" s="364"/>
      <c r="K67" s="46">
        <v>1</v>
      </c>
      <c r="L67" s="46" t="s">
        <v>32</v>
      </c>
      <c r="M67" s="46">
        <v>1</v>
      </c>
      <c r="N67" s="364"/>
      <c r="O67" s="226"/>
      <c r="P67" s="361"/>
      <c r="Q67" s="361"/>
      <c r="R67" s="361"/>
      <c r="S67" s="361"/>
      <c r="T67" s="226"/>
      <c r="U67" s="226"/>
      <c r="V67" s="226"/>
      <c r="W67" s="226"/>
      <c r="X67" s="226"/>
      <c r="Y67" s="359"/>
    </row>
    <row r="68" spans="1:25" ht="19.5" customHeight="1">
      <c r="A68" s="40"/>
      <c r="B68" s="4"/>
      <c r="C68" s="40"/>
      <c r="D68" s="40"/>
      <c r="E68" s="4"/>
      <c r="F68" s="4"/>
      <c r="G68" s="4"/>
      <c r="H68" s="4"/>
      <c r="I68" s="2"/>
      <c r="J68" s="55"/>
      <c r="K68" s="2"/>
      <c r="L68" s="2"/>
      <c r="M68" s="2"/>
      <c r="N68" s="55"/>
      <c r="O68" s="2"/>
      <c r="P68" s="4"/>
      <c r="Q68" s="4"/>
      <c r="R68" s="4"/>
      <c r="S68" s="4"/>
      <c r="T68" s="41"/>
      <c r="U68" s="41"/>
      <c r="V68" s="41"/>
      <c r="W68" s="41"/>
      <c r="X68" s="41"/>
      <c r="Y68" s="41"/>
    </row>
    <row r="69" spans="1:25" ht="19.5" customHeight="1">
      <c r="A69" s="40"/>
      <c r="B69" s="228" t="s">
        <v>79</v>
      </c>
      <c r="C69" s="229">
        <v>0.46527777777777773</v>
      </c>
      <c r="D69" s="229"/>
      <c r="E69" s="362" t="str">
        <f>U9</f>
        <v>ＦＣ　ＶＡＬＯＮ</v>
      </c>
      <c r="F69" s="362"/>
      <c r="G69" s="362"/>
      <c r="H69" s="362"/>
      <c r="I69" s="226">
        <f>K69+K70</f>
        <v>0</v>
      </c>
      <c r="J69" s="364" t="s">
        <v>26</v>
      </c>
      <c r="K69" s="46">
        <v>0</v>
      </c>
      <c r="L69" s="46" t="s">
        <v>32</v>
      </c>
      <c r="M69" s="46">
        <v>0</v>
      </c>
      <c r="N69" s="364" t="s">
        <v>27</v>
      </c>
      <c r="O69" s="226">
        <f>M69+M70</f>
        <v>1</v>
      </c>
      <c r="P69" s="374" t="str">
        <f>X9</f>
        <v>三島ＦＣ</v>
      </c>
      <c r="Q69" s="374"/>
      <c r="R69" s="374"/>
      <c r="S69" s="374"/>
      <c r="T69" s="226" t="s">
        <v>173</v>
      </c>
      <c r="U69" s="226"/>
      <c r="V69" s="226"/>
      <c r="W69" s="226"/>
      <c r="X69" s="226"/>
      <c r="Y69" s="359"/>
    </row>
    <row r="70" spans="1:25" ht="19.5" customHeight="1">
      <c r="A70" s="40"/>
      <c r="B70" s="228"/>
      <c r="C70" s="229"/>
      <c r="D70" s="229"/>
      <c r="E70" s="362"/>
      <c r="F70" s="362"/>
      <c r="G70" s="362"/>
      <c r="H70" s="362"/>
      <c r="I70" s="226"/>
      <c r="J70" s="364"/>
      <c r="K70" s="46">
        <v>0</v>
      </c>
      <c r="L70" s="46" t="s">
        <v>32</v>
      </c>
      <c r="M70" s="46">
        <v>1</v>
      </c>
      <c r="N70" s="364"/>
      <c r="O70" s="226"/>
      <c r="P70" s="374"/>
      <c r="Q70" s="374"/>
      <c r="R70" s="374"/>
      <c r="S70" s="374"/>
      <c r="T70" s="226"/>
      <c r="U70" s="226"/>
      <c r="V70" s="226"/>
      <c r="W70" s="226"/>
      <c r="X70" s="226"/>
      <c r="Y70" s="359"/>
    </row>
    <row r="71" spans="1:25" ht="19.5" customHeight="1">
      <c r="A71" s="40"/>
      <c r="B71" s="4"/>
      <c r="C71" s="40"/>
      <c r="D71" s="40"/>
      <c r="E71" s="4"/>
      <c r="F71" s="4"/>
      <c r="G71" s="4"/>
      <c r="H71" s="4"/>
      <c r="I71" s="2"/>
      <c r="J71" s="55"/>
      <c r="K71" s="2"/>
      <c r="L71" s="2"/>
      <c r="M71" s="2"/>
      <c r="N71" s="55"/>
      <c r="O71" s="2"/>
      <c r="P71" s="4"/>
      <c r="Q71" s="4"/>
      <c r="R71" s="4"/>
      <c r="S71" s="4"/>
      <c r="T71" s="41"/>
      <c r="U71" s="41"/>
      <c r="V71" s="41"/>
      <c r="W71" s="41"/>
      <c r="X71" s="41"/>
      <c r="Y71" s="41"/>
    </row>
    <row r="72" spans="1:25" ht="19.5" customHeight="1">
      <c r="A72" s="40"/>
      <c r="B72" s="228" t="s">
        <v>83</v>
      </c>
      <c r="C72" s="229">
        <v>0.5</v>
      </c>
      <c r="D72" s="229"/>
      <c r="E72" s="368" t="str">
        <f>U27</f>
        <v>ＡＳ栃木ｂｏｍ　ｄｅ　ｂｏｌａ</v>
      </c>
      <c r="F72" s="368"/>
      <c r="G72" s="368"/>
      <c r="H72" s="368"/>
      <c r="I72" s="226">
        <f>K72+K73</f>
        <v>0</v>
      </c>
      <c r="J72" s="364" t="s">
        <v>26</v>
      </c>
      <c r="K72" s="46">
        <v>0</v>
      </c>
      <c r="L72" s="46" t="s">
        <v>32</v>
      </c>
      <c r="M72" s="46">
        <v>0</v>
      </c>
      <c r="N72" s="364" t="s">
        <v>27</v>
      </c>
      <c r="O72" s="226">
        <f>M72+M73</f>
        <v>0</v>
      </c>
      <c r="P72" s="362" t="str">
        <f>X27</f>
        <v>ＪＦＣ　Ｗｉｎｇ</v>
      </c>
      <c r="Q72" s="362"/>
      <c r="R72" s="362"/>
      <c r="S72" s="362"/>
      <c r="T72" s="226" t="s">
        <v>174</v>
      </c>
      <c r="U72" s="226"/>
      <c r="V72" s="226"/>
      <c r="W72" s="226"/>
      <c r="X72" s="226"/>
      <c r="Y72" s="359"/>
    </row>
    <row r="73" spans="1:25" ht="19.5" customHeight="1">
      <c r="A73" s="40"/>
      <c r="B73" s="228"/>
      <c r="C73" s="229"/>
      <c r="D73" s="229"/>
      <c r="E73" s="368"/>
      <c r="F73" s="368"/>
      <c r="G73" s="368"/>
      <c r="H73" s="368"/>
      <c r="I73" s="226"/>
      <c r="J73" s="364"/>
      <c r="K73" s="46">
        <v>0</v>
      </c>
      <c r="L73" s="46" t="s">
        <v>32</v>
      </c>
      <c r="M73" s="46">
        <v>0</v>
      </c>
      <c r="N73" s="364"/>
      <c r="O73" s="226"/>
      <c r="P73" s="362"/>
      <c r="Q73" s="362"/>
      <c r="R73" s="362"/>
      <c r="S73" s="362"/>
      <c r="T73" s="226"/>
      <c r="U73" s="226"/>
      <c r="V73" s="226"/>
      <c r="W73" s="226"/>
      <c r="X73" s="226"/>
      <c r="Y73" s="359"/>
    </row>
    <row r="74" spans="1:25" ht="19.5" customHeight="1">
      <c r="A74" s="40"/>
      <c r="B74" s="40"/>
      <c r="C74" s="40"/>
      <c r="D74" s="40"/>
      <c r="E74" s="4"/>
      <c r="F74" s="4"/>
      <c r="G74" s="4"/>
      <c r="H74" s="4"/>
      <c r="I74" s="40"/>
      <c r="J74" s="41" t="s">
        <v>247</v>
      </c>
      <c r="K74" s="46">
        <v>5</v>
      </c>
      <c r="L74" s="46" t="s">
        <v>32</v>
      </c>
      <c r="M74" s="46">
        <v>4</v>
      </c>
      <c r="N74" s="40"/>
      <c r="O74" s="40"/>
      <c r="P74" s="4"/>
      <c r="Q74" s="4"/>
      <c r="R74" s="4"/>
      <c r="S74" s="4"/>
      <c r="T74" s="41"/>
      <c r="U74" s="41"/>
      <c r="V74" s="41"/>
      <c r="W74" s="41"/>
      <c r="X74" s="41"/>
      <c r="Y74" s="41"/>
    </row>
    <row r="75" spans="1:25" ht="19.5" customHeight="1">
      <c r="A75" s="40"/>
      <c r="B75" s="40"/>
      <c r="C75" s="40"/>
      <c r="D75" s="40"/>
      <c r="E75" s="4"/>
      <c r="F75" s="4"/>
      <c r="G75" s="4"/>
      <c r="H75" s="4"/>
      <c r="I75" s="40"/>
      <c r="J75" s="41"/>
      <c r="K75" s="46"/>
      <c r="L75" s="46"/>
      <c r="M75" s="46"/>
      <c r="N75" s="40"/>
      <c r="O75" s="40"/>
      <c r="P75" s="4"/>
      <c r="Q75" s="4"/>
      <c r="R75" s="4"/>
      <c r="S75" s="4"/>
      <c r="T75" s="41"/>
      <c r="U75" s="41"/>
      <c r="V75" s="41"/>
      <c r="W75" s="41"/>
      <c r="X75" s="41"/>
      <c r="Y75" s="41"/>
    </row>
    <row r="76" spans="1:25" ht="19.5" customHeight="1">
      <c r="A76" s="40"/>
      <c r="B76" s="228" t="s">
        <v>87</v>
      </c>
      <c r="C76" s="229">
        <v>0.5347222222222222</v>
      </c>
      <c r="D76" s="229"/>
      <c r="E76" s="368" t="str">
        <f>E44</f>
        <v>ＦＥ．アトレチコ佐野</v>
      </c>
      <c r="F76" s="368"/>
      <c r="G76" s="368"/>
      <c r="H76" s="368"/>
      <c r="I76" s="226">
        <f>K76+K77</f>
        <v>4</v>
      </c>
      <c r="J76" s="364" t="s">
        <v>26</v>
      </c>
      <c r="K76" s="46">
        <v>1</v>
      </c>
      <c r="L76" s="46" t="s">
        <v>32</v>
      </c>
      <c r="M76" s="46">
        <v>0</v>
      </c>
      <c r="N76" s="364" t="s">
        <v>27</v>
      </c>
      <c r="O76" s="226">
        <f>M76+M77</f>
        <v>1</v>
      </c>
      <c r="P76" s="360" t="str">
        <f>E66</f>
        <v>御厨フットボールクラブ</v>
      </c>
      <c r="Q76" s="360"/>
      <c r="R76" s="360"/>
      <c r="S76" s="360"/>
      <c r="T76" s="373" t="s">
        <v>132</v>
      </c>
      <c r="U76" s="373"/>
      <c r="V76" s="373"/>
      <c r="W76" s="373"/>
      <c r="X76" s="373"/>
      <c r="Y76" s="359"/>
    </row>
    <row r="77" spans="1:25" ht="19.5" customHeight="1">
      <c r="A77" s="40"/>
      <c r="B77" s="228"/>
      <c r="C77" s="229"/>
      <c r="D77" s="229"/>
      <c r="E77" s="368"/>
      <c r="F77" s="368"/>
      <c r="G77" s="368"/>
      <c r="H77" s="368"/>
      <c r="I77" s="226"/>
      <c r="J77" s="364"/>
      <c r="K77" s="46">
        <v>3</v>
      </c>
      <c r="L77" s="46" t="s">
        <v>32</v>
      </c>
      <c r="M77" s="46">
        <v>1</v>
      </c>
      <c r="N77" s="364"/>
      <c r="O77" s="226"/>
      <c r="P77" s="360"/>
      <c r="Q77" s="360"/>
      <c r="R77" s="360"/>
      <c r="S77" s="360"/>
      <c r="T77" s="373"/>
      <c r="U77" s="373"/>
      <c r="V77" s="373"/>
      <c r="W77" s="373"/>
      <c r="X77" s="373"/>
      <c r="Y77" s="359"/>
    </row>
    <row r="78" spans="5:19" ht="19.5" customHeight="1">
      <c r="E78" s="73"/>
      <c r="F78" s="73"/>
      <c r="G78" s="73"/>
      <c r="H78" s="73"/>
      <c r="I78" s="71"/>
      <c r="J78" s="71"/>
      <c r="K78" s="71"/>
      <c r="L78" s="71"/>
      <c r="M78" s="71"/>
      <c r="N78" s="71"/>
      <c r="O78" s="71"/>
      <c r="P78" s="73"/>
      <c r="Q78" s="73"/>
      <c r="R78" s="73"/>
      <c r="S78" s="73"/>
    </row>
    <row r="79" spans="2:25" ht="19.5" customHeight="1">
      <c r="B79" s="228" t="s">
        <v>93</v>
      </c>
      <c r="C79" s="229">
        <v>0.5694444444444444</v>
      </c>
      <c r="D79" s="229"/>
      <c r="E79" s="374" t="str">
        <f>P51</f>
        <v>ＦＣ朱雀</v>
      </c>
      <c r="F79" s="374"/>
      <c r="G79" s="374"/>
      <c r="H79" s="374"/>
      <c r="I79" s="226">
        <f>K79+K80</f>
        <v>3</v>
      </c>
      <c r="J79" s="364" t="s">
        <v>26</v>
      </c>
      <c r="K79" s="46">
        <v>3</v>
      </c>
      <c r="L79" s="46" t="s">
        <v>32</v>
      </c>
      <c r="M79" s="46">
        <v>0</v>
      </c>
      <c r="N79" s="364" t="s">
        <v>27</v>
      </c>
      <c r="O79" s="226">
        <f>M79+M80</f>
        <v>0</v>
      </c>
      <c r="P79" s="362" t="str">
        <f>E72</f>
        <v>ＡＳ栃木ｂｏｍ　ｄｅ　ｂｏｌａ</v>
      </c>
      <c r="Q79" s="362"/>
      <c r="R79" s="362"/>
      <c r="S79" s="362"/>
      <c r="T79" s="373" t="s">
        <v>134</v>
      </c>
      <c r="U79" s="373"/>
      <c r="V79" s="373"/>
      <c r="W79" s="373"/>
      <c r="X79" s="373"/>
      <c r="Y79" s="359"/>
    </row>
    <row r="80" spans="2:25" ht="19.5" customHeight="1">
      <c r="B80" s="228"/>
      <c r="C80" s="229"/>
      <c r="D80" s="229"/>
      <c r="E80" s="374"/>
      <c r="F80" s="374"/>
      <c r="G80" s="374"/>
      <c r="H80" s="374"/>
      <c r="I80" s="226"/>
      <c r="J80" s="364"/>
      <c r="K80" s="46">
        <v>0</v>
      </c>
      <c r="L80" s="46" t="s">
        <v>32</v>
      </c>
      <c r="M80" s="46">
        <v>0</v>
      </c>
      <c r="N80" s="364"/>
      <c r="O80" s="226"/>
      <c r="P80" s="362"/>
      <c r="Q80" s="362"/>
      <c r="R80" s="362"/>
      <c r="S80" s="362"/>
      <c r="T80" s="373"/>
      <c r="U80" s="373"/>
      <c r="V80" s="373"/>
      <c r="W80" s="373"/>
      <c r="X80" s="373"/>
      <c r="Y80" s="359"/>
    </row>
  </sheetData>
  <sheetProtection/>
  <mergeCells count="156">
    <mergeCell ref="O79:O80"/>
    <mergeCell ref="P79:S80"/>
    <mergeCell ref="T79:X80"/>
    <mergeCell ref="Y79:Y80"/>
    <mergeCell ref="O76:O77"/>
    <mergeCell ref="P76:S77"/>
    <mergeCell ref="T76:X77"/>
    <mergeCell ref="Y76:Y77"/>
    <mergeCell ref="B79:B80"/>
    <mergeCell ref="C79:D80"/>
    <mergeCell ref="E79:H80"/>
    <mergeCell ref="I79:I80"/>
    <mergeCell ref="J79:J80"/>
    <mergeCell ref="N79:N80"/>
    <mergeCell ref="O72:O73"/>
    <mergeCell ref="P72:S73"/>
    <mergeCell ref="T72:X73"/>
    <mergeCell ref="Y72:Y73"/>
    <mergeCell ref="B76:B77"/>
    <mergeCell ref="C76:D77"/>
    <mergeCell ref="E76:H77"/>
    <mergeCell ref="I76:I77"/>
    <mergeCell ref="J76:J77"/>
    <mergeCell ref="N76:N77"/>
    <mergeCell ref="O69:O70"/>
    <mergeCell ref="P69:S70"/>
    <mergeCell ref="T69:X70"/>
    <mergeCell ref="Y69:Y70"/>
    <mergeCell ref="B72:B73"/>
    <mergeCell ref="C72:D73"/>
    <mergeCell ref="E72:H73"/>
    <mergeCell ref="I72:I73"/>
    <mergeCell ref="J72:J73"/>
    <mergeCell ref="N72:N73"/>
    <mergeCell ref="O66:O67"/>
    <mergeCell ref="P66:S67"/>
    <mergeCell ref="T66:X67"/>
    <mergeCell ref="Y66:Y67"/>
    <mergeCell ref="B69:B70"/>
    <mergeCell ref="C69:D70"/>
    <mergeCell ref="E69:H70"/>
    <mergeCell ref="I69:I70"/>
    <mergeCell ref="J69:J70"/>
    <mergeCell ref="N69:N70"/>
    <mergeCell ref="O63:O64"/>
    <mergeCell ref="P63:S64"/>
    <mergeCell ref="T63:X64"/>
    <mergeCell ref="Y63:Y64"/>
    <mergeCell ref="B66:B67"/>
    <mergeCell ref="C66:D67"/>
    <mergeCell ref="E66:H67"/>
    <mergeCell ref="I66:I67"/>
    <mergeCell ref="J66:J67"/>
    <mergeCell ref="N66:N67"/>
    <mergeCell ref="P57:S58"/>
    <mergeCell ref="T57:X58"/>
    <mergeCell ref="Y57:Y58"/>
    <mergeCell ref="T62:X62"/>
    <mergeCell ref="B63:B64"/>
    <mergeCell ref="C63:D64"/>
    <mergeCell ref="E63:H64"/>
    <mergeCell ref="I63:I64"/>
    <mergeCell ref="J63:J64"/>
    <mergeCell ref="N63:N64"/>
    <mergeCell ref="P54:S55"/>
    <mergeCell ref="T54:X55"/>
    <mergeCell ref="Y54:Y55"/>
    <mergeCell ref="B57:B58"/>
    <mergeCell ref="C57:D58"/>
    <mergeCell ref="E57:H58"/>
    <mergeCell ref="I57:I58"/>
    <mergeCell ref="J57:J58"/>
    <mergeCell ref="N57:N58"/>
    <mergeCell ref="O57:O58"/>
    <mergeCell ref="P51:S52"/>
    <mergeCell ref="T51:X52"/>
    <mergeCell ref="Y51:Y52"/>
    <mergeCell ref="B54:B55"/>
    <mergeCell ref="C54:D55"/>
    <mergeCell ref="E54:H55"/>
    <mergeCell ref="I54:I55"/>
    <mergeCell ref="J54:J55"/>
    <mergeCell ref="N54:N55"/>
    <mergeCell ref="O54:O55"/>
    <mergeCell ref="P47:S48"/>
    <mergeCell ref="T47:X48"/>
    <mergeCell ref="Y47:Y48"/>
    <mergeCell ref="B51:B52"/>
    <mergeCell ref="C51:D52"/>
    <mergeCell ref="E51:H52"/>
    <mergeCell ref="I51:I52"/>
    <mergeCell ref="J51:J52"/>
    <mergeCell ref="N51:N52"/>
    <mergeCell ref="O51:O52"/>
    <mergeCell ref="P44:S45"/>
    <mergeCell ref="T44:X45"/>
    <mergeCell ref="Y44:Y45"/>
    <mergeCell ref="B47:B48"/>
    <mergeCell ref="C47:D48"/>
    <mergeCell ref="E47:H48"/>
    <mergeCell ref="I47:I48"/>
    <mergeCell ref="J47:J48"/>
    <mergeCell ref="N47:N48"/>
    <mergeCell ref="O47:O48"/>
    <mergeCell ref="P41:S42"/>
    <mergeCell ref="T41:X42"/>
    <mergeCell ref="Y41:Y42"/>
    <mergeCell ref="B44:B45"/>
    <mergeCell ref="C44:D45"/>
    <mergeCell ref="E44:H45"/>
    <mergeCell ref="I44:I45"/>
    <mergeCell ref="J44:J45"/>
    <mergeCell ref="N44:N45"/>
    <mergeCell ref="O44:O45"/>
    <mergeCell ref="U27:V37"/>
    <mergeCell ref="X27:Y37"/>
    <mergeCell ref="T40:X40"/>
    <mergeCell ref="B41:B42"/>
    <mergeCell ref="C41:D42"/>
    <mergeCell ref="E41:H42"/>
    <mergeCell ref="I41:I42"/>
    <mergeCell ref="J41:J42"/>
    <mergeCell ref="N41:N42"/>
    <mergeCell ref="O41:O42"/>
    <mergeCell ref="B27:C37"/>
    <mergeCell ref="E27:F37"/>
    <mergeCell ref="H27:I37"/>
    <mergeCell ref="K27:L37"/>
    <mergeCell ref="O27:P37"/>
    <mergeCell ref="R27:S37"/>
    <mergeCell ref="U9:V19"/>
    <mergeCell ref="X9:Y19"/>
    <mergeCell ref="B26:C26"/>
    <mergeCell ref="E26:F26"/>
    <mergeCell ref="H26:I26"/>
    <mergeCell ref="K26:L26"/>
    <mergeCell ref="O26:P26"/>
    <mergeCell ref="R26:S26"/>
    <mergeCell ref="U26:V26"/>
    <mergeCell ref="X26:Y26"/>
    <mergeCell ref="B9:C19"/>
    <mergeCell ref="E9:F19"/>
    <mergeCell ref="H9:I19"/>
    <mergeCell ref="K9:L19"/>
    <mergeCell ref="O9:P19"/>
    <mergeCell ref="R9:S19"/>
    <mergeCell ref="N1:Q1"/>
    <mergeCell ref="R1:Y1"/>
    <mergeCell ref="B8:C8"/>
    <mergeCell ref="E8:F8"/>
    <mergeCell ref="H8:I8"/>
    <mergeCell ref="K8:L8"/>
    <mergeCell ref="O8:P8"/>
    <mergeCell ref="R8:S8"/>
    <mergeCell ref="U8:V8"/>
    <mergeCell ref="X8:Y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Z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5.625" style="0" customWidth="1"/>
  </cols>
  <sheetData>
    <row r="1" spans="1:25" ht="30.75" customHeight="1">
      <c r="A1" s="93" t="s">
        <v>129</v>
      </c>
      <c r="B1" s="93"/>
      <c r="C1" s="93"/>
      <c r="D1" s="93"/>
      <c r="E1" s="93"/>
      <c r="F1" s="93"/>
      <c r="G1" s="93"/>
      <c r="H1" s="93"/>
      <c r="O1" s="375" t="s">
        <v>117</v>
      </c>
      <c r="P1" s="375"/>
      <c r="Q1" s="375"/>
      <c r="R1" s="376" t="str">
        <f>'組み合わせ'!R24</f>
        <v>宇都宮市サッカー場</v>
      </c>
      <c r="S1" s="376"/>
      <c r="T1" s="376"/>
      <c r="U1" s="376"/>
      <c r="V1" s="376"/>
      <c r="W1" s="376"/>
      <c r="X1" s="376"/>
      <c r="Y1" s="376"/>
    </row>
    <row r="2" spans="1:25" s="94" customFormat="1" ht="24" customHeight="1">
      <c r="A2" s="105"/>
      <c r="B2" s="105"/>
      <c r="C2" s="377">
        <f>'組み合わせ'!Q4</f>
        <v>43505</v>
      </c>
      <c r="D2" s="378"/>
      <c r="E2" s="378"/>
      <c r="F2" s="378"/>
      <c r="G2" s="105"/>
      <c r="H2" s="105"/>
      <c r="I2" s="106"/>
      <c r="J2" s="106"/>
      <c r="K2" s="106"/>
      <c r="L2" s="106"/>
      <c r="M2" s="106"/>
      <c r="N2" s="106"/>
      <c r="O2" s="107"/>
      <c r="P2" s="107"/>
      <c r="Q2" s="107"/>
      <c r="R2" s="108"/>
      <c r="S2" s="379"/>
      <c r="T2" s="379"/>
      <c r="U2" s="379"/>
      <c r="V2" s="379"/>
      <c r="W2" s="379"/>
      <c r="X2" s="379"/>
      <c r="Y2" s="108"/>
    </row>
    <row r="3" spans="1:25" s="94" customFormat="1" ht="24" customHeight="1">
      <c r="A3" s="104"/>
      <c r="B3" s="104"/>
      <c r="C3" s="104"/>
      <c r="D3" s="104"/>
      <c r="E3" s="104"/>
      <c r="F3" s="104"/>
      <c r="G3" s="104"/>
      <c r="H3" s="104"/>
      <c r="I3" s="104"/>
      <c r="J3" s="95"/>
      <c r="K3" s="95"/>
      <c r="L3" s="95"/>
      <c r="M3" s="109"/>
      <c r="N3" s="95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s="94" customFormat="1" ht="24" customHeight="1">
      <c r="A4" s="104"/>
      <c r="B4" s="104"/>
      <c r="C4" s="104"/>
      <c r="D4" s="104"/>
      <c r="E4" s="95"/>
      <c r="F4" s="95"/>
      <c r="G4" s="110"/>
      <c r="H4" s="97"/>
      <c r="I4" s="97"/>
      <c r="J4" s="104"/>
      <c r="K4" s="104"/>
      <c r="L4" s="104"/>
      <c r="M4" s="380" t="s">
        <v>118</v>
      </c>
      <c r="N4" s="381"/>
      <c r="O4" s="96"/>
      <c r="P4" s="96"/>
      <c r="Q4" s="96"/>
      <c r="R4" s="97"/>
      <c r="S4" s="97"/>
      <c r="T4" s="97"/>
      <c r="U4" s="111"/>
      <c r="V4" s="95"/>
      <c r="W4" s="104"/>
      <c r="X4" s="104"/>
      <c r="Y4" s="104"/>
    </row>
    <row r="5" spans="1:25" s="94" customFormat="1" ht="24" customHeight="1">
      <c r="A5" s="104"/>
      <c r="B5" s="104"/>
      <c r="C5" s="104"/>
      <c r="D5" s="104"/>
      <c r="E5" s="102"/>
      <c r="F5" s="96"/>
      <c r="G5" s="104" t="s">
        <v>119</v>
      </c>
      <c r="H5" s="104"/>
      <c r="I5" s="100"/>
      <c r="J5" s="104"/>
      <c r="K5" s="104"/>
      <c r="L5" s="104"/>
      <c r="M5" s="104"/>
      <c r="N5" s="104"/>
      <c r="O5" s="104"/>
      <c r="P5" s="104"/>
      <c r="Q5" s="104"/>
      <c r="R5" s="102"/>
      <c r="S5" s="104"/>
      <c r="T5" s="104" t="s">
        <v>120</v>
      </c>
      <c r="U5" s="104"/>
      <c r="V5" s="100"/>
      <c r="W5" s="104"/>
      <c r="X5" s="104"/>
      <c r="Y5" s="104"/>
    </row>
    <row r="6" spans="1:25" s="94" customFormat="1" ht="24" customHeight="1">
      <c r="A6" s="104"/>
      <c r="B6" s="104"/>
      <c r="C6" s="102"/>
      <c r="D6" s="96" t="s">
        <v>121</v>
      </c>
      <c r="E6" s="98"/>
      <c r="F6" s="99"/>
      <c r="G6" s="104"/>
      <c r="H6" s="104"/>
      <c r="I6" s="102"/>
      <c r="J6" s="96" t="s">
        <v>122</v>
      </c>
      <c r="K6" s="112"/>
      <c r="L6" s="101"/>
      <c r="M6" s="104"/>
      <c r="N6" s="104"/>
      <c r="O6" s="100"/>
      <c r="P6" s="102"/>
      <c r="Q6" s="96" t="s">
        <v>123</v>
      </c>
      <c r="R6" s="98"/>
      <c r="S6" s="103"/>
      <c r="T6" s="104"/>
      <c r="U6" s="100"/>
      <c r="V6" s="102"/>
      <c r="W6" s="96" t="s">
        <v>124</v>
      </c>
      <c r="X6" s="112"/>
      <c r="Y6" s="104"/>
    </row>
    <row r="7" spans="1:25" s="94" customFormat="1" ht="24" customHeight="1">
      <c r="A7" s="104"/>
      <c r="B7" s="380">
        <v>1</v>
      </c>
      <c r="C7" s="380"/>
      <c r="D7" s="104"/>
      <c r="E7" s="380">
        <v>2</v>
      </c>
      <c r="F7" s="380"/>
      <c r="G7" s="104"/>
      <c r="H7" s="380">
        <v>3</v>
      </c>
      <c r="I7" s="380"/>
      <c r="J7" s="104"/>
      <c r="K7" s="380">
        <v>4</v>
      </c>
      <c r="L7" s="380"/>
      <c r="M7" s="104"/>
      <c r="N7" s="104"/>
      <c r="O7" s="380">
        <v>5</v>
      </c>
      <c r="P7" s="380"/>
      <c r="Q7" s="104"/>
      <c r="R7" s="380">
        <v>6</v>
      </c>
      <c r="S7" s="380"/>
      <c r="T7" s="104"/>
      <c r="U7" s="380">
        <v>7</v>
      </c>
      <c r="V7" s="380"/>
      <c r="W7" s="104"/>
      <c r="X7" s="380">
        <v>8</v>
      </c>
      <c r="Y7" s="380"/>
    </row>
    <row r="8" spans="1:25" s="94" customFormat="1" ht="39.75" customHeight="1">
      <c r="A8" s="40"/>
      <c r="B8" s="382" t="str">
        <f>'組み合わせ'!C5</f>
        <v>Ｍｏｒａｎｇｏ栃木フットボールクラブ Ｕ－１２</v>
      </c>
      <c r="C8" s="382"/>
      <c r="D8" s="7"/>
      <c r="E8" s="382" t="str">
        <f>'組み合わせ'!C51</f>
        <v>栃木サッカークラブＵ－１２</v>
      </c>
      <c r="F8" s="382"/>
      <c r="G8" s="113"/>
      <c r="H8" s="382" t="str">
        <f>'組み合わせ'!C39</f>
        <v>ヴェルフェ矢板Ｕ－１２</v>
      </c>
      <c r="I8" s="382"/>
      <c r="J8" s="113"/>
      <c r="K8" s="383" t="str">
        <f>'組み合わせ'!C77</f>
        <v>ＦＣがむしゃら</v>
      </c>
      <c r="L8" s="383"/>
      <c r="M8" s="113"/>
      <c r="N8" s="113"/>
      <c r="O8" s="382" t="str">
        <f>'組み合わせ'!AF57</f>
        <v>今市ＦＣプログレス</v>
      </c>
      <c r="P8" s="382"/>
      <c r="Q8" s="113"/>
      <c r="R8" s="382" t="str">
        <f>'組み合わせ'!AF15</f>
        <v>三島ＦＣ</v>
      </c>
      <c r="S8" s="382"/>
      <c r="T8" s="113"/>
      <c r="U8" s="384" t="str">
        <f>'組み合わせ'!C15</f>
        <v>ＦＥ．アトレチコ佐野</v>
      </c>
      <c r="V8" s="384"/>
      <c r="W8" s="113"/>
      <c r="X8" s="382" t="str">
        <f>'組み合わせ'!AF25</f>
        <v>ＦＣ朱雀</v>
      </c>
      <c r="Y8" s="382"/>
    </row>
    <row r="9" spans="1:25" s="94" customFormat="1" ht="39.75" customHeight="1">
      <c r="A9" s="40"/>
      <c r="B9" s="382"/>
      <c r="C9" s="382"/>
      <c r="D9" s="7"/>
      <c r="E9" s="382"/>
      <c r="F9" s="382"/>
      <c r="G9" s="113"/>
      <c r="H9" s="382"/>
      <c r="I9" s="382"/>
      <c r="J9" s="113"/>
      <c r="K9" s="383"/>
      <c r="L9" s="383"/>
      <c r="M9" s="113"/>
      <c r="N9" s="113"/>
      <c r="O9" s="382"/>
      <c r="P9" s="382"/>
      <c r="Q9" s="113"/>
      <c r="R9" s="382"/>
      <c r="S9" s="382"/>
      <c r="T9" s="113"/>
      <c r="U9" s="384"/>
      <c r="V9" s="384"/>
      <c r="W9" s="113"/>
      <c r="X9" s="382"/>
      <c r="Y9" s="382"/>
    </row>
    <row r="10" spans="1:25" s="94" customFormat="1" ht="39.75" customHeight="1">
      <c r="A10" s="40"/>
      <c r="B10" s="382"/>
      <c r="C10" s="382"/>
      <c r="D10" s="7"/>
      <c r="E10" s="382"/>
      <c r="F10" s="382"/>
      <c r="G10" s="113"/>
      <c r="H10" s="382"/>
      <c r="I10" s="382"/>
      <c r="J10" s="113"/>
      <c r="K10" s="383"/>
      <c r="L10" s="383"/>
      <c r="M10" s="113"/>
      <c r="N10" s="113"/>
      <c r="O10" s="382"/>
      <c r="P10" s="382"/>
      <c r="Q10" s="113"/>
      <c r="R10" s="382"/>
      <c r="S10" s="382"/>
      <c r="T10" s="113"/>
      <c r="U10" s="384"/>
      <c r="V10" s="384"/>
      <c r="W10" s="113"/>
      <c r="X10" s="382"/>
      <c r="Y10" s="382"/>
    </row>
    <row r="11" spans="1:25" s="94" customFormat="1" ht="39.75" customHeight="1">
      <c r="A11" s="40"/>
      <c r="B11" s="382"/>
      <c r="C11" s="382"/>
      <c r="D11" s="7"/>
      <c r="E11" s="382"/>
      <c r="F11" s="382"/>
      <c r="G11" s="113"/>
      <c r="H11" s="382"/>
      <c r="I11" s="382"/>
      <c r="J11" s="113"/>
      <c r="K11" s="383"/>
      <c r="L11" s="383"/>
      <c r="M11" s="113"/>
      <c r="N11" s="113"/>
      <c r="O11" s="382"/>
      <c r="P11" s="382"/>
      <c r="Q11" s="113"/>
      <c r="R11" s="382"/>
      <c r="S11" s="382"/>
      <c r="T11" s="113"/>
      <c r="U11" s="384"/>
      <c r="V11" s="384"/>
      <c r="W11" s="113"/>
      <c r="X11" s="382"/>
      <c r="Y11" s="382"/>
    </row>
    <row r="12" spans="1:25" s="94" customFormat="1" ht="39.75" customHeight="1">
      <c r="A12" s="40"/>
      <c r="B12" s="382"/>
      <c r="C12" s="382"/>
      <c r="D12" s="7"/>
      <c r="E12" s="382"/>
      <c r="F12" s="382"/>
      <c r="G12" s="113"/>
      <c r="H12" s="382"/>
      <c r="I12" s="382"/>
      <c r="J12" s="113"/>
      <c r="K12" s="383"/>
      <c r="L12" s="383"/>
      <c r="M12" s="113"/>
      <c r="N12" s="113"/>
      <c r="O12" s="382"/>
      <c r="P12" s="382"/>
      <c r="Q12" s="113"/>
      <c r="R12" s="382"/>
      <c r="S12" s="382"/>
      <c r="T12" s="113"/>
      <c r="U12" s="384"/>
      <c r="V12" s="384"/>
      <c r="W12" s="113"/>
      <c r="X12" s="382"/>
      <c r="Y12" s="382"/>
    </row>
    <row r="13" spans="1:25" s="94" customFormat="1" ht="24" customHeight="1">
      <c r="A13" s="40"/>
      <c r="B13" s="40"/>
      <c r="C13" s="40"/>
      <c r="D13" s="40"/>
      <c r="E13" s="4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0"/>
      <c r="X13" s="40"/>
      <c r="Y13" s="40"/>
    </row>
    <row r="14" spans="1:26" s="94" customFormat="1" ht="24" customHeight="1">
      <c r="A14" s="387" t="s">
        <v>125</v>
      </c>
      <c r="B14" s="387"/>
      <c r="C14" s="387"/>
      <c r="D14" s="38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388" t="s">
        <v>166</v>
      </c>
      <c r="W14" s="388"/>
      <c r="X14" s="388"/>
      <c r="Y14" s="388"/>
      <c r="Z14" s="48"/>
    </row>
    <row r="15" spans="1:25" s="94" customFormat="1" ht="18" customHeight="1">
      <c r="A15" s="360" t="s">
        <v>76</v>
      </c>
      <c r="B15" s="360"/>
      <c r="C15" s="229">
        <v>0.3958333333333333</v>
      </c>
      <c r="D15" s="229"/>
      <c r="E15" s="391" t="str">
        <f>B8</f>
        <v>Ｍｏｒａｎｇｏ栃木フットボールクラブ Ｕ－１２</v>
      </c>
      <c r="F15" s="391"/>
      <c r="G15" s="391"/>
      <c r="H15" s="391"/>
      <c r="I15" s="391"/>
      <c r="J15" s="385">
        <f>L15+L16</f>
        <v>0</v>
      </c>
      <c r="K15" s="389" t="s">
        <v>26</v>
      </c>
      <c r="L15" s="89">
        <v>0</v>
      </c>
      <c r="M15" s="114" t="s">
        <v>126</v>
      </c>
      <c r="N15" s="89">
        <v>0</v>
      </c>
      <c r="O15" s="389" t="s">
        <v>27</v>
      </c>
      <c r="P15" s="385">
        <f>N15+N16</f>
        <v>0</v>
      </c>
      <c r="Q15" s="390" t="str">
        <f>E8</f>
        <v>栃木サッカークラブＵ－１２</v>
      </c>
      <c r="R15" s="390"/>
      <c r="S15" s="390"/>
      <c r="T15" s="390"/>
      <c r="U15" s="390"/>
      <c r="V15" s="386" t="s">
        <v>136</v>
      </c>
      <c r="W15" s="386"/>
      <c r="X15" s="386"/>
      <c r="Y15" s="386"/>
    </row>
    <row r="16" spans="1:25" s="94" customFormat="1" ht="18" customHeight="1">
      <c r="A16" s="360"/>
      <c r="B16" s="360"/>
      <c r="C16" s="229"/>
      <c r="D16" s="229"/>
      <c r="E16" s="391"/>
      <c r="F16" s="391"/>
      <c r="G16" s="391"/>
      <c r="H16" s="391"/>
      <c r="I16" s="391"/>
      <c r="J16" s="385"/>
      <c r="K16" s="389"/>
      <c r="L16" s="89">
        <v>0</v>
      </c>
      <c r="M16" s="114" t="s">
        <v>126</v>
      </c>
      <c r="N16" s="89">
        <v>0</v>
      </c>
      <c r="O16" s="389"/>
      <c r="P16" s="385"/>
      <c r="Q16" s="390"/>
      <c r="R16" s="390"/>
      <c r="S16" s="390"/>
      <c r="T16" s="390"/>
      <c r="U16" s="390"/>
      <c r="V16" s="386"/>
      <c r="W16" s="386"/>
      <c r="X16" s="386"/>
      <c r="Y16" s="386"/>
    </row>
    <row r="17" spans="1:25" s="94" customFormat="1" ht="9.75" customHeight="1">
      <c r="A17" s="40"/>
      <c r="B17" s="54"/>
      <c r="C17" s="40"/>
      <c r="D17" s="40"/>
      <c r="E17" s="40"/>
      <c r="F17" s="40"/>
      <c r="G17" s="40"/>
      <c r="H17" s="40"/>
      <c r="I17" s="40"/>
      <c r="J17" s="115"/>
      <c r="K17" s="116"/>
      <c r="L17" s="58"/>
      <c r="M17" s="2"/>
      <c r="N17" s="58"/>
      <c r="O17" s="55"/>
      <c r="P17" s="58"/>
      <c r="Q17" s="40"/>
      <c r="R17" s="40"/>
      <c r="S17" s="40"/>
      <c r="T17" s="40"/>
      <c r="U17" s="40"/>
      <c r="V17" s="46"/>
      <c r="W17" s="46"/>
      <c r="X17" s="46"/>
      <c r="Y17" s="46"/>
    </row>
    <row r="18" spans="1:25" s="94" customFormat="1" ht="18" customHeight="1">
      <c r="A18" s="360" t="s">
        <v>77</v>
      </c>
      <c r="B18" s="360"/>
      <c r="C18" s="229">
        <v>0.3958333333333333</v>
      </c>
      <c r="D18" s="229"/>
      <c r="E18" s="390" t="str">
        <f>H8</f>
        <v>ヴェルフェ矢板Ｕ－１２</v>
      </c>
      <c r="F18" s="390"/>
      <c r="G18" s="390"/>
      <c r="H18" s="390"/>
      <c r="I18" s="390"/>
      <c r="J18" s="385">
        <f>L18+L19</f>
        <v>0</v>
      </c>
      <c r="K18" s="389" t="s">
        <v>26</v>
      </c>
      <c r="L18" s="89">
        <v>0</v>
      </c>
      <c r="M18" s="114" t="s">
        <v>126</v>
      </c>
      <c r="N18" s="89">
        <v>0</v>
      </c>
      <c r="O18" s="389" t="s">
        <v>27</v>
      </c>
      <c r="P18" s="385">
        <f>N18+N19</f>
        <v>0</v>
      </c>
      <c r="Q18" s="245" t="str">
        <f>K8</f>
        <v>ＦＣがむしゃら</v>
      </c>
      <c r="R18" s="245"/>
      <c r="S18" s="245"/>
      <c r="T18" s="245"/>
      <c r="U18" s="245"/>
      <c r="V18" s="386" t="s">
        <v>136</v>
      </c>
      <c r="W18" s="386"/>
      <c r="X18" s="386"/>
      <c r="Y18" s="386"/>
    </row>
    <row r="19" spans="1:25" s="94" customFormat="1" ht="18" customHeight="1">
      <c r="A19" s="360"/>
      <c r="B19" s="360"/>
      <c r="C19" s="229"/>
      <c r="D19" s="229"/>
      <c r="E19" s="390"/>
      <c r="F19" s="390"/>
      <c r="G19" s="390"/>
      <c r="H19" s="390"/>
      <c r="I19" s="390"/>
      <c r="J19" s="385"/>
      <c r="K19" s="389"/>
      <c r="L19" s="89">
        <v>0</v>
      </c>
      <c r="M19" s="114" t="s">
        <v>126</v>
      </c>
      <c r="N19" s="89">
        <v>0</v>
      </c>
      <c r="O19" s="389"/>
      <c r="P19" s="385"/>
      <c r="Q19" s="245"/>
      <c r="R19" s="245"/>
      <c r="S19" s="245"/>
      <c r="T19" s="245"/>
      <c r="U19" s="245"/>
      <c r="V19" s="386"/>
      <c r="W19" s="386"/>
      <c r="X19" s="386"/>
      <c r="Y19" s="386"/>
    </row>
    <row r="20" spans="1:25" s="94" customFormat="1" ht="9.75" customHeight="1">
      <c r="A20" s="40"/>
      <c r="B20" s="54"/>
      <c r="C20" s="40"/>
      <c r="D20" s="40"/>
      <c r="E20" s="40"/>
      <c r="F20" s="40"/>
      <c r="G20" s="40"/>
      <c r="H20" s="40"/>
      <c r="I20" s="40"/>
      <c r="J20" s="115"/>
      <c r="K20" s="116"/>
      <c r="L20" s="58"/>
      <c r="M20" s="2"/>
      <c r="N20" s="58"/>
      <c r="O20" s="55"/>
      <c r="P20" s="58"/>
      <c r="Q20" s="40"/>
      <c r="R20" s="40"/>
      <c r="S20" s="40"/>
      <c r="T20" s="40"/>
      <c r="U20" s="40"/>
      <c r="V20" s="46"/>
      <c r="W20" s="46"/>
      <c r="X20" s="46"/>
      <c r="Y20" s="46"/>
    </row>
    <row r="21" spans="1:25" s="94" customFormat="1" ht="18" customHeight="1">
      <c r="A21" s="360" t="s">
        <v>80</v>
      </c>
      <c r="B21" s="360"/>
      <c r="C21" s="229">
        <v>0.4305555555555556</v>
      </c>
      <c r="D21" s="229"/>
      <c r="E21" s="390" t="str">
        <f>O8</f>
        <v>今市ＦＣプログレス</v>
      </c>
      <c r="F21" s="390"/>
      <c r="G21" s="390"/>
      <c r="H21" s="390"/>
      <c r="I21" s="390"/>
      <c r="J21" s="385">
        <f>L21+L22</f>
        <v>0</v>
      </c>
      <c r="K21" s="389" t="s">
        <v>26</v>
      </c>
      <c r="L21" s="89">
        <v>0</v>
      </c>
      <c r="M21" s="114" t="s">
        <v>126</v>
      </c>
      <c r="N21" s="89">
        <v>0</v>
      </c>
      <c r="O21" s="389" t="s">
        <v>27</v>
      </c>
      <c r="P21" s="385">
        <f>N21+N22</f>
        <v>0</v>
      </c>
      <c r="Q21" s="390" t="str">
        <f>R8</f>
        <v>三島ＦＣ</v>
      </c>
      <c r="R21" s="390"/>
      <c r="S21" s="390"/>
      <c r="T21" s="390"/>
      <c r="U21" s="390"/>
      <c r="V21" s="386" t="s">
        <v>136</v>
      </c>
      <c r="W21" s="386"/>
      <c r="X21" s="386"/>
      <c r="Y21" s="386"/>
    </row>
    <row r="22" spans="1:25" s="94" customFormat="1" ht="18" customHeight="1">
      <c r="A22" s="360"/>
      <c r="B22" s="360"/>
      <c r="C22" s="229"/>
      <c r="D22" s="229"/>
      <c r="E22" s="390"/>
      <c r="F22" s="390"/>
      <c r="G22" s="390"/>
      <c r="H22" s="390"/>
      <c r="I22" s="390"/>
      <c r="J22" s="385"/>
      <c r="K22" s="389"/>
      <c r="L22" s="89">
        <v>0</v>
      </c>
      <c r="M22" s="114" t="s">
        <v>126</v>
      </c>
      <c r="N22" s="89">
        <v>0</v>
      </c>
      <c r="O22" s="389"/>
      <c r="P22" s="385"/>
      <c r="Q22" s="390"/>
      <c r="R22" s="390"/>
      <c r="S22" s="390"/>
      <c r="T22" s="390"/>
      <c r="U22" s="390"/>
      <c r="V22" s="386"/>
      <c r="W22" s="386"/>
      <c r="X22" s="386"/>
      <c r="Y22" s="386"/>
    </row>
    <row r="23" spans="1:25" s="94" customFormat="1" ht="9.75" customHeight="1">
      <c r="A23" s="40"/>
      <c r="B23" s="54"/>
      <c r="C23" s="40"/>
      <c r="D23" s="40"/>
      <c r="E23" s="40"/>
      <c r="F23" s="40"/>
      <c r="G23" s="40"/>
      <c r="H23" s="40"/>
      <c r="I23" s="40"/>
      <c r="J23" s="115"/>
      <c r="K23" s="116"/>
      <c r="L23" s="58"/>
      <c r="M23" s="2"/>
      <c r="N23" s="58"/>
      <c r="O23" s="55"/>
      <c r="P23" s="58"/>
      <c r="Q23" s="40"/>
      <c r="R23" s="40"/>
      <c r="S23" s="40"/>
      <c r="T23" s="40"/>
      <c r="U23" s="40"/>
      <c r="V23" s="46"/>
      <c r="W23" s="46"/>
      <c r="X23" s="46"/>
      <c r="Y23" s="46"/>
    </row>
    <row r="24" spans="1:25" s="94" customFormat="1" ht="18" customHeight="1">
      <c r="A24" s="360" t="s">
        <v>81</v>
      </c>
      <c r="B24" s="360"/>
      <c r="C24" s="229">
        <v>0.4305555555555556</v>
      </c>
      <c r="D24" s="229"/>
      <c r="E24" s="390" t="str">
        <f>U8</f>
        <v>ＦＥ．アトレチコ佐野</v>
      </c>
      <c r="F24" s="390"/>
      <c r="G24" s="390"/>
      <c r="H24" s="390"/>
      <c r="I24" s="390"/>
      <c r="J24" s="385">
        <f>L24+L25</f>
        <v>0</v>
      </c>
      <c r="K24" s="389" t="s">
        <v>26</v>
      </c>
      <c r="L24" s="89">
        <v>0</v>
      </c>
      <c r="M24" s="114" t="s">
        <v>126</v>
      </c>
      <c r="N24" s="89">
        <v>0</v>
      </c>
      <c r="O24" s="389" t="s">
        <v>27</v>
      </c>
      <c r="P24" s="385">
        <f>N24+N25</f>
        <v>0</v>
      </c>
      <c r="Q24" s="245" t="str">
        <f>X8</f>
        <v>ＦＣ朱雀</v>
      </c>
      <c r="R24" s="245"/>
      <c r="S24" s="245"/>
      <c r="T24" s="245"/>
      <c r="U24" s="245"/>
      <c r="V24" s="386" t="s">
        <v>136</v>
      </c>
      <c r="W24" s="386"/>
      <c r="X24" s="386"/>
      <c r="Y24" s="386"/>
    </row>
    <row r="25" spans="1:25" s="94" customFormat="1" ht="18" customHeight="1">
      <c r="A25" s="360"/>
      <c r="B25" s="360"/>
      <c r="C25" s="229"/>
      <c r="D25" s="229"/>
      <c r="E25" s="390"/>
      <c r="F25" s="390"/>
      <c r="G25" s="390"/>
      <c r="H25" s="390"/>
      <c r="I25" s="390"/>
      <c r="J25" s="385"/>
      <c r="K25" s="389"/>
      <c r="L25" s="89">
        <v>0</v>
      </c>
      <c r="M25" s="114" t="s">
        <v>126</v>
      </c>
      <c r="N25" s="89">
        <v>0</v>
      </c>
      <c r="O25" s="389"/>
      <c r="P25" s="385"/>
      <c r="Q25" s="245"/>
      <c r="R25" s="245"/>
      <c r="S25" s="245"/>
      <c r="T25" s="245"/>
      <c r="U25" s="245"/>
      <c r="V25" s="386"/>
      <c r="W25" s="386"/>
      <c r="X25" s="386"/>
      <c r="Y25" s="386"/>
    </row>
    <row r="26" spans="1:25" s="94" customFormat="1" ht="9.75" customHeight="1">
      <c r="A26" s="67"/>
      <c r="B26" s="54"/>
      <c r="C26" s="53"/>
      <c r="D26" s="53"/>
      <c r="E26" s="40"/>
      <c r="F26" s="2"/>
      <c r="G26" s="2"/>
      <c r="H26" s="2"/>
      <c r="I26" s="2"/>
      <c r="J26" s="89"/>
      <c r="K26" s="45"/>
      <c r="L26" s="89"/>
      <c r="M26" s="46"/>
      <c r="N26" s="89"/>
      <c r="O26" s="45"/>
      <c r="P26" s="89"/>
      <c r="Q26" s="54"/>
      <c r="R26" s="54"/>
      <c r="S26" s="54"/>
      <c r="T26" s="54"/>
      <c r="U26" s="40"/>
      <c r="V26" s="117"/>
      <c r="W26" s="117"/>
      <c r="X26" s="117"/>
      <c r="Y26" s="117"/>
    </row>
    <row r="27" spans="1:25" s="94" customFormat="1" ht="24" customHeight="1">
      <c r="A27" s="387" t="s">
        <v>127</v>
      </c>
      <c r="B27" s="387"/>
      <c r="C27" s="387"/>
      <c r="D27" s="387"/>
      <c r="E27" s="40"/>
      <c r="F27" s="40"/>
      <c r="G27" s="40"/>
      <c r="H27" s="40"/>
      <c r="I27" s="40"/>
      <c r="J27" s="57"/>
      <c r="K27" s="40"/>
      <c r="L27" s="57"/>
      <c r="M27" s="40"/>
      <c r="N27" s="57"/>
      <c r="O27" s="40"/>
      <c r="P27" s="57"/>
      <c r="Q27" s="40"/>
      <c r="R27" s="40"/>
      <c r="S27" s="40"/>
      <c r="T27" s="40"/>
      <c r="U27" s="40"/>
      <c r="V27" s="46"/>
      <c r="W27" s="46"/>
      <c r="X27" s="46"/>
      <c r="Y27" s="46"/>
    </row>
    <row r="28" spans="1:25" s="94" customFormat="1" ht="18" customHeight="1">
      <c r="A28" s="360" t="s">
        <v>78</v>
      </c>
      <c r="B28" s="360"/>
      <c r="C28" s="229">
        <v>0.5</v>
      </c>
      <c r="D28" s="229"/>
      <c r="E28" s="390" t="s">
        <v>85</v>
      </c>
      <c r="F28" s="390"/>
      <c r="G28" s="390"/>
      <c r="H28" s="390"/>
      <c r="I28" s="390"/>
      <c r="J28" s="385">
        <f>L28+L29</f>
        <v>0</v>
      </c>
      <c r="K28" s="389" t="s">
        <v>26</v>
      </c>
      <c r="L28" s="89">
        <v>0</v>
      </c>
      <c r="M28" s="114" t="s">
        <v>126</v>
      </c>
      <c r="N28" s="89">
        <v>0</v>
      </c>
      <c r="O28" s="389" t="s">
        <v>27</v>
      </c>
      <c r="P28" s="385">
        <f>N28+N29</f>
        <v>0</v>
      </c>
      <c r="Q28" s="390" t="s">
        <v>86</v>
      </c>
      <c r="R28" s="390"/>
      <c r="S28" s="390"/>
      <c r="T28" s="390"/>
      <c r="U28" s="390"/>
      <c r="V28" s="386" t="s">
        <v>136</v>
      </c>
      <c r="W28" s="386"/>
      <c r="X28" s="386"/>
      <c r="Y28" s="386"/>
    </row>
    <row r="29" spans="1:25" s="94" customFormat="1" ht="18" customHeight="1">
      <c r="A29" s="360"/>
      <c r="B29" s="360"/>
      <c r="C29" s="229"/>
      <c r="D29" s="229"/>
      <c r="E29" s="390"/>
      <c r="F29" s="390"/>
      <c r="G29" s="390"/>
      <c r="H29" s="390"/>
      <c r="I29" s="390"/>
      <c r="J29" s="385"/>
      <c r="K29" s="389"/>
      <c r="L29" s="89">
        <v>0</v>
      </c>
      <c r="M29" s="114" t="s">
        <v>126</v>
      </c>
      <c r="N29" s="89">
        <v>0</v>
      </c>
      <c r="O29" s="389"/>
      <c r="P29" s="385"/>
      <c r="Q29" s="390"/>
      <c r="R29" s="390"/>
      <c r="S29" s="390"/>
      <c r="T29" s="390"/>
      <c r="U29" s="390"/>
      <c r="V29" s="386"/>
      <c r="W29" s="386"/>
      <c r="X29" s="386"/>
      <c r="Y29" s="386"/>
    </row>
    <row r="30" spans="1:25" s="94" customFormat="1" ht="9.75" customHeight="1">
      <c r="A30" s="40"/>
      <c r="B30" s="54"/>
      <c r="C30" s="40"/>
      <c r="D30" s="40"/>
      <c r="E30" s="40"/>
      <c r="F30" s="40"/>
      <c r="G30" s="40"/>
      <c r="H30" s="40"/>
      <c r="I30" s="40"/>
      <c r="J30" s="57"/>
      <c r="K30" s="40"/>
      <c r="L30" s="57"/>
      <c r="M30" s="40"/>
      <c r="N30" s="57"/>
      <c r="O30" s="40"/>
      <c r="P30" s="57"/>
      <c r="Q30" s="40"/>
      <c r="R30" s="40"/>
      <c r="S30" s="40"/>
      <c r="T30" s="40"/>
      <c r="U30" s="40"/>
      <c r="V30" s="46"/>
      <c r="W30" s="46"/>
      <c r="X30" s="46"/>
      <c r="Y30" s="46"/>
    </row>
    <row r="31" spans="1:25" s="94" customFormat="1" ht="18" customHeight="1">
      <c r="A31" s="360" t="s">
        <v>79</v>
      </c>
      <c r="B31" s="360"/>
      <c r="C31" s="229">
        <v>0.5</v>
      </c>
      <c r="D31" s="229"/>
      <c r="E31" s="390" t="s">
        <v>88</v>
      </c>
      <c r="F31" s="390"/>
      <c r="G31" s="390"/>
      <c r="H31" s="390"/>
      <c r="I31" s="390"/>
      <c r="J31" s="385">
        <f>L31+L32</f>
        <v>0</v>
      </c>
      <c r="K31" s="389" t="s">
        <v>26</v>
      </c>
      <c r="L31" s="89">
        <v>0</v>
      </c>
      <c r="M31" s="114" t="s">
        <v>126</v>
      </c>
      <c r="N31" s="89">
        <v>0</v>
      </c>
      <c r="O31" s="389" t="s">
        <v>27</v>
      </c>
      <c r="P31" s="385">
        <f>N31+N32</f>
        <v>0</v>
      </c>
      <c r="Q31" s="245" t="s">
        <v>89</v>
      </c>
      <c r="R31" s="245"/>
      <c r="S31" s="245"/>
      <c r="T31" s="245"/>
      <c r="U31" s="245"/>
      <c r="V31" s="386" t="s">
        <v>136</v>
      </c>
      <c r="W31" s="386"/>
      <c r="X31" s="386"/>
      <c r="Y31" s="386"/>
    </row>
    <row r="32" spans="1:25" s="94" customFormat="1" ht="18" customHeight="1">
      <c r="A32" s="360"/>
      <c r="B32" s="360"/>
      <c r="C32" s="229"/>
      <c r="D32" s="229"/>
      <c r="E32" s="390"/>
      <c r="F32" s="390"/>
      <c r="G32" s="390"/>
      <c r="H32" s="390"/>
      <c r="I32" s="390"/>
      <c r="J32" s="385"/>
      <c r="K32" s="389"/>
      <c r="L32" s="89">
        <v>0</v>
      </c>
      <c r="M32" s="114" t="s">
        <v>126</v>
      </c>
      <c r="N32" s="89">
        <v>0</v>
      </c>
      <c r="O32" s="389"/>
      <c r="P32" s="385"/>
      <c r="Q32" s="245"/>
      <c r="R32" s="245"/>
      <c r="S32" s="245"/>
      <c r="T32" s="245"/>
      <c r="U32" s="245"/>
      <c r="V32" s="386"/>
      <c r="W32" s="386"/>
      <c r="X32" s="386"/>
      <c r="Y32" s="386"/>
    </row>
    <row r="33" spans="1:25" s="94" customFormat="1" ht="9.75" customHeight="1">
      <c r="A33" s="67"/>
      <c r="B33" s="54"/>
      <c r="C33" s="53"/>
      <c r="D33" s="53"/>
      <c r="E33" s="40"/>
      <c r="F33" s="2"/>
      <c r="G33" s="2"/>
      <c r="H33" s="2"/>
      <c r="I33" s="2"/>
      <c r="J33" s="89"/>
      <c r="K33" s="45"/>
      <c r="L33" s="89"/>
      <c r="M33" s="46"/>
      <c r="N33" s="89"/>
      <c r="O33" s="45"/>
      <c r="P33" s="89"/>
      <c r="Q33" s="54"/>
      <c r="R33" s="54"/>
      <c r="S33" s="54"/>
      <c r="T33" s="54"/>
      <c r="U33" s="40"/>
      <c r="V33" s="117"/>
      <c r="W33" s="117"/>
      <c r="X33" s="117"/>
      <c r="Y33" s="117"/>
    </row>
    <row r="34" spans="1:25" s="94" customFormat="1" ht="24" customHeight="1">
      <c r="A34" s="387" t="s">
        <v>128</v>
      </c>
      <c r="B34" s="387"/>
      <c r="C34" s="387"/>
      <c r="D34" s="387"/>
      <c r="E34" s="40"/>
      <c r="F34" s="40"/>
      <c r="G34" s="40"/>
      <c r="H34" s="40"/>
      <c r="I34" s="40"/>
      <c r="J34" s="57"/>
      <c r="K34" s="40"/>
      <c r="L34" s="57"/>
      <c r="M34" s="40"/>
      <c r="N34" s="57"/>
      <c r="O34" s="40"/>
      <c r="P34" s="57"/>
      <c r="Q34" s="40"/>
      <c r="R34" s="40"/>
      <c r="S34" s="40"/>
      <c r="T34" s="40"/>
      <c r="U34" s="40"/>
      <c r="V34" s="40"/>
      <c r="W34" s="40"/>
      <c r="X34" s="40"/>
      <c r="Y34" s="40"/>
    </row>
    <row r="35" spans="1:25" s="94" customFormat="1" ht="18" customHeight="1">
      <c r="A35" s="360" t="s">
        <v>82</v>
      </c>
      <c r="B35" s="360"/>
      <c r="C35" s="229">
        <v>0.5833333333333334</v>
      </c>
      <c r="D35" s="229"/>
      <c r="E35" s="390" t="s">
        <v>90</v>
      </c>
      <c r="F35" s="390"/>
      <c r="G35" s="390"/>
      <c r="H35" s="390"/>
      <c r="I35" s="390"/>
      <c r="J35" s="395">
        <f>L35+L36+L37</f>
        <v>0</v>
      </c>
      <c r="K35" s="394" t="s">
        <v>26</v>
      </c>
      <c r="L35" s="89">
        <v>0</v>
      </c>
      <c r="M35" s="114" t="s">
        <v>126</v>
      </c>
      <c r="N35" s="89">
        <v>0</v>
      </c>
      <c r="O35" s="394" t="s">
        <v>27</v>
      </c>
      <c r="P35" s="395">
        <f>N35+N36+N37</f>
        <v>0</v>
      </c>
      <c r="Q35" s="390" t="s">
        <v>91</v>
      </c>
      <c r="R35" s="390"/>
      <c r="S35" s="390"/>
      <c r="T35" s="390"/>
      <c r="U35" s="390"/>
      <c r="V35" s="386" t="s">
        <v>136</v>
      </c>
      <c r="W35" s="386"/>
      <c r="X35" s="386"/>
      <c r="Y35" s="386"/>
    </row>
    <row r="36" spans="1:25" s="94" customFormat="1" ht="18" customHeight="1">
      <c r="A36" s="360"/>
      <c r="B36" s="360"/>
      <c r="C36" s="229"/>
      <c r="D36" s="229"/>
      <c r="E36" s="390"/>
      <c r="F36" s="390"/>
      <c r="G36" s="390"/>
      <c r="H36" s="390"/>
      <c r="I36" s="390"/>
      <c r="J36" s="395"/>
      <c r="K36" s="394"/>
      <c r="L36" s="89">
        <v>0</v>
      </c>
      <c r="M36" s="114" t="s">
        <v>126</v>
      </c>
      <c r="N36" s="89">
        <v>0</v>
      </c>
      <c r="O36" s="394"/>
      <c r="P36" s="395"/>
      <c r="Q36" s="390"/>
      <c r="R36" s="390"/>
      <c r="S36" s="390"/>
      <c r="T36" s="390"/>
      <c r="U36" s="390"/>
      <c r="V36" s="386"/>
      <c r="W36" s="386"/>
      <c r="X36" s="386"/>
      <c r="Y36" s="386"/>
    </row>
    <row r="37" spans="1:25" s="94" customFormat="1" ht="18" customHeight="1">
      <c r="A37" s="360"/>
      <c r="B37" s="360"/>
      <c r="C37" s="229"/>
      <c r="D37" s="229"/>
      <c r="E37" s="390"/>
      <c r="F37" s="390"/>
      <c r="G37" s="390"/>
      <c r="H37" s="390"/>
      <c r="I37" s="390"/>
      <c r="J37" s="395"/>
      <c r="K37" s="394"/>
      <c r="L37" s="89">
        <v>0</v>
      </c>
      <c r="M37" s="114" t="s">
        <v>126</v>
      </c>
      <c r="N37" s="89">
        <v>0</v>
      </c>
      <c r="O37" s="394"/>
      <c r="P37" s="395"/>
      <c r="Q37" s="390"/>
      <c r="R37" s="390"/>
      <c r="S37" s="390"/>
      <c r="T37" s="390"/>
      <c r="U37" s="390"/>
      <c r="V37" s="386"/>
      <c r="W37" s="386"/>
      <c r="X37" s="386"/>
      <c r="Y37" s="386"/>
    </row>
    <row r="38" spans="1:25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3" s="1" customFormat="1" ht="30.75">
      <c r="A39" s="76" t="s">
        <v>95</v>
      </c>
      <c r="B39" s="43"/>
      <c r="C39" s="44"/>
      <c r="D39" s="44"/>
      <c r="E39" s="56"/>
      <c r="F39" s="56"/>
      <c r="G39" s="56"/>
      <c r="H39" s="56"/>
      <c r="I39" s="77"/>
      <c r="J39" s="78"/>
      <c r="K39" s="46"/>
      <c r="L39" s="46"/>
      <c r="M39" s="46"/>
      <c r="N39" s="78"/>
      <c r="O39" s="89"/>
      <c r="P39" s="56"/>
      <c r="Q39" s="56"/>
      <c r="R39" s="56"/>
      <c r="S39" s="56"/>
      <c r="T39" s="43"/>
      <c r="U39" s="43"/>
      <c r="V39" s="43"/>
      <c r="W39" s="43"/>
    </row>
    <row r="40" spans="1:23" s="1" customFormat="1" ht="28.5">
      <c r="A40" s="40"/>
      <c r="B40" s="43"/>
      <c r="C40" s="44"/>
      <c r="D40" s="44"/>
      <c r="E40" s="56"/>
      <c r="F40" s="56"/>
      <c r="G40" s="56"/>
      <c r="H40" s="56"/>
      <c r="I40" s="77"/>
      <c r="J40" s="78"/>
      <c r="K40" s="46"/>
      <c r="L40" s="46"/>
      <c r="M40" s="79" t="s">
        <v>96</v>
      </c>
      <c r="N40" s="78"/>
      <c r="O40" s="80"/>
      <c r="P40" s="80"/>
      <c r="Q40" s="80"/>
      <c r="R40" s="80"/>
      <c r="S40" s="80"/>
      <c r="T40" s="47"/>
      <c r="U40" s="47"/>
      <c r="V40" s="47"/>
      <c r="W40" s="47"/>
    </row>
    <row r="41" spans="2:24" s="1" customFormat="1" ht="27.75" customHeight="1">
      <c r="B41" s="392" t="s">
        <v>97</v>
      </c>
      <c r="C41" s="392"/>
      <c r="D41" s="398"/>
      <c r="E41" s="398"/>
      <c r="F41" s="398"/>
      <c r="G41" s="398"/>
      <c r="H41" s="398"/>
      <c r="I41" s="398"/>
      <c r="J41" s="398"/>
      <c r="K41" s="398"/>
      <c r="N41" s="396">
        <v>1</v>
      </c>
      <c r="O41" s="400" t="s">
        <v>98</v>
      </c>
      <c r="P41" s="400"/>
      <c r="Q41" s="400"/>
      <c r="R41" s="400"/>
      <c r="S41" s="6"/>
      <c r="T41" s="396">
        <v>11</v>
      </c>
      <c r="U41" s="400" t="s">
        <v>98</v>
      </c>
      <c r="V41" s="400"/>
      <c r="W41" s="400"/>
      <c r="X41" s="400"/>
    </row>
    <row r="42" spans="2:24" s="1" customFormat="1" ht="12.75" customHeight="1">
      <c r="B42" s="393"/>
      <c r="C42" s="393"/>
      <c r="D42" s="399"/>
      <c r="E42" s="399"/>
      <c r="F42" s="399"/>
      <c r="G42" s="399"/>
      <c r="H42" s="399"/>
      <c r="I42" s="399"/>
      <c r="J42" s="399"/>
      <c r="K42" s="399"/>
      <c r="N42" s="397"/>
      <c r="O42" s="401"/>
      <c r="P42" s="401"/>
      <c r="Q42" s="401"/>
      <c r="R42" s="401"/>
      <c r="S42" s="6"/>
      <c r="T42" s="397"/>
      <c r="U42" s="401"/>
      <c r="V42" s="401"/>
      <c r="W42" s="401"/>
      <c r="X42" s="401"/>
    </row>
    <row r="43" spans="2:24" s="1" customFormat="1" ht="9.75" customHeight="1">
      <c r="B43" s="85"/>
      <c r="C43" s="85"/>
      <c r="D43" s="82"/>
      <c r="E43" s="84"/>
      <c r="F43" s="84"/>
      <c r="G43" s="84"/>
      <c r="H43" s="84"/>
      <c r="I43" s="84"/>
      <c r="J43" s="84"/>
      <c r="N43" s="88"/>
      <c r="O43" s="6"/>
      <c r="P43" s="6"/>
      <c r="Q43" s="6"/>
      <c r="R43" s="6"/>
      <c r="S43" s="6"/>
      <c r="T43" s="81"/>
      <c r="U43" s="6"/>
      <c r="V43" s="6"/>
      <c r="W43" s="6"/>
      <c r="X43" s="81"/>
    </row>
    <row r="44" spans="2:24" s="1" customFormat="1" ht="27.75" customHeight="1">
      <c r="B44" s="392" t="s">
        <v>101</v>
      </c>
      <c r="C44" s="392"/>
      <c r="D44" s="331"/>
      <c r="E44" s="331"/>
      <c r="F44" s="331"/>
      <c r="G44" s="331"/>
      <c r="H44" s="331"/>
      <c r="I44" s="331"/>
      <c r="J44" s="331"/>
      <c r="K44" s="331"/>
      <c r="N44" s="396">
        <v>2</v>
      </c>
      <c r="O44" s="400" t="s">
        <v>98</v>
      </c>
      <c r="P44" s="400"/>
      <c r="Q44" s="400"/>
      <c r="R44" s="400"/>
      <c r="S44" s="6"/>
      <c r="T44" s="396">
        <v>12</v>
      </c>
      <c r="U44" s="400" t="s">
        <v>98</v>
      </c>
      <c r="V44" s="400"/>
      <c r="W44" s="400"/>
      <c r="X44" s="400"/>
    </row>
    <row r="45" spans="2:24" s="1" customFormat="1" ht="12.75" customHeight="1">
      <c r="B45" s="393"/>
      <c r="C45" s="393"/>
      <c r="D45" s="402"/>
      <c r="E45" s="402"/>
      <c r="F45" s="402"/>
      <c r="G45" s="402"/>
      <c r="H45" s="402"/>
      <c r="I45" s="402"/>
      <c r="J45" s="402"/>
      <c r="K45" s="402"/>
      <c r="N45" s="397"/>
      <c r="O45" s="401"/>
      <c r="P45" s="401"/>
      <c r="Q45" s="401"/>
      <c r="R45" s="401"/>
      <c r="S45" s="6"/>
      <c r="T45" s="397"/>
      <c r="U45" s="401"/>
      <c r="V45" s="401"/>
      <c r="W45" s="401"/>
      <c r="X45" s="401"/>
    </row>
    <row r="46" spans="2:24" s="1" customFormat="1" ht="9.75" customHeight="1">
      <c r="B46" s="82"/>
      <c r="C46" s="82"/>
      <c r="D46" s="82"/>
      <c r="E46" s="82"/>
      <c r="F46" s="82"/>
      <c r="G46" s="82"/>
      <c r="H46" s="82"/>
      <c r="I46" s="82"/>
      <c r="J46" s="82"/>
      <c r="N46" s="88"/>
      <c r="O46" s="6"/>
      <c r="P46" s="6"/>
      <c r="Q46" s="6"/>
      <c r="R46" s="6"/>
      <c r="S46" s="6"/>
      <c r="T46" s="88"/>
      <c r="U46" s="6"/>
      <c r="V46" s="6"/>
      <c r="W46" s="6"/>
      <c r="X46" s="81"/>
    </row>
    <row r="47" spans="2:24" s="1" customFormat="1" ht="27.75" customHeight="1"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N47" s="396">
        <v>3</v>
      </c>
      <c r="O47" s="400" t="s">
        <v>98</v>
      </c>
      <c r="P47" s="400"/>
      <c r="Q47" s="400"/>
      <c r="R47" s="400"/>
      <c r="S47" s="6"/>
      <c r="T47" s="396">
        <v>13</v>
      </c>
      <c r="U47" s="400" t="s">
        <v>98</v>
      </c>
      <c r="V47" s="400"/>
      <c r="W47" s="400"/>
      <c r="X47" s="400"/>
    </row>
    <row r="48" spans="2:24" s="1" customFormat="1" ht="12.75" customHeight="1">
      <c r="B48" s="398"/>
      <c r="C48" s="398"/>
      <c r="D48" s="398"/>
      <c r="E48" s="398"/>
      <c r="F48" s="398"/>
      <c r="G48" s="398"/>
      <c r="H48" s="398"/>
      <c r="I48" s="398"/>
      <c r="J48" s="398"/>
      <c r="K48" s="398"/>
      <c r="N48" s="397"/>
      <c r="O48" s="401"/>
      <c r="P48" s="401"/>
      <c r="Q48" s="401"/>
      <c r="R48" s="401"/>
      <c r="S48" s="6"/>
      <c r="T48" s="397"/>
      <c r="U48" s="401"/>
      <c r="V48" s="401"/>
      <c r="W48" s="401"/>
      <c r="X48" s="401"/>
    </row>
    <row r="49" spans="2:24" s="1" customFormat="1" ht="9.75" customHeight="1">
      <c r="B49" s="82"/>
      <c r="C49" s="82"/>
      <c r="D49" s="82"/>
      <c r="E49" s="84"/>
      <c r="F49" s="84"/>
      <c r="G49" s="84"/>
      <c r="H49" s="84"/>
      <c r="I49" s="84"/>
      <c r="J49" s="84"/>
      <c r="N49" s="88"/>
      <c r="O49" s="6"/>
      <c r="P49" s="6"/>
      <c r="Q49" s="6"/>
      <c r="R49" s="6"/>
      <c r="S49" s="6"/>
      <c r="T49" s="88"/>
      <c r="U49" s="6"/>
      <c r="V49" s="6"/>
      <c r="W49" s="6"/>
      <c r="X49" s="6"/>
    </row>
    <row r="50" spans="2:24" s="1" customFormat="1" ht="27.75" customHeight="1">
      <c r="B50" s="398" t="s">
        <v>99</v>
      </c>
      <c r="C50" s="398"/>
      <c r="D50" s="398"/>
      <c r="E50" s="398"/>
      <c r="F50" s="398"/>
      <c r="G50" s="398"/>
      <c r="H50" s="398"/>
      <c r="I50" s="398"/>
      <c r="J50" s="398"/>
      <c r="K50" s="398"/>
      <c r="N50" s="396">
        <v>4</v>
      </c>
      <c r="O50" s="400" t="s">
        <v>98</v>
      </c>
      <c r="P50" s="400"/>
      <c r="Q50" s="400"/>
      <c r="R50" s="400"/>
      <c r="S50" s="6"/>
      <c r="T50" s="396">
        <v>14</v>
      </c>
      <c r="U50" s="400" t="s">
        <v>98</v>
      </c>
      <c r="V50" s="400"/>
      <c r="W50" s="400"/>
      <c r="X50" s="400"/>
    </row>
    <row r="51" spans="2:24" s="1" customFormat="1" ht="12.75" customHeight="1"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N51" s="397"/>
      <c r="O51" s="401"/>
      <c r="P51" s="401"/>
      <c r="Q51" s="401"/>
      <c r="R51" s="401"/>
      <c r="S51" s="6"/>
      <c r="T51" s="397"/>
      <c r="U51" s="401"/>
      <c r="V51" s="401"/>
      <c r="W51" s="401"/>
      <c r="X51" s="401"/>
    </row>
    <row r="52" spans="2:24" s="1" customFormat="1" ht="9.75" customHeight="1">
      <c r="B52" s="82"/>
      <c r="C52" s="82"/>
      <c r="D52" s="82"/>
      <c r="E52" s="84"/>
      <c r="F52" s="84"/>
      <c r="G52" s="84"/>
      <c r="H52" s="84"/>
      <c r="I52" s="84"/>
      <c r="J52" s="84"/>
      <c r="N52" s="86"/>
      <c r="O52" s="87"/>
      <c r="P52" s="87"/>
      <c r="Q52" s="87"/>
      <c r="R52" s="87"/>
      <c r="S52" s="6"/>
      <c r="T52" s="86"/>
      <c r="U52" s="87"/>
      <c r="V52" s="87"/>
      <c r="W52" s="87"/>
      <c r="X52" s="87"/>
    </row>
    <row r="53" spans="2:24" s="1" customFormat="1" ht="27.75" customHeight="1">
      <c r="B53" s="398" t="s">
        <v>99</v>
      </c>
      <c r="C53" s="398"/>
      <c r="D53" s="331"/>
      <c r="E53" s="331"/>
      <c r="F53" s="331"/>
      <c r="G53" s="331"/>
      <c r="H53" s="331"/>
      <c r="I53" s="331"/>
      <c r="J53" s="331"/>
      <c r="K53" s="331"/>
      <c r="N53" s="396">
        <v>5</v>
      </c>
      <c r="O53" s="400" t="s">
        <v>98</v>
      </c>
      <c r="P53" s="400"/>
      <c r="Q53" s="400"/>
      <c r="R53" s="400"/>
      <c r="S53" s="6"/>
      <c r="T53" s="396">
        <v>15</v>
      </c>
      <c r="U53" s="400" t="s">
        <v>98</v>
      </c>
      <c r="V53" s="400"/>
      <c r="W53" s="400"/>
      <c r="X53" s="400"/>
    </row>
    <row r="54" spans="2:24" s="1" customFormat="1" ht="12.75" customHeight="1">
      <c r="B54" s="399"/>
      <c r="C54" s="399"/>
      <c r="D54" s="402"/>
      <c r="E54" s="402"/>
      <c r="F54" s="402"/>
      <c r="G54" s="402"/>
      <c r="H54" s="402"/>
      <c r="I54" s="402"/>
      <c r="J54" s="402"/>
      <c r="K54" s="402"/>
      <c r="N54" s="397"/>
      <c r="O54" s="401"/>
      <c r="P54" s="401"/>
      <c r="Q54" s="401"/>
      <c r="R54" s="401"/>
      <c r="S54" s="6"/>
      <c r="T54" s="397"/>
      <c r="U54" s="401"/>
      <c r="V54" s="401"/>
      <c r="W54" s="401"/>
      <c r="X54" s="401"/>
    </row>
    <row r="55" spans="2:24" s="1" customFormat="1" ht="9.75" customHeight="1">
      <c r="B55" s="82"/>
      <c r="C55" s="82"/>
      <c r="D55" s="82"/>
      <c r="E55" s="6"/>
      <c r="F55" s="6"/>
      <c r="G55" s="6"/>
      <c r="H55" s="6"/>
      <c r="I55" s="6"/>
      <c r="J55" s="6"/>
      <c r="N55" s="86"/>
      <c r="O55" s="87"/>
      <c r="P55" s="87"/>
      <c r="Q55" s="87"/>
      <c r="R55" s="87"/>
      <c r="S55" s="6"/>
      <c r="T55" s="86"/>
      <c r="U55" s="87"/>
      <c r="V55" s="87"/>
      <c r="W55" s="87"/>
      <c r="X55" s="87"/>
    </row>
    <row r="56" spans="2:24" s="1" customFormat="1" ht="25.5" customHeight="1">
      <c r="B56" s="392" t="s">
        <v>100</v>
      </c>
      <c r="C56" s="392"/>
      <c r="D56" s="398"/>
      <c r="E56" s="398"/>
      <c r="F56" s="398"/>
      <c r="G56" s="398"/>
      <c r="H56" s="398"/>
      <c r="I56" s="398"/>
      <c r="J56" s="398"/>
      <c r="K56" s="398"/>
      <c r="N56" s="396">
        <v>6</v>
      </c>
      <c r="O56" s="400" t="s">
        <v>98</v>
      </c>
      <c r="P56" s="400"/>
      <c r="Q56" s="400"/>
      <c r="R56" s="400"/>
      <c r="S56" s="6"/>
      <c r="T56" s="396">
        <v>16</v>
      </c>
      <c r="U56" s="400" t="s">
        <v>98</v>
      </c>
      <c r="V56" s="400"/>
      <c r="W56" s="400"/>
      <c r="X56" s="400"/>
    </row>
    <row r="57" spans="2:24" s="1" customFormat="1" ht="12.75" customHeight="1">
      <c r="B57" s="393"/>
      <c r="C57" s="393"/>
      <c r="D57" s="399"/>
      <c r="E57" s="399"/>
      <c r="F57" s="399"/>
      <c r="G57" s="399"/>
      <c r="H57" s="399"/>
      <c r="I57" s="399"/>
      <c r="J57" s="399"/>
      <c r="K57" s="399"/>
      <c r="N57" s="397"/>
      <c r="O57" s="401"/>
      <c r="P57" s="401"/>
      <c r="Q57" s="401"/>
      <c r="R57" s="401"/>
      <c r="S57" s="6"/>
      <c r="T57" s="397"/>
      <c r="U57" s="401"/>
      <c r="V57" s="401"/>
      <c r="W57" s="401"/>
      <c r="X57" s="401"/>
    </row>
    <row r="58" spans="2:24" s="1" customFormat="1" ht="9.75" customHeight="1">
      <c r="B58" s="82"/>
      <c r="C58" s="82"/>
      <c r="D58" s="82"/>
      <c r="E58" s="6"/>
      <c r="F58" s="6"/>
      <c r="G58" s="6"/>
      <c r="H58" s="6"/>
      <c r="I58" s="6"/>
      <c r="J58" s="6"/>
      <c r="N58" s="86"/>
      <c r="O58" s="87"/>
      <c r="P58" s="87"/>
      <c r="Q58" s="87"/>
      <c r="R58" s="87"/>
      <c r="S58" s="6"/>
      <c r="T58" s="86"/>
      <c r="U58" s="87"/>
      <c r="V58" s="87"/>
      <c r="W58" s="87"/>
      <c r="X58" s="87"/>
    </row>
    <row r="59" spans="2:24" s="1" customFormat="1" ht="25.5" customHeight="1">
      <c r="B59" s="82"/>
      <c r="C59" s="82"/>
      <c r="D59" s="82"/>
      <c r="E59" s="6"/>
      <c r="F59" s="6"/>
      <c r="G59" s="6"/>
      <c r="H59" s="6"/>
      <c r="I59" s="6"/>
      <c r="J59" s="6"/>
      <c r="N59" s="396">
        <v>7</v>
      </c>
      <c r="O59" s="400" t="s">
        <v>98</v>
      </c>
      <c r="P59" s="400"/>
      <c r="Q59" s="400"/>
      <c r="R59" s="400"/>
      <c r="S59" s="6"/>
      <c r="T59" s="396">
        <v>17</v>
      </c>
      <c r="U59" s="400" t="s">
        <v>98</v>
      </c>
      <c r="V59" s="400"/>
      <c r="W59" s="400"/>
      <c r="X59" s="400"/>
    </row>
    <row r="60" spans="2:24" s="1" customFormat="1" ht="12.75" customHeight="1">
      <c r="B60" s="82"/>
      <c r="C60" s="82"/>
      <c r="D60" s="82"/>
      <c r="E60" s="6"/>
      <c r="F60" s="6"/>
      <c r="G60" s="6"/>
      <c r="H60" s="6"/>
      <c r="I60" s="6"/>
      <c r="J60" s="6"/>
      <c r="N60" s="397"/>
      <c r="O60" s="401"/>
      <c r="P60" s="401"/>
      <c r="Q60" s="401"/>
      <c r="R60" s="401"/>
      <c r="S60" s="6"/>
      <c r="T60" s="397"/>
      <c r="U60" s="401"/>
      <c r="V60" s="401"/>
      <c r="W60" s="401"/>
      <c r="X60" s="401"/>
    </row>
    <row r="61" spans="2:24" s="1" customFormat="1" ht="9.75" customHeight="1">
      <c r="B61" s="83"/>
      <c r="C61" s="6"/>
      <c r="D61" s="6"/>
      <c r="E61" s="6"/>
      <c r="F61" s="6"/>
      <c r="G61" s="6"/>
      <c r="H61" s="6"/>
      <c r="I61" s="6"/>
      <c r="J61" s="6"/>
      <c r="N61" s="86"/>
      <c r="O61" s="87"/>
      <c r="P61" s="87"/>
      <c r="Q61" s="87"/>
      <c r="R61" s="87"/>
      <c r="S61" s="6"/>
      <c r="T61" s="86"/>
      <c r="U61" s="87"/>
      <c r="V61" s="87"/>
      <c r="W61" s="87"/>
      <c r="X61" s="87"/>
    </row>
    <row r="62" spans="3:24" s="1" customFormat="1" ht="27" customHeight="1">
      <c r="C62" s="85"/>
      <c r="D62" s="85"/>
      <c r="E62" s="6"/>
      <c r="F62" s="6"/>
      <c r="G62" s="6"/>
      <c r="H62" s="6"/>
      <c r="I62" s="6"/>
      <c r="J62" s="6"/>
      <c r="N62" s="396">
        <v>8</v>
      </c>
      <c r="O62" s="400" t="s">
        <v>98</v>
      </c>
      <c r="P62" s="400"/>
      <c r="Q62" s="400"/>
      <c r="R62" s="400"/>
      <c r="S62" s="6"/>
      <c r="T62" s="396">
        <v>18</v>
      </c>
      <c r="U62" s="400" t="s">
        <v>98</v>
      </c>
      <c r="V62" s="400"/>
      <c r="W62" s="400"/>
      <c r="X62" s="400"/>
    </row>
    <row r="63" spans="2:24" s="1" customFormat="1" ht="12.75" customHeight="1">
      <c r="B63" s="85"/>
      <c r="C63" s="85"/>
      <c r="D63" s="85"/>
      <c r="E63" s="6"/>
      <c r="F63" s="6"/>
      <c r="G63" s="6"/>
      <c r="H63" s="6"/>
      <c r="I63" s="6"/>
      <c r="J63" s="6"/>
      <c r="N63" s="397"/>
      <c r="O63" s="401"/>
      <c r="P63" s="401"/>
      <c r="Q63" s="401"/>
      <c r="R63" s="401"/>
      <c r="S63" s="6"/>
      <c r="T63" s="397"/>
      <c r="U63" s="401"/>
      <c r="V63" s="401"/>
      <c r="W63" s="401"/>
      <c r="X63" s="401"/>
    </row>
    <row r="64" spans="2:24" s="1" customFormat="1" ht="9.75" customHeight="1">
      <c r="B64" s="85"/>
      <c r="C64" s="85"/>
      <c r="D64" s="85"/>
      <c r="E64" s="6"/>
      <c r="F64" s="6"/>
      <c r="G64" s="6"/>
      <c r="H64" s="6"/>
      <c r="I64" s="6"/>
      <c r="J64" s="6"/>
      <c r="N64" s="86"/>
      <c r="O64" s="87"/>
      <c r="P64" s="87"/>
      <c r="Q64" s="87"/>
      <c r="R64" s="87"/>
      <c r="S64" s="6"/>
      <c r="T64" s="86"/>
      <c r="U64" s="87"/>
      <c r="V64" s="87"/>
      <c r="W64" s="87"/>
      <c r="X64" s="87"/>
    </row>
    <row r="65" spans="2:24" s="1" customFormat="1" ht="27.75" customHeight="1">
      <c r="B65" s="83"/>
      <c r="C65" s="6"/>
      <c r="D65" s="6"/>
      <c r="E65" s="6"/>
      <c r="F65" s="6"/>
      <c r="G65" s="6"/>
      <c r="H65" s="6"/>
      <c r="I65" s="6"/>
      <c r="J65" s="6"/>
      <c r="N65" s="396">
        <v>9</v>
      </c>
      <c r="O65" s="400" t="s">
        <v>98</v>
      </c>
      <c r="P65" s="400"/>
      <c r="Q65" s="400"/>
      <c r="R65" s="400"/>
      <c r="S65" s="6"/>
      <c r="T65" s="396">
        <v>19</v>
      </c>
      <c r="U65" s="400" t="s">
        <v>98</v>
      </c>
      <c r="V65" s="400"/>
      <c r="W65" s="400"/>
      <c r="X65" s="400"/>
    </row>
    <row r="66" spans="2:24" s="1" customFormat="1" ht="12.75" customHeight="1">
      <c r="B66" s="82"/>
      <c r="C66" s="82"/>
      <c r="D66" s="82"/>
      <c r="E66" s="6"/>
      <c r="F66" s="6"/>
      <c r="G66" s="6"/>
      <c r="H66" s="6"/>
      <c r="I66" s="6"/>
      <c r="J66" s="6"/>
      <c r="N66" s="397"/>
      <c r="O66" s="401"/>
      <c r="P66" s="401"/>
      <c r="Q66" s="401"/>
      <c r="R66" s="401"/>
      <c r="S66" s="6"/>
      <c r="T66" s="397"/>
      <c r="U66" s="401"/>
      <c r="V66" s="401"/>
      <c r="W66" s="401"/>
      <c r="X66" s="401"/>
    </row>
    <row r="67" spans="2:24" s="1" customFormat="1" ht="9.75" customHeight="1">
      <c r="B67" s="82"/>
      <c r="C67" s="82"/>
      <c r="D67" s="82"/>
      <c r="E67" s="6"/>
      <c r="F67" s="6"/>
      <c r="G67" s="6"/>
      <c r="H67" s="6"/>
      <c r="I67" s="6"/>
      <c r="J67" s="6"/>
      <c r="N67" s="86"/>
      <c r="O67" s="87"/>
      <c r="P67" s="87"/>
      <c r="Q67" s="87"/>
      <c r="R67" s="87"/>
      <c r="S67" s="6"/>
      <c r="T67" s="86"/>
      <c r="U67" s="87"/>
      <c r="V67" s="87"/>
      <c r="W67" s="87"/>
      <c r="X67" s="87"/>
    </row>
    <row r="68" spans="2:24" s="1" customFormat="1" ht="25.5" customHeight="1">
      <c r="B68" s="82"/>
      <c r="C68" s="82"/>
      <c r="D68" s="82"/>
      <c r="E68" s="6"/>
      <c r="F68" s="6"/>
      <c r="G68" s="6"/>
      <c r="H68" s="6"/>
      <c r="I68" s="6"/>
      <c r="J68" s="6"/>
      <c r="N68" s="396">
        <v>10</v>
      </c>
      <c r="O68" s="400" t="s">
        <v>98</v>
      </c>
      <c r="P68" s="400"/>
      <c r="Q68" s="400"/>
      <c r="R68" s="400"/>
      <c r="S68" s="6"/>
      <c r="T68" s="396">
        <v>20</v>
      </c>
      <c r="U68" s="400" t="s">
        <v>98</v>
      </c>
      <c r="V68" s="400"/>
      <c r="W68" s="400"/>
      <c r="X68" s="400"/>
    </row>
    <row r="69" spans="2:24" s="1" customFormat="1" ht="12.75" customHeight="1">
      <c r="B69" s="83"/>
      <c r="C69" s="6"/>
      <c r="D69" s="6"/>
      <c r="E69" s="6"/>
      <c r="F69" s="6"/>
      <c r="G69" s="6"/>
      <c r="H69" s="6"/>
      <c r="I69" s="6"/>
      <c r="J69" s="6"/>
      <c r="N69" s="397"/>
      <c r="O69" s="401"/>
      <c r="P69" s="401"/>
      <c r="Q69" s="401"/>
      <c r="R69" s="401"/>
      <c r="S69" s="6"/>
      <c r="T69" s="397"/>
      <c r="U69" s="401"/>
      <c r="V69" s="401"/>
      <c r="W69" s="401"/>
      <c r="X69" s="401"/>
    </row>
  </sheetData>
  <sheetProtection/>
  <mergeCells count="139">
    <mergeCell ref="N44:N45"/>
    <mergeCell ref="N50:N51"/>
    <mergeCell ref="O50:R51"/>
    <mergeCell ref="O47:R48"/>
    <mergeCell ref="T56:T57"/>
    <mergeCell ref="T53:T54"/>
    <mergeCell ref="T47:T48"/>
    <mergeCell ref="N47:N48"/>
    <mergeCell ref="T62:T63"/>
    <mergeCell ref="T41:T42"/>
    <mergeCell ref="T50:T51"/>
    <mergeCell ref="D41:K42"/>
    <mergeCell ref="D44:K45"/>
    <mergeCell ref="B47:K48"/>
    <mergeCell ref="D50:K51"/>
    <mergeCell ref="O44:R45"/>
    <mergeCell ref="N41:N42"/>
    <mergeCell ref="B44:C45"/>
    <mergeCell ref="U44:X45"/>
    <mergeCell ref="O68:R69"/>
    <mergeCell ref="O65:R66"/>
    <mergeCell ref="U68:X69"/>
    <mergeCell ref="U65:X66"/>
    <mergeCell ref="O62:R63"/>
    <mergeCell ref="O59:R60"/>
    <mergeCell ref="U62:X63"/>
    <mergeCell ref="T68:T69"/>
    <mergeCell ref="T65:T66"/>
    <mergeCell ref="T59:T60"/>
    <mergeCell ref="B53:C54"/>
    <mergeCell ref="N53:N54"/>
    <mergeCell ref="D53:K54"/>
    <mergeCell ref="B50:C51"/>
    <mergeCell ref="U41:X42"/>
    <mergeCell ref="O41:R42"/>
    <mergeCell ref="T44:T45"/>
    <mergeCell ref="U50:X51"/>
    <mergeCell ref="U47:X48"/>
    <mergeCell ref="O15:O16"/>
    <mergeCell ref="P35:P37"/>
    <mergeCell ref="V35:Y37"/>
    <mergeCell ref="Q35:U37"/>
    <mergeCell ref="E35:I37"/>
    <mergeCell ref="U59:X60"/>
    <mergeCell ref="O56:R57"/>
    <mergeCell ref="O53:R54"/>
    <mergeCell ref="U56:X57"/>
    <mergeCell ref="U53:X54"/>
    <mergeCell ref="Q21:U22"/>
    <mergeCell ref="E24:I25"/>
    <mergeCell ref="Q24:U25"/>
    <mergeCell ref="K24:K25"/>
    <mergeCell ref="O24:O25"/>
    <mergeCell ref="P24:P25"/>
    <mergeCell ref="V31:Y32"/>
    <mergeCell ref="V28:Y29"/>
    <mergeCell ref="A18:B19"/>
    <mergeCell ref="A15:B16"/>
    <mergeCell ref="A31:B32"/>
    <mergeCell ref="A28:B29"/>
    <mergeCell ref="A24:B25"/>
    <mergeCell ref="A21:B22"/>
    <mergeCell ref="P31:P32"/>
    <mergeCell ref="Q31:U32"/>
    <mergeCell ref="N65:N66"/>
    <mergeCell ref="N68:N69"/>
    <mergeCell ref="N59:N60"/>
    <mergeCell ref="N62:N63"/>
    <mergeCell ref="B56:C57"/>
    <mergeCell ref="N56:N57"/>
    <mergeCell ref="D56:K57"/>
    <mergeCell ref="B41:C42"/>
    <mergeCell ref="O35:O37"/>
    <mergeCell ref="A35:B37"/>
    <mergeCell ref="K35:K37"/>
    <mergeCell ref="J35:J37"/>
    <mergeCell ref="C35:D37"/>
    <mergeCell ref="A34:D34"/>
    <mergeCell ref="C31:D32"/>
    <mergeCell ref="E31:I32"/>
    <mergeCell ref="J31:J32"/>
    <mergeCell ref="K31:K32"/>
    <mergeCell ref="O31:O32"/>
    <mergeCell ref="O28:O29"/>
    <mergeCell ref="P28:P29"/>
    <mergeCell ref="Q28:U29"/>
    <mergeCell ref="A27:D27"/>
    <mergeCell ref="C28:D29"/>
    <mergeCell ref="E28:I29"/>
    <mergeCell ref="J28:J29"/>
    <mergeCell ref="K28:K29"/>
    <mergeCell ref="V24:Y25"/>
    <mergeCell ref="C24:D25"/>
    <mergeCell ref="J24:J25"/>
    <mergeCell ref="V21:Y22"/>
    <mergeCell ref="C21:D22"/>
    <mergeCell ref="J21:J22"/>
    <mergeCell ref="K21:K22"/>
    <mergeCell ref="O21:O22"/>
    <mergeCell ref="P21:P22"/>
    <mergeCell ref="E21:I22"/>
    <mergeCell ref="V18:Y19"/>
    <mergeCell ref="Q18:U19"/>
    <mergeCell ref="C18:D19"/>
    <mergeCell ref="J18:J19"/>
    <mergeCell ref="K18:K19"/>
    <mergeCell ref="O18:O19"/>
    <mergeCell ref="E18:I19"/>
    <mergeCell ref="P18:P19"/>
    <mergeCell ref="P15:P16"/>
    <mergeCell ref="V15:Y16"/>
    <mergeCell ref="X8:Y12"/>
    <mergeCell ref="A14:D14"/>
    <mergeCell ref="V14:Y14"/>
    <mergeCell ref="C15:D16"/>
    <mergeCell ref="J15:J16"/>
    <mergeCell ref="K15:K16"/>
    <mergeCell ref="Q15:U16"/>
    <mergeCell ref="E15:I16"/>
    <mergeCell ref="R7:S7"/>
    <mergeCell ref="U7:V7"/>
    <mergeCell ref="X7:Y7"/>
    <mergeCell ref="B8:C12"/>
    <mergeCell ref="E8:F12"/>
    <mergeCell ref="H8:I12"/>
    <mergeCell ref="K8:L12"/>
    <mergeCell ref="O8:P12"/>
    <mergeCell ref="R8:S12"/>
    <mergeCell ref="U8:V12"/>
    <mergeCell ref="O1:Q1"/>
    <mergeCell ref="R1:Y1"/>
    <mergeCell ref="C2:F2"/>
    <mergeCell ref="S2:X2"/>
    <mergeCell ref="M4:N4"/>
    <mergeCell ref="B7:C7"/>
    <mergeCell ref="E7:F7"/>
    <mergeCell ref="H7:I7"/>
    <mergeCell ref="K7:L7"/>
    <mergeCell ref="O7:P7"/>
  </mergeCells>
  <printOptions horizontalCentered="1" verticalCentered="1"/>
  <pageMargins left="0.59" right="0.59" top="0.39" bottom="0.39" header="0" footer="0"/>
  <pageSetup horizontalDpi="360" verticalDpi="36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69</v>
      </c>
      <c r="C3" s="185"/>
      <c r="D3" s="185"/>
      <c r="E3" s="36" t="str">
        <f>'組み合わせ'!A25</f>
        <v>足利市五十部サッカー場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13</v>
      </c>
      <c r="G4" s="185"/>
      <c r="H4" s="36"/>
      <c r="O4" s="37"/>
      <c r="P4" s="37"/>
      <c r="Q4" s="37"/>
      <c r="R4" s="38"/>
      <c r="S4" s="185" t="s">
        <v>14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50"/>
      <c r="F6" s="69"/>
      <c r="G6" s="143"/>
      <c r="H6" s="148"/>
      <c r="I6" s="142"/>
      <c r="J6" s="143"/>
      <c r="K6" s="148"/>
      <c r="L6" s="8"/>
      <c r="M6" s="8"/>
      <c r="N6" s="8"/>
      <c r="O6" s="8"/>
      <c r="P6" s="14"/>
      <c r="Q6" s="11"/>
      <c r="R6" s="150"/>
      <c r="S6" s="153"/>
      <c r="T6" s="143"/>
      <c r="U6" s="148"/>
      <c r="V6" s="11"/>
      <c r="W6" s="11"/>
      <c r="X6" s="12"/>
      <c r="Y6" s="8"/>
    </row>
    <row r="7" spans="1:25" ht="21">
      <c r="A7" s="40"/>
      <c r="B7" s="8"/>
      <c r="C7" s="15"/>
      <c r="D7" s="8"/>
      <c r="E7" s="10"/>
      <c r="F7" s="15"/>
      <c r="G7" s="18"/>
      <c r="H7" s="18"/>
      <c r="I7" s="152"/>
      <c r="J7" s="8"/>
      <c r="K7" s="149"/>
      <c r="L7" s="8"/>
      <c r="M7" s="8"/>
      <c r="N7" s="8"/>
      <c r="O7" s="18"/>
      <c r="P7" s="23"/>
      <c r="Q7" s="8"/>
      <c r="R7" s="8"/>
      <c r="S7" s="141"/>
      <c r="T7" s="8"/>
      <c r="U7" s="149"/>
      <c r="V7" s="18"/>
      <c r="W7" s="18"/>
      <c r="X7" s="10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43" t="str">
        <f>'組み合わせ'!C25</f>
        <v>野木ＳＳＳ</v>
      </c>
      <c r="C9" s="243"/>
      <c r="D9" s="33"/>
      <c r="E9" s="242" t="str">
        <f>'組み合わせ'!C27</f>
        <v>共英フットボールクラブ</v>
      </c>
      <c r="F9" s="242"/>
      <c r="G9" s="5"/>
      <c r="H9" s="241" t="str">
        <f>'組み合わせ'!C29</f>
        <v>ＦＣエルソレオ日光</v>
      </c>
      <c r="I9" s="241"/>
      <c r="J9" s="5"/>
      <c r="K9" s="244" t="str">
        <f>'組み合わせ'!C31</f>
        <v>ＦＣグラシアス</v>
      </c>
      <c r="L9" s="244"/>
      <c r="M9" s="5"/>
      <c r="N9" s="5"/>
      <c r="O9" s="249" t="str">
        <f>'組み合わせ'!C35</f>
        <v>ＳＡＫＵＲＡ　ＦＯＯＴＢＡＬＬ　ＣＬＵＢ　Ｊｒ</v>
      </c>
      <c r="P9" s="249"/>
      <c r="Q9" s="5"/>
      <c r="R9" s="250" t="str">
        <f>'組み合わせ'!C37</f>
        <v>御厨フットボールクラブ</v>
      </c>
      <c r="S9" s="250"/>
      <c r="T9" s="5"/>
      <c r="U9" s="251" t="str">
        <f>'組み合わせ'!C39</f>
        <v>ヴェルフェ矢板Ｕ－１２</v>
      </c>
      <c r="V9" s="251"/>
      <c r="W9" s="5"/>
      <c r="X9" s="243" t="str">
        <f>'組み合わせ'!C41</f>
        <v>Ｓ４ スペランツァ</v>
      </c>
      <c r="Y9" s="243"/>
    </row>
    <row r="10" spans="1:25" ht="21">
      <c r="A10" s="40"/>
      <c r="B10" s="243"/>
      <c r="C10" s="243"/>
      <c r="D10" s="33"/>
      <c r="E10" s="242"/>
      <c r="F10" s="242"/>
      <c r="G10" s="5"/>
      <c r="H10" s="241"/>
      <c r="I10" s="241"/>
      <c r="J10" s="5"/>
      <c r="K10" s="244"/>
      <c r="L10" s="244"/>
      <c r="M10" s="5"/>
      <c r="N10" s="5"/>
      <c r="O10" s="249"/>
      <c r="P10" s="249"/>
      <c r="Q10" s="5"/>
      <c r="R10" s="250"/>
      <c r="S10" s="250"/>
      <c r="T10" s="5"/>
      <c r="U10" s="251"/>
      <c r="V10" s="251"/>
      <c r="W10" s="5"/>
      <c r="X10" s="243"/>
      <c r="Y10" s="243"/>
    </row>
    <row r="11" spans="1:25" ht="21">
      <c r="A11" s="40"/>
      <c r="B11" s="243"/>
      <c r="C11" s="243"/>
      <c r="D11" s="33"/>
      <c r="E11" s="242"/>
      <c r="F11" s="242"/>
      <c r="G11" s="5"/>
      <c r="H11" s="241"/>
      <c r="I11" s="241"/>
      <c r="J11" s="5"/>
      <c r="K11" s="244"/>
      <c r="L11" s="244"/>
      <c r="M11" s="5"/>
      <c r="N11" s="5"/>
      <c r="O11" s="249"/>
      <c r="P11" s="249"/>
      <c r="Q11" s="5"/>
      <c r="R11" s="250"/>
      <c r="S11" s="250"/>
      <c r="T11" s="5"/>
      <c r="U11" s="251"/>
      <c r="V11" s="251"/>
      <c r="W11" s="5"/>
      <c r="X11" s="243"/>
      <c r="Y11" s="243"/>
    </row>
    <row r="12" spans="1:25" ht="21">
      <c r="A12" s="40"/>
      <c r="B12" s="243"/>
      <c r="C12" s="243"/>
      <c r="D12" s="33"/>
      <c r="E12" s="242"/>
      <c r="F12" s="242"/>
      <c r="G12" s="5"/>
      <c r="H12" s="241"/>
      <c r="I12" s="241"/>
      <c r="J12" s="5"/>
      <c r="K12" s="244"/>
      <c r="L12" s="244"/>
      <c r="M12" s="5"/>
      <c r="N12" s="5"/>
      <c r="O12" s="249"/>
      <c r="P12" s="249"/>
      <c r="Q12" s="5"/>
      <c r="R12" s="250"/>
      <c r="S12" s="250"/>
      <c r="T12" s="5"/>
      <c r="U12" s="251"/>
      <c r="V12" s="251"/>
      <c r="W12" s="5"/>
      <c r="X12" s="243"/>
      <c r="Y12" s="243"/>
    </row>
    <row r="13" spans="1:25" ht="21">
      <c r="A13" s="40"/>
      <c r="B13" s="243"/>
      <c r="C13" s="243"/>
      <c r="D13" s="33"/>
      <c r="E13" s="242"/>
      <c r="F13" s="242"/>
      <c r="G13" s="5"/>
      <c r="H13" s="241"/>
      <c r="I13" s="241"/>
      <c r="J13" s="5"/>
      <c r="K13" s="244"/>
      <c r="L13" s="244"/>
      <c r="M13" s="5"/>
      <c r="N13" s="5"/>
      <c r="O13" s="249"/>
      <c r="P13" s="249"/>
      <c r="Q13" s="5"/>
      <c r="R13" s="250"/>
      <c r="S13" s="250"/>
      <c r="T13" s="5"/>
      <c r="U13" s="251"/>
      <c r="V13" s="251"/>
      <c r="W13" s="5"/>
      <c r="X13" s="243"/>
      <c r="Y13" s="243"/>
    </row>
    <row r="14" spans="1:25" ht="21">
      <c r="A14" s="40"/>
      <c r="B14" s="243"/>
      <c r="C14" s="243"/>
      <c r="D14" s="33"/>
      <c r="E14" s="242"/>
      <c r="F14" s="242"/>
      <c r="G14" s="5"/>
      <c r="H14" s="241"/>
      <c r="I14" s="241"/>
      <c r="J14" s="5"/>
      <c r="K14" s="244"/>
      <c r="L14" s="244"/>
      <c r="M14" s="5"/>
      <c r="N14" s="5"/>
      <c r="O14" s="249"/>
      <c r="P14" s="249"/>
      <c r="Q14" s="5"/>
      <c r="R14" s="250"/>
      <c r="S14" s="250"/>
      <c r="T14" s="5"/>
      <c r="U14" s="251"/>
      <c r="V14" s="251"/>
      <c r="W14" s="5"/>
      <c r="X14" s="243"/>
      <c r="Y14" s="243"/>
    </row>
    <row r="15" spans="1:25" ht="21">
      <c r="A15" s="40"/>
      <c r="B15" s="243"/>
      <c r="C15" s="243"/>
      <c r="D15" s="33"/>
      <c r="E15" s="242"/>
      <c r="F15" s="242"/>
      <c r="G15" s="5"/>
      <c r="H15" s="241"/>
      <c r="I15" s="241"/>
      <c r="J15" s="5"/>
      <c r="K15" s="244"/>
      <c r="L15" s="244"/>
      <c r="M15" s="5"/>
      <c r="N15" s="5"/>
      <c r="O15" s="249"/>
      <c r="P15" s="249"/>
      <c r="Q15" s="5"/>
      <c r="R15" s="250"/>
      <c r="S15" s="250"/>
      <c r="T15" s="5"/>
      <c r="U15" s="251"/>
      <c r="V15" s="251"/>
      <c r="W15" s="5"/>
      <c r="X15" s="243"/>
      <c r="Y15" s="243"/>
    </row>
    <row r="16" spans="1:25" ht="21">
      <c r="A16" s="40"/>
      <c r="B16" s="243"/>
      <c r="C16" s="243"/>
      <c r="D16" s="33"/>
      <c r="E16" s="242"/>
      <c r="F16" s="242"/>
      <c r="G16" s="5"/>
      <c r="H16" s="241"/>
      <c r="I16" s="241"/>
      <c r="J16" s="5"/>
      <c r="K16" s="244"/>
      <c r="L16" s="244"/>
      <c r="M16" s="5"/>
      <c r="N16" s="5"/>
      <c r="O16" s="249"/>
      <c r="P16" s="249"/>
      <c r="Q16" s="5"/>
      <c r="R16" s="250"/>
      <c r="S16" s="250"/>
      <c r="T16" s="5"/>
      <c r="U16" s="251"/>
      <c r="V16" s="251"/>
      <c r="W16" s="5"/>
      <c r="X16" s="243"/>
      <c r="Y16" s="243"/>
    </row>
    <row r="17" spans="1:25" ht="21">
      <c r="A17" s="40"/>
      <c r="B17" s="243"/>
      <c r="C17" s="243"/>
      <c r="D17" s="33"/>
      <c r="E17" s="242"/>
      <c r="F17" s="242"/>
      <c r="G17" s="5"/>
      <c r="H17" s="241"/>
      <c r="I17" s="241"/>
      <c r="J17" s="5"/>
      <c r="K17" s="244"/>
      <c r="L17" s="244"/>
      <c r="M17" s="5"/>
      <c r="N17" s="5"/>
      <c r="O17" s="249"/>
      <c r="P17" s="249"/>
      <c r="Q17" s="5"/>
      <c r="R17" s="250"/>
      <c r="S17" s="250"/>
      <c r="T17" s="5"/>
      <c r="U17" s="251"/>
      <c r="V17" s="251"/>
      <c r="W17" s="5"/>
      <c r="X17" s="243"/>
      <c r="Y17" s="243"/>
    </row>
    <row r="18" spans="1:25" ht="21">
      <c r="A18" s="40"/>
      <c r="B18" s="243"/>
      <c r="C18" s="243"/>
      <c r="D18" s="33"/>
      <c r="E18" s="242"/>
      <c r="F18" s="242"/>
      <c r="G18" s="5"/>
      <c r="H18" s="241"/>
      <c r="I18" s="241"/>
      <c r="J18" s="5"/>
      <c r="K18" s="244"/>
      <c r="L18" s="244"/>
      <c r="M18" s="5"/>
      <c r="N18" s="5"/>
      <c r="O18" s="249"/>
      <c r="P18" s="249"/>
      <c r="Q18" s="5"/>
      <c r="R18" s="250"/>
      <c r="S18" s="250"/>
      <c r="T18" s="5"/>
      <c r="U18" s="251"/>
      <c r="V18" s="251"/>
      <c r="W18" s="5"/>
      <c r="X18" s="243"/>
      <c r="Y18" s="243"/>
    </row>
    <row r="19" spans="1:25" ht="21">
      <c r="A19" s="40"/>
      <c r="B19" s="243"/>
      <c r="C19" s="243"/>
      <c r="D19" s="33"/>
      <c r="E19" s="242"/>
      <c r="F19" s="242"/>
      <c r="G19" s="5"/>
      <c r="H19" s="241"/>
      <c r="I19" s="241"/>
      <c r="J19" s="5"/>
      <c r="K19" s="244"/>
      <c r="L19" s="244"/>
      <c r="M19" s="5"/>
      <c r="N19" s="5"/>
      <c r="O19" s="249"/>
      <c r="P19" s="249"/>
      <c r="Q19" s="5"/>
      <c r="R19" s="250"/>
      <c r="S19" s="250"/>
      <c r="T19" s="5"/>
      <c r="U19" s="251"/>
      <c r="V19" s="251"/>
      <c r="W19" s="5"/>
      <c r="X19" s="243"/>
      <c r="Y19" s="243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30" t="str">
        <f>B9</f>
        <v>野木ＳＳＳ</v>
      </c>
      <c r="F22" s="230"/>
      <c r="G22" s="230"/>
      <c r="H22" s="230"/>
      <c r="I22" s="231">
        <f>K22+K23</f>
        <v>1</v>
      </c>
      <c r="J22" s="233" t="s">
        <v>11</v>
      </c>
      <c r="K22" s="4">
        <v>0</v>
      </c>
      <c r="L22" s="4" t="s">
        <v>32</v>
      </c>
      <c r="M22" s="4">
        <v>0</v>
      </c>
      <c r="N22" s="233" t="s">
        <v>12</v>
      </c>
      <c r="O22" s="234">
        <f>M22+M23</f>
        <v>0</v>
      </c>
      <c r="P22" s="225" t="str">
        <f>E9</f>
        <v>共英フットボールクラブ</v>
      </c>
      <c r="Q22" s="225"/>
      <c r="R22" s="225"/>
      <c r="S22" s="225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30"/>
      <c r="F23" s="230"/>
      <c r="G23" s="230"/>
      <c r="H23" s="230"/>
      <c r="I23" s="231"/>
      <c r="J23" s="233"/>
      <c r="K23" s="4">
        <v>1</v>
      </c>
      <c r="L23" s="4" t="s">
        <v>32</v>
      </c>
      <c r="M23" s="4">
        <v>0</v>
      </c>
      <c r="N23" s="233"/>
      <c r="O23" s="234"/>
      <c r="P23" s="225"/>
      <c r="Q23" s="225"/>
      <c r="R23" s="225"/>
      <c r="S23" s="225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52" t="str">
        <f>O9</f>
        <v>ＳＡＫＵＲＡ　ＦＯＯＴＢＡＬＬ　ＣＬＵＢ　Ｊｒ</v>
      </c>
      <c r="F25" s="252"/>
      <c r="G25" s="252"/>
      <c r="H25" s="252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2</v>
      </c>
      <c r="N25" s="233" t="s">
        <v>12</v>
      </c>
      <c r="O25" s="234">
        <f>M25+M26</f>
        <v>3</v>
      </c>
      <c r="P25" s="230" t="str">
        <f>R9</f>
        <v>御厨フットボールクラブ</v>
      </c>
      <c r="Q25" s="230"/>
      <c r="R25" s="230"/>
      <c r="S25" s="23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52"/>
      <c r="F26" s="252"/>
      <c r="G26" s="252"/>
      <c r="H26" s="252"/>
      <c r="I26" s="231"/>
      <c r="J26" s="233"/>
      <c r="K26" s="4">
        <v>0</v>
      </c>
      <c r="L26" s="4" t="s">
        <v>32</v>
      </c>
      <c r="M26" s="4">
        <v>1</v>
      </c>
      <c r="N26" s="233"/>
      <c r="O26" s="234"/>
      <c r="P26" s="230"/>
      <c r="Q26" s="230"/>
      <c r="R26" s="230"/>
      <c r="S26" s="23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25" t="str">
        <f>B9</f>
        <v>野木ＳＳＳ</v>
      </c>
      <c r="F28" s="225"/>
      <c r="G28" s="225"/>
      <c r="H28" s="225"/>
      <c r="I28" s="231">
        <f>K28+K29</f>
        <v>0</v>
      </c>
      <c r="J28" s="233" t="s">
        <v>11</v>
      </c>
      <c r="K28" s="4">
        <v>0</v>
      </c>
      <c r="L28" s="4" t="s">
        <v>32</v>
      </c>
      <c r="M28" s="4">
        <v>0</v>
      </c>
      <c r="N28" s="233" t="s">
        <v>12</v>
      </c>
      <c r="O28" s="234">
        <f>M28+M29</f>
        <v>1</v>
      </c>
      <c r="P28" s="230" t="str">
        <f>H9</f>
        <v>ＦＣエルソレオ日光</v>
      </c>
      <c r="Q28" s="230"/>
      <c r="R28" s="230"/>
      <c r="S28" s="230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25"/>
      <c r="F29" s="225"/>
      <c r="G29" s="225"/>
      <c r="H29" s="225"/>
      <c r="I29" s="231"/>
      <c r="J29" s="233"/>
      <c r="K29" s="4">
        <v>0</v>
      </c>
      <c r="L29" s="4" t="s">
        <v>32</v>
      </c>
      <c r="M29" s="4">
        <v>1</v>
      </c>
      <c r="N29" s="233"/>
      <c r="O29" s="234"/>
      <c r="P29" s="230"/>
      <c r="Q29" s="230"/>
      <c r="R29" s="230"/>
      <c r="S29" s="230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52" t="str">
        <f>O9</f>
        <v>ＳＡＫＵＲＡ　ＦＯＯＴＢＡＬＬ　ＣＬＵＢ　Ｊｒ</v>
      </c>
      <c r="F31" s="252"/>
      <c r="G31" s="252"/>
      <c r="H31" s="252"/>
      <c r="I31" s="231">
        <f>K31+K32</f>
        <v>0</v>
      </c>
      <c r="J31" s="233" t="s">
        <v>11</v>
      </c>
      <c r="K31" s="4">
        <v>0</v>
      </c>
      <c r="L31" s="4" t="s">
        <v>32</v>
      </c>
      <c r="M31" s="4">
        <v>3</v>
      </c>
      <c r="N31" s="233" t="s">
        <v>12</v>
      </c>
      <c r="O31" s="234">
        <f>M31+M32</f>
        <v>3</v>
      </c>
      <c r="P31" s="230" t="str">
        <f>U9</f>
        <v>ヴェルフェ矢板Ｕ－１２</v>
      </c>
      <c r="Q31" s="230"/>
      <c r="R31" s="230"/>
      <c r="S31" s="230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52"/>
      <c r="F32" s="252"/>
      <c r="G32" s="252"/>
      <c r="H32" s="252"/>
      <c r="I32" s="231"/>
      <c r="J32" s="233"/>
      <c r="K32" s="4">
        <v>0</v>
      </c>
      <c r="L32" s="4" t="s">
        <v>32</v>
      </c>
      <c r="M32" s="4">
        <v>0</v>
      </c>
      <c r="N32" s="233"/>
      <c r="O32" s="234"/>
      <c r="P32" s="230"/>
      <c r="Q32" s="230"/>
      <c r="R32" s="230"/>
      <c r="S32" s="230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25" t="str">
        <f>B9</f>
        <v>野木ＳＳＳ</v>
      </c>
      <c r="F34" s="225"/>
      <c r="G34" s="225"/>
      <c r="H34" s="225"/>
      <c r="I34" s="231">
        <f>K34+K35</f>
        <v>0</v>
      </c>
      <c r="J34" s="233" t="s">
        <v>11</v>
      </c>
      <c r="K34" s="4">
        <v>0</v>
      </c>
      <c r="L34" s="4" t="s">
        <v>32</v>
      </c>
      <c r="M34" s="4">
        <v>0</v>
      </c>
      <c r="N34" s="233" t="s">
        <v>12</v>
      </c>
      <c r="O34" s="234">
        <f>M34+M35</f>
        <v>3</v>
      </c>
      <c r="P34" s="230" t="str">
        <f>K9</f>
        <v>ＦＣグラシアス</v>
      </c>
      <c r="Q34" s="230"/>
      <c r="R34" s="230"/>
      <c r="S34" s="230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25"/>
      <c r="F35" s="225"/>
      <c r="G35" s="225"/>
      <c r="H35" s="225"/>
      <c r="I35" s="231"/>
      <c r="J35" s="233"/>
      <c r="K35" s="4">
        <v>0</v>
      </c>
      <c r="L35" s="4" t="s">
        <v>32</v>
      </c>
      <c r="M35" s="4">
        <v>3</v>
      </c>
      <c r="N35" s="233"/>
      <c r="O35" s="234"/>
      <c r="P35" s="230"/>
      <c r="Q35" s="230"/>
      <c r="R35" s="230"/>
      <c r="S35" s="230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52" t="str">
        <f>O9</f>
        <v>ＳＡＫＵＲＡ　ＦＯＯＴＢＡＬＬ　ＣＬＵＢ　Ｊｒ</v>
      </c>
      <c r="F37" s="252"/>
      <c r="G37" s="252"/>
      <c r="H37" s="252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1</v>
      </c>
      <c r="N37" s="233" t="s">
        <v>12</v>
      </c>
      <c r="O37" s="234">
        <f>M37+M38</f>
        <v>1</v>
      </c>
      <c r="P37" s="230" t="str">
        <f>X9</f>
        <v>Ｓ４ スペランツァ</v>
      </c>
      <c r="Q37" s="230"/>
      <c r="R37" s="230"/>
      <c r="S37" s="230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52"/>
      <c r="F38" s="252"/>
      <c r="G38" s="252"/>
      <c r="H38" s="252"/>
      <c r="I38" s="231"/>
      <c r="J38" s="233"/>
      <c r="K38" s="4">
        <v>0</v>
      </c>
      <c r="L38" s="4" t="s">
        <v>32</v>
      </c>
      <c r="M38" s="4">
        <v>0</v>
      </c>
      <c r="N38" s="233"/>
      <c r="O38" s="234"/>
      <c r="P38" s="230"/>
      <c r="Q38" s="230"/>
      <c r="R38" s="230"/>
      <c r="S38" s="230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30" t="str">
        <f>H9</f>
        <v>ＦＣエルソレオ日光</v>
      </c>
      <c r="F41" s="230"/>
      <c r="G41" s="230"/>
      <c r="H41" s="230"/>
      <c r="I41" s="231">
        <f>K41+K42</f>
        <v>2</v>
      </c>
      <c r="J41" s="233" t="s">
        <v>11</v>
      </c>
      <c r="K41" s="4">
        <v>0</v>
      </c>
      <c r="L41" s="4" t="s">
        <v>32</v>
      </c>
      <c r="M41" s="4">
        <v>0</v>
      </c>
      <c r="N41" s="233" t="s">
        <v>12</v>
      </c>
      <c r="O41" s="234">
        <f>M41+M42</f>
        <v>1</v>
      </c>
      <c r="P41" s="225" t="str">
        <f>K9</f>
        <v>ＦＣグラシアス</v>
      </c>
      <c r="Q41" s="225"/>
      <c r="R41" s="225"/>
      <c r="S41" s="225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30"/>
      <c r="F42" s="230"/>
      <c r="G42" s="230"/>
      <c r="H42" s="230"/>
      <c r="I42" s="231"/>
      <c r="J42" s="233"/>
      <c r="K42" s="4">
        <v>2</v>
      </c>
      <c r="L42" s="4" t="s">
        <v>32</v>
      </c>
      <c r="M42" s="4">
        <v>1</v>
      </c>
      <c r="N42" s="233"/>
      <c r="O42" s="234"/>
      <c r="P42" s="225"/>
      <c r="Q42" s="225"/>
      <c r="R42" s="225"/>
      <c r="S42" s="225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30" t="str">
        <f>U9</f>
        <v>ヴェルフェ矢板Ｕ－１２</v>
      </c>
      <c r="F44" s="230"/>
      <c r="G44" s="230"/>
      <c r="H44" s="230"/>
      <c r="I44" s="231">
        <f>K44+K45</f>
        <v>2</v>
      </c>
      <c r="J44" s="233" t="s">
        <v>11</v>
      </c>
      <c r="K44" s="4">
        <v>2</v>
      </c>
      <c r="L44" s="4" t="s">
        <v>32</v>
      </c>
      <c r="M44" s="4">
        <v>0</v>
      </c>
      <c r="N44" s="233" t="s">
        <v>12</v>
      </c>
      <c r="O44" s="234">
        <f>M44+M45</f>
        <v>0</v>
      </c>
      <c r="P44" s="225" t="str">
        <f>X9</f>
        <v>Ｓ４ スペランツァ</v>
      </c>
      <c r="Q44" s="225"/>
      <c r="R44" s="225"/>
      <c r="S44" s="225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30"/>
      <c r="F45" s="230"/>
      <c r="G45" s="230"/>
      <c r="H45" s="230"/>
      <c r="I45" s="231"/>
      <c r="J45" s="233"/>
      <c r="K45" s="4">
        <v>0</v>
      </c>
      <c r="L45" s="4" t="s">
        <v>32</v>
      </c>
      <c r="M45" s="4">
        <v>0</v>
      </c>
      <c r="N45" s="233"/>
      <c r="O45" s="234"/>
      <c r="P45" s="225"/>
      <c r="Q45" s="225"/>
      <c r="R45" s="225"/>
      <c r="S45" s="225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25" t="str">
        <f>E9</f>
        <v>共英フットボールクラブ</v>
      </c>
      <c r="F47" s="225"/>
      <c r="G47" s="225"/>
      <c r="H47" s="225"/>
      <c r="I47" s="231">
        <f>K47+K48</f>
        <v>0</v>
      </c>
      <c r="J47" s="233" t="s">
        <v>11</v>
      </c>
      <c r="K47" s="4">
        <v>0</v>
      </c>
      <c r="L47" s="4" t="s">
        <v>32</v>
      </c>
      <c r="M47" s="4">
        <v>1</v>
      </c>
      <c r="N47" s="233" t="s">
        <v>12</v>
      </c>
      <c r="O47" s="234">
        <f>M47+M48</f>
        <v>3</v>
      </c>
      <c r="P47" s="230" t="str">
        <f>K9</f>
        <v>ＦＣグラシアス</v>
      </c>
      <c r="Q47" s="230"/>
      <c r="R47" s="230"/>
      <c r="S47" s="230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25"/>
      <c r="F48" s="225"/>
      <c r="G48" s="225"/>
      <c r="H48" s="225"/>
      <c r="I48" s="231"/>
      <c r="J48" s="233"/>
      <c r="K48" s="4">
        <v>0</v>
      </c>
      <c r="L48" s="4" t="s">
        <v>32</v>
      </c>
      <c r="M48" s="4">
        <v>2</v>
      </c>
      <c r="N48" s="233"/>
      <c r="O48" s="234"/>
      <c r="P48" s="230"/>
      <c r="Q48" s="230"/>
      <c r="R48" s="230"/>
      <c r="S48" s="230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御厨フットボールクラブ</v>
      </c>
      <c r="F50" s="230"/>
      <c r="G50" s="230"/>
      <c r="H50" s="230"/>
      <c r="I50" s="231">
        <f>K50+K51</f>
        <v>3</v>
      </c>
      <c r="J50" s="233" t="s">
        <v>11</v>
      </c>
      <c r="K50" s="4">
        <v>3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25" t="str">
        <f>X9</f>
        <v>Ｓ４ スペランツァ</v>
      </c>
      <c r="Q50" s="225"/>
      <c r="R50" s="225"/>
      <c r="S50" s="225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0</v>
      </c>
      <c r="L51" s="4" t="s">
        <v>32</v>
      </c>
      <c r="M51" s="4">
        <v>0</v>
      </c>
      <c r="N51" s="233"/>
      <c r="O51" s="234"/>
      <c r="P51" s="225"/>
      <c r="Q51" s="225"/>
      <c r="R51" s="225"/>
      <c r="S51" s="225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40" t="str">
        <f>E9</f>
        <v>共英フットボールクラブ</v>
      </c>
      <c r="F53" s="240"/>
      <c r="G53" s="240"/>
      <c r="H53" s="240"/>
      <c r="I53" s="231">
        <f>K53+K54</f>
        <v>1</v>
      </c>
      <c r="J53" s="233" t="s">
        <v>11</v>
      </c>
      <c r="K53" s="4">
        <v>0</v>
      </c>
      <c r="L53" s="4" t="s">
        <v>32</v>
      </c>
      <c r="M53" s="4">
        <v>1</v>
      </c>
      <c r="N53" s="233" t="s">
        <v>12</v>
      </c>
      <c r="O53" s="234">
        <f>M53+M54</f>
        <v>1</v>
      </c>
      <c r="P53" s="240" t="str">
        <f>H9</f>
        <v>ＦＣエルソレオ日光</v>
      </c>
      <c r="Q53" s="240"/>
      <c r="R53" s="240"/>
      <c r="S53" s="240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40"/>
      <c r="F54" s="240"/>
      <c r="G54" s="240"/>
      <c r="H54" s="240"/>
      <c r="I54" s="231"/>
      <c r="J54" s="233"/>
      <c r="K54" s="4">
        <v>1</v>
      </c>
      <c r="L54" s="4" t="s">
        <v>32</v>
      </c>
      <c r="M54" s="4">
        <v>0</v>
      </c>
      <c r="N54" s="233"/>
      <c r="O54" s="234"/>
      <c r="P54" s="240"/>
      <c r="Q54" s="240"/>
      <c r="R54" s="240"/>
      <c r="S54" s="240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25" t="str">
        <f>R9</f>
        <v>御厨フットボールクラブ</v>
      </c>
      <c r="F56" s="225"/>
      <c r="G56" s="225"/>
      <c r="H56" s="225"/>
      <c r="I56" s="231">
        <f>K56+K57</f>
        <v>0</v>
      </c>
      <c r="J56" s="233" t="s">
        <v>11</v>
      </c>
      <c r="K56" s="4">
        <v>0</v>
      </c>
      <c r="L56" s="4" t="s">
        <v>32</v>
      </c>
      <c r="M56" s="4">
        <v>3</v>
      </c>
      <c r="N56" s="233" t="s">
        <v>12</v>
      </c>
      <c r="O56" s="234">
        <f>M56+M57</f>
        <v>5</v>
      </c>
      <c r="P56" s="230" t="str">
        <f>U9</f>
        <v>ヴェルフェ矢板Ｕ－１２</v>
      </c>
      <c r="Q56" s="230"/>
      <c r="R56" s="230"/>
      <c r="S56" s="230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25"/>
      <c r="F57" s="225"/>
      <c r="G57" s="225"/>
      <c r="H57" s="225"/>
      <c r="I57" s="231"/>
      <c r="J57" s="233"/>
      <c r="K57" s="4">
        <v>0</v>
      </c>
      <c r="L57" s="4" t="s">
        <v>32</v>
      </c>
      <c r="M57" s="4">
        <v>2</v>
      </c>
      <c r="N57" s="233"/>
      <c r="O57" s="234"/>
      <c r="P57" s="230"/>
      <c r="Q57" s="230"/>
      <c r="R57" s="230"/>
      <c r="S57" s="230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103</v>
      </c>
      <c r="B60" s="232"/>
      <c r="C60" s="223" t="str">
        <f>A62</f>
        <v>野木ＳＳＳ</v>
      </c>
      <c r="D60" s="223"/>
      <c r="E60" s="223" t="str">
        <f>A64</f>
        <v>共英フットボールクラブ</v>
      </c>
      <c r="F60" s="223"/>
      <c r="G60" s="223" t="str">
        <f>A66</f>
        <v>ＦＣエルソレオ日光</v>
      </c>
      <c r="H60" s="223"/>
      <c r="I60" s="223" t="str">
        <f>A68</f>
        <v>ＦＣグラシアス</v>
      </c>
      <c r="J60" s="223"/>
      <c r="K60" s="222" t="s">
        <v>1</v>
      </c>
      <c r="L60" s="227" t="s">
        <v>2</v>
      </c>
      <c r="M60" s="222" t="s">
        <v>3</v>
      </c>
      <c r="O60" s="232" t="s">
        <v>104</v>
      </c>
      <c r="P60" s="232"/>
      <c r="Q60" s="224" t="str">
        <f>O9</f>
        <v>ＳＡＫＵＲＡ　ＦＯＯＴＢＡＬＬ　ＣＬＵＢ　Ｊｒ</v>
      </c>
      <c r="R60" s="224"/>
      <c r="S60" s="223" t="str">
        <f>R9</f>
        <v>御厨フットボールクラブ</v>
      </c>
      <c r="T60" s="223"/>
      <c r="U60" s="223" t="str">
        <f>U9</f>
        <v>ヴェルフェ矢板Ｕ－１２</v>
      </c>
      <c r="V60" s="223"/>
      <c r="W60" s="223" t="str">
        <f>X9</f>
        <v>Ｓ４ スペランツァ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3"/>
      <c r="F61" s="223"/>
      <c r="G61" s="223"/>
      <c r="H61" s="223"/>
      <c r="I61" s="223"/>
      <c r="J61" s="223"/>
      <c r="K61" s="222"/>
      <c r="L61" s="227"/>
      <c r="M61" s="222"/>
      <c r="O61" s="232"/>
      <c r="P61" s="232"/>
      <c r="Q61" s="224"/>
      <c r="R61" s="224"/>
      <c r="S61" s="223"/>
      <c r="T61" s="223"/>
      <c r="U61" s="223"/>
      <c r="V61" s="223"/>
      <c r="W61" s="223"/>
      <c r="X61" s="223"/>
      <c r="Y61" s="222"/>
      <c r="Z61" s="227"/>
      <c r="AA61" s="222"/>
    </row>
    <row r="62" spans="1:27" ht="19.5" customHeight="1">
      <c r="A62" s="203" t="str">
        <f>B9</f>
        <v>野木ＳＳＳ</v>
      </c>
      <c r="B62" s="203"/>
      <c r="C62" s="192"/>
      <c r="D62" s="193"/>
      <c r="E62" s="136">
        <f>I22</f>
        <v>1</v>
      </c>
      <c r="F62" s="136">
        <f>O22</f>
        <v>0</v>
      </c>
      <c r="G62" s="136">
        <f>I28</f>
        <v>0</v>
      </c>
      <c r="H62" s="136">
        <f>O28</f>
        <v>1</v>
      </c>
      <c r="I62" s="136">
        <f>I34</f>
        <v>0</v>
      </c>
      <c r="J62" s="136">
        <f>O34</f>
        <v>3</v>
      </c>
      <c r="K62" s="188">
        <f>COUNTIF(C63:J63,"○")*3+COUNTIF(C63:J63,"△")</f>
        <v>3</v>
      </c>
      <c r="L62" s="188">
        <f>E62-F62+G62-H62+I62-J62</f>
        <v>-3</v>
      </c>
      <c r="M62" s="188">
        <v>3</v>
      </c>
      <c r="N62" s="73"/>
      <c r="O62" s="205" t="str">
        <f>O9</f>
        <v>ＳＡＫＵＲＡ　ＦＯＯＴＢＡＬＬ　ＣＬＵＢ　Ｊｒ</v>
      </c>
      <c r="P62" s="206"/>
      <c r="Q62" s="192"/>
      <c r="R62" s="193"/>
      <c r="S62" s="136">
        <f>I25</f>
        <v>0</v>
      </c>
      <c r="T62" s="136">
        <f>O25</f>
        <v>3</v>
      </c>
      <c r="U62" s="136">
        <f>I31</f>
        <v>0</v>
      </c>
      <c r="V62" s="136">
        <f>O31</f>
        <v>3</v>
      </c>
      <c r="W62" s="136">
        <f>I37</f>
        <v>0</v>
      </c>
      <c r="X62" s="136">
        <f>O37</f>
        <v>1</v>
      </c>
      <c r="Y62" s="188">
        <f>COUNTIF(Q63:X63,"○")*3+COUNTIF(Q63:X63,"△")</f>
        <v>0</v>
      </c>
      <c r="Z62" s="188">
        <f>S62-T62+U62-V62+W62-X62</f>
        <v>-7</v>
      </c>
      <c r="AA62" s="188">
        <v>4</v>
      </c>
    </row>
    <row r="63" spans="1:27" ht="19.5" customHeight="1">
      <c r="A63" s="203"/>
      <c r="B63" s="203"/>
      <c r="C63" s="194"/>
      <c r="D63" s="195"/>
      <c r="E63" s="186" t="str">
        <f>IF(E62&gt;F62,"○",IF(E62&lt;F62,"×",IF(E62=F62,"△")))</f>
        <v>○</v>
      </c>
      <c r="F63" s="187"/>
      <c r="G63" s="186" t="str">
        <f>IF(G62&gt;H62,"○",IF(G62&lt;H62,"×",IF(G62=H62,"△")))</f>
        <v>×</v>
      </c>
      <c r="H63" s="187"/>
      <c r="I63" s="186" t="str">
        <f>IF(I62&gt;J62,"○",IF(I62&lt;J62,"×",IF(I62=J62,"△")))</f>
        <v>×</v>
      </c>
      <c r="J63" s="187"/>
      <c r="K63" s="189"/>
      <c r="L63" s="189"/>
      <c r="M63" s="189"/>
      <c r="N63" s="73"/>
      <c r="O63" s="207"/>
      <c r="P63" s="208"/>
      <c r="Q63" s="194"/>
      <c r="R63" s="195"/>
      <c r="S63" s="186" t="str">
        <f>IF(S62&gt;T62,"○",IF(S62&lt;T62,"×",IF(S62=T62,"△")))</f>
        <v>×</v>
      </c>
      <c r="T63" s="187"/>
      <c r="U63" s="186" t="str">
        <f>IF(U62&gt;V62,"○",IF(U62&lt;V62,"×",IF(U62=V62,"△")))</f>
        <v>×</v>
      </c>
      <c r="V63" s="187"/>
      <c r="W63" s="186" t="str">
        <f>IF(W62&gt;X62,"○",IF(W62&lt;X62,"×",IF(W62=X62,"△")))</f>
        <v>×</v>
      </c>
      <c r="X63" s="187"/>
      <c r="Y63" s="189"/>
      <c r="Z63" s="189"/>
      <c r="AA63" s="189"/>
    </row>
    <row r="64" spans="1:27" ht="19.5" customHeight="1">
      <c r="A64" s="203" t="str">
        <f>E9</f>
        <v>共英フットボールクラブ</v>
      </c>
      <c r="B64" s="203"/>
      <c r="C64" s="136">
        <f>F62</f>
        <v>0</v>
      </c>
      <c r="D64" s="136">
        <f>E62</f>
        <v>1</v>
      </c>
      <c r="E64" s="192"/>
      <c r="F64" s="193"/>
      <c r="G64" s="136">
        <f>I53</f>
        <v>1</v>
      </c>
      <c r="H64" s="136">
        <f>O53</f>
        <v>1</v>
      </c>
      <c r="I64" s="136">
        <f>I47</f>
        <v>0</v>
      </c>
      <c r="J64" s="136">
        <f>O47</f>
        <v>3</v>
      </c>
      <c r="K64" s="188">
        <f>COUNTIF(C65:J65,"○")*3+COUNTIF(C65:J65,"△")</f>
        <v>1</v>
      </c>
      <c r="L64" s="188">
        <f>C64-D64+G64-H64+I64-J64</f>
        <v>-4</v>
      </c>
      <c r="M64" s="188">
        <v>4</v>
      </c>
      <c r="N64" s="73"/>
      <c r="O64" s="217" t="str">
        <f>R9</f>
        <v>御厨フットボールクラブ</v>
      </c>
      <c r="P64" s="218"/>
      <c r="Q64" s="136">
        <f>T62</f>
        <v>3</v>
      </c>
      <c r="R64" s="136">
        <f>S62</f>
        <v>0</v>
      </c>
      <c r="S64" s="192"/>
      <c r="T64" s="193"/>
      <c r="U64" s="136">
        <f>I56</f>
        <v>0</v>
      </c>
      <c r="V64" s="136">
        <f>O56</f>
        <v>5</v>
      </c>
      <c r="W64" s="136">
        <f>I50</f>
        <v>3</v>
      </c>
      <c r="X64" s="136">
        <f>O50</f>
        <v>0</v>
      </c>
      <c r="Y64" s="188">
        <f>COUNTIF(Q65:X65,"○")*3+COUNTIF(Q65:X65,"△")</f>
        <v>6</v>
      </c>
      <c r="Z64" s="188">
        <f>Q64-R64+U64-V64+W64-X64</f>
        <v>1</v>
      </c>
      <c r="AA64" s="188">
        <v>2</v>
      </c>
    </row>
    <row r="65" spans="1:27" ht="19.5" customHeight="1">
      <c r="A65" s="203"/>
      <c r="B65" s="203"/>
      <c r="C65" s="186" t="str">
        <f>IF(C64&gt;D64,"○",IF(C64&lt;D64,"×",IF(C64=D64,"△")))</f>
        <v>×</v>
      </c>
      <c r="D65" s="187"/>
      <c r="E65" s="194"/>
      <c r="F65" s="195"/>
      <c r="G65" s="186" t="str">
        <f>IF(G64&gt;H64,"○",IF(G64&lt;H64,"×",IF(G64=H64,"△")))</f>
        <v>△</v>
      </c>
      <c r="H65" s="187"/>
      <c r="I65" s="186" t="str">
        <f>IF(I64&gt;J64,"○",IF(I64&lt;J64,"×",IF(I64=J64,"△")))</f>
        <v>×</v>
      </c>
      <c r="J65" s="187"/>
      <c r="K65" s="189"/>
      <c r="L65" s="189"/>
      <c r="M65" s="189"/>
      <c r="N65" s="73"/>
      <c r="O65" s="219"/>
      <c r="P65" s="220"/>
      <c r="Q65" s="186" t="str">
        <f>IF(Q64&gt;R64,"○",IF(Q64&lt;R64,"×",IF(Q64=R64,"△")))</f>
        <v>○</v>
      </c>
      <c r="R65" s="187"/>
      <c r="S65" s="194"/>
      <c r="T65" s="195"/>
      <c r="U65" s="186" t="str">
        <f>IF(U64&gt;V64,"○",IF(U64&lt;V64,"×",IF(U64=V64,"△")))</f>
        <v>×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48" t="str">
        <f>H9</f>
        <v>ＦＣエルソレオ日光</v>
      </c>
      <c r="B66" s="248"/>
      <c r="C66" s="136">
        <f>H62</f>
        <v>1</v>
      </c>
      <c r="D66" s="136">
        <f>G62</f>
        <v>0</v>
      </c>
      <c r="E66" s="136">
        <f>H64</f>
        <v>1</v>
      </c>
      <c r="F66" s="136">
        <f>G64</f>
        <v>1</v>
      </c>
      <c r="G66" s="192"/>
      <c r="H66" s="193"/>
      <c r="I66" s="136">
        <f>I41</f>
        <v>2</v>
      </c>
      <c r="J66" s="136">
        <f>O41</f>
        <v>1</v>
      </c>
      <c r="K66" s="188">
        <f>COUNTIF(C67:J67,"○")*3+COUNTIF(C67:J67,"△")</f>
        <v>7</v>
      </c>
      <c r="L66" s="188">
        <f>C66-D66+E66-F66+I66-J66</f>
        <v>2</v>
      </c>
      <c r="M66" s="188">
        <v>1</v>
      </c>
      <c r="N66" s="73"/>
      <c r="O66" s="213" t="str">
        <f>U9</f>
        <v>ヴェルフェ矢板Ｕ－１２</v>
      </c>
      <c r="P66" s="214"/>
      <c r="Q66" s="136">
        <f>V62</f>
        <v>3</v>
      </c>
      <c r="R66" s="136">
        <f>U62</f>
        <v>0</v>
      </c>
      <c r="S66" s="136">
        <f>V64</f>
        <v>5</v>
      </c>
      <c r="T66" s="136">
        <f>U64</f>
        <v>0</v>
      </c>
      <c r="U66" s="192"/>
      <c r="V66" s="193"/>
      <c r="W66" s="136">
        <f>I44</f>
        <v>2</v>
      </c>
      <c r="X66" s="136">
        <f>O44</f>
        <v>0</v>
      </c>
      <c r="Y66" s="188">
        <f>COUNTIF(Q67:X67,"○")*3+COUNTIF(Q67:X67,"△")</f>
        <v>9</v>
      </c>
      <c r="Z66" s="188">
        <f>Q66-R66+S66-T66+W66-X66</f>
        <v>10</v>
      </c>
      <c r="AA66" s="188">
        <v>1</v>
      </c>
    </row>
    <row r="67" spans="1:27" ht="19.5" customHeight="1">
      <c r="A67" s="248"/>
      <c r="B67" s="248"/>
      <c r="C67" s="186" t="str">
        <f>IF(C66&gt;D66,"○",IF(C66&lt;D66,"×",IF(C66=D66,"△")))</f>
        <v>○</v>
      </c>
      <c r="D67" s="187"/>
      <c r="E67" s="186" t="str">
        <f>IF(E66&gt;F66,"○",IF(E66&lt;F66,"×",IF(E66=F66,"△")))</f>
        <v>△</v>
      </c>
      <c r="F67" s="187"/>
      <c r="G67" s="194"/>
      <c r="H67" s="195"/>
      <c r="I67" s="186" t="str">
        <f>IF(I66&gt;J66,"○",IF(I66&lt;J66,"×",IF(I66=J66,"△")))</f>
        <v>○</v>
      </c>
      <c r="J67" s="187"/>
      <c r="K67" s="189"/>
      <c r="L67" s="189"/>
      <c r="M67" s="189"/>
      <c r="N67" s="73"/>
      <c r="O67" s="215"/>
      <c r="P67" s="216"/>
      <c r="Q67" s="186" t="str">
        <f>IF(Q66&gt;R66,"○",IF(Q66&lt;R66,"×",IF(Q66=R66,"△")))</f>
        <v>○</v>
      </c>
      <c r="R67" s="187"/>
      <c r="S67" s="186" t="str">
        <f>IF(S66&gt;T66,"○",IF(S66&lt;T66,"×",IF(S66=T66,"△")))</f>
        <v>○</v>
      </c>
      <c r="T67" s="187"/>
      <c r="U67" s="194"/>
      <c r="V67" s="195"/>
      <c r="W67" s="186" t="str">
        <f>IF(W66&gt;X66,"○",IF(W66&lt;X66,"×",IF(W66=X66,"△")))</f>
        <v>○</v>
      </c>
      <c r="X67" s="187"/>
      <c r="Y67" s="189"/>
      <c r="Z67" s="189"/>
      <c r="AA67" s="189"/>
    </row>
    <row r="68" spans="1:27" ht="19.5" customHeight="1">
      <c r="A68" s="202" t="str">
        <f>K9</f>
        <v>ＦＣグラシアス</v>
      </c>
      <c r="B68" s="202"/>
      <c r="C68" s="136">
        <f>J62</f>
        <v>3</v>
      </c>
      <c r="D68" s="136">
        <f>I62</f>
        <v>0</v>
      </c>
      <c r="E68" s="136">
        <f>J64</f>
        <v>3</v>
      </c>
      <c r="F68" s="136">
        <f>I64</f>
        <v>0</v>
      </c>
      <c r="G68" s="136">
        <f>J66</f>
        <v>1</v>
      </c>
      <c r="H68" s="136">
        <f>I66</f>
        <v>2</v>
      </c>
      <c r="I68" s="192"/>
      <c r="J68" s="193"/>
      <c r="K68" s="188">
        <f>COUNTIF(C69:J69,"○")*3+COUNTIF(C69:J69,"△")</f>
        <v>6</v>
      </c>
      <c r="L68" s="188">
        <f>C68-D68+E68-F68+G68-H68</f>
        <v>5</v>
      </c>
      <c r="M68" s="188">
        <v>2</v>
      </c>
      <c r="N68" s="73"/>
      <c r="O68" s="209" t="str">
        <f>X9</f>
        <v>Ｓ４ スペランツァ</v>
      </c>
      <c r="P68" s="210"/>
      <c r="Q68" s="136">
        <f>X62</f>
        <v>1</v>
      </c>
      <c r="R68" s="136">
        <f>W62</f>
        <v>0</v>
      </c>
      <c r="S68" s="136">
        <f>X64</f>
        <v>0</v>
      </c>
      <c r="T68" s="136">
        <f>W64</f>
        <v>3</v>
      </c>
      <c r="U68" s="136">
        <f>X66</f>
        <v>0</v>
      </c>
      <c r="V68" s="136">
        <f>W66</f>
        <v>2</v>
      </c>
      <c r="W68" s="192"/>
      <c r="X68" s="193"/>
      <c r="Y68" s="188">
        <f>COUNTIF(Q69:X69,"○")*3+COUNTIF(Q69:X69,"△")</f>
        <v>3</v>
      </c>
      <c r="Z68" s="188">
        <f>Q68-R68+S68-T68+U68-V68</f>
        <v>-4</v>
      </c>
      <c r="AA68" s="188">
        <v>3</v>
      </c>
    </row>
    <row r="69" spans="1:27" ht="19.5" customHeight="1">
      <c r="A69" s="202"/>
      <c r="B69" s="202"/>
      <c r="C69" s="186" t="str">
        <f>IF(C68&gt;D68,"○",IF(C68&lt;D68,"×",IF(C68=D68,"△")))</f>
        <v>○</v>
      </c>
      <c r="D69" s="187"/>
      <c r="E69" s="186" t="str">
        <f>IF(E68&gt;F68,"○",IF(E68&lt;F68,"×",IF(E68=F68,"△")))</f>
        <v>○</v>
      </c>
      <c r="F69" s="187"/>
      <c r="G69" s="186" t="str">
        <f>IF(G68&gt;H68,"○",IF(G68&lt;H68,"×",IF(G68=H68,"△")))</f>
        <v>×</v>
      </c>
      <c r="H69" s="187"/>
      <c r="I69" s="194"/>
      <c r="J69" s="195"/>
      <c r="K69" s="189"/>
      <c r="L69" s="189"/>
      <c r="M69" s="189"/>
      <c r="N69" s="73"/>
      <c r="O69" s="211"/>
      <c r="P69" s="212"/>
      <c r="Q69" s="186" t="str">
        <f>IF(Q68&gt;R68,"○",IF(Q68&lt;R68,"×",IF(Q68=R68,"△")))</f>
        <v>○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×</v>
      </c>
      <c r="V69" s="187"/>
      <c r="W69" s="194"/>
      <c r="X69" s="195"/>
      <c r="Y69" s="189"/>
      <c r="Z69" s="189"/>
      <c r="AA69" s="189"/>
    </row>
  </sheetData>
  <sheetProtection/>
  <mergeCells count="213">
    <mergeCell ref="AA60:AA61"/>
    <mergeCell ref="Q60:R61"/>
    <mergeCell ref="S60:T61"/>
    <mergeCell ref="U60:V61"/>
    <mergeCell ref="W60:X61"/>
    <mergeCell ref="H1:J1"/>
    <mergeCell ref="L60:L61"/>
    <mergeCell ref="M60:M61"/>
    <mergeCell ref="O60:P61"/>
    <mergeCell ref="T53:X54"/>
    <mergeCell ref="C65:D65"/>
    <mergeCell ref="Y60:Y61"/>
    <mergeCell ref="Z60:Z61"/>
    <mergeCell ref="A60:B61"/>
    <mergeCell ref="C60:D61"/>
    <mergeCell ref="E60:F61"/>
    <mergeCell ref="G60:H61"/>
    <mergeCell ref="I60:J61"/>
    <mergeCell ref="K60:K61"/>
    <mergeCell ref="A62:B63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O47:O48"/>
    <mergeCell ref="P47:S48"/>
    <mergeCell ref="T47:X48"/>
    <mergeCell ref="O50:O51"/>
    <mergeCell ref="B50:B51"/>
    <mergeCell ref="C50:D51"/>
    <mergeCell ref="E50:H51"/>
    <mergeCell ref="I50:I51"/>
    <mergeCell ref="J50:J51"/>
    <mergeCell ref="N50:N51"/>
    <mergeCell ref="B47:B48"/>
    <mergeCell ref="C47:D48"/>
    <mergeCell ref="E47:H48"/>
    <mergeCell ref="I47:I48"/>
    <mergeCell ref="J47:J48"/>
    <mergeCell ref="N47:N48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8:B29"/>
    <mergeCell ref="C28:D29"/>
    <mergeCell ref="E28:H29"/>
    <mergeCell ref="I28:I29"/>
    <mergeCell ref="J28:J29"/>
    <mergeCell ref="N28:N29"/>
    <mergeCell ref="P22:S23"/>
    <mergeCell ref="T22:X23"/>
    <mergeCell ref="B25:B26"/>
    <mergeCell ref="C25:D26"/>
    <mergeCell ref="E25:H26"/>
    <mergeCell ref="I25:I26"/>
    <mergeCell ref="T25:X26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B9:C19"/>
    <mergeCell ref="E9:F19"/>
    <mergeCell ref="H9:I19"/>
    <mergeCell ref="K9:L19"/>
    <mergeCell ref="O9:P19"/>
    <mergeCell ref="R9:S19"/>
    <mergeCell ref="F4:G4"/>
    <mergeCell ref="S4:T4"/>
    <mergeCell ref="B8:C8"/>
    <mergeCell ref="E8:F8"/>
    <mergeCell ref="H8:I8"/>
    <mergeCell ref="K8:L8"/>
    <mergeCell ref="O8:P8"/>
    <mergeCell ref="R8:S8"/>
    <mergeCell ref="O1:Q1"/>
    <mergeCell ref="J25:J26"/>
    <mergeCell ref="N25:N26"/>
    <mergeCell ref="O25:O26"/>
    <mergeCell ref="P25:S26"/>
    <mergeCell ref="J31:J32"/>
    <mergeCell ref="N31:N32"/>
    <mergeCell ref="R1:Y1"/>
    <mergeCell ref="U8:V8"/>
    <mergeCell ref="X8:Y8"/>
    <mergeCell ref="B3:D3"/>
    <mergeCell ref="O3:Q3"/>
    <mergeCell ref="T40:X40"/>
    <mergeCell ref="Q65:R65"/>
    <mergeCell ref="U65:V65"/>
    <mergeCell ref="U63:V63"/>
    <mergeCell ref="W63:X63"/>
    <mergeCell ref="G65:H65"/>
    <mergeCell ref="G63:H63"/>
    <mergeCell ref="I63:J63"/>
    <mergeCell ref="C62:D63"/>
    <mergeCell ref="K62:K63"/>
    <mergeCell ref="L62:L63"/>
    <mergeCell ref="M62:M63"/>
    <mergeCell ref="O62:P63"/>
    <mergeCell ref="Q62:R63"/>
    <mergeCell ref="Y62:Y63"/>
    <mergeCell ref="Z62:Z63"/>
    <mergeCell ref="AA62:AA63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I67:J67"/>
    <mergeCell ref="A68:B69"/>
    <mergeCell ref="I68:J69"/>
    <mergeCell ref="K68:K69"/>
    <mergeCell ref="L68:L69"/>
    <mergeCell ref="M68:M69"/>
    <mergeCell ref="O68:P69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  <mergeCell ref="U69:V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70</v>
      </c>
      <c r="C3" s="185"/>
      <c r="D3" s="185"/>
      <c r="E3" s="36" t="str">
        <f>'組み合わせ'!A45</f>
        <v>小山市運動公園陸上競技場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15</v>
      </c>
      <c r="G4" s="185"/>
      <c r="H4" s="36"/>
      <c r="O4" s="37"/>
      <c r="P4" s="37"/>
      <c r="Q4" s="37"/>
      <c r="R4" s="38"/>
      <c r="S4" s="185" t="s">
        <v>16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17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50"/>
      <c r="F6" s="69"/>
      <c r="G6" s="143"/>
      <c r="H6" s="148"/>
      <c r="I6" s="142"/>
      <c r="J6" s="143"/>
      <c r="K6" s="148"/>
      <c r="L6" s="8"/>
      <c r="M6" s="8"/>
      <c r="N6" s="8"/>
      <c r="O6" s="8"/>
      <c r="P6" s="142"/>
      <c r="Q6" s="143"/>
      <c r="R6" s="151"/>
      <c r="S6" s="153"/>
      <c r="T6" s="11"/>
      <c r="U6" s="12"/>
      <c r="V6" s="14"/>
      <c r="W6" s="11"/>
      <c r="X6" s="12"/>
      <c r="Y6" s="8"/>
    </row>
    <row r="7" spans="1:25" ht="21">
      <c r="A7" s="40"/>
      <c r="B7" s="8"/>
      <c r="C7" s="15"/>
      <c r="D7" s="8"/>
      <c r="E7" s="10"/>
      <c r="F7" s="15"/>
      <c r="G7" s="18"/>
      <c r="H7" s="18"/>
      <c r="I7" s="152"/>
      <c r="J7" s="8"/>
      <c r="K7" s="149"/>
      <c r="L7" s="8"/>
      <c r="M7" s="8"/>
      <c r="N7" s="8"/>
      <c r="O7" s="18"/>
      <c r="P7" s="152"/>
      <c r="Q7" s="8"/>
      <c r="R7" s="149"/>
      <c r="S7" s="8"/>
      <c r="T7" s="8"/>
      <c r="U7" s="10"/>
      <c r="V7" s="23"/>
      <c r="W7" s="18"/>
      <c r="X7" s="10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55" t="str">
        <f>'組み合わせ'!C45</f>
        <v>鹿沼西ＦＣ</v>
      </c>
      <c r="C9" s="255"/>
      <c r="D9" s="4"/>
      <c r="E9" s="244" t="str">
        <f>'組み合わせ'!C47</f>
        <v>ＨＦＣ．ＺＥＲＯ真岡</v>
      </c>
      <c r="F9" s="244"/>
      <c r="G9" s="3"/>
      <c r="H9" s="256" t="str">
        <f>'組み合わせ'!C49</f>
        <v>さくらボン・ディ・ボーラ</v>
      </c>
      <c r="I9" s="256"/>
      <c r="J9" s="3"/>
      <c r="K9" s="257" t="str">
        <f>'組み合わせ'!C51</f>
        <v>栃木サッカークラブＵ－１２</v>
      </c>
      <c r="L9" s="257"/>
      <c r="M9" s="3"/>
      <c r="N9" s="3"/>
      <c r="O9" s="258" t="str">
        <f>'組み合わせ'!C55</f>
        <v>ｕｎｉｏｎ ｓｐｏｒｔｓ ｃｌｕｂ</v>
      </c>
      <c r="P9" s="258"/>
      <c r="Q9" s="3"/>
      <c r="R9" s="259" t="str">
        <f>'組み合わせ'!C57</f>
        <v>ＦＣ黒羽</v>
      </c>
      <c r="S9" s="259"/>
      <c r="T9" s="3"/>
      <c r="U9" s="243" t="str">
        <f>'組み合わせ'!C59</f>
        <v>ＦＣカンピオーネ</v>
      </c>
      <c r="V9" s="243"/>
      <c r="W9" s="3"/>
      <c r="X9" s="243" t="str">
        <f>'組み合わせ'!C61</f>
        <v>Ｋ－ＷＥＳＴ．ＦＣ2001</v>
      </c>
      <c r="Y9" s="243"/>
    </row>
    <row r="10" spans="1:25" ht="21">
      <c r="A10" s="40"/>
      <c r="B10" s="255"/>
      <c r="C10" s="255"/>
      <c r="D10" s="4"/>
      <c r="E10" s="244"/>
      <c r="F10" s="244"/>
      <c r="G10" s="3"/>
      <c r="H10" s="256"/>
      <c r="I10" s="256"/>
      <c r="J10" s="3"/>
      <c r="K10" s="257"/>
      <c r="L10" s="257"/>
      <c r="M10" s="3"/>
      <c r="N10" s="3"/>
      <c r="O10" s="258"/>
      <c r="P10" s="258"/>
      <c r="Q10" s="3"/>
      <c r="R10" s="259"/>
      <c r="S10" s="259"/>
      <c r="T10" s="3"/>
      <c r="U10" s="243"/>
      <c r="V10" s="243"/>
      <c r="W10" s="3"/>
      <c r="X10" s="243"/>
      <c r="Y10" s="243"/>
    </row>
    <row r="11" spans="1:25" ht="21">
      <c r="A11" s="40"/>
      <c r="B11" s="255"/>
      <c r="C11" s="255"/>
      <c r="D11" s="4"/>
      <c r="E11" s="244"/>
      <c r="F11" s="244"/>
      <c r="G11" s="3"/>
      <c r="H11" s="256"/>
      <c r="I11" s="256"/>
      <c r="J11" s="3"/>
      <c r="K11" s="257"/>
      <c r="L11" s="257"/>
      <c r="M11" s="3"/>
      <c r="N11" s="3"/>
      <c r="O11" s="258"/>
      <c r="P11" s="258"/>
      <c r="Q11" s="3"/>
      <c r="R11" s="259"/>
      <c r="S11" s="259"/>
      <c r="T11" s="3"/>
      <c r="U11" s="243"/>
      <c r="V11" s="243"/>
      <c r="W11" s="3"/>
      <c r="X11" s="243"/>
      <c r="Y11" s="243"/>
    </row>
    <row r="12" spans="1:25" ht="21">
      <c r="A12" s="40"/>
      <c r="B12" s="255"/>
      <c r="C12" s="255"/>
      <c r="D12" s="4"/>
      <c r="E12" s="244"/>
      <c r="F12" s="244"/>
      <c r="G12" s="3"/>
      <c r="H12" s="256"/>
      <c r="I12" s="256"/>
      <c r="J12" s="3"/>
      <c r="K12" s="257"/>
      <c r="L12" s="257"/>
      <c r="M12" s="3"/>
      <c r="N12" s="3"/>
      <c r="O12" s="258"/>
      <c r="P12" s="258"/>
      <c r="Q12" s="3"/>
      <c r="R12" s="259"/>
      <c r="S12" s="259"/>
      <c r="T12" s="3"/>
      <c r="U12" s="243"/>
      <c r="V12" s="243"/>
      <c r="W12" s="3"/>
      <c r="X12" s="243"/>
      <c r="Y12" s="243"/>
    </row>
    <row r="13" spans="1:25" ht="21">
      <c r="A13" s="40"/>
      <c r="B13" s="255"/>
      <c r="C13" s="255"/>
      <c r="D13" s="4"/>
      <c r="E13" s="244"/>
      <c r="F13" s="244"/>
      <c r="G13" s="3"/>
      <c r="H13" s="256"/>
      <c r="I13" s="256"/>
      <c r="J13" s="3"/>
      <c r="K13" s="257"/>
      <c r="L13" s="257"/>
      <c r="M13" s="3"/>
      <c r="N13" s="3"/>
      <c r="O13" s="258"/>
      <c r="P13" s="258"/>
      <c r="Q13" s="3"/>
      <c r="R13" s="259"/>
      <c r="S13" s="259"/>
      <c r="T13" s="3"/>
      <c r="U13" s="243"/>
      <c r="V13" s="243"/>
      <c r="W13" s="3"/>
      <c r="X13" s="243"/>
      <c r="Y13" s="243"/>
    </row>
    <row r="14" spans="1:25" ht="21">
      <c r="A14" s="40"/>
      <c r="B14" s="255"/>
      <c r="C14" s="255"/>
      <c r="D14" s="4"/>
      <c r="E14" s="244"/>
      <c r="F14" s="244"/>
      <c r="G14" s="3"/>
      <c r="H14" s="256"/>
      <c r="I14" s="256"/>
      <c r="J14" s="3"/>
      <c r="K14" s="257"/>
      <c r="L14" s="257"/>
      <c r="M14" s="3"/>
      <c r="N14" s="3"/>
      <c r="O14" s="258"/>
      <c r="P14" s="258"/>
      <c r="Q14" s="3"/>
      <c r="R14" s="259"/>
      <c r="S14" s="259"/>
      <c r="T14" s="3"/>
      <c r="U14" s="243"/>
      <c r="V14" s="243"/>
      <c r="W14" s="3"/>
      <c r="X14" s="243"/>
      <c r="Y14" s="243"/>
    </row>
    <row r="15" spans="1:25" ht="21">
      <c r="A15" s="40"/>
      <c r="B15" s="255"/>
      <c r="C15" s="255"/>
      <c r="D15" s="4"/>
      <c r="E15" s="244"/>
      <c r="F15" s="244"/>
      <c r="G15" s="3"/>
      <c r="H15" s="256"/>
      <c r="I15" s="256"/>
      <c r="J15" s="3"/>
      <c r="K15" s="257"/>
      <c r="L15" s="257"/>
      <c r="M15" s="3"/>
      <c r="N15" s="3"/>
      <c r="O15" s="258"/>
      <c r="P15" s="258"/>
      <c r="Q15" s="3"/>
      <c r="R15" s="259"/>
      <c r="S15" s="259"/>
      <c r="T15" s="3"/>
      <c r="U15" s="243"/>
      <c r="V15" s="243"/>
      <c r="W15" s="3"/>
      <c r="X15" s="243"/>
      <c r="Y15" s="243"/>
    </row>
    <row r="16" spans="1:25" ht="21">
      <c r="A16" s="40"/>
      <c r="B16" s="255"/>
      <c r="C16" s="255"/>
      <c r="D16" s="4"/>
      <c r="E16" s="244"/>
      <c r="F16" s="244"/>
      <c r="G16" s="3"/>
      <c r="H16" s="256"/>
      <c r="I16" s="256"/>
      <c r="J16" s="3"/>
      <c r="K16" s="257"/>
      <c r="L16" s="257"/>
      <c r="M16" s="3"/>
      <c r="N16" s="3"/>
      <c r="O16" s="258"/>
      <c r="P16" s="258"/>
      <c r="Q16" s="3"/>
      <c r="R16" s="259"/>
      <c r="S16" s="259"/>
      <c r="T16" s="3"/>
      <c r="U16" s="243"/>
      <c r="V16" s="243"/>
      <c r="W16" s="3"/>
      <c r="X16" s="243"/>
      <c r="Y16" s="243"/>
    </row>
    <row r="17" spans="1:25" ht="21">
      <c r="A17" s="40"/>
      <c r="B17" s="255"/>
      <c r="C17" s="255"/>
      <c r="D17" s="4"/>
      <c r="E17" s="244"/>
      <c r="F17" s="244"/>
      <c r="G17" s="3"/>
      <c r="H17" s="256"/>
      <c r="I17" s="256"/>
      <c r="J17" s="3"/>
      <c r="K17" s="257"/>
      <c r="L17" s="257"/>
      <c r="M17" s="3"/>
      <c r="N17" s="3"/>
      <c r="O17" s="258"/>
      <c r="P17" s="258"/>
      <c r="Q17" s="3"/>
      <c r="R17" s="259"/>
      <c r="S17" s="259"/>
      <c r="T17" s="3"/>
      <c r="U17" s="243"/>
      <c r="V17" s="243"/>
      <c r="W17" s="3"/>
      <c r="X17" s="243"/>
      <c r="Y17" s="243"/>
    </row>
    <row r="18" spans="1:25" ht="21">
      <c r="A18" s="40"/>
      <c r="B18" s="255"/>
      <c r="C18" s="255"/>
      <c r="D18" s="4"/>
      <c r="E18" s="244"/>
      <c r="F18" s="244"/>
      <c r="G18" s="3"/>
      <c r="H18" s="256"/>
      <c r="I18" s="256"/>
      <c r="J18" s="3"/>
      <c r="K18" s="257"/>
      <c r="L18" s="257"/>
      <c r="M18" s="3"/>
      <c r="N18" s="3"/>
      <c r="O18" s="258"/>
      <c r="P18" s="258"/>
      <c r="Q18" s="3"/>
      <c r="R18" s="259"/>
      <c r="S18" s="259"/>
      <c r="T18" s="3"/>
      <c r="U18" s="243"/>
      <c r="V18" s="243"/>
      <c r="W18" s="3"/>
      <c r="X18" s="243"/>
      <c r="Y18" s="243"/>
    </row>
    <row r="19" spans="1:25" ht="21">
      <c r="A19" s="40"/>
      <c r="B19" s="255"/>
      <c r="C19" s="255"/>
      <c r="D19" s="4"/>
      <c r="E19" s="244"/>
      <c r="F19" s="244"/>
      <c r="G19" s="3"/>
      <c r="H19" s="256"/>
      <c r="I19" s="256"/>
      <c r="J19" s="3"/>
      <c r="K19" s="257"/>
      <c r="L19" s="257"/>
      <c r="M19" s="3"/>
      <c r="N19" s="3"/>
      <c r="O19" s="258"/>
      <c r="P19" s="258"/>
      <c r="Q19" s="3"/>
      <c r="R19" s="259"/>
      <c r="S19" s="259"/>
      <c r="T19" s="3"/>
      <c r="U19" s="243"/>
      <c r="V19" s="243"/>
      <c r="W19" s="3"/>
      <c r="X19" s="243"/>
      <c r="Y19" s="243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25" t="str">
        <f>B9</f>
        <v>鹿沼西ＦＣ</v>
      </c>
      <c r="F22" s="225"/>
      <c r="G22" s="225"/>
      <c r="H22" s="225"/>
      <c r="I22" s="231">
        <f>K22+K23</f>
        <v>0</v>
      </c>
      <c r="J22" s="233" t="s">
        <v>11</v>
      </c>
      <c r="K22" s="4">
        <v>0</v>
      </c>
      <c r="L22" s="4" t="s">
        <v>32</v>
      </c>
      <c r="M22" s="4">
        <v>3</v>
      </c>
      <c r="N22" s="233" t="s">
        <v>12</v>
      </c>
      <c r="O22" s="234">
        <f>M22+M23</f>
        <v>4</v>
      </c>
      <c r="P22" s="230" t="str">
        <f>E9</f>
        <v>ＨＦＣ．ＺＥＲＯ真岡</v>
      </c>
      <c r="Q22" s="230"/>
      <c r="R22" s="230"/>
      <c r="S22" s="230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25"/>
      <c r="F23" s="225"/>
      <c r="G23" s="225"/>
      <c r="H23" s="225"/>
      <c r="I23" s="231"/>
      <c r="J23" s="233"/>
      <c r="K23" s="4">
        <v>0</v>
      </c>
      <c r="L23" s="4" t="s">
        <v>32</v>
      </c>
      <c r="M23" s="4">
        <v>1</v>
      </c>
      <c r="N23" s="233"/>
      <c r="O23" s="234"/>
      <c r="P23" s="230"/>
      <c r="Q23" s="230"/>
      <c r="R23" s="230"/>
      <c r="S23" s="230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40" t="str">
        <f>O9</f>
        <v>ｕｎｉｏｎ ｓｐｏｒｔｓ ｃｌｕｂ</v>
      </c>
      <c r="F25" s="240"/>
      <c r="G25" s="240"/>
      <c r="H25" s="240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0</v>
      </c>
      <c r="N25" s="233" t="s">
        <v>12</v>
      </c>
      <c r="O25" s="234">
        <f>M25+M26</f>
        <v>0</v>
      </c>
      <c r="P25" s="240" t="str">
        <f>R9</f>
        <v>ＦＣ黒羽</v>
      </c>
      <c r="Q25" s="240"/>
      <c r="R25" s="240"/>
      <c r="S25" s="24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40"/>
      <c r="F26" s="240"/>
      <c r="G26" s="240"/>
      <c r="H26" s="240"/>
      <c r="I26" s="231"/>
      <c r="J26" s="233"/>
      <c r="K26" s="4">
        <v>0</v>
      </c>
      <c r="L26" s="4" t="s">
        <v>32</v>
      </c>
      <c r="M26" s="4">
        <v>0</v>
      </c>
      <c r="N26" s="233"/>
      <c r="O26" s="234"/>
      <c r="P26" s="240"/>
      <c r="Q26" s="240"/>
      <c r="R26" s="240"/>
      <c r="S26" s="24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40" t="str">
        <f>B9</f>
        <v>鹿沼西ＦＣ</v>
      </c>
      <c r="F28" s="240"/>
      <c r="G28" s="240"/>
      <c r="H28" s="240"/>
      <c r="I28" s="231">
        <f>K28+K29</f>
        <v>1</v>
      </c>
      <c r="J28" s="233" t="s">
        <v>11</v>
      </c>
      <c r="K28" s="4">
        <v>1</v>
      </c>
      <c r="L28" s="4" t="s">
        <v>32</v>
      </c>
      <c r="M28" s="4">
        <v>1</v>
      </c>
      <c r="N28" s="233" t="s">
        <v>12</v>
      </c>
      <c r="O28" s="234">
        <f>M28+M29</f>
        <v>1</v>
      </c>
      <c r="P28" s="240" t="str">
        <f>H9</f>
        <v>さくらボン・ディ・ボーラ</v>
      </c>
      <c r="Q28" s="240"/>
      <c r="R28" s="240"/>
      <c r="S28" s="240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40"/>
      <c r="F29" s="240"/>
      <c r="G29" s="240"/>
      <c r="H29" s="240"/>
      <c r="I29" s="231"/>
      <c r="J29" s="233"/>
      <c r="K29" s="4">
        <v>0</v>
      </c>
      <c r="L29" s="4" t="s">
        <v>32</v>
      </c>
      <c r="M29" s="4">
        <v>0</v>
      </c>
      <c r="N29" s="233"/>
      <c r="O29" s="234"/>
      <c r="P29" s="240"/>
      <c r="Q29" s="240"/>
      <c r="R29" s="240"/>
      <c r="S29" s="240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30" t="str">
        <f>O9</f>
        <v>ｕｎｉｏｎ ｓｐｏｒｔｓ ｃｌｕｂ</v>
      </c>
      <c r="F31" s="230"/>
      <c r="G31" s="230"/>
      <c r="H31" s="230"/>
      <c r="I31" s="231">
        <f>K31+K32</f>
        <v>3</v>
      </c>
      <c r="J31" s="233" t="s">
        <v>11</v>
      </c>
      <c r="K31" s="4">
        <v>1</v>
      </c>
      <c r="L31" s="4" t="s">
        <v>32</v>
      </c>
      <c r="M31" s="4">
        <v>0</v>
      </c>
      <c r="N31" s="233" t="s">
        <v>12</v>
      </c>
      <c r="O31" s="234">
        <f>M31+M32</f>
        <v>1</v>
      </c>
      <c r="P31" s="239" t="str">
        <f>U9</f>
        <v>ＦＣカンピオーネ</v>
      </c>
      <c r="Q31" s="239"/>
      <c r="R31" s="239"/>
      <c r="S31" s="239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30"/>
      <c r="F32" s="230"/>
      <c r="G32" s="230"/>
      <c r="H32" s="230"/>
      <c r="I32" s="231"/>
      <c r="J32" s="233"/>
      <c r="K32" s="4">
        <v>2</v>
      </c>
      <c r="L32" s="4" t="s">
        <v>32</v>
      </c>
      <c r="M32" s="4">
        <v>1</v>
      </c>
      <c r="N32" s="233"/>
      <c r="O32" s="234"/>
      <c r="P32" s="239"/>
      <c r="Q32" s="239"/>
      <c r="R32" s="239"/>
      <c r="S32" s="239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25" t="str">
        <f>B9</f>
        <v>鹿沼西ＦＣ</v>
      </c>
      <c r="F34" s="225"/>
      <c r="G34" s="225"/>
      <c r="H34" s="225"/>
      <c r="I34" s="231">
        <f>K34+K35</f>
        <v>0</v>
      </c>
      <c r="J34" s="233" t="s">
        <v>11</v>
      </c>
      <c r="K34" s="4">
        <v>0</v>
      </c>
      <c r="L34" s="4" t="s">
        <v>32</v>
      </c>
      <c r="M34" s="4">
        <v>5</v>
      </c>
      <c r="N34" s="233" t="s">
        <v>12</v>
      </c>
      <c r="O34" s="234">
        <f>M34+M35</f>
        <v>11</v>
      </c>
      <c r="P34" s="230" t="str">
        <f>K9</f>
        <v>栃木サッカークラブＵ－１２</v>
      </c>
      <c r="Q34" s="230"/>
      <c r="R34" s="230"/>
      <c r="S34" s="230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25"/>
      <c r="F35" s="225"/>
      <c r="G35" s="225"/>
      <c r="H35" s="225"/>
      <c r="I35" s="231"/>
      <c r="J35" s="233"/>
      <c r="K35" s="4">
        <v>0</v>
      </c>
      <c r="L35" s="4" t="s">
        <v>32</v>
      </c>
      <c r="M35" s="4">
        <v>6</v>
      </c>
      <c r="N35" s="233"/>
      <c r="O35" s="234"/>
      <c r="P35" s="230"/>
      <c r="Q35" s="230"/>
      <c r="R35" s="230"/>
      <c r="S35" s="230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40" t="str">
        <f>O9</f>
        <v>ｕｎｉｏｎ ｓｐｏｒｔｓ ｃｌｕｂ</v>
      </c>
      <c r="F37" s="240"/>
      <c r="G37" s="240"/>
      <c r="H37" s="240"/>
      <c r="I37" s="231">
        <f>K37+K38</f>
        <v>1</v>
      </c>
      <c r="J37" s="233" t="s">
        <v>11</v>
      </c>
      <c r="K37" s="4">
        <v>1</v>
      </c>
      <c r="L37" s="4" t="s">
        <v>32</v>
      </c>
      <c r="M37" s="4">
        <v>1</v>
      </c>
      <c r="N37" s="233" t="s">
        <v>12</v>
      </c>
      <c r="O37" s="234">
        <f>M37+M38</f>
        <v>1</v>
      </c>
      <c r="P37" s="240" t="str">
        <f>X9</f>
        <v>Ｋ－ＷＥＳＴ．ＦＣ2001</v>
      </c>
      <c r="Q37" s="240"/>
      <c r="R37" s="240"/>
      <c r="S37" s="240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40"/>
      <c r="F38" s="240"/>
      <c r="G38" s="240"/>
      <c r="H38" s="240"/>
      <c r="I38" s="231"/>
      <c r="J38" s="233"/>
      <c r="K38" s="4">
        <v>0</v>
      </c>
      <c r="L38" s="4" t="s">
        <v>32</v>
      </c>
      <c r="M38" s="4">
        <v>0</v>
      </c>
      <c r="N38" s="233"/>
      <c r="O38" s="234"/>
      <c r="P38" s="240"/>
      <c r="Q38" s="240"/>
      <c r="R38" s="240"/>
      <c r="S38" s="240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25" t="str">
        <f>H9</f>
        <v>さくらボン・ディ・ボーラ</v>
      </c>
      <c r="F41" s="225"/>
      <c r="G41" s="225"/>
      <c r="H41" s="225"/>
      <c r="I41" s="231">
        <f>K41+K42</f>
        <v>1</v>
      </c>
      <c r="J41" s="233" t="s">
        <v>11</v>
      </c>
      <c r="K41" s="4">
        <v>0</v>
      </c>
      <c r="L41" s="4" t="s">
        <v>32</v>
      </c>
      <c r="M41" s="4">
        <v>3</v>
      </c>
      <c r="N41" s="233" t="s">
        <v>12</v>
      </c>
      <c r="O41" s="234">
        <f>M41+M42</f>
        <v>6</v>
      </c>
      <c r="P41" s="230" t="str">
        <f>K9</f>
        <v>栃木サッカークラブＵ－１２</v>
      </c>
      <c r="Q41" s="230"/>
      <c r="R41" s="230"/>
      <c r="S41" s="230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25"/>
      <c r="F42" s="225"/>
      <c r="G42" s="225"/>
      <c r="H42" s="225"/>
      <c r="I42" s="231"/>
      <c r="J42" s="233"/>
      <c r="K42" s="4">
        <v>1</v>
      </c>
      <c r="L42" s="4" t="s">
        <v>32</v>
      </c>
      <c r="M42" s="4">
        <v>3</v>
      </c>
      <c r="N42" s="233"/>
      <c r="O42" s="234"/>
      <c r="P42" s="230"/>
      <c r="Q42" s="230"/>
      <c r="R42" s="230"/>
      <c r="S42" s="230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39" t="str">
        <f>U9</f>
        <v>ＦＣカンピオーネ</v>
      </c>
      <c r="F44" s="239"/>
      <c r="G44" s="239"/>
      <c r="H44" s="239"/>
      <c r="I44" s="231">
        <f>K44+K45</f>
        <v>3</v>
      </c>
      <c r="J44" s="233" t="s">
        <v>11</v>
      </c>
      <c r="K44" s="4">
        <v>1</v>
      </c>
      <c r="L44" s="4" t="s">
        <v>32</v>
      </c>
      <c r="M44" s="4">
        <v>3</v>
      </c>
      <c r="N44" s="233" t="s">
        <v>12</v>
      </c>
      <c r="O44" s="234">
        <f>M44+M45</f>
        <v>4</v>
      </c>
      <c r="P44" s="230" t="str">
        <f>X9</f>
        <v>Ｋ－ＷＥＳＴ．ＦＣ2001</v>
      </c>
      <c r="Q44" s="230"/>
      <c r="R44" s="230"/>
      <c r="S44" s="230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39"/>
      <c r="F45" s="239"/>
      <c r="G45" s="239"/>
      <c r="H45" s="239"/>
      <c r="I45" s="231"/>
      <c r="J45" s="233"/>
      <c r="K45" s="4">
        <v>2</v>
      </c>
      <c r="L45" s="4" t="s">
        <v>32</v>
      </c>
      <c r="M45" s="4">
        <v>1</v>
      </c>
      <c r="N45" s="233"/>
      <c r="O45" s="234"/>
      <c r="P45" s="230"/>
      <c r="Q45" s="230"/>
      <c r="R45" s="230"/>
      <c r="S45" s="230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25" t="str">
        <f>E9</f>
        <v>ＨＦＣ．ＺＥＲＯ真岡</v>
      </c>
      <c r="F47" s="225"/>
      <c r="G47" s="225"/>
      <c r="H47" s="225"/>
      <c r="I47" s="231">
        <f>K47+K48</f>
        <v>0</v>
      </c>
      <c r="J47" s="233" t="s">
        <v>11</v>
      </c>
      <c r="K47" s="4">
        <v>0</v>
      </c>
      <c r="L47" s="4" t="s">
        <v>32</v>
      </c>
      <c r="M47" s="4">
        <v>1</v>
      </c>
      <c r="N47" s="233" t="s">
        <v>12</v>
      </c>
      <c r="O47" s="234">
        <f>M47+M48</f>
        <v>3</v>
      </c>
      <c r="P47" s="230" t="str">
        <f>K9</f>
        <v>栃木サッカークラブＵ－１２</v>
      </c>
      <c r="Q47" s="230"/>
      <c r="R47" s="230"/>
      <c r="S47" s="230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25"/>
      <c r="F48" s="225"/>
      <c r="G48" s="225"/>
      <c r="H48" s="225"/>
      <c r="I48" s="231"/>
      <c r="J48" s="233"/>
      <c r="K48" s="4">
        <v>0</v>
      </c>
      <c r="L48" s="4" t="s">
        <v>32</v>
      </c>
      <c r="M48" s="4">
        <v>2</v>
      </c>
      <c r="N48" s="233"/>
      <c r="O48" s="234"/>
      <c r="P48" s="230"/>
      <c r="Q48" s="230"/>
      <c r="R48" s="230"/>
      <c r="S48" s="230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ＦＣ黒羽</v>
      </c>
      <c r="F50" s="230"/>
      <c r="G50" s="230"/>
      <c r="H50" s="230"/>
      <c r="I50" s="231">
        <f>K50+K51</f>
        <v>2</v>
      </c>
      <c r="J50" s="233" t="s">
        <v>11</v>
      </c>
      <c r="K50" s="4">
        <v>0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25" t="str">
        <f>X9</f>
        <v>Ｋ－ＷＥＳＴ．ＦＣ2001</v>
      </c>
      <c r="Q50" s="225"/>
      <c r="R50" s="225"/>
      <c r="S50" s="225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2</v>
      </c>
      <c r="L51" s="4" t="s">
        <v>32</v>
      </c>
      <c r="M51" s="4">
        <v>0</v>
      </c>
      <c r="N51" s="233"/>
      <c r="O51" s="234"/>
      <c r="P51" s="225"/>
      <c r="Q51" s="225"/>
      <c r="R51" s="225"/>
      <c r="S51" s="225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30" t="str">
        <f>E9</f>
        <v>ＨＦＣ．ＺＥＲＯ真岡</v>
      </c>
      <c r="F53" s="230"/>
      <c r="G53" s="230"/>
      <c r="H53" s="230"/>
      <c r="I53" s="231">
        <f>K53+K54</f>
        <v>2</v>
      </c>
      <c r="J53" s="233" t="s">
        <v>11</v>
      </c>
      <c r="K53" s="4">
        <v>2</v>
      </c>
      <c r="L53" s="4" t="s">
        <v>32</v>
      </c>
      <c r="M53" s="4">
        <v>0</v>
      </c>
      <c r="N53" s="233" t="s">
        <v>12</v>
      </c>
      <c r="O53" s="234">
        <f>M53+M54</f>
        <v>0</v>
      </c>
      <c r="P53" s="225" t="str">
        <f>H9</f>
        <v>さくらボン・ディ・ボーラ</v>
      </c>
      <c r="Q53" s="225"/>
      <c r="R53" s="225"/>
      <c r="S53" s="225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30"/>
      <c r="F54" s="230"/>
      <c r="G54" s="230"/>
      <c r="H54" s="230"/>
      <c r="I54" s="231"/>
      <c r="J54" s="233"/>
      <c r="K54" s="4">
        <v>0</v>
      </c>
      <c r="L54" s="4" t="s">
        <v>32</v>
      </c>
      <c r="M54" s="4">
        <v>0</v>
      </c>
      <c r="N54" s="233"/>
      <c r="O54" s="234"/>
      <c r="P54" s="225"/>
      <c r="Q54" s="225"/>
      <c r="R54" s="225"/>
      <c r="S54" s="225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ＦＣ黒羽</v>
      </c>
      <c r="F56" s="230"/>
      <c r="G56" s="230"/>
      <c r="H56" s="230"/>
      <c r="I56" s="231">
        <f>K56+K57</f>
        <v>1</v>
      </c>
      <c r="J56" s="233" t="s">
        <v>11</v>
      </c>
      <c r="K56" s="4">
        <v>1</v>
      </c>
      <c r="L56" s="4" t="s">
        <v>32</v>
      </c>
      <c r="M56" s="4">
        <v>0</v>
      </c>
      <c r="N56" s="233" t="s">
        <v>12</v>
      </c>
      <c r="O56" s="234">
        <f>M56+M57</f>
        <v>0</v>
      </c>
      <c r="P56" s="239" t="str">
        <f>U9</f>
        <v>ＦＣカンピオーネ</v>
      </c>
      <c r="Q56" s="239"/>
      <c r="R56" s="239"/>
      <c r="S56" s="239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0</v>
      </c>
      <c r="L57" s="4" t="s">
        <v>32</v>
      </c>
      <c r="M57" s="4">
        <v>0</v>
      </c>
      <c r="N57" s="233"/>
      <c r="O57" s="234"/>
      <c r="P57" s="239"/>
      <c r="Q57" s="239"/>
      <c r="R57" s="239"/>
      <c r="S57" s="239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105</v>
      </c>
      <c r="B60" s="232"/>
      <c r="C60" s="223" t="str">
        <f>A62</f>
        <v>鹿沼西ＦＣ</v>
      </c>
      <c r="D60" s="223"/>
      <c r="E60" s="224" t="str">
        <f>A64</f>
        <v>ＨＦＣ．ＺＥＲＯ真岡</v>
      </c>
      <c r="F60" s="224"/>
      <c r="G60" s="223" t="str">
        <f>A66</f>
        <v>さくらボン・ディ・ボーラ</v>
      </c>
      <c r="H60" s="223"/>
      <c r="I60" s="223" t="str">
        <f>A68</f>
        <v>栃木サッカークラブＵ－１２</v>
      </c>
      <c r="J60" s="223"/>
      <c r="K60" s="222" t="s">
        <v>1</v>
      </c>
      <c r="L60" s="227" t="s">
        <v>2</v>
      </c>
      <c r="M60" s="222" t="s">
        <v>3</v>
      </c>
      <c r="O60" s="232" t="s">
        <v>106</v>
      </c>
      <c r="P60" s="232"/>
      <c r="Q60" s="224" t="str">
        <f>O9</f>
        <v>ｕｎｉｏｎ ｓｐｏｒｔｓ ｃｌｕｂ</v>
      </c>
      <c r="R60" s="224"/>
      <c r="S60" s="223" t="str">
        <f>R9</f>
        <v>ＦＣ黒羽</v>
      </c>
      <c r="T60" s="223"/>
      <c r="U60" s="223" t="str">
        <f>U9</f>
        <v>ＦＣカンピオーネ</v>
      </c>
      <c r="V60" s="223"/>
      <c r="W60" s="223" t="str">
        <f>X9</f>
        <v>Ｋ－ＷＥＳＴ．ＦＣ2001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4"/>
      <c r="F61" s="224"/>
      <c r="G61" s="223"/>
      <c r="H61" s="223"/>
      <c r="I61" s="223"/>
      <c r="J61" s="223"/>
      <c r="K61" s="222"/>
      <c r="L61" s="227"/>
      <c r="M61" s="222"/>
      <c r="O61" s="232"/>
      <c r="P61" s="232"/>
      <c r="Q61" s="224"/>
      <c r="R61" s="224"/>
      <c r="S61" s="223"/>
      <c r="T61" s="223"/>
      <c r="U61" s="223"/>
      <c r="V61" s="223"/>
      <c r="W61" s="223"/>
      <c r="X61" s="223"/>
      <c r="Y61" s="222"/>
      <c r="Z61" s="227"/>
      <c r="AA61" s="222"/>
    </row>
    <row r="62" spans="1:27" ht="19.5" customHeight="1">
      <c r="A62" s="203" t="str">
        <f>B9</f>
        <v>鹿沼西ＦＣ</v>
      </c>
      <c r="B62" s="203"/>
      <c r="C62" s="192"/>
      <c r="D62" s="193"/>
      <c r="E62" s="136">
        <f>I22</f>
        <v>0</v>
      </c>
      <c r="F62" s="136">
        <f>O22</f>
        <v>4</v>
      </c>
      <c r="G62" s="136">
        <f>I28</f>
        <v>1</v>
      </c>
      <c r="H62" s="136">
        <f>O28</f>
        <v>1</v>
      </c>
      <c r="I62" s="136">
        <f>I34</f>
        <v>0</v>
      </c>
      <c r="J62" s="136">
        <f>O34</f>
        <v>11</v>
      </c>
      <c r="K62" s="188">
        <f>COUNTIF(C63:J63,"○")*3+COUNTIF(C63:J63,"△")</f>
        <v>1</v>
      </c>
      <c r="L62" s="253">
        <f>E62-F62+G62-H62+I62-J62</f>
        <v>-15</v>
      </c>
      <c r="M62" s="188">
        <v>4</v>
      </c>
      <c r="N62" s="73"/>
      <c r="O62" s="217" t="str">
        <f>O9</f>
        <v>ｕｎｉｏｎ ｓｐｏｒｔｓ ｃｌｕｂ</v>
      </c>
      <c r="P62" s="218"/>
      <c r="Q62" s="192"/>
      <c r="R62" s="193"/>
      <c r="S62" s="136">
        <f>I25</f>
        <v>0</v>
      </c>
      <c r="T62" s="136">
        <f>O25</f>
        <v>0</v>
      </c>
      <c r="U62" s="136">
        <f>I31</f>
        <v>3</v>
      </c>
      <c r="V62" s="136">
        <f>O31</f>
        <v>1</v>
      </c>
      <c r="W62" s="136">
        <f>I37</f>
        <v>1</v>
      </c>
      <c r="X62" s="136">
        <f>O37</f>
        <v>1</v>
      </c>
      <c r="Y62" s="188">
        <f>COUNTIF(Q63:X63,"○")*3+COUNTIF(Q63:X63,"△")</f>
        <v>5</v>
      </c>
      <c r="Z62" s="188">
        <f>S62-T62+U62-V62+W62-X62</f>
        <v>2</v>
      </c>
      <c r="AA62" s="188">
        <v>2</v>
      </c>
    </row>
    <row r="63" spans="1:27" ht="19.5" customHeight="1">
      <c r="A63" s="203"/>
      <c r="B63" s="203"/>
      <c r="C63" s="194"/>
      <c r="D63" s="195"/>
      <c r="E63" s="186" t="str">
        <f>IF(E62&gt;F62,"○",IF(E62&lt;F62,"×",IF(E62=F62,"△")))</f>
        <v>×</v>
      </c>
      <c r="F63" s="187"/>
      <c r="G63" s="186" t="str">
        <f>IF(G62&gt;H62,"○",IF(G62&lt;H62,"×",IF(G62=H62,"△")))</f>
        <v>△</v>
      </c>
      <c r="H63" s="187"/>
      <c r="I63" s="186" t="str">
        <f>IF(I62&gt;J62,"○",IF(I62&lt;J62,"×",IF(I62=J62,"△")))</f>
        <v>×</v>
      </c>
      <c r="J63" s="187"/>
      <c r="K63" s="189"/>
      <c r="L63" s="254"/>
      <c r="M63" s="189"/>
      <c r="N63" s="73"/>
      <c r="O63" s="219"/>
      <c r="P63" s="220"/>
      <c r="Q63" s="194"/>
      <c r="R63" s="195"/>
      <c r="S63" s="186" t="str">
        <f>IF(S62&gt;T62,"○",IF(S62&lt;T62,"×",IF(S62=T62,"△")))</f>
        <v>△</v>
      </c>
      <c r="T63" s="187"/>
      <c r="U63" s="186" t="str">
        <f>IF(U62&gt;V62,"○",IF(U62&lt;V62,"×",IF(U62=V62,"△")))</f>
        <v>○</v>
      </c>
      <c r="V63" s="187"/>
      <c r="W63" s="186" t="str">
        <f>IF(W62&gt;X62,"○",IF(W62&lt;X62,"×",IF(W62=X62,"△")))</f>
        <v>△</v>
      </c>
      <c r="X63" s="187"/>
      <c r="Y63" s="189"/>
      <c r="Z63" s="189"/>
      <c r="AA63" s="189"/>
    </row>
    <row r="64" spans="1:27" ht="19.5" customHeight="1">
      <c r="A64" s="202" t="str">
        <f>E9</f>
        <v>ＨＦＣ．ＺＥＲＯ真岡</v>
      </c>
      <c r="B64" s="202"/>
      <c r="C64" s="136">
        <f>F62</f>
        <v>4</v>
      </c>
      <c r="D64" s="136">
        <f>E62</f>
        <v>0</v>
      </c>
      <c r="E64" s="192"/>
      <c r="F64" s="193"/>
      <c r="G64" s="136">
        <f>I53</f>
        <v>2</v>
      </c>
      <c r="H64" s="136">
        <f>O53</f>
        <v>0</v>
      </c>
      <c r="I64" s="136">
        <f>I47</f>
        <v>0</v>
      </c>
      <c r="J64" s="136">
        <f>O47</f>
        <v>3</v>
      </c>
      <c r="K64" s="188">
        <f>COUNTIF(C65:J65,"○")*3+COUNTIF(C65:J65,"△")</f>
        <v>6</v>
      </c>
      <c r="L64" s="188">
        <f>C64-D64+G64-H64+I64-J64</f>
        <v>3</v>
      </c>
      <c r="M64" s="188">
        <v>2</v>
      </c>
      <c r="N64" s="73"/>
      <c r="O64" s="213" t="str">
        <f>R9</f>
        <v>ＦＣ黒羽</v>
      </c>
      <c r="P64" s="214"/>
      <c r="Q64" s="136">
        <f>T62</f>
        <v>0</v>
      </c>
      <c r="R64" s="136">
        <f>S62</f>
        <v>0</v>
      </c>
      <c r="S64" s="192"/>
      <c r="T64" s="193"/>
      <c r="U64" s="136">
        <f>I56</f>
        <v>1</v>
      </c>
      <c r="V64" s="136">
        <f>O56</f>
        <v>0</v>
      </c>
      <c r="W64" s="136">
        <f>I50</f>
        <v>2</v>
      </c>
      <c r="X64" s="136">
        <f>O50</f>
        <v>0</v>
      </c>
      <c r="Y64" s="188">
        <f>COUNTIF(Q65:X65,"○")*3+COUNTIF(Q65:X65,"△")</f>
        <v>7</v>
      </c>
      <c r="Z64" s="188">
        <f>Q64-R64+U64-V64+W64-X64</f>
        <v>3</v>
      </c>
      <c r="AA64" s="188">
        <v>1</v>
      </c>
    </row>
    <row r="65" spans="1:27" ht="19.5" customHeight="1">
      <c r="A65" s="202"/>
      <c r="B65" s="202"/>
      <c r="C65" s="186" t="str">
        <f>IF(C64&gt;D64,"○",IF(C64&lt;D64,"×",IF(C64=D64,"△")))</f>
        <v>○</v>
      </c>
      <c r="D65" s="187"/>
      <c r="E65" s="194"/>
      <c r="F65" s="195"/>
      <c r="G65" s="186" t="str">
        <f>IF(G64&gt;H64,"○",IF(G64&lt;H64,"×",IF(G64=H64,"△")))</f>
        <v>○</v>
      </c>
      <c r="H65" s="187"/>
      <c r="I65" s="186" t="str">
        <f>IF(I64&gt;J64,"○",IF(I64&lt;J64,"×",IF(I64=J64,"△")))</f>
        <v>×</v>
      </c>
      <c r="J65" s="187"/>
      <c r="K65" s="189"/>
      <c r="L65" s="189"/>
      <c r="M65" s="189"/>
      <c r="N65" s="73"/>
      <c r="O65" s="215"/>
      <c r="P65" s="216"/>
      <c r="Q65" s="186" t="str">
        <f>IF(Q64&gt;R64,"○",IF(Q64&lt;R64,"×",IF(Q64=R64,"△")))</f>
        <v>△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03" t="str">
        <f>H9</f>
        <v>さくらボン・ディ・ボーラ</v>
      </c>
      <c r="B66" s="203"/>
      <c r="C66" s="136">
        <f>H62</f>
        <v>1</v>
      </c>
      <c r="D66" s="136">
        <f>G62</f>
        <v>1</v>
      </c>
      <c r="E66" s="136">
        <f>H64</f>
        <v>0</v>
      </c>
      <c r="F66" s="136">
        <f>G64</f>
        <v>2</v>
      </c>
      <c r="G66" s="192"/>
      <c r="H66" s="193"/>
      <c r="I66" s="136">
        <f>I41</f>
        <v>1</v>
      </c>
      <c r="J66" s="136">
        <f>O41</f>
        <v>6</v>
      </c>
      <c r="K66" s="188">
        <f>COUNTIF(C67:J67,"○")*3+COUNTIF(C67:J67,"△")</f>
        <v>1</v>
      </c>
      <c r="L66" s="188">
        <f>C66-D66+E66-F66+I66-J66</f>
        <v>-7</v>
      </c>
      <c r="M66" s="188">
        <v>3</v>
      </c>
      <c r="N66" s="73"/>
      <c r="O66" s="209" t="str">
        <f>U9</f>
        <v>ＦＣカンピオーネ</v>
      </c>
      <c r="P66" s="210"/>
      <c r="Q66" s="136">
        <f>V62</f>
        <v>1</v>
      </c>
      <c r="R66" s="136">
        <f>U62</f>
        <v>3</v>
      </c>
      <c r="S66" s="136">
        <f>V64</f>
        <v>0</v>
      </c>
      <c r="T66" s="136">
        <f>U64</f>
        <v>1</v>
      </c>
      <c r="U66" s="192"/>
      <c r="V66" s="193"/>
      <c r="W66" s="136">
        <f>I44</f>
        <v>3</v>
      </c>
      <c r="X66" s="136">
        <f>O44</f>
        <v>4</v>
      </c>
      <c r="Y66" s="188">
        <f>COUNTIF(Q67:X67,"○")*3+COUNTIF(Q67:X67,"△")</f>
        <v>0</v>
      </c>
      <c r="Z66" s="188">
        <f>Q66-R66+S66-T66+W66-X66</f>
        <v>-4</v>
      </c>
      <c r="AA66" s="188">
        <v>4</v>
      </c>
    </row>
    <row r="67" spans="1:27" ht="19.5" customHeight="1">
      <c r="A67" s="203"/>
      <c r="B67" s="203"/>
      <c r="C67" s="186" t="str">
        <f>IF(C66&gt;D66,"○",IF(C66&lt;D66,"×",IF(C66=D66,"△")))</f>
        <v>△</v>
      </c>
      <c r="D67" s="187"/>
      <c r="E67" s="186" t="str">
        <f>IF(E66&gt;F66,"○",IF(E66&lt;F66,"×",IF(E66=F66,"△")))</f>
        <v>×</v>
      </c>
      <c r="F67" s="187"/>
      <c r="G67" s="194"/>
      <c r="H67" s="195"/>
      <c r="I67" s="186" t="str">
        <f>IF(I66&gt;J66,"○",IF(I66&lt;J66,"×",IF(I66=J66,"△")))</f>
        <v>×</v>
      </c>
      <c r="J67" s="187"/>
      <c r="K67" s="189"/>
      <c r="L67" s="189"/>
      <c r="M67" s="189"/>
      <c r="N67" s="73"/>
      <c r="O67" s="211"/>
      <c r="P67" s="212"/>
      <c r="Q67" s="186" t="str">
        <f>IF(Q66&gt;R66,"○",IF(Q66&lt;R66,"×",IF(Q66=R66,"△")))</f>
        <v>×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189"/>
      <c r="AA67" s="189"/>
    </row>
    <row r="68" spans="1:27" ht="19.5" customHeight="1">
      <c r="A68" s="248" t="str">
        <f>K9</f>
        <v>栃木サッカークラブＵ－１２</v>
      </c>
      <c r="B68" s="248"/>
      <c r="C68" s="136">
        <f>J62</f>
        <v>11</v>
      </c>
      <c r="D68" s="136">
        <f>I62</f>
        <v>0</v>
      </c>
      <c r="E68" s="136">
        <f>J64</f>
        <v>3</v>
      </c>
      <c r="F68" s="136">
        <f>I64</f>
        <v>0</v>
      </c>
      <c r="G68" s="136">
        <f>J66</f>
        <v>6</v>
      </c>
      <c r="H68" s="136">
        <f>I66</f>
        <v>1</v>
      </c>
      <c r="I68" s="192"/>
      <c r="J68" s="193"/>
      <c r="K68" s="188">
        <f>COUNTIF(C69:J69,"○")*3+COUNTIF(C69:J69,"△")</f>
        <v>9</v>
      </c>
      <c r="L68" s="188">
        <f>C68-D68+E68-F68+G68-H68</f>
        <v>19</v>
      </c>
      <c r="M68" s="188">
        <v>1</v>
      </c>
      <c r="N68" s="73"/>
      <c r="O68" s="209" t="str">
        <f>X9</f>
        <v>Ｋ－ＷＥＳＴ．ＦＣ2001</v>
      </c>
      <c r="P68" s="210"/>
      <c r="Q68" s="136">
        <f>X62</f>
        <v>1</v>
      </c>
      <c r="R68" s="136">
        <f>W62</f>
        <v>1</v>
      </c>
      <c r="S68" s="136">
        <f>X64</f>
        <v>0</v>
      </c>
      <c r="T68" s="136">
        <f>W64</f>
        <v>2</v>
      </c>
      <c r="U68" s="136">
        <f>X66</f>
        <v>4</v>
      </c>
      <c r="V68" s="136">
        <f>W66</f>
        <v>3</v>
      </c>
      <c r="W68" s="192"/>
      <c r="X68" s="193"/>
      <c r="Y68" s="188">
        <f>COUNTIF(Q69:X69,"○")*3+COUNTIF(Q69:X69,"△")</f>
        <v>4</v>
      </c>
      <c r="Z68" s="188">
        <f>Q68-R68+S68-T68+U68-V68</f>
        <v>-1</v>
      </c>
      <c r="AA68" s="188">
        <v>3</v>
      </c>
    </row>
    <row r="69" spans="1:27" ht="19.5" customHeight="1">
      <c r="A69" s="248"/>
      <c r="B69" s="248"/>
      <c r="C69" s="186" t="str">
        <f>IF(C68&gt;D68,"○",IF(C68&lt;D68,"×",IF(C68=D68,"△")))</f>
        <v>○</v>
      </c>
      <c r="D69" s="187"/>
      <c r="E69" s="186" t="str">
        <f>IF(E68&gt;F68,"○",IF(E68&lt;F68,"×",IF(E68=F68,"△")))</f>
        <v>○</v>
      </c>
      <c r="F69" s="187"/>
      <c r="G69" s="186" t="str">
        <f>IF(G68&gt;H68,"○",IF(G68&lt;H68,"×",IF(G68=H68,"△")))</f>
        <v>○</v>
      </c>
      <c r="H69" s="187"/>
      <c r="I69" s="194"/>
      <c r="J69" s="195"/>
      <c r="K69" s="189"/>
      <c r="L69" s="189"/>
      <c r="M69" s="189"/>
      <c r="N69" s="73"/>
      <c r="O69" s="211"/>
      <c r="P69" s="212"/>
      <c r="Q69" s="186" t="str">
        <f>IF(Q68&gt;R68,"○",IF(Q68&lt;R68,"×",IF(Q68=R68,"△")))</f>
        <v>△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3">
    <mergeCell ref="AA60:AA61"/>
    <mergeCell ref="Q60:R61"/>
    <mergeCell ref="S60:T61"/>
    <mergeCell ref="U60:V61"/>
    <mergeCell ref="W60:X61"/>
    <mergeCell ref="H1:J1"/>
    <mergeCell ref="L60:L61"/>
    <mergeCell ref="M60:M61"/>
    <mergeCell ref="O60:P61"/>
    <mergeCell ref="T53:X54"/>
    <mergeCell ref="C65:D65"/>
    <mergeCell ref="Y60:Y61"/>
    <mergeCell ref="Z60:Z61"/>
    <mergeCell ref="A60:B61"/>
    <mergeCell ref="C60:D61"/>
    <mergeCell ref="E60:F61"/>
    <mergeCell ref="G60:H61"/>
    <mergeCell ref="I60:J61"/>
    <mergeCell ref="K60:K61"/>
    <mergeCell ref="A62:B63"/>
    <mergeCell ref="B56:B57"/>
    <mergeCell ref="C56:D57"/>
    <mergeCell ref="E56:H57"/>
    <mergeCell ref="I56:I57"/>
    <mergeCell ref="J56:J57"/>
    <mergeCell ref="N56:N57"/>
    <mergeCell ref="O56:O57"/>
    <mergeCell ref="P56:S57"/>
    <mergeCell ref="T56:X57"/>
    <mergeCell ref="P50:S51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O47:O48"/>
    <mergeCell ref="P47:S48"/>
    <mergeCell ref="T47:X48"/>
    <mergeCell ref="O50:O51"/>
    <mergeCell ref="B50:B51"/>
    <mergeCell ref="C50:D51"/>
    <mergeCell ref="E50:H51"/>
    <mergeCell ref="I50:I51"/>
    <mergeCell ref="J50:J51"/>
    <mergeCell ref="N50:N51"/>
    <mergeCell ref="B47:B48"/>
    <mergeCell ref="C47:D48"/>
    <mergeCell ref="E47:H48"/>
    <mergeCell ref="I47:I48"/>
    <mergeCell ref="J47:J48"/>
    <mergeCell ref="N47:N48"/>
    <mergeCell ref="T41:X42"/>
    <mergeCell ref="B44:B45"/>
    <mergeCell ref="C44:D45"/>
    <mergeCell ref="E44:H45"/>
    <mergeCell ref="I44:I45"/>
    <mergeCell ref="J44:J45"/>
    <mergeCell ref="N44:N45"/>
    <mergeCell ref="O44:O45"/>
    <mergeCell ref="P44:S45"/>
    <mergeCell ref="T44:X45"/>
    <mergeCell ref="P37:S38"/>
    <mergeCell ref="T37:X38"/>
    <mergeCell ref="B41:B42"/>
    <mergeCell ref="C41:D42"/>
    <mergeCell ref="E41:H42"/>
    <mergeCell ref="I41:I42"/>
    <mergeCell ref="J41:J42"/>
    <mergeCell ref="N41:N42"/>
    <mergeCell ref="O41:O42"/>
    <mergeCell ref="P41:S42"/>
    <mergeCell ref="O34:O35"/>
    <mergeCell ref="P34:S35"/>
    <mergeCell ref="T34:X35"/>
    <mergeCell ref="B37:B38"/>
    <mergeCell ref="C37:D38"/>
    <mergeCell ref="E37:H38"/>
    <mergeCell ref="I37:I38"/>
    <mergeCell ref="J37:J38"/>
    <mergeCell ref="N37:N38"/>
    <mergeCell ref="O37:O38"/>
    <mergeCell ref="B34:B35"/>
    <mergeCell ref="C34:D35"/>
    <mergeCell ref="E34:H35"/>
    <mergeCell ref="I34:I35"/>
    <mergeCell ref="J34:J35"/>
    <mergeCell ref="N34:N35"/>
    <mergeCell ref="O28:O29"/>
    <mergeCell ref="P28:S29"/>
    <mergeCell ref="T28:X29"/>
    <mergeCell ref="B31:B32"/>
    <mergeCell ref="C31:D32"/>
    <mergeCell ref="E31:H32"/>
    <mergeCell ref="I31:I32"/>
    <mergeCell ref="O31:O32"/>
    <mergeCell ref="P31:S32"/>
    <mergeCell ref="T31:X32"/>
    <mergeCell ref="B28:B29"/>
    <mergeCell ref="C28:D29"/>
    <mergeCell ref="E28:H29"/>
    <mergeCell ref="I28:I29"/>
    <mergeCell ref="J28:J29"/>
    <mergeCell ref="N28:N29"/>
    <mergeCell ref="P22:S23"/>
    <mergeCell ref="T22:X23"/>
    <mergeCell ref="B25:B26"/>
    <mergeCell ref="C25:D26"/>
    <mergeCell ref="E25:H26"/>
    <mergeCell ref="I25:I26"/>
    <mergeCell ref="T25:X26"/>
    <mergeCell ref="U9:V19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B9:C19"/>
    <mergeCell ref="E9:F19"/>
    <mergeCell ref="H9:I19"/>
    <mergeCell ref="K9:L19"/>
    <mergeCell ref="O9:P19"/>
    <mergeCell ref="R9:S19"/>
    <mergeCell ref="F4:G4"/>
    <mergeCell ref="S4:T4"/>
    <mergeCell ref="B8:C8"/>
    <mergeCell ref="E8:F8"/>
    <mergeCell ref="H8:I8"/>
    <mergeCell ref="K8:L8"/>
    <mergeCell ref="O8:P8"/>
    <mergeCell ref="R8:S8"/>
    <mergeCell ref="O1:Q1"/>
    <mergeCell ref="J25:J26"/>
    <mergeCell ref="N25:N26"/>
    <mergeCell ref="O25:O26"/>
    <mergeCell ref="P25:S26"/>
    <mergeCell ref="J31:J32"/>
    <mergeCell ref="N31:N32"/>
    <mergeCell ref="R1:Y1"/>
    <mergeCell ref="U8:V8"/>
    <mergeCell ref="X8:Y8"/>
    <mergeCell ref="B3:D3"/>
    <mergeCell ref="O3:Q3"/>
    <mergeCell ref="T40:X40"/>
    <mergeCell ref="Q65:R65"/>
    <mergeCell ref="U65:V65"/>
    <mergeCell ref="U63:V63"/>
    <mergeCell ref="W63:X63"/>
    <mergeCell ref="G65:H65"/>
    <mergeCell ref="G63:H63"/>
    <mergeCell ref="I63:J63"/>
    <mergeCell ref="C62:D63"/>
    <mergeCell ref="K62:K63"/>
    <mergeCell ref="L62:L63"/>
    <mergeCell ref="M62:M63"/>
    <mergeCell ref="O62:P63"/>
    <mergeCell ref="Q62:R63"/>
    <mergeCell ref="Y62:Y63"/>
    <mergeCell ref="Z62:Z63"/>
    <mergeCell ref="AA62:AA63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I67:J67"/>
    <mergeCell ref="A68:B69"/>
    <mergeCell ref="I68:J69"/>
    <mergeCell ref="K68:K69"/>
    <mergeCell ref="L68:L69"/>
    <mergeCell ref="M68:M69"/>
    <mergeCell ref="O68:P69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  <mergeCell ref="U69:V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71</v>
      </c>
      <c r="C3" s="185"/>
      <c r="D3" s="185"/>
      <c r="E3" s="36" t="str">
        <f>'組み合わせ'!A65</f>
        <v>足利市本町グランド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18</v>
      </c>
      <c r="G4" s="185"/>
      <c r="H4" s="36"/>
      <c r="O4" s="37"/>
      <c r="P4" s="37"/>
      <c r="Q4" s="37"/>
      <c r="R4" s="38"/>
      <c r="S4" s="185" t="s">
        <v>19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37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2"/>
      <c r="D6" s="143"/>
      <c r="E6" s="151"/>
      <c r="F6" s="153"/>
      <c r="G6" s="11"/>
      <c r="H6" s="12"/>
      <c r="I6" s="14"/>
      <c r="J6" s="11"/>
      <c r="K6" s="12"/>
      <c r="L6" s="8"/>
      <c r="M6" s="8"/>
      <c r="N6" s="8"/>
      <c r="O6" s="8"/>
      <c r="P6" s="14"/>
      <c r="Q6" s="11"/>
      <c r="R6" s="150"/>
      <c r="S6" s="153"/>
      <c r="T6" s="143"/>
      <c r="U6" s="148"/>
      <c r="V6" s="11"/>
      <c r="W6" s="11"/>
      <c r="X6" s="12"/>
      <c r="Y6" s="8"/>
    </row>
    <row r="7" spans="1:25" ht="21">
      <c r="A7" s="40"/>
      <c r="B7" s="8"/>
      <c r="C7" s="141"/>
      <c r="D7" s="8"/>
      <c r="E7" s="149"/>
      <c r="F7" s="8"/>
      <c r="G7" s="18"/>
      <c r="H7" s="24"/>
      <c r="I7" s="23"/>
      <c r="J7" s="8"/>
      <c r="K7" s="10"/>
      <c r="L7" s="8"/>
      <c r="M7" s="8"/>
      <c r="N7" s="8"/>
      <c r="O7" s="18"/>
      <c r="P7" s="23"/>
      <c r="Q7" s="8"/>
      <c r="R7" s="8"/>
      <c r="S7" s="141"/>
      <c r="T7" s="8"/>
      <c r="U7" s="149"/>
      <c r="V7" s="18"/>
      <c r="W7" s="18"/>
      <c r="X7" s="10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51" t="str">
        <f>'組み合わせ'!C65</f>
        <v>ともぞうサッカークラブ</v>
      </c>
      <c r="C9" s="251"/>
      <c r="D9" s="33"/>
      <c r="E9" s="244" t="str">
        <f>'組み合わせ'!C67</f>
        <v>ＦＣ　ＶＡＬＯＮ</v>
      </c>
      <c r="F9" s="244"/>
      <c r="G9" s="5"/>
      <c r="H9" s="243" t="str">
        <f>'組み合わせ'!C69</f>
        <v>しおやＦＣヴィガウス</v>
      </c>
      <c r="I9" s="243"/>
      <c r="J9" s="5"/>
      <c r="K9" s="243" t="str">
        <f>'組み合わせ'!C71</f>
        <v>亀山サッカークラブ</v>
      </c>
      <c r="L9" s="243"/>
      <c r="M9" s="5"/>
      <c r="N9" s="5"/>
      <c r="O9" s="243" t="str">
        <f>'組み合わせ'!C75</f>
        <v>ＦＣみらいＰＩＮＫ</v>
      </c>
      <c r="P9" s="243"/>
      <c r="Q9" s="5"/>
      <c r="R9" s="241" t="str">
        <f>'組み合わせ'!C77</f>
        <v>ＦＣがむしゃら</v>
      </c>
      <c r="S9" s="241"/>
      <c r="T9" s="5"/>
      <c r="U9" s="244" t="str">
        <f>'組み合わせ'!C79</f>
        <v>ＡＳ栃木ｂｏｍ　ｄｅ　ｂｏｌａ</v>
      </c>
      <c r="V9" s="244"/>
      <c r="W9" s="5"/>
      <c r="X9" s="243" t="str">
        <f>'組み合わせ'!C81</f>
        <v>足利トレヴィータＦＣロッソ</v>
      </c>
      <c r="Y9" s="243"/>
    </row>
    <row r="10" spans="1:25" ht="21">
      <c r="A10" s="40"/>
      <c r="B10" s="251"/>
      <c r="C10" s="251"/>
      <c r="D10" s="33"/>
      <c r="E10" s="244"/>
      <c r="F10" s="244"/>
      <c r="G10" s="5"/>
      <c r="H10" s="243"/>
      <c r="I10" s="243"/>
      <c r="J10" s="5"/>
      <c r="K10" s="243"/>
      <c r="L10" s="243"/>
      <c r="M10" s="5"/>
      <c r="N10" s="5"/>
      <c r="O10" s="243"/>
      <c r="P10" s="243"/>
      <c r="Q10" s="5"/>
      <c r="R10" s="241"/>
      <c r="S10" s="241"/>
      <c r="T10" s="5"/>
      <c r="U10" s="244"/>
      <c r="V10" s="244"/>
      <c r="W10" s="5"/>
      <c r="X10" s="243"/>
      <c r="Y10" s="243"/>
    </row>
    <row r="11" spans="1:25" ht="21">
      <c r="A11" s="40"/>
      <c r="B11" s="251"/>
      <c r="C11" s="251"/>
      <c r="D11" s="33"/>
      <c r="E11" s="244"/>
      <c r="F11" s="244"/>
      <c r="G11" s="5"/>
      <c r="H11" s="243"/>
      <c r="I11" s="243"/>
      <c r="J11" s="5"/>
      <c r="K11" s="243"/>
      <c r="L11" s="243"/>
      <c r="M11" s="5"/>
      <c r="N11" s="5"/>
      <c r="O11" s="243"/>
      <c r="P11" s="243"/>
      <c r="Q11" s="5"/>
      <c r="R11" s="241"/>
      <c r="S11" s="241"/>
      <c r="T11" s="5"/>
      <c r="U11" s="244"/>
      <c r="V11" s="244"/>
      <c r="W11" s="5"/>
      <c r="X11" s="243"/>
      <c r="Y11" s="243"/>
    </row>
    <row r="12" spans="1:25" ht="21">
      <c r="A12" s="40"/>
      <c r="B12" s="251"/>
      <c r="C12" s="251"/>
      <c r="D12" s="33"/>
      <c r="E12" s="244"/>
      <c r="F12" s="244"/>
      <c r="G12" s="5"/>
      <c r="H12" s="243"/>
      <c r="I12" s="243"/>
      <c r="J12" s="5"/>
      <c r="K12" s="243"/>
      <c r="L12" s="243"/>
      <c r="M12" s="5"/>
      <c r="N12" s="5"/>
      <c r="O12" s="243"/>
      <c r="P12" s="243"/>
      <c r="Q12" s="5"/>
      <c r="R12" s="241"/>
      <c r="S12" s="241"/>
      <c r="T12" s="5"/>
      <c r="U12" s="244"/>
      <c r="V12" s="244"/>
      <c r="W12" s="5"/>
      <c r="X12" s="243"/>
      <c r="Y12" s="243"/>
    </row>
    <row r="13" spans="1:25" ht="21">
      <c r="A13" s="40"/>
      <c r="B13" s="251"/>
      <c r="C13" s="251"/>
      <c r="D13" s="33"/>
      <c r="E13" s="244"/>
      <c r="F13" s="244"/>
      <c r="G13" s="5"/>
      <c r="H13" s="243"/>
      <c r="I13" s="243"/>
      <c r="J13" s="5"/>
      <c r="K13" s="243"/>
      <c r="L13" s="243"/>
      <c r="M13" s="5"/>
      <c r="N13" s="5"/>
      <c r="O13" s="243"/>
      <c r="P13" s="243"/>
      <c r="Q13" s="5"/>
      <c r="R13" s="241"/>
      <c r="S13" s="241"/>
      <c r="T13" s="5"/>
      <c r="U13" s="244"/>
      <c r="V13" s="244"/>
      <c r="W13" s="5"/>
      <c r="X13" s="243"/>
      <c r="Y13" s="243"/>
    </row>
    <row r="14" spans="1:25" ht="21">
      <c r="A14" s="40"/>
      <c r="B14" s="251"/>
      <c r="C14" s="251"/>
      <c r="D14" s="33"/>
      <c r="E14" s="244"/>
      <c r="F14" s="244"/>
      <c r="G14" s="5"/>
      <c r="H14" s="243"/>
      <c r="I14" s="243"/>
      <c r="J14" s="5"/>
      <c r="K14" s="243"/>
      <c r="L14" s="243"/>
      <c r="M14" s="5"/>
      <c r="N14" s="5"/>
      <c r="O14" s="243"/>
      <c r="P14" s="243"/>
      <c r="Q14" s="5"/>
      <c r="R14" s="241"/>
      <c r="S14" s="241"/>
      <c r="T14" s="5"/>
      <c r="U14" s="244"/>
      <c r="V14" s="244"/>
      <c r="W14" s="5"/>
      <c r="X14" s="243"/>
      <c r="Y14" s="243"/>
    </row>
    <row r="15" spans="1:25" ht="21">
      <c r="A15" s="40"/>
      <c r="B15" s="251"/>
      <c r="C15" s="251"/>
      <c r="D15" s="33"/>
      <c r="E15" s="244"/>
      <c r="F15" s="244"/>
      <c r="G15" s="5"/>
      <c r="H15" s="243"/>
      <c r="I15" s="243"/>
      <c r="J15" s="5"/>
      <c r="K15" s="243"/>
      <c r="L15" s="243"/>
      <c r="M15" s="5"/>
      <c r="N15" s="5"/>
      <c r="O15" s="243"/>
      <c r="P15" s="243"/>
      <c r="Q15" s="5"/>
      <c r="R15" s="241"/>
      <c r="S15" s="241"/>
      <c r="T15" s="5"/>
      <c r="U15" s="244"/>
      <c r="V15" s="244"/>
      <c r="W15" s="5"/>
      <c r="X15" s="243"/>
      <c r="Y15" s="243"/>
    </row>
    <row r="16" spans="1:25" ht="21">
      <c r="A16" s="40"/>
      <c r="B16" s="251"/>
      <c r="C16" s="251"/>
      <c r="D16" s="33"/>
      <c r="E16" s="244"/>
      <c r="F16" s="244"/>
      <c r="G16" s="5"/>
      <c r="H16" s="243"/>
      <c r="I16" s="243"/>
      <c r="J16" s="5"/>
      <c r="K16" s="243"/>
      <c r="L16" s="243"/>
      <c r="M16" s="5"/>
      <c r="N16" s="5"/>
      <c r="O16" s="243"/>
      <c r="P16" s="243"/>
      <c r="Q16" s="5"/>
      <c r="R16" s="241"/>
      <c r="S16" s="241"/>
      <c r="T16" s="5"/>
      <c r="U16" s="244"/>
      <c r="V16" s="244"/>
      <c r="W16" s="5"/>
      <c r="X16" s="243"/>
      <c r="Y16" s="243"/>
    </row>
    <row r="17" spans="1:25" ht="21">
      <c r="A17" s="40"/>
      <c r="B17" s="251"/>
      <c r="C17" s="251"/>
      <c r="D17" s="33"/>
      <c r="E17" s="244"/>
      <c r="F17" s="244"/>
      <c r="G17" s="5"/>
      <c r="H17" s="243"/>
      <c r="I17" s="243"/>
      <c r="J17" s="5"/>
      <c r="K17" s="243"/>
      <c r="L17" s="243"/>
      <c r="M17" s="5"/>
      <c r="N17" s="5"/>
      <c r="O17" s="243"/>
      <c r="P17" s="243"/>
      <c r="Q17" s="5"/>
      <c r="R17" s="241"/>
      <c r="S17" s="241"/>
      <c r="T17" s="5"/>
      <c r="U17" s="244"/>
      <c r="V17" s="244"/>
      <c r="W17" s="5"/>
      <c r="X17" s="243"/>
      <c r="Y17" s="243"/>
    </row>
    <row r="18" spans="1:25" ht="21">
      <c r="A18" s="40"/>
      <c r="B18" s="251"/>
      <c r="C18" s="251"/>
      <c r="D18" s="33"/>
      <c r="E18" s="244"/>
      <c r="F18" s="244"/>
      <c r="G18" s="5"/>
      <c r="H18" s="243"/>
      <c r="I18" s="243"/>
      <c r="J18" s="5"/>
      <c r="K18" s="243"/>
      <c r="L18" s="243"/>
      <c r="M18" s="5"/>
      <c r="N18" s="5"/>
      <c r="O18" s="243"/>
      <c r="P18" s="243"/>
      <c r="Q18" s="5"/>
      <c r="R18" s="241"/>
      <c r="S18" s="241"/>
      <c r="T18" s="5"/>
      <c r="U18" s="244"/>
      <c r="V18" s="244"/>
      <c r="W18" s="5"/>
      <c r="X18" s="243"/>
      <c r="Y18" s="243"/>
    </row>
    <row r="19" spans="1:25" ht="21">
      <c r="A19" s="40"/>
      <c r="B19" s="251"/>
      <c r="C19" s="251"/>
      <c r="D19" s="33"/>
      <c r="E19" s="244"/>
      <c r="F19" s="244"/>
      <c r="G19" s="5"/>
      <c r="H19" s="243"/>
      <c r="I19" s="243"/>
      <c r="J19" s="5"/>
      <c r="K19" s="243"/>
      <c r="L19" s="243"/>
      <c r="M19" s="5"/>
      <c r="N19" s="5"/>
      <c r="O19" s="243"/>
      <c r="P19" s="243"/>
      <c r="Q19" s="5"/>
      <c r="R19" s="241"/>
      <c r="S19" s="241"/>
      <c r="T19" s="5"/>
      <c r="U19" s="244"/>
      <c r="V19" s="244"/>
      <c r="W19" s="5"/>
      <c r="X19" s="243"/>
      <c r="Y19" s="243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60" t="str">
        <f>B9</f>
        <v>ともぞうサッカークラブ</v>
      </c>
      <c r="F22" s="260"/>
      <c r="G22" s="260"/>
      <c r="H22" s="260"/>
      <c r="I22" s="231">
        <f>K22+K23</f>
        <v>1</v>
      </c>
      <c r="J22" s="233" t="s">
        <v>11</v>
      </c>
      <c r="K22" s="4">
        <v>1</v>
      </c>
      <c r="L22" s="4" t="s">
        <v>32</v>
      </c>
      <c r="M22" s="4">
        <v>1</v>
      </c>
      <c r="N22" s="233" t="s">
        <v>12</v>
      </c>
      <c r="O22" s="234">
        <f>M22+M23</f>
        <v>1</v>
      </c>
      <c r="P22" s="240" t="str">
        <f>E9</f>
        <v>ＦＣ　ＶＡＬＯＮ</v>
      </c>
      <c r="Q22" s="240"/>
      <c r="R22" s="240"/>
      <c r="S22" s="240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60"/>
      <c r="F23" s="260"/>
      <c r="G23" s="260"/>
      <c r="H23" s="260"/>
      <c r="I23" s="231"/>
      <c r="J23" s="233"/>
      <c r="K23" s="4">
        <v>0</v>
      </c>
      <c r="L23" s="4" t="s">
        <v>32</v>
      </c>
      <c r="M23" s="4">
        <v>0</v>
      </c>
      <c r="N23" s="233"/>
      <c r="O23" s="234"/>
      <c r="P23" s="240"/>
      <c r="Q23" s="240"/>
      <c r="R23" s="240"/>
      <c r="S23" s="240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39" t="str">
        <f>O9</f>
        <v>ＦＣみらいＰＩＮＫ</v>
      </c>
      <c r="F25" s="239"/>
      <c r="G25" s="239"/>
      <c r="H25" s="239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0</v>
      </c>
      <c r="N25" s="233" t="s">
        <v>12</v>
      </c>
      <c r="O25" s="234">
        <f>M25+M26</f>
        <v>1</v>
      </c>
      <c r="P25" s="230" t="str">
        <f>R9</f>
        <v>ＦＣがむしゃら</v>
      </c>
      <c r="Q25" s="230"/>
      <c r="R25" s="230"/>
      <c r="S25" s="23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39"/>
      <c r="F26" s="239"/>
      <c r="G26" s="239"/>
      <c r="H26" s="239"/>
      <c r="I26" s="231"/>
      <c r="J26" s="233"/>
      <c r="K26" s="4">
        <v>0</v>
      </c>
      <c r="L26" s="4" t="s">
        <v>32</v>
      </c>
      <c r="M26" s="4">
        <v>1</v>
      </c>
      <c r="N26" s="233"/>
      <c r="O26" s="234"/>
      <c r="P26" s="230"/>
      <c r="Q26" s="230"/>
      <c r="R26" s="230"/>
      <c r="S26" s="23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38" t="str">
        <f>B9</f>
        <v>ともぞうサッカークラブ</v>
      </c>
      <c r="F28" s="238"/>
      <c r="G28" s="238"/>
      <c r="H28" s="238"/>
      <c r="I28" s="231">
        <f>K28+K29</f>
        <v>6</v>
      </c>
      <c r="J28" s="233" t="s">
        <v>11</v>
      </c>
      <c r="K28" s="4">
        <v>1</v>
      </c>
      <c r="L28" s="4" t="s">
        <v>32</v>
      </c>
      <c r="M28" s="4">
        <v>0</v>
      </c>
      <c r="N28" s="233" t="s">
        <v>12</v>
      </c>
      <c r="O28" s="234">
        <f>M28+M29</f>
        <v>0</v>
      </c>
      <c r="P28" s="225" t="str">
        <f>H9</f>
        <v>しおやＦＣヴィガウス</v>
      </c>
      <c r="Q28" s="225"/>
      <c r="R28" s="225"/>
      <c r="S28" s="225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38"/>
      <c r="F29" s="238"/>
      <c r="G29" s="238"/>
      <c r="H29" s="238"/>
      <c r="I29" s="231"/>
      <c r="J29" s="233"/>
      <c r="K29" s="4">
        <v>5</v>
      </c>
      <c r="L29" s="4" t="s">
        <v>32</v>
      </c>
      <c r="M29" s="4">
        <v>0</v>
      </c>
      <c r="N29" s="233"/>
      <c r="O29" s="234"/>
      <c r="P29" s="225"/>
      <c r="Q29" s="225"/>
      <c r="R29" s="225"/>
      <c r="S29" s="225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60" t="str">
        <f>O9</f>
        <v>ＦＣみらいＰＩＮＫ</v>
      </c>
      <c r="F31" s="260"/>
      <c r="G31" s="260"/>
      <c r="H31" s="260"/>
      <c r="I31" s="231">
        <f>K31+K32</f>
        <v>1</v>
      </c>
      <c r="J31" s="233" t="s">
        <v>11</v>
      </c>
      <c r="K31" s="4">
        <v>0</v>
      </c>
      <c r="L31" s="4" t="s">
        <v>32</v>
      </c>
      <c r="M31" s="4">
        <v>0</v>
      </c>
      <c r="N31" s="233" t="s">
        <v>12</v>
      </c>
      <c r="O31" s="234">
        <f>M31+M32</f>
        <v>1</v>
      </c>
      <c r="P31" s="240" t="str">
        <f>U9</f>
        <v>ＡＳ栃木ｂｏｍ　ｄｅ　ｂｏｌａ</v>
      </c>
      <c r="Q31" s="240"/>
      <c r="R31" s="240"/>
      <c r="S31" s="240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60"/>
      <c r="F32" s="260"/>
      <c r="G32" s="260"/>
      <c r="H32" s="260"/>
      <c r="I32" s="231"/>
      <c r="J32" s="233"/>
      <c r="K32" s="4">
        <v>1</v>
      </c>
      <c r="L32" s="4" t="s">
        <v>32</v>
      </c>
      <c r="M32" s="4">
        <v>1</v>
      </c>
      <c r="N32" s="233"/>
      <c r="O32" s="234"/>
      <c r="P32" s="240"/>
      <c r="Q32" s="240"/>
      <c r="R32" s="240"/>
      <c r="S32" s="240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38" t="str">
        <f>B9</f>
        <v>ともぞうサッカークラブ</v>
      </c>
      <c r="F34" s="238"/>
      <c r="G34" s="238"/>
      <c r="H34" s="238"/>
      <c r="I34" s="231">
        <f>K34+K35</f>
        <v>4</v>
      </c>
      <c r="J34" s="233" t="s">
        <v>11</v>
      </c>
      <c r="K34" s="4">
        <v>3</v>
      </c>
      <c r="L34" s="4" t="s">
        <v>32</v>
      </c>
      <c r="M34" s="4">
        <v>0</v>
      </c>
      <c r="N34" s="233" t="s">
        <v>12</v>
      </c>
      <c r="O34" s="234">
        <f>M34+M35</f>
        <v>0</v>
      </c>
      <c r="P34" s="252" t="str">
        <f>K9</f>
        <v>亀山サッカークラブ</v>
      </c>
      <c r="Q34" s="252"/>
      <c r="R34" s="252"/>
      <c r="S34" s="252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38"/>
      <c r="F35" s="238"/>
      <c r="G35" s="238"/>
      <c r="H35" s="238"/>
      <c r="I35" s="231"/>
      <c r="J35" s="233"/>
      <c r="K35" s="4">
        <v>1</v>
      </c>
      <c r="L35" s="4" t="s">
        <v>32</v>
      </c>
      <c r="M35" s="4">
        <v>0</v>
      </c>
      <c r="N35" s="233"/>
      <c r="O35" s="234"/>
      <c r="P35" s="252"/>
      <c r="Q35" s="252"/>
      <c r="R35" s="252"/>
      <c r="S35" s="252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60" t="str">
        <f>O9</f>
        <v>ＦＣみらいＰＩＮＫ</v>
      </c>
      <c r="F37" s="260"/>
      <c r="G37" s="260"/>
      <c r="H37" s="260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0</v>
      </c>
      <c r="N37" s="233" t="s">
        <v>12</v>
      </c>
      <c r="O37" s="234">
        <f>M37+M38</f>
        <v>0</v>
      </c>
      <c r="P37" s="260" t="str">
        <f>X9</f>
        <v>足利トレヴィータＦＣロッソ</v>
      </c>
      <c r="Q37" s="260"/>
      <c r="R37" s="260"/>
      <c r="S37" s="260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60"/>
      <c r="F38" s="260"/>
      <c r="G38" s="260"/>
      <c r="H38" s="260"/>
      <c r="I38" s="231"/>
      <c r="J38" s="233"/>
      <c r="K38" s="4">
        <v>0</v>
      </c>
      <c r="L38" s="4" t="s">
        <v>32</v>
      </c>
      <c r="M38" s="4">
        <v>0</v>
      </c>
      <c r="N38" s="233"/>
      <c r="O38" s="234"/>
      <c r="P38" s="260"/>
      <c r="Q38" s="260"/>
      <c r="R38" s="260"/>
      <c r="S38" s="260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40" t="str">
        <f>H9</f>
        <v>しおやＦＣヴィガウス</v>
      </c>
      <c r="F41" s="240"/>
      <c r="G41" s="240"/>
      <c r="H41" s="240"/>
      <c r="I41" s="231">
        <f>K41+K42</f>
        <v>0</v>
      </c>
      <c r="J41" s="233" t="s">
        <v>11</v>
      </c>
      <c r="K41" s="4">
        <v>0</v>
      </c>
      <c r="L41" s="4" t="s">
        <v>32</v>
      </c>
      <c r="M41" s="4">
        <v>0</v>
      </c>
      <c r="N41" s="233" t="s">
        <v>12</v>
      </c>
      <c r="O41" s="234">
        <f>M41+M42</f>
        <v>0</v>
      </c>
      <c r="P41" s="261" t="str">
        <f>K9</f>
        <v>亀山サッカークラブ</v>
      </c>
      <c r="Q41" s="261"/>
      <c r="R41" s="261"/>
      <c r="S41" s="261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40"/>
      <c r="F42" s="240"/>
      <c r="G42" s="240"/>
      <c r="H42" s="240"/>
      <c r="I42" s="231"/>
      <c r="J42" s="233"/>
      <c r="K42" s="4">
        <v>0</v>
      </c>
      <c r="L42" s="4" t="s">
        <v>32</v>
      </c>
      <c r="M42" s="4">
        <v>0</v>
      </c>
      <c r="N42" s="233"/>
      <c r="O42" s="234"/>
      <c r="P42" s="261"/>
      <c r="Q42" s="261"/>
      <c r="R42" s="261"/>
      <c r="S42" s="261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40" t="str">
        <f>U9</f>
        <v>ＡＳ栃木ｂｏｍ　ｄｅ　ｂｏｌａ</v>
      </c>
      <c r="F44" s="240"/>
      <c r="G44" s="240"/>
      <c r="H44" s="240"/>
      <c r="I44" s="231">
        <f>K44+K45</f>
        <v>0</v>
      </c>
      <c r="J44" s="233" t="s">
        <v>11</v>
      </c>
      <c r="K44" s="4">
        <v>0</v>
      </c>
      <c r="L44" s="4" t="s">
        <v>32</v>
      </c>
      <c r="M44" s="4">
        <v>0</v>
      </c>
      <c r="N44" s="233" t="s">
        <v>12</v>
      </c>
      <c r="O44" s="234">
        <f>M44+M45</f>
        <v>0</v>
      </c>
      <c r="P44" s="260" t="str">
        <f>X9</f>
        <v>足利トレヴィータＦＣロッソ</v>
      </c>
      <c r="Q44" s="260"/>
      <c r="R44" s="260"/>
      <c r="S44" s="260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40"/>
      <c r="F45" s="240"/>
      <c r="G45" s="240"/>
      <c r="H45" s="240"/>
      <c r="I45" s="231"/>
      <c r="J45" s="233"/>
      <c r="K45" s="4">
        <v>0</v>
      </c>
      <c r="L45" s="4" t="s">
        <v>32</v>
      </c>
      <c r="M45" s="4">
        <v>0</v>
      </c>
      <c r="N45" s="233"/>
      <c r="O45" s="234"/>
      <c r="P45" s="260"/>
      <c r="Q45" s="260"/>
      <c r="R45" s="260"/>
      <c r="S45" s="260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30" t="str">
        <f>E9</f>
        <v>ＦＣ　ＶＡＬＯＮ</v>
      </c>
      <c r="F47" s="230"/>
      <c r="G47" s="230"/>
      <c r="H47" s="230"/>
      <c r="I47" s="231">
        <f>K47+K48</f>
        <v>5</v>
      </c>
      <c r="J47" s="233" t="s">
        <v>11</v>
      </c>
      <c r="K47" s="4">
        <v>2</v>
      </c>
      <c r="L47" s="4" t="s">
        <v>32</v>
      </c>
      <c r="M47" s="4">
        <v>0</v>
      </c>
      <c r="N47" s="233" t="s">
        <v>12</v>
      </c>
      <c r="O47" s="234">
        <f>M47+M48</f>
        <v>1</v>
      </c>
      <c r="P47" s="252" t="str">
        <f>K9</f>
        <v>亀山サッカークラブ</v>
      </c>
      <c r="Q47" s="252"/>
      <c r="R47" s="252"/>
      <c r="S47" s="252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30"/>
      <c r="F48" s="230"/>
      <c r="G48" s="230"/>
      <c r="H48" s="230"/>
      <c r="I48" s="231"/>
      <c r="J48" s="233"/>
      <c r="K48" s="4">
        <v>3</v>
      </c>
      <c r="L48" s="4" t="s">
        <v>32</v>
      </c>
      <c r="M48" s="4">
        <v>1</v>
      </c>
      <c r="N48" s="233"/>
      <c r="O48" s="234"/>
      <c r="P48" s="252"/>
      <c r="Q48" s="252"/>
      <c r="R48" s="252"/>
      <c r="S48" s="252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ＦＣがむしゃら</v>
      </c>
      <c r="F50" s="230"/>
      <c r="G50" s="230"/>
      <c r="H50" s="230"/>
      <c r="I50" s="231">
        <f>K50+K51</f>
        <v>3</v>
      </c>
      <c r="J50" s="233" t="s">
        <v>11</v>
      </c>
      <c r="K50" s="4">
        <v>3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39" t="str">
        <f>X9</f>
        <v>足利トレヴィータＦＣロッソ</v>
      </c>
      <c r="Q50" s="239"/>
      <c r="R50" s="239"/>
      <c r="S50" s="239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0</v>
      </c>
      <c r="L51" s="4" t="s">
        <v>32</v>
      </c>
      <c r="M51" s="4">
        <v>0</v>
      </c>
      <c r="N51" s="233"/>
      <c r="O51" s="234"/>
      <c r="P51" s="239"/>
      <c r="Q51" s="239"/>
      <c r="R51" s="239"/>
      <c r="S51" s="239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30" t="str">
        <f>E9</f>
        <v>ＦＣ　ＶＡＬＯＮ</v>
      </c>
      <c r="F53" s="230"/>
      <c r="G53" s="230"/>
      <c r="H53" s="230"/>
      <c r="I53" s="231">
        <f>K53+K54</f>
        <v>4</v>
      </c>
      <c r="J53" s="233" t="s">
        <v>11</v>
      </c>
      <c r="K53" s="4">
        <v>3</v>
      </c>
      <c r="L53" s="4" t="s">
        <v>32</v>
      </c>
      <c r="M53" s="4">
        <v>1</v>
      </c>
      <c r="N53" s="233" t="s">
        <v>12</v>
      </c>
      <c r="O53" s="234">
        <f>M53+M54</f>
        <v>1</v>
      </c>
      <c r="P53" s="225" t="str">
        <f>H9</f>
        <v>しおやＦＣヴィガウス</v>
      </c>
      <c r="Q53" s="225"/>
      <c r="R53" s="225"/>
      <c r="S53" s="225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30"/>
      <c r="F54" s="230"/>
      <c r="G54" s="230"/>
      <c r="H54" s="230"/>
      <c r="I54" s="231"/>
      <c r="J54" s="233"/>
      <c r="K54" s="4">
        <v>1</v>
      </c>
      <c r="L54" s="4" t="s">
        <v>32</v>
      </c>
      <c r="M54" s="4">
        <v>0</v>
      </c>
      <c r="N54" s="233"/>
      <c r="O54" s="234"/>
      <c r="P54" s="225"/>
      <c r="Q54" s="225"/>
      <c r="R54" s="225"/>
      <c r="S54" s="225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ＦＣがむしゃら</v>
      </c>
      <c r="F56" s="230"/>
      <c r="G56" s="230"/>
      <c r="H56" s="230"/>
      <c r="I56" s="231">
        <f>K56+K57</f>
        <v>2</v>
      </c>
      <c r="J56" s="233" t="s">
        <v>11</v>
      </c>
      <c r="K56" s="4">
        <v>2</v>
      </c>
      <c r="L56" s="4" t="s">
        <v>32</v>
      </c>
      <c r="M56" s="4">
        <v>0</v>
      </c>
      <c r="N56" s="233" t="s">
        <v>12</v>
      </c>
      <c r="O56" s="234">
        <f>M56+M57</f>
        <v>1</v>
      </c>
      <c r="P56" s="225" t="str">
        <f>U9</f>
        <v>ＡＳ栃木ｂｏｍ　ｄｅ　ｂｏｌａ</v>
      </c>
      <c r="Q56" s="225"/>
      <c r="R56" s="225"/>
      <c r="S56" s="225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0</v>
      </c>
      <c r="L57" s="4" t="s">
        <v>32</v>
      </c>
      <c r="M57" s="4">
        <v>1</v>
      </c>
      <c r="N57" s="233"/>
      <c r="O57" s="234"/>
      <c r="P57" s="225"/>
      <c r="Q57" s="225"/>
      <c r="R57" s="225"/>
      <c r="S57" s="225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107</v>
      </c>
      <c r="B60" s="232"/>
      <c r="C60" s="223" t="str">
        <f>A62</f>
        <v>ともぞうサッカークラブ</v>
      </c>
      <c r="D60" s="223"/>
      <c r="E60" s="223" t="str">
        <f>A64</f>
        <v>ＦＣ　ＶＡＬＯＮ</v>
      </c>
      <c r="F60" s="223"/>
      <c r="G60" s="224" t="str">
        <f>A66</f>
        <v>しおやＦＣヴィガウス</v>
      </c>
      <c r="H60" s="224"/>
      <c r="I60" s="223" t="str">
        <f>A68</f>
        <v>亀山サッカークラブ</v>
      </c>
      <c r="J60" s="223"/>
      <c r="K60" s="222" t="s">
        <v>1</v>
      </c>
      <c r="L60" s="227" t="s">
        <v>2</v>
      </c>
      <c r="M60" s="222" t="s">
        <v>3</v>
      </c>
      <c r="O60" s="232" t="s">
        <v>108</v>
      </c>
      <c r="P60" s="232"/>
      <c r="Q60" s="223" t="str">
        <f>O9</f>
        <v>ＦＣみらいＰＩＮＫ</v>
      </c>
      <c r="R60" s="223"/>
      <c r="S60" s="223" t="str">
        <f>R9</f>
        <v>ＦＣがむしゃら</v>
      </c>
      <c r="T60" s="223"/>
      <c r="U60" s="223" t="str">
        <f>U9</f>
        <v>ＡＳ栃木ｂｏｍ　ｄｅ　ｂｏｌａ</v>
      </c>
      <c r="V60" s="223"/>
      <c r="W60" s="223" t="str">
        <f>X9</f>
        <v>足利トレヴィータＦＣロッソ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3"/>
      <c r="F61" s="223"/>
      <c r="G61" s="224"/>
      <c r="H61" s="224"/>
      <c r="I61" s="223"/>
      <c r="J61" s="223"/>
      <c r="K61" s="222"/>
      <c r="L61" s="227"/>
      <c r="M61" s="222"/>
      <c r="O61" s="232"/>
      <c r="P61" s="232"/>
      <c r="Q61" s="223"/>
      <c r="R61" s="223"/>
      <c r="S61" s="223"/>
      <c r="T61" s="223"/>
      <c r="U61" s="223"/>
      <c r="V61" s="223"/>
      <c r="W61" s="223"/>
      <c r="X61" s="223"/>
      <c r="Y61" s="222"/>
      <c r="Z61" s="227"/>
      <c r="AA61" s="222"/>
    </row>
    <row r="62" spans="1:27" ht="19.5" customHeight="1">
      <c r="A62" s="248" t="str">
        <f>B9</f>
        <v>ともぞうサッカークラブ</v>
      </c>
      <c r="B62" s="248"/>
      <c r="C62" s="192"/>
      <c r="D62" s="193"/>
      <c r="E62" s="136">
        <f>I22</f>
        <v>1</v>
      </c>
      <c r="F62" s="136">
        <f>O22</f>
        <v>1</v>
      </c>
      <c r="G62" s="136">
        <f>I28</f>
        <v>6</v>
      </c>
      <c r="H62" s="136">
        <f>O28</f>
        <v>0</v>
      </c>
      <c r="I62" s="136">
        <f>I34</f>
        <v>4</v>
      </c>
      <c r="J62" s="136">
        <f>O34</f>
        <v>0</v>
      </c>
      <c r="K62" s="188">
        <f>COUNTIF(C63:J63,"○")*3+COUNTIF(C63:J63,"△")</f>
        <v>7</v>
      </c>
      <c r="L62" s="188">
        <f>E62-F62+G62-H62+I62-J62</f>
        <v>10</v>
      </c>
      <c r="M62" s="188">
        <v>1</v>
      </c>
      <c r="N62" s="73"/>
      <c r="O62" s="209" t="str">
        <f>O9</f>
        <v>ＦＣみらいＰＩＮＫ</v>
      </c>
      <c r="P62" s="210"/>
      <c r="Q62" s="192"/>
      <c r="R62" s="193"/>
      <c r="S62" s="136">
        <f>I25</f>
        <v>0</v>
      </c>
      <c r="T62" s="136">
        <f>O25</f>
        <v>1</v>
      </c>
      <c r="U62" s="136">
        <f>I31</f>
        <v>1</v>
      </c>
      <c r="V62" s="136">
        <f>O31</f>
        <v>1</v>
      </c>
      <c r="W62" s="136">
        <f>I37</f>
        <v>0</v>
      </c>
      <c r="X62" s="136">
        <f>O37</f>
        <v>0</v>
      </c>
      <c r="Y62" s="188">
        <f>COUNTIF(Q63:X63,"○")*3+COUNTIF(Q63:X63,"△")</f>
        <v>2</v>
      </c>
      <c r="Z62" s="188">
        <f>S62-T62+U62-V62+W62-X62</f>
        <v>-1</v>
      </c>
      <c r="AA62" s="188">
        <v>3</v>
      </c>
    </row>
    <row r="63" spans="1:27" ht="19.5" customHeight="1">
      <c r="A63" s="248"/>
      <c r="B63" s="248"/>
      <c r="C63" s="194"/>
      <c r="D63" s="195"/>
      <c r="E63" s="186" t="str">
        <f>IF(E62&gt;F62,"○",IF(E62&lt;F62,"×",IF(E62=F62,"△")))</f>
        <v>△</v>
      </c>
      <c r="F63" s="187"/>
      <c r="G63" s="186" t="str">
        <f>IF(G62&gt;H62,"○",IF(G62&lt;H62,"×",IF(G62=H62,"△")))</f>
        <v>○</v>
      </c>
      <c r="H63" s="187"/>
      <c r="I63" s="186" t="str">
        <f>IF(I62&gt;J62,"○",IF(I62&lt;J62,"×",IF(I62=J62,"△")))</f>
        <v>○</v>
      </c>
      <c r="J63" s="187"/>
      <c r="K63" s="189"/>
      <c r="L63" s="189"/>
      <c r="M63" s="189"/>
      <c r="N63" s="73"/>
      <c r="O63" s="211"/>
      <c r="P63" s="212"/>
      <c r="Q63" s="194"/>
      <c r="R63" s="195"/>
      <c r="S63" s="186" t="str">
        <f>IF(S62&gt;T62,"○",IF(S62&lt;T62,"×",IF(S62=T62,"△")))</f>
        <v>×</v>
      </c>
      <c r="T63" s="187"/>
      <c r="U63" s="186" t="str">
        <f>IF(U62&gt;V62,"○",IF(U62&lt;V62,"×",IF(U62=V62,"△")))</f>
        <v>△</v>
      </c>
      <c r="V63" s="187"/>
      <c r="W63" s="186" t="str">
        <f>IF(W62&gt;X62,"○",IF(W62&lt;X62,"×",IF(W62=X62,"△")))</f>
        <v>△</v>
      </c>
      <c r="X63" s="187"/>
      <c r="Y63" s="189"/>
      <c r="Z63" s="189"/>
      <c r="AA63" s="189"/>
    </row>
    <row r="64" spans="1:27" ht="19.5" customHeight="1">
      <c r="A64" s="202" t="str">
        <f>E9</f>
        <v>ＦＣ　ＶＡＬＯＮ</v>
      </c>
      <c r="B64" s="202"/>
      <c r="C64" s="136">
        <f>F62</f>
        <v>1</v>
      </c>
      <c r="D64" s="136">
        <f>E62</f>
        <v>1</v>
      </c>
      <c r="E64" s="192"/>
      <c r="F64" s="193"/>
      <c r="G64" s="136">
        <f>I53</f>
        <v>4</v>
      </c>
      <c r="H64" s="136">
        <f>O53</f>
        <v>1</v>
      </c>
      <c r="I64" s="136">
        <f>I47</f>
        <v>5</v>
      </c>
      <c r="J64" s="136">
        <f>O47</f>
        <v>1</v>
      </c>
      <c r="K64" s="188">
        <f>COUNTIF(C65:J65,"○")*3+COUNTIF(C65:J65,"△")</f>
        <v>7</v>
      </c>
      <c r="L64" s="188">
        <f>C64-D64+G64-H64+I64-J64</f>
        <v>7</v>
      </c>
      <c r="M64" s="188">
        <v>2</v>
      </c>
      <c r="N64" s="73"/>
      <c r="O64" s="213" t="str">
        <f>R9</f>
        <v>ＦＣがむしゃら</v>
      </c>
      <c r="P64" s="214"/>
      <c r="Q64" s="136">
        <f>T62</f>
        <v>1</v>
      </c>
      <c r="R64" s="136">
        <f>S62</f>
        <v>0</v>
      </c>
      <c r="S64" s="192"/>
      <c r="T64" s="193"/>
      <c r="U64" s="136">
        <f>I56</f>
        <v>2</v>
      </c>
      <c r="V64" s="136">
        <f>O56</f>
        <v>1</v>
      </c>
      <c r="W64" s="136">
        <f>I50</f>
        <v>3</v>
      </c>
      <c r="X64" s="136">
        <f>O50</f>
        <v>0</v>
      </c>
      <c r="Y64" s="188">
        <f>COUNTIF(Q65:X65,"○")*3+COUNTIF(Q65:X65,"△")</f>
        <v>9</v>
      </c>
      <c r="Z64" s="188">
        <f>Q64-R64+U64-V64+W64-X64</f>
        <v>5</v>
      </c>
      <c r="AA64" s="188">
        <v>1</v>
      </c>
    </row>
    <row r="65" spans="1:27" ht="19.5" customHeight="1">
      <c r="A65" s="202"/>
      <c r="B65" s="202"/>
      <c r="C65" s="186" t="str">
        <f>IF(C64&gt;D64,"○",IF(C64&lt;D64,"×",IF(C64=D64,"△")))</f>
        <v>△</v>
      </c>
      <c r="D65" s="187"/>
      <c r="E65" s="194"/>
      <c r="F65" s="195"/>
      <c r="G65" s="186" t="str">
        <f>IF(G64&gt;H64,"○",IF(G64&lt;H64,"×",IF(G64=H64,"△")))</f>
        <v>○</v>
      </c>
      <c r="H65" s="187"/>
      <c r="I65" s="186" t="str">
        <f>IF(I64&gt;J64,"○",IF(I64&lt;J64,"×",IF(I64=J64,"△")))</f>
        <v>○</v>
      </c>
      <c r="J65" s="187"/>
      <c r="K65" s="189"/>
      <c r="L65" s="189"/>
      <c r="M65" s="189"/>
      <c r="N65" s="73"/>
      <c r="O65" s="215"/>
      <c r="P65" s="216"/>
      <c r="Q65" s="186" t="str">
        <f>IF(Q64&gt;R64,"○",IF(Q64&lt;R64,"×",IF(Q64=R64,"△")))</f>
        <v>○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03" t="str">
        <f>H9</f>
        <v>しおやＦＣヴィガウス</v>
      </c>
      <c r="B66" s="203"/>
      <c r="C66" s="136">
        <f>H62</f>
        <v>0</v>
      </c>
      <c r="D66" s="136">
        <f>G62</f>
        <v>6</v>
      </c>
      <c r="E66" s="136">
        <f>H64</f>
        <v>1</v>
      </c>
      <c r="F66" s="136">
        <f>G64</f>
        <v>4</v>
      </c>
      <c r="G66" s="192"/>
      <c r="H66" s="193"/>
      <c r="I66" s="136">
        <f>I41</f>
        <v>0</v>
      </c>
      <c r="J66" s="136">
        <f>O41</f>
        <v>0</v>
      </c>
      <c r="K66" s="188">
        <f>COUNTIF(C67:J67,"○")*3+COUNTIF(C67:J67,"△")</f>
        <v>1</v>
      </c>
      <c r="L66" s="188">
        <f>C66-D66+E66-F66+I66-J66</f>
        <v>-9</v>
      </c>
      <c r="M66" s="188">
        <v>4</v>
      </c>
      <c r="N66" s="73"/>
      <c r="O66" s="217" t="str">
        <f>U9</f>
        <v>ＡＳ栃木ｂｏｍ　ｄｅ　ｂｏｌａ</v>
      </c>
      <c r="P66" s="218"/>
      <c r="Q66" s="136">
        <f>V62</f>
        <v>1</v>
      </c>
      <c r="R66" s="136">
        <f>U62</f>
        <v>1</v>
      </c>
      <c r="S66" s="136">
        <f>V64</f>
        <v>1</v>
      </c>
      <c r="T66" s="136">
        <f>U64</f>
        <v>2</v>
      </c>
      <c r="U66" s="192"/>
      <c r="V66" s="193"/>
      <c r="W66" s="136">
        <f>I44</f>
        <v>0</v>
      </c>
      <c r="X66" s="136">
        <f>O44</f>
        <v>0</v>
      </c>
      <c r="Y66" s="188">
        <f>COUNTIF(Q67:X67,"○")*3+COUNTIF(Q67:X67,"△")</f>
        <v>2</v>
      </c>
      <c r="Z66" s="188">
        <f>Q66-R66+S66-T66+W66-X66</f>
        <v>-1</v>
      </c>
      <c r="AA66" s="188">
        <v>2</v>
      </c>
    </row>
    <row r="67" spans="1:27" ht="19.5" customHeight="1">
      <c r="A67" s="203"/>
      <c r="B67" s="203"/>
      <c r="C67" s="186" t="str">
        <f>IF(C66&gt;D66,"○",IF(C66&lt;D66,"×",IF(C66=D66,"△")))</f>
        <v>×</v>
      </c>
      <c r="D67" s="187"/>
      <c r="E67" s="186" t="str">
        <f>IF(E66&gt;F66,"○",IF(E66&lt;F66,"×",IF(E66=F66,"△")))</f>
        <v>×</v>
      </c>
      <c r="F67" s="187"/>
      <c r="G67" s="194"/>
      <c r="H67" s="195"/>
      <c r="I67" s="186" t="str">
        <f>IF(I66&gt;J66,"○",IF(I66&lt;J66,"×",IF(I66=J66,"△")))</f>
        <v>△</v>
      </c>
      <c r="J67" s="187"/>
      <c r="K67" s="189"/>
      <c r="L67" s="189"/>
      <c r="M67" s="189"/>
      <c r="N67" s="73"/>
      <c r="O67" s="219"/>
      <c r="P67" s="220"/>
      <c r="Q67" s="186" t="str">
        <f>IF(Q66&gt;R66,"○",IF(Q66&lt;R66,"×",IF(Q66=R66,"△")))</f>
        <v>△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△</v>
      </c>
      <c r="X67" s="187"/>
      <c r="Y67" s="189"/>
      <c r="Z67" s="189"/>
      <c r="AA67" s="189"/>
    </row>
    <row r="68" spans="1:27" ht="19.5" customHeight="1">
      <c r="A68" s="203" t="str">
        <f>K9</f>
        <v>亀山サッカークラブ</v>
      </c>
      <c r="B68" s="203"/>
      <c r="C68" s="136">
        <f>J62</f>
        <v>0</v>
      </c>
      <c r="D68" s="136">
        <f>I62</f>
        <v>4</v>
      </c>
      <c r="E68" s="136">
        <f>J64</f>
        <v>1</v>
      </c>
      <c r="F68" s="136">
        <f>I64</f>
        <v>5</v>
      </c>
      <c r="G68" s="136">
        <f>J66</f>
        <v>0</v>
      </c>
      <c r="H68" s="136">
        <f>I66</f>
        <v>0</v>
      </c>
      <c r="I68" s="192"/>
      <c r="J68" s="193"/>
      <c r="K68" s="188">
        <f>COUNTIF(C69:J69,"○")*3+COUNTIF(C69:J69,"△")</f>
        <v>1</v>
      </c>
      <c r="L68" s="188">
        <f>C68-D68+E68-F68+G68-H68</f>
        <v>-8</v>
      </c>
      <c r="M68" s="188">
        <v>3</v>
      </c>
      <c r="N68" s="73"/>
      <c r="O68" s="209" t="str">
        <f>X9</f>
        <v>足利トレヴィータＦＣロッソ</v>
      </c>
      <c r="P68" s="210"/>
      <c r="Q68" s="136">
        <f>X62</f>
        <v>0</v>
      </c>
      <c r="R68" s="136">
        <f>W62</f>
        <v>0</v>
      </c>
      <c r="S68" s="136">
        <f>X64</f>
        <v>0</v>
      </c>
      <c r="T68" s="136">
        <f>W64</f>
        <v>3</v>
      </c>
      <c r="U68" s="136">
        <f>X66</f>
        <v>0</v>
      </c>
      <c r="V68" s="136">
        <f>W66</f>
        <v>0</v>
      </c>
      <c r="W68" s="192"/>
      <c r="X68" s="193"/>
      <c r="Y68" s="188">
        <f>COUNTIF(Q69:X69,"○")*3+COUNTIF(Q69:X69,"△")</f>
        <v>2</v>
      </c>
      <c r="Z68" s="188">
        <f>Q68-R68+S68-T68+U68-V68</f>
        <v>-3</v>
      </c>
      <c r="AA68" s="188">
        <v>4</v>
      </c>
    </row>
    <row r="69" spans="1:27" ht="19.5" customHeight="1">
      <c r="A69" s="203"/>
      <c r="B69" s="203"/>
      <c r="C69" s="186" t="str">
        <f>IF(C68&gt;D68,"○",IF(C68&lt;D68,"×",IF(C68=D68,"△")))</f>
        <v>×</v>
      </c>
      <c r="D69" s="187"/>
      <c r="E69" s="186" t="str">
        <f>IF(E68&gt;F68,"○",IF(E68&lt;F68,"×",IF(E68=F68,"△")))</f>
        <v>×</v>
      </c>
      <c r="F69" s="187"/>
      <c r="G69" s="186" t="str">
        <f>IF(G68&gt;H68,"○",IF(G68&lt;H68,"×",IF(G68=H68,"△")))</f>
        <v>△</v>
      </c>
      <c r="H69" s="187"/>
      <c r="I69" s="194"/>
      <c r="J69" s="195"/>
      <c r="K69" s="189"/>
      <c r="L69" s="189"/>
      <c r="M69" s="189"/>
      <c r="N69" s="73"/>
      <c r="O69" s="211"/>
      <c r="P69" s="212"/>
      <c r="Q69" s="186" t="str">
        <f>IF(Q68&gt;R68,"○",IF(Q68&lt;R68,"×",IF(Q68=R68,"△")))</f>
        <v>△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△</v>
      </c>
      <c r="V69" s="187"/>
      <c r="W69" s="194"/>
      <c r="X69" s="195"/>
      <c r="Y69" s="189"/>
      <c r="Z69" s="189"/>
      <c r="AA69" s="189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O66:P67"/>
    <mergeCell ref="U66:V67"/>
    <mergeCell ref="Y66:Y67"/>
    <mergeCell ref="Z66:Z67"/>
    <mergeCell ref="AA66:AA67"/>
    <mergeCell ref="C67:D67"/>
    <mergeCell ref="E67:F67"/>
    <mergeCell ref="Q67:R67"/>
    <mergeCell ref="S67:T67"/>
    <mergeCell ref="W67:X67"/>
    <mergeCell ref="U69:V69"/>
    <mergeCell ref="A68:B69"/>
    <mergeCell ref="I68:J69"/>
    <mergeCell ref="K68:K69"/>
    <mergeCell ref="L68:L69"/>
    <mergeCell ref="M68:M69"/>
    <mergeCell ref="O68:P69"/>
    <mergeCell ref="I67:J67"/>
    <mergeCell ref="W68:X69"/>
    <mergeCell ref="Y68:Y69"/>
    <mergeCell ref="Z68:Z69"/>
    <mergeCell ref="AA68:AA69"/>
    <mergeCell ref="C69:D69"/>
    <mergeCell ref="E69:F69"/>
    <mergeCell ref="G69:H69"/>
    <mergeCell ref="Q69:R69"/>
    <mergeCell ref="S69:T6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72</v>
      </c>
      <c r="C3" s="185"/>
      <c r="D3" s="185"/>
      <c r="E3" s="36" t="str">
        <f>'組み合わせ'!AJ65</f>
        <v>益子町民グランド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20</v>
      </c>
      <c r="G4" s="185"/>
      <c r="H4" s="36"/>
      <c r="O4" s="37"/>
      <c r="P4" s="37"/>
      <c r="Q4" s="37"/>
      <c r="R4" s="38"/>
      <c r="S4" s="185" t="s">
        <v>21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2"/>
      <c r="D6" s="143"/>
      <c r="E6" s="144"/>
      <c r="F6" s="145"/>
      <c r="G6" s="143"/>
      <c r="H6" s="148"/>
      <c r="I6" s="11"/>
      <c r="J6" s="11"/>
      <c r="K6" s="12"/>
      <c r="L6" s="8"/>
      <c r="M6" s="8"/>
      <c r="N6" s="8"/>
      <c r="O6" s="8"/>
      <c r="P6" s="14"/>
      <c r="Q6" s="11"/>
      <c r="R6" s="150"/>
      <c r="S6" s="153"/>
      <c r="T6" s="143"/>
      <c r="U6" s="146"/>
      <c r="V6" s="147"/>
      <c r="W6" s="143"/>
      <c r="X6" s="148"/>
      <c r="Y6" s="8"/>
    </row>
    <row r="7" spans="1:25" ht="21">
      <c r="A7" s="40"/>
      <c r="B7" s="8"/>
      <c r="C7" s="141"/>
      <c r="D7" s="8"/>
      <c r="E7" s="10"/>
      <c r="F7" s="15"/>
      <c r="G7" s="18"/>
      <c r="H7" s="138"/>
      <c r="I7" s="18"/>
      <c r="J7" s="8"/>
      <c r="K7" s="10"/>
      <c r="L7" s="8"/>
      <c r="M7" s="8"/>
      <c r="N7" s="8"/>
      <c r="O7" s="18"/>
      <c r="P7" s="23"/>
      <c r="Q7" s="8"/>
      <c r="R7" s="8"/>
      <c r="S7" s="141"/>
      <c r="T7" s="8"/>
      <c r="U7" s="10"/>
      <c r="V7" s="23"/>
      <c r="W7" s="18"/>
      <c r="X7" s="149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41" t="str">
        <f>'組み合わせ'!AF81</f>
        <v>ＴＥＡＭリフレＳＣ</v>
      </c>
      <c r="C9" s="241"/>
      <c r="D9" s="33"/>
      <c r="E9" s="242" t="str">
        <f>'組み合わせ'!AF79</f>
        <v>Ａ．ＭＩＮＡＭＩ．ＦＣ</v>
      </c>
      <c r="F9" s="242"/>
      <c r="G9" s="5"/>
      <c r="H9" s="244" t="str">
        <f>'組み合わせ'!AF77</f>
        <v>ＪＳＴかがやき</v>
      </c>
      <c r="I9" s="244"/>
      <c r="J9" s="5"/>
      <c r="K9" s="243" t="str">
        <f>'組み合わせ'!AF75</f>
        <v>大谷北ＦＣフォルテ</v>
      </c>
      <c r="L9" s="243"/>
      <c r="M9" s="5"/>
      <c r="N9" s="5"/>
      <c r="O9" s="249" t="str">
        <f>'組み合わせ'!AF71</f>
        <v>ＷＥＳＴ　ＦＯＯＴＢＡＬＬ　ＣＯＭＭＵＮＩＴＹ</v>
      </c>
      <c r="P9" s="249"/>
      <c r="Q9" s="5"/>
      <c r="R9" s="241" t="str">
        <f>'組み合わせ'!AF69</f>
        <v>おおぞらＳＣ</v>
      </c>
      <c r="S9" s="241"/>
      <c r="T9" s="5"/>
      <c r="U9" s="249" t="str">
        <f>'組み合わせ'!AF67</f>
        <v>大谷東フットボールクラブ</v>
      </c>
      <c r="V9" s="249"/>
      <c r="W9" s="5"/>
      <c r="X9" s="258" t="str">
        <f>'組み合わせ'!AF65</f>
        <v>ＮＩＫＫＯ　ＳＰＯＲＴＳ　ＣＬＵＢ　セレソン</v>
      </c>
      <c r="Y9" s="258"/>
    </row>
    <row r="10" spans="1:25" ht="21">
      <c r="A10" s="40"/>
      <c r="B10" s="241"/>
      <c r="C10" s="241"/>
      <c r="D10" s="33"/>
      <c r="E10" s="242"/>
      <c r="F10" s="242"/>
      <c r="G10" s="5"/>
      <c r="H10" s="244"/>
      <c r="I10" s="244"/>
      <c r="J10" s="5"/>
      <c r="K10" s="243"/>
      <c r="L10" s="243"/>
      <c r="M10" s="5"/>
      <c r="N10" s="5"/>
      <c r="O10" s="249"/>
      <c r="P10" s="249"/>
      <c r="Q10" s="5"/>
      <c r="R10" s="241"/>
      <c r="S10" s="241"/>
      <c r="T10" s="5"/>
      <c r="U10" s="249"/>
      <c r="V10" s="249"/>
      <c r="W10" s="5"/>
      <c r="X10" s="258"/>
      <c r="Y10" s="258"/>
    </row>
    <row r="11" spans="1:25" ht="21">
      <c r="A11" s="40"/>
      <c r="B11" s="241"/>
      <c r="C11" s="241"/>
      <c r="D11" s="33"/>
      <c r="E11" s="242"/>
      <c r="F11" s="242"/>
      <c r="G11" s="5"/>
      <c r="H11" s="244"/>
      <c r="I11" s="244"/>
      <c r="J11" s="5"/>
      <c r="K11" s="243"/>
      <c r="L11" s="243"/>
      <c r="M11" s="5"/>
      <c r="N11" s="5"/>
      <c r="O11" s="249"/>
      <c r="P11" s="249"/>
      <c r="Q11" s="5"/>
      <c r="R11" s="241"/>
      <c r="S11" s="241"/>
      <c r="T11" s="5"/>
      <c r="U11" s="249"/>
      <c r="V11" s="249"/>
      <c r="W11" s="5"/>
      <c r="X11" s="258"/>
      <c r="Y11" s="258"/>
    </row>
    <row r="12" spans="1:27" ht="21">
      <c r="A12" s="40"/>
      <c r="B12" s="241"/>
      <c r="C12" s="241"/>
      <c r="D12" s="33"/>
      <c r="E12" s="242"/>
      <c r="F12" s="242"/>
      <c r="G12" s="5"/>
      <c r="H12" s="244"/>
      <c r="I12" s="244"/>
      <c r="J12" s="5"/>
      <c r="K12" s="243"/>
      <c r="L12" s="243"/>
      <c r="M12" s="5"/>
      <c r="N12" s="5"/>
      <c r="O12" s="249"/>
      <c r="P12" s="249"/>
      <c r="Q12" s="5"/>
      <c r="R12" s="241"/>
      <c r="S12" s="241"/>
      <c r="T12" s="5"/>
      <c r="U12" s="249"/>
      <c r="V12" s="249"/>
      <c r="W12" s="5"/>
      <c r="X12" s="258"/>
      <c r="Y12" s="258"/>
      <c r="AA12" s="40"/>
    </row>
    <row r="13" spans="1:25" ht="21">
      <c r="A13" s="40"/>
      <c r="B13" s="241"/>
      <c r="C13" s="241"/>
      <c r="D13" s="33"/>
      <c r="E13" s="242"/>
      <c r="F13" s="242"/>
      <c r="G13" s="5"/>
      <c r="H13" s="244"/>
      <c r="I13" s="244"/>
      <c r="J13" s="5"/>
      <c r="K13" s="243"/>
      <c r="L13" s="243"/>
      <c r="M13" s="5"/>
      <c r="N13" s="5"/>
      <c r="O13" s="249"/>
      <c r="P13" s="249"/>
      <c r="Q13" s="5"/>
      <c r="R13" s="241"/>
      <c r="S13" s="241"/>
      <c r="T13" s="5"/>
      <c r="U13" s="249"/>
      <c r="V13" s="249"/>
      <c r="W13" s="5"/>
      <c r="X13" s="258"/>
      <c r="Y13" s="258"/>
    </row>
    <row r="14" spans="1:25" ht="21">
      <c r="A14" s="40"/>
      <c r="B14" s="241"/>
      <c r="C14" s="241"/>
      <c r="D14" s="33"/>
      <c r="E14" s="242"/>
      <c r="F14" s="242"/>
      <c r="G14" s="5"/>
      <c r="H14" s="244"/>
      <c r="I14" s="244"/>
      <c r="J14" s="5"/>
      <c r="K14" s="243"/>
      <c r="L14" s="243"/>
      <c r="M14" s="5"/>
      <c r="N14" s="5"/>
      <c r="O14" s="249"/>
      <c r="P14" s="249"/>
      <c r="Q14" s="5"/>
      <c r="R14" s="241"/>
      <c r="S14" s="241"/>
      <c r="T14" s="5"/>
      <c r="U14" s="249"/>
      <c r="V14" s="249"/>
      <c r="W14" s="5"/>
      <c r="X14" s="258"/>
      <c r="Y14" s="258"/>
    </row>
    <row r="15" spans="1:25" ht="21">
      <c r="A15" s="40"/>
      <c r="B15" s="241"/>
      <c r="C15" s="241"/>
      <c r="D15" s="33"/>
      <c r="E15" s="242"/>
      <c r="F15" s="242"/>
      <c r="G15" s="5"/>
      <c r="H15" s="244"/>
      <c r="I15" s="244"/>
      <c r="J15" s="5"/>
      <c r="K15" s="243"/>
      <c r="L15" s="243"/>
      <c r="M15" s="5"/>
      <c r="N15" s="5"/>
      <c r="O15" s="249"/>
      <c r="P15" s="249"/>
      <c r="Q15" s="5"/>
      <c r="R15" s="241"/>
      <c r="S15" s="241"/>
      <c r="T15" s="5"/>
      <c r="U15" s="249"/>
      <c r="V15" s="249"/>
      <c r="W15" s="5"/>
      <c r="X15" s="258"/>
      <c r="Y15" s="258"/>
    </row>
    <row r="16" spans="1:25" ht="21">
      <c r="A16" s="40"/>
      <c r="B16" s="241"/>
      <c r="C16" s="241"/>
      <c r="D16" s="33"/>
      <c r="E16" s="242"/>
      <c r="F16" s="242"/>
      <c r="G16" s="5"/>
      <c r="H16" s="244"/>
      <c r="I16" s="244"/>
      <c r="J16" s="5"/>
      <c r="K16" s="243"/>
      <c r="L16" s="243"/>
      <c r="M16" s="5"/>
      <c r="N16" s="5"/>
      <c r="O16" s="249"/>
      <c r="P16" s="249"/>
      <c r="Q16" s="5"/>
      <c r="R16" s="241"/>
      <c r="S16" s="241"/>
      <c r="T16" s="5"/>
      <c r="U16" s="249"/>
      <c r="V16" s="249"/>
      <c r="W16" s="5"/>
      <c r="X16" s="258"/>
      <c r="Y16" s="258"/>
    </row>
    <row r="17" spans="1:25" ht="21">
      <c r="A17" s="40"/>
      <c r="B17" s="241"/>
      <c r="C17" s="241"/>
      <c r="D17" s="33"/>
      <c r="E17" s="242"/>
      <c r="F17" s="242"/>
      <c r="G17" s="5"/>
      <c r="H17" s="244"/>
      <c r="I17" s="244"/>
      <c r="J17" s="5"/>
      <c r="K17" s="243"/>
      <c r="L17" s="243"/>
      <c r="M17" s="5"/>
      <c r="N17" s="5"/>
      <c r="O17" s="249"/>
      <c r="P17" s="249"/>
      <c r="Q17" s="5"/>
      <c r="R17" s="241"/>
      <c r="S17" s="241"/>
      <c r="T17" s="5"/>
      <c r="U17" s="249"/>
      <c r="V17" s="249"/>
      <c r="W17" s="5"/>
      <c r="X17" s="258"/>
      <c r="Y17" s="258"/>
    </row>
    <row r="18" spans="1:25" ht="21">
      <c r="A18" s="40"/>
      <c r="B18" s="241"/>
      <c r="C18" s="241"/>
      <c r="D18" s="33"/>
      <c r="E18" s="242"/>
      <c r="F18" s="242"/>
      <c r="G18" s="5"/>
      <c r="H18" s="244"/>
      <c r="I18" s="244"/>
      <c r="J18" s="5"/>
      <c r="K18" s="243"/>
      <c r="L18" s="243"/>
      <c r="M18" s="5"/>
      <c r="N18" s="5"/>
      <c r="O18" s="249"/>
      <c r="P18" s="249"/>
      <c r="Q18" s="5"/>
      <c r="R18" s="241"/>
      <c r="S18" s="241"/>
      <c r="T18" s="5"/>
      <c r="U18" s="249"/>
      <c r="V18" s="249"/>
      <c r="W18" s="5"/>
      <c r="X18" s="258"/>
      <c r="Y18" s="258"/>
    </row>
    <row r="19" spans="1:25" ht="21">
      <c r="A19" s="40"/>
      <c r="B19" s="241"/>
      <c r="C19" s="241"/>
      <c r="D19" s="33"/>
      <c r="E19" s="242"/>
      <c r="F19" s="242"/>
      <c r="G19" s="5"/>
      <c r="H19" s="244"/>
      <c r="I19" s="244"/>
      <c r="J19" s="5"/>
      <c r="K19" s="243"/>
      <c r="L19" s="243"/>
      <c r="M19" s="5"/>
      <c r="N19" s="5"/>
      <c r="O19" s="249"/>
      <c r="P19" s="249"/>
      <c r="Q19" s="5"/>
      <c r="R19" s="241"/>
      <c r="S19" s="241"/>
      <c r="T19" s="5"/>
      <c r="U19" s="249"/>
      <c r="V19" s="249"/>
      <c r="W19" s="5"/>
      <c r="X19" s="258"/>
      <c r="Y19" s="258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38" t="str">
        <f>B9</f>
        <v>ＴＥＡＭリフレＳＣ</v>
      </c>
      <c r="F22" s="238"/>
      <c r="G22" s="238"/>
      <c r="H22" s="238"/>
      <c r="I22" s="231">
        <f>K22+K23</f>
        <v>1</v>
      </c>
      <c r="J22" s="233" t="s">
        <v>11</v>
      </c>
      <c r="K22" s="4">
        <v>0</v>
      </c>
      <c r="L22" s="4" t="s">
        <v>32</v>
      </c>
      <c r="M22" s="4">
        <v>0</v>
      </c>
      <c r="N22" s="233" t="s">
        <v>12</v>
      </c>
      <c r="O22" s="234">
        <f>M22+M23</f>
        <v>0</v>
      </c>
      <c r="P22" s="252" t="str">
        <f>E9</f>
        <v>Ａ．ＭＩＮＡＭＩ．ＦＣ</v>
      </c>
      <c r="Q22" s="252"/>
      <c r="R22" s="252"/>
      <c r="S22" s="252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38"/>
      <c r="F23" s="238"/>
      <c r="G23" s="238"/>
      <c r="H23" s="238"/>
      <c r="I23" s="231"/>
      <c r="J23" s="233"/>
      <c r="K23" s="4">
        <v>1</v>
      </c>
      <c r="L23" s="4" t="s">
        <v>32</v>
      </c>
      <c r="M23" s="4">
        <v>0</v>
      </c>
      <c r="N23" s="233"/>
      <c r="O23" s="234"/>
      <c r="P23" s="252"/>
      <c r="Q23" s="252"/>
      <c r="R23" s="252"/>
      <c r="S23" s="252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66" t="str">
        <f>O9</f>
        <v>ＷＥＳＴ　ＦＯＯＴＢＡＬＬ　ＣＯＭＭＵＮＩＴＹ</v>
      </c>
      <c r="F25" s="266"/>
      <c r="G25" s="266"/>
      <c r="H25" s="266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1</v>
      </c>
      <c r="N25" s="233" t="s">
        <v>12</v>
      </c>
      <c r="O25" s="234">
        <f>M25+M26</f>
        <v>2</v>
      </c>
      <c r="P25" s="230" t="str">
        <f>R9</f>
        <v>おおぞらＳＣ</v>
      </c>
      <c r="Q25" s="230"/>
      <c r="R25" s="230"/>
      <c r="S25" s="23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66"/>
      <c r="F26" s="266"/>
      <c r="G26" s="266"/>
      <c r="H26" s="266"/>
      <c r="I26" s="231"/>
      <c r="J26" s="233"/>
      <c r="K26" s="4">
        <v>0</v>
      </c>
      <c r="L26" s="4" t="s">
        <v>32</v>
      </c>
      <c r="M26" s="4">
        <v>1</v>
      </c>
      <c r="N26" s="233"/>
      <c r="O26" s="234"/>
      <c r="P26" s="230"/>
      <c r="Q26" s="230"/>
      <c r="R26" s="230"/>
      <c r="S26" s="23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38" t="str">
        <f>B9</f>
        <v>ＴＥＡＭリフレＳＣ</v>
      </c>
      <c r="F28" s="238"/>
      <c r="G28" s="238"/>
      <c r="H28" s="238"/>
      <c r="I28" s="231">
        <f>K28+K29</f>
        <v>1</v>
      </c>
      <c r="J28" s="233" t="s">
        <v>11</v>
      </c>
      <c r="K28" s="4">
        <v>0</v>
      </c>
      <c r="L28" s="4" t="s">
        <v>32</v>
      </c>
      <c r="M28" s="4">
        <v>0</v>
      </c>
      <c r="N28" s="233" t="s">
        <v>12</v>
      </c>
      <c r="O28" s="234">
        <f>M28+M29</f>
        <v>0</v>
      </c>
      <c r="P28" s="225" t="str">
        <f>H9</f>
        <v>ＪＳＴかがやき</v>
      </c>
      <c r="Q28" s="225"/>
      <c r="R28" s="225"/>
      <c r="S28" s="225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38"/>
      <c r="F29" s="238"/>
      <c r="G29" s="238"/>
      <c r="H29" s="238"/>
      <c r="I29" s="231"/>
      <c r="J29" s="233"/>
      <c r="K29" s="4">
        <v>1</v>
      </c>
      <c r="L29" s="4" t="s">
        <v>32</v>
      </c>
      <c r="M29" s="4">
        <v>0</v>
      </c>
      <c r="N29" s="233"/>
      <c r="O29" s="234"/>
      <c r="P29" s="225"/>
      <c r="Q29" s="225"/>
      <c r="R29" s="225"/>
      <c r="S29" s="225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66" t="str">
        <f>O9</f>
        <v>ＷＥＳＴ　ＦＯＯＴＢＡＬＬ　ＣＯＭＭＵＮＩＴＹ</v>
      </c>
      <c r="F31" s="266"/>
      <c r="G31" s="266"/>
      <c r="H31" s="266"/>
      <c r="I31" s="231">
        <f>K31+K32</f>
        <v>0</v>
      </c>
      <c r="J31" s="233" t="s">
        <v>11</v>
      </c>
      <c r="K31" s="4">
        <v>0</v>
      </c>
      <c r="L31" s="4" t="s">
        <v>32</v>
      </c>
      <c r="M31" s="4">
        <v>0</v>
      </c>
      <c r="N31" s="233" t="s">
        <v>12</v>
      </c>
      <c r="O31" s="234">
        <f>M31+M32</f>
        <v>2</v>
      </c>
      <c r="P31" s="230" t="str">
        <f>U9</f>
        <v>大谷東フットボールクラブ</v>
      </c>
      <c r="Q31" s="230"/>
      <c r="R31" s="230"/>
      <c r="S31" s="230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66"/>
      <c r="F32" s="266"/>
      <c r="G32" s="266"/>
      <c r="H32" s="266"/>
      <c r="I32" s="231"/>
      <c r="J32" s="233"/>
      <c r="K32" s="4">
        <v>0</v>
      </c>
      <c r="L32" s="4" t="s">
        <v>32</v>
      </c>
      <c r="M32" s="4">
        <v>2</v>
      </c>
      <c r="N32" s="233"/>
      <c r="O32" s="234"/>
      <c r="P32" s="230"/>
      <c r="Q32" s="230"/>
      <c r="R32" s="230"/>
      <c r="S32" s="230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38" t="str">
        <f>B9</f>
        <v>ＴＥＡＭリフレＳＣ</v>
      </c>
      <c r="F34" s="238"/>
      <c r="G34" s="238"/>
      <c r="H34" s="238"/>
      <c r="I34" s="231">
        <f>K34+K35</f>
        <v>1</v>
      </c>
      <c r="J34" s="233" t="s">
        <v>11</v>
      </c>
      <c r="K34" s="4">
        <v>0</v>
      </c>
      <c r="L34" s="4" t="s">
        <v>32</v>
      </c>
      <c r="M34" s="4">
        <v>0</v>
      </c>
      <c r="N34" s="233" t="s">
        <v>12</v>
      </c>
      <c r="O34" s="234">
        <f>M34+M35</f>
        <v>0</v>
      </c>
      <c r="P34" s="252" t="str">
        <f>K9</f>
        <v>大谷北ＦＣフォルテ</v>
      </c>
      <c r="Q34" s="252"/>
      <c r="R34" s="252"/>
      <c r="S34" s="252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38"/>
      <c r="F35" s="238"/>
      <c r="G35" s="238"/>
      <c r="H35" s="238"/>
      <c r="I35" s="231"/>
      <c r="J35" s="233"/>
      <c r="K35" s="4">
        <v>1</v>
      </c>
      <c r="L35" s="4" t="s">
        <v>32</v>
      </c>
      <c r="M35" s="4">
        <v>0</v>
      </c>
      <c r="N35" s="233"/>
      <c r="O35" s="234"/>
      <c r="P35" s="252"/>
      <c r="Q35" s="252"/>
      <c r="R35" s="252"/>
      <c r="S35" s="252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66" t="str">
        <f>O9</f>
        <v>ＷＥＳＴ　ＦＯＯＴＢＡＬＬ　ＣＯＭＭＵＮＩＴＹ</v>
      </c>
      <c r="F37" s="266"/>
      <c r="G37" s="266"/>
      <c r="H37" s="266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2</v>
      </c>
      <c r="N37" s="233" t="s">
        <v>12</v>
      </c>
      <c r="O37" s="234">
        <f>M37+M38</f>
        <v>2</v>
      </c>
      <c r="P37" s="235" t="str">
        <f>X9</f>
        <v>ＮＩＫＫＯ　ＳＰＯＲＴＳ　ＣＬＵＢ　セレソン</v>
      </c>
      <c r="Q37" s="235"/>
      <c r="R37" s="235"/>
      <c r="S37" s="235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66"/>
      <c r="F38" s="266"/>
      <c r="G38" s="266"/>
      <c r="H38" s="266"/>
      <c r="I38" s="231"/>
      <c r="J38" s="233"/>
      <c r="K38" s="4">
        <v>0</v>
      </c>
      <c r="L38" s="4" t="s">
        <v>32</v>
      </c>
      <c r="M38" s="4">
        <v>0</v>
      </c>
      <c r="N38" s="233"/>
      <c r="O38" s="234"/>
      <c r="P38" s="235"/>
      <c r="Q38" s="235"/>
      <c r="R38" s="235"/>
      <c r="S38" s="235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40" t="str">
        <f>H9</f>
        <v>ＪＳＴかがやき</v>
      </c>
      <c r="F41" s="240"/>
      <c r="G41" s="240"/>
      <c r="H41" s="240"/>
      <c r="I41" s="231">
        <f>K41+K42</f>
        <v>0</v>
      </c>
      <c r="J41" s="233" t="s">
        <v>11</v>
      </c>
      <c r="K41" s="4">
        <v>0</v>
      </c>
      <c r="L41" s="4" t="s">
        <v>32</v>
      </c>
      <c r="M41" s="4">
        <v>0</v>
      </c>
      <c r="N41" s="233" t="s">
        <v>12</v>
      </c>
      <c r="O41" s="234">
        <f>M41+M42</f>
        <v>0</v>
      </c>
      <c r="P41" s="261" t="str">
        <f>K9</f>
        <v>大谷北ＦＣフォルテ</v>
      </c>
      <c r="Q41" s="261"/>
      <c r="R41" s="261"/>
      <c r="S41" s="261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40"/>
      <c r="F42" s="240"/>
      <c r="G42" s="240"/>
      <c r="H42" s="240"/>
      <c r="I42" s="231"/>
      <c r="J42" s="233"/>
      <c r="K42" s="4">
        <v>0</v>
      </c>
      <c r="L42" s="4" t="s">
        <v>32</v>
      </c>
      <c r="M42" s="4">
        <v>0</v>
      </c>
      <c r="N42" s="233"/>
      <c r="O42" s="234"/>
      <c r="P42" s="261"/>
      <c r="Q42" s="261"/>
      <c r="R42" s="261"/>
      <c r="S42" s="261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25" t="str">
        <f>U9</f>
        <v>大谷東フットボールクラブ</v>
      </c>
      <c r="F44" s="225"/>
      <c r="G44" s="225"/>
      <c r="H44" s="225"/>
      <c r="I44" s="231">
        <f>K44+K45</f>
        <v>0</v>
      </c>
      <c r="J44" s="233" t="s">
        <v>11</v>
      </c>
      <c r="K44" s="4">
        <v>0</v>
      </c>
      <c r="L44" s="4" t="s">
        <v>32</v>
      </c>
      <c r="M44" s="4">
        <v>0</v>
      </c>
      <c r="N44" s="233" t="s">
        <v>12</v>
      </c>
      <c r="O44" s="234">
        <f>M44+M45</f>
        <v>2</v>
      </c>
      <c r="P44" s="235" t="str">
        <f>X9</f>
        <v>ＮＩＫＫＯ　ＳＰＯＲＴＳ　ＣＬＵＢ　セレソン</v>
      </c>
      <c r="Q44" s="235"/>
      <c r="R44" s="235"/>
      <c r="S44" s="235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25"/>
      <c r="F45" s="225"/>
      <c r="G45" s="225"/>
      <c r="H45" s="225"/>
      <c r="I45" s="231"/>
      <c r="J45" s="233"/>
      <c r="K45" s="4">
        <v>0</v>
      </c>
      <c r="L45" s="4" t="s">
        <v>32</v>
      </c>
      <c r="M45" s="4">
        <v>2</v>
      </c>
      <c r="N45" s="233"/>
      <c r="O45" s="234"/>
      <c r="P45" s="235"/>
      <c r="Q45" s="235"/>
      <c r="R45" s="235"/>
      <c r="S45" s="235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61" t="str">
        <f>E9</f>
        <v>Ａ．ＭＩＮＡＭＩ．ＦＣ</v>
      </c>
      <c r="F47" s="261"/>
      <c r="G47" s="261"/>
      <c r="H47" s="261"/>
      <c r="I47" s="231">
        <f>K47+K48</f>
        <v>0</v>
      </c>
      <c r="J47" s="233" t="s">
        <v>11</v>
      </c>
      <c r="K47" s="4">
        <v>0</v>
      </c>
      <c r="L47" s="4" t="s">
        <v>32</v>
      </c>
      <c r="M47" s="4">
        <v>0</v>
      </c>
      <c r="N47" s="233" t="s">
        <v>12</v>
      </c>
      <c r="O47" s="234">
        <f>M47+M48</f>
        <v>0</v>
      </c>
      <c r="P47" s="261" t="str">
        <f>K9</f>
        <v>大谷北ＦＣフォルテ</v>
      </c>
      <c r="Q47" s="261"/>
      <c r="R47" s="261"/>
      <c r="S47" s="261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61"/>
      <c r="F48" s="261"/>
      <c r="G48" s="261"/>
      <c r="H48" s="261"/>
      <c r="I48" s="231"/>
      <c r="J48" s="233"/>
      <c r="K48" s="4">
        <v>0</v>
      </c>
      <c r="L48" s="4" t="s">
        <v>32</v>
      </c>
      <c r="M48" s="4">
        <v>0</v>
      </c>
      <c r="N48" s="233"/>
      <c r="O48" s="234"/>
      <c r="P48" s="261"/>
      <c r="Q48" s="261"/>
      <c r="R48" s="261"/>
      <c r="S48" s="261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おおぞらＳＣ</v>
      </c>
      <c r="F50" s="230"/>
      <c r="G50" s="230"/>
      <c r="H50" s="230"/>
      <c r="I50" s="231">
        <f>K50+K51</f>
        <v>2</v>
      </c>
      <c r="J50" s="233" t="s">
        <v>11</v>
      </c>
      <c r="K50" s="4">
        <v>0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52" t="str">
        <f>X9</f>
        <v>ＮＩＫＫＯ　ＳＰＯＲＴＳ　ＣＬＵＢ　セレソン</v>
      </c>
      <c r="Q50" s="252"/>
      <c r="R50" s="252"/>
      <c r="S50" s="252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2</v>
      </c>
      <c r="L51" s="4" t="s">
        <v>32</v>
      </c>
      <c r="M51" s="4">
        <v>0</v>
      </c>
      <c r="N51" s="233"/>
      <c r="O51" s="234"/>
      <c r="P51" s="252"/>
      <c r="Q51" s="252"/>
      <c r="R51" s="252"/>
      <c r="S51" s="252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52" t="str">
        <f>E9</f>
        <v>Ａ．ＭＩＮＡＭＩ．ＦＣ</v>
      </c>
      <c r="F53" s="252"/>
      <c r="G53" s="252"/>
      <c r="H53" s="252"/>
      <c r="I53" s="231">
        <f>K53+K54</f>
        <v>1</v>
      </c>
      <c r="J53" s="233" t="s">
        <v>11</v>
      </c>
      <c r="K53" s="4">
        <v>1</v>
      </c>
      <c r="L53" s="4" t="s">
        <v>32</v>
      </c>
      <c r="M53" s="4">
        <v>1</v>
      </c>
      <c r="N53" s="233" t="s">
        <v>12</v>
      </c>
      <c r="O53" s="234">
        <f>M53+M54</f>
        <v>2</v>
      </c>
      <c r="P53" s="230" t="str">
        <f>H9</f>
        <v>ＪＳＴかがやき</v>
      </c>
      <c r="Q53" s="230"/>
      <c r="R53" s="230"/>
      <c r="S53" s="230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52"/>
      <c r="F54" s="252"/>
      <c r="G54" s="252"/>
      <c r="H54" s="252"/>
      <c r="I54" s="231"/>
      <c r="J54" s="233"/>
      <c r="K54" s="4">
        <v>0</v>
      </c>
      <c r="L54" s="4" t="s">
        <v>32</v>
      </c>
      <c r="M54" s="4">
        <v>1</v>
      </c>
      <c r="N54" s="233"/>
      <c r="O54" s="234"/>
      <c r="P54" s="230"/>
      <c r="Q54" s="230"/>
      <c r="R54" s="230"/>
      <c r="S54" s="230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おおぞらＳＣ</v>
      </c>
      <c r="F56" s="230"/>
      <c r="G56" s="230"/>
      <c r="H56" s="230"/>
      <c r="I56" s="231">
        <f>K56+K57</f>
        <v>2</v>
      </c>
      <c r="J56" s="233" t="s">
        <v>11</v>
      </c>
      <c r="K56" s="4">
        <v>1</v>
      </c>
      <c r="L56" s="4" t="s">
        <v>32</v>
      </c>
      <c r="M56" s="4">
        <v>0</v>
      </c>
      <c r="N56" s="233" t="s">
        <v>12</v>
      </c>
      <c r="O56" s="234">
        <f>M56+M57</f>
        <v>1</v>
      </c>
      <c r="P56" s="225" t="str">
        <f>U9</f>
        <v>大谷東フットボールクラブ</v>
      </c>
      <c r="Q56" s="225"/>
      <c r="R56" s="225"/>
      <c r="S56" s="225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1</v>
      </c>
      <c r="L57" s="4" t="s">
        <v>32</v>
      </c>
      <c r="M57" s="4">
        <v>1</v>
      </c>
      <c r="N57" s="233"/>
      <c r="O57" s="234"/>
      <c r="P57" s="225"/>
      <c r="Q57" s="225"/>
      <c r="R57" s="225"/>
      <c r="S57" s="225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109</v>
      </c>
      <c r="B60" s="232"/>
      <c r="C60" s="223" t="str">
        <f>A62</f>
        <v>ＴＥＡＭリフレＳＣ</v>
      </c>
      <c r="D60" s="223"/>
      <c r="E60" s="223" t="str">
        <f>A64</f>
        <v>Ａ．ＭＩＮＡＭＩ．ＦＣ</v>
      </c>
      <c r="F60" s="223"/>
      <c r="G60" s="223" t="str">
        <f>A66</f>
        <v>ＪＳＴかがやき</v>
      </c>
      <c r="H60" s="223"/>
      <c r="I60" s="224" t="str">
        <f>A68</f>
        <v>大谷北ＦＣフォルテ</v>
      </c>
      <c r="J60" s="224"/>
      <c r="K60" s="222" t="s">
        <v>1</v>
      </c>
      <c r="L60" s="227" t="s">
        <v>2</v>
      </c>
      <c r="M60" s="222" t="s">
        <v>3</v>
      </c>
      <c r="O60" s="232" t="s">
        <v>110</v>
      </c>
      <c r="P60" s="232"/>
      <c r="Q60" s="224" t="str">
        <f>O9</f>
        <v>ＷＥＳＴ　ＦＯＯＴＢＡＬＬ　ＣＯＭＭＵＮＩＴＹ</v>
      </c>
      <c r="R60" s="224"/>
      <c r="S60" s="223" t="str">
        <f>R9</f>
        <v>おおぞらＳＣ</v>
      </c>
      <c r="T60" s="223"/>
      <c r="U60" s="223" t="str">
        <f>U9</f>
        <v>大谷東フットボールクラブ</v>
      </c>
      <c r="V60" s="223"/>
      <c r="W60" s="224" t="str">
        <f>X9</f>
        <v>ＮＩＫＫＯ　ＳＰＯＲＴＳ　ＣＬＵＢ　セレソン</v>
      </c>
      <c r="X60" s="224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3"/>
      <c r="F61" s="223"/>
      <c r="G61" s="223"/>
      <c r="H61" s="223"/>
      <c r="I61" s="224"/>
      <c r="J61" s="224"/>
      <c r="K61" s="222"/>
      <c r="L61" s="227"/>
      <c r="M61" s="222"/>
      <c r="O61" s="232"/>
      <c r="P61" s="232"/>
      <c r="Q61" s="224"/>
      <c r="R61" s="224"/>
      <c r="S61" s="223"/>
      <c r="T61" s="223"/>
      <c r="U61" s="223"/>
      <c r="V61" s="223"/>
      <c r="W61" s="224"/>
      <c r="X61" s="224"/>
      <c r="Y61" s="222"/>
      <c r="Z61" s="227"/>
      <c r="AA61" s="222"/>
    </row>
    <row r="62" spans="1:27" ht="19.5" customHeight="1">
      <c r="A62" s="248" t="str">
        <f>B9</f>
        <v>ＴＥＡＭリフレＳＣ</v>
      </c>
      <c r="B62" s="248"/>
      <c r="C62" s="192"/>
      <c r="D62" s="193"/>
      <c r="E62" s="136">
        <f>I22</f>
        <v>1</v>
      </c>
      <c r="F62" s="136">
        <f>O22</f>
        <v>0</v>
      </c>
      <c r="G62" s="136">
        <f>I28</f>
        <v>1</v>
      </c>
      <c r="H62" s="136">
        <f>O28</f>
        <v>0</v>
      </c>
      <c r="I62" s="136">
        <f>I34</f>
        <v>1</v>
      </c>
      <c r="J62" s="136">
        <f>O34</f>
        <v>0</v>
      </c>
      <c r="K62" s="188">
        <f>COUNTIF(C63:J63,"○")*3+COUNTIF(C63:J63,"△")</f>
        <v>9</v>
      </c>
      <c r="L62" s="188">
        <f>E62-F62+G62-H62+I62-J62</f>
        <v>3</v>
      </c>
      <c r="M62" s="188">
        <v>1</v>
      </c>
      <c r="N62" s="73"/>
      <c r="O62" s="205" t="str">
        <f>O9</f>
        <v>ＷＥＳＴ　ＦＯＯＴＢＡＬＬ　ＣＯＭＭＵＮＩＴＹ</v>
      </c>
      <c r="P62" s="206"/>
      <c r="Q62" s="192"/>
      <c r="R62" s="193"/>
      <c r="S62" s="136">
        <f>I25</f>
        <v>0</v>
      </c>
      <c r="T62" s="136">
        <f>O25</f>
        <v>2</v>
      </c>
      <c r="U62" s="136">
        <f>I31</f>
        <v>0</v>
      </c>
      <c r="V62" s="136">
        <f>O31</f>
        <v>2</v>
      </c>
      <c r="W62" s="136">
        <f>I37</f>
        <v>0</v>
      </c>
      <c r="X62" s="136">
        <f>O37</f>
        <v>2</v>
      </c>
      <c r="Y62" s="188">
        <f>COUNTIF(Q63:X63,"○")*3+COUNTIF(Q63:X63,"△")</f>
        <v>0</v>
      </c>
      <c r="Z62" s="188">
        <f>S62-T62+U62-V62+W62-X62</f>
        <v>-6</v>
      </c>
      <c r="AA62" s="188">
        <v>4</v>
      </c>
    </row>
    <row r="63" spans="1:27" ht="19.5" customHeight="1">
      <c r="A63" s="248"/>
      <c r="B63" s="248"/>
      <c r="C63" s="194"/>
      <c r="D63" s="195"/>
      <c r="E63" s="186" t="str">
        <f>IF(E62&gt;F62,"○",IF(E62&lt;F62,"×",IF(E62=F62,"△")))</f>
        <v>○</v>
      </c>
      <c r="F63" s="187"/>
      <c r="G63" s="186" t="str">
        <f>IF(G62&gt;H62,"○",IF(G62&lt;H62,"×",IF(G62=H62,"△")))</f>
        <v>○</v>
      </c>
      <c r="H63" s="187"/>
      <c r="I63" s="186" t="str">
        <f>IF(I62&gt;J62,"○",IF(I62&lt;J62,"×",IF(I62=J62,"△")))</f>
        <v>○</v>
      </c>
      <c r="J63" s="187"/>
      <c r="K63" s="189"/>
      <c r="L63" s="189"/>
      <c r="M63" s="189"/>
      <c r="N63" s="73"/>
      <c r="O63" s="207"/>
      <c r="P63" s="208"/>
      <c r="Q63" s="194"/>
      <c r="R63" s="195"/>
      <c r="S63" s="186" t="str">
        <f>IF(S62&gt;T62,"○",IF(S62&lt;T62,"×",IF(S62=T62,"△")))</f>
        <v>×</v>
      </c>
      <c r="T63" s="187"/>
      <c r="U63" s="186" t="str">
        <f>IF(U62&gt;V62,"○",IF(U62&lt;V62,"×",IF(U62=V62,"△")))</f>
        <v>×</v>
      </c>
      <c r="V63" s="187"/>
      <c r="W63" s="186" t="str">
        <f>IF(W62&gt;X62,"○",IF(W62&lt;X62,"×",IF(W62=X62,"△")))</f>
        <v>×</v>
      </c>
      <c r="X63" s="187"/>
      <c r="Y63" s="189"/>
      <c r="Z63" s="189"/>
      <c r="AA63" s="189"/>
    </row>
    <row r="64" spans="1:27" ht="19.5" customHeight="1">
      <c r="A64" s="203" t="str">
        <f>E9</f>
        <v>Ａ．ＭＩＮＡＭＩ．ＦＣ</v>
      </c>
      <c r="B64" s="203"/>
      <c r="C64" s="136">
        <f>F62</f>
        <v>0</v>
      </c>
      <c r="D64" s="136">
        <f>E62</f>
        <v>1</v>
      </c>
      <c r="E64" s="192"/>
      <c r="F64" s="193"/>
      <c r="G64" s="136">
        <f>I53</f>
        <v>1</v>
      </c>
      <c r="H64" s="136">
        <f>O53</f>
        <v>2</v>
      </c>
      <c r="I64" s="136">
        <f>I47</f>
        <v>0</v>
      </c>
      <c r="J64" s="136">
        <f>O47</f>
        <v>0</v>
      </c>
      <c r="K64" s="188">
        <f>COUNTIF(C65:J65,"○")*3+COUNTIF(C65:J65,"△")</f>
        <v>1</v>
      </c>
      <c r="L64" s="188">
        <f>C64-D64+G64-H64+I64-J64</f>
        <v>-2</v>
      </c>
      <c r="M64" s="188">
        <v>4</v>
      </c>
      <c r="N64" s="73"/>
      <c r="O64" s="213" t="str">
        <f>R9</f>
        <v>おおぞらＳＣ</v>
      </c>
      <c r="P64" s="214"/>
      <c r="Q64" s="136">
        <f>T62</f>
        <v>2</v>
      </c>
      <c r="R64" s="136">
        <f>S62</f>
        <v>0</v>
      </c>
      <c r="S64" s="192"/>
      <c r="T64" s="193"/>
      <c r="U64" s="136">
        <f>I56</f>
        <v>2</v>
      </c>
      <c r="V64" s="136">
        <f>O56</f>
        <v>1</v>
      </c>
      <c r="W64" s="136">
        <f>I50</f>
        <v>2</v>
      </c>
      <c r="X64" s="136">
        <f>O50</f>
        <v>0</v>
      </c>
      <c r="Y64" s="188">
        <f>COUNTIF(Q65:X65,"○")*3+COUNTIF(Q65:X65,"△")</f>
        <v>9</v>
      </c>
      <c r="Z64" s="188">
        <f>Q64-R64+U64-V64+W64-X64</f>
        <v>5</v>
      </c>
      <c r="AA64" s="188">
        <v>1</v>
      </c>
    </row>
    <row r="65" spans="1:27" ht="19.5" customHeight="1">
      <c r="A65" s="203"/>
      <c r="B65" s="203"/>
      <c r="C65" s="186" t="str">
        <f>IF(C64&gt;D64,"○",IF(C64&lt;D64,"×",IF(C64=D64,"△")))</f>
        <v>×</v>
      </c>
      <c r="D65" s="187"/>
      <c r="E65" s="194"/>
      <c r="F65" s="195"/>
      <c r="G65" s="186" t="str">
        <f>IF(G64&gt;H64,"○",IF(G64&lt;H64,"×",IF(G64=H64,"△")))</f>
        <v>×</v>
      </c>
      <c r="H65" s="187"/>
      <c r="I65" s="186" t="str">
        <f>IF(I64&gt;J64,"○",IF(I64&lt;J64,"×",IF(I64=J64,"△")))</f>
        <v>△</v>
      </c>
      <c r="J65" s="187"/>
      <c r="K65" s="189"/>
      <c r="L65" s="189"/>
      <c r="M65" s="189"/>
      <c r="N65" s="73"/>
      <c r="O65" s="215"/>
      <c r="P65" s="216"/>
      <c r="Q65" s="186" t="str">
        <f>IF(Q64&gt;R64,"○",IF(Q64&lt;R64,"×",IF(Q64=R64,"△")))</f>
        <v>○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02" t="str">
        <f>H9</f>
        <v>ＪＳＴかがやき</v>
      </c>
      <c r="B66" s="202"/>
      <c r="C66" s="136">
        <f>H62</f>
        <v>0</v>
      </c>
      <c r="D66" s="136">
        <f>G62</f>
        <v>1</v>
      </c>
      <c r="E66" s="136">
        <f>H64</f>
        <v>2</v>
      </c>
      <c r="F66" s="136">
        <f>G64</f>
        <v>1</v>
      </c>
      <c r="G66" s="192"/>
      <c r="H66" s="193"/>
      <c r="I66" s="136">
        <f>I41</f>
        <v>0</v>
      </c>
      <c r="J66" s="136">
        <f>O41</f>
        <v>0</v>
      </c>
      <c r="K66" s="188">
        <f>COUNTIF(C67:J67,"○")*3+COUNTIF(C67:J67,"△")</f>
        <v>4</v>
      </c>
      <c r="L66" s="188">
        <f>C66-D66+E66-F66+I66-J66</f>
        <v>0</v>
      </c>
      <c r="M66" s="188">
        <v>2</v>
      </c>
      <c r="N66" s="73"/>
      <c r="O66" s="209" t="str">
        <f>U9</f>
        <v>大谷東フットボールクラブ</v>
      </c>
      <c r="P66" s="210"/>
      <c r="Q66" s="136">
        <f>V62</f>
        <v>2</v>
      </c>
      <c r="R66" s="136">
        <f>U62</f>
        <v>0</v>
      </c>
      <c r="S66" s="136">
        <f>V64</f>
        <v>1</v>
      </c>
      <c r="T66" s="136">
        <f>U64</f>
        <v>2</v>
      </c>
      <c r="U66" s="192"/>
      <c r="V66" s="193"/>
      <c r="W66" s="136">
        <f>I44</f>
        <v>0</v>
      </c>
      <c r="X66" s="136">
        <f>O44</f>
        <v>2</v>
      </c>
      <c r="Y66" s="188">
        <f>COUNTIF(Q67:X67,"○")*3+COUNTIF(Q67:X67,"△")</f>
        <v>3</v>
      </c>
      <c r="Z66" s="188">
        <f>Q66-R66+S66-T66+W66-X66</f>
        <v>-1</v>
      </c>
      <c r="AA66" s="188">
        <v>3</v>
      </c>
    </row>
    <row r="67" spans="1:27" ht="19.5" customHeight="1">
      <c r="A67" s="202"/>
      <c r="B67" s="202"/>
      <c r="C67" s="186" t="str">
        <f>IF(C66&gt;D66,"○",IF(C66&lt;D66,"×",IF(C66=D66,"△")))</f>
        <v>×</v>
      </c>
      <c r="D67" s="187"/>
      <c r="E67" s="186" t="str">
        <f>IF(E66&gt;F66,"○",IF(E66&lt;F66,"×",IF(E66=F66,"△")))</f>
        <v>○</v>
      </c>
      <c r="F67" s="187"/>
      <c r="G67" s="194"/>
      <c r="H67" s="195"/>
      <c r="I67" s="186" t="str">
        <f>IF(I66&gt;J66,"○",IF(I66&lt;J66,"×",IF(I66=J66,"△")))</f>
        <v>△</v>
      </c>
      <c r="J67" s="187"/>
      <c r="K67" s="189"/>
      <c r="L67" s="189"/>
      <c r="M67" s="189"/>
      <c r="N67" s="73"/>
      <c r="O67" s="211"/>
      <c r="P67" s="212"/>
      <c r="Q67" s="186" t="str">
        <f>IF(Q66&gt;R66,"○",IF(Q66&lt;R66,"×",IF(Q66=R66,"△")))</f>
        <v>○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189"/>
      <c r="AA67" s="189"/>
    </row>
    <row r="68" spans="1:27" ht="19.5" customHeight="1">
      <c r="A68" s="203" t="str">
        <f>K9</f>
        <v>大谷北ＦＣフォルテ</v>
      </c>
      <c r="B68" s="203"/>
      <c r="C68" s="136">
        <f>J62</f>
        <v>0</v>
      </c>
      <c r="D68" s="136">
        <f>I62</f>
        <v>1</v>
      </c>
      <c r="E68" s="136">
        <f>J64</f>
        <v>0</v>
      </c>
      <c r="F68" s="136">
        <f>I64</f>
        <v>0</v>
      </c>
      <c r="G68" s="136">
        <f>J66</f>
        <v>0</v>
      </c>
      <c r="H68" s="136">
        <f>I66</f>
        <v>0</v>
      </c>
      <c r="I68" s="192"/>
      <c r="J68" s="193"/>
      <c r="K68" s="188">
        <f>COUNTIF(C69:J69,"○")*3+COUNTIF(C69:J69,"△")</f>
        <v>2</v>
      </c>
      <c r="L68" s="188">
        <f>C68-D68+E68-F68+G68-H68</f>
        <v>-1</v>
      </c>
      <c r="M68" s="188">
        <v>3</v>
      </c>
      <c r="N68" s="73"/>
      <c r="O68" s="262" t="str">
        <f>X9</f>
        <v>ＮＩＫＫＯ　ＳＰＯＲＴＳ　ＣＬＵＢ　セレソン</v>
      </c>
      <c r="P68" s="263"/>
      <c r="Q68" s="136">
        <f>X62</f>
        <v>2</v>
      </c>
      <c r="R68" s="136">
        <f>W62</f>
        <v>0</v>
      </c>
      <c r="S68" s="136">
        <f>X64</f>
        <v>0</v>
      </c>
      <c r="T68" s="136">
        <f>W64</f>
        <v>2</v>
      </c>
      <c r="U68" s="136">
        <f>X66</f>
        <v>2</v>
      </c>
      <c r="V68" s="136">
        <f>W66</f>
        <v>0</v>
      </c>
      <c r="W68" s="192"/>
      <c r="X68" s="193"/>
      <c r="Y68" s="188">
        <f>COUNTIF(Q69:X69,"○")*3+COUNTIF(Q69:X69,"△")</f>
        <v>6</v>
      </c>
      <c r="Z68" s="188">
        <f>Q68-R68+S68-T68+U68-V68</f>
        <v>2</v>
      </c>
      <c r="AA68" s="188">
        <v>2</v>
      </c>
    </row>
    <row r="69" spans="1:27" ht="19.5" customHeight="1">
      <c r="A69" s="203"/>
      <c r="B69" s="203"/>
      <c r="C69" s="186" t="str">
        <f>IF(C68&gt;D68,"○",IF(C68&lt;D68,"×",IF(C68=D68,"△")))</f>
        <v>×</v>
      </c>
      <c r="D69" s="187"/>
      <c r="E69" s="186" t="str">
        <f>IF(E68&gt;F68,"○",IF(E68&lt;F68,"×",IF(E68=F68,"△")))</f>
        <v>△</v>
      </c>
      <c r="F69" s="187"/>
      <c r="G69" s="186" t="str">
        <f>IF(G68&gt;H68,"○",IF(G68&lt;H68,"×",IF(G68=H68,"△")))</f>
        <v>△</v>
      </c>
      <c r="H69" s="187"/>
      <c r="I69" s="194"/>
      <c r="J69" s="195"/>
      <c r="K69" s="189"/>
      <c r="L69" s="189"/>
      <c r="M69" s="189"/>
      <c r="N69" s="73"/>
      <c r="O69" s="264"/>
      <c r="P69" s="265"/>
      <c r="Q69" s="186" t="str">
        <f>IF(Q68&gt;R68,"○",IF(Q68&lt;R68,"×",IF(Q68=R68,"△")))</f>
        <v>○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73</v>
      </c>
      <c r="C3" s="185"/>
      <c r="D3" s="185"/>
      <c r="E3" s="36" t="str">
        <f>'組み合わせ'!AJ45</f>
        <v>下野市別処山公園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28</v>
      </c>
      <c r="G4" s="185"/>
      <c r="H4" s="36"/>
      <c r="O4" s="37"/>
      <c r="P4" s="37"/>
      <c r="Q4" s="37"/>
      <c r="R4" s="38"/>
      <c r="S4" s="185" t="s">
        <v>29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2"/>
      <c r="D6" s="143"/>
      <c r="E6" s="144"/>
      <c r="F6" s="145"/>
      <c r="G6" s="143"/>
      <c r="H6" s="148"/>
      <c r="I6" s="11"/>
      <c r="J6" s="11"/>
      <c r="K6" s="12"/>
      <c r="L6" s="8"/>
      <c r="M6" s="8"/>
      <c r="N6" s="8"/>
      <c r="O6" s="8"/>
      <c r="P6" s="14"/>
      <c r="Q6" s="11"/>
      <c r="R6" s="150"/>
      <c r="S6" s="153"/>
      <c r="T6" s="143"/>
      <c r="U6" s="146"/>
      <c r="V6" s="147"/>
      <c r="W6" s="143"/>
      <c r="X6" s="148"/>
      <c r="Y6" s="8"/>
    </row>
    <row r="7" spans="1:25" ht="21">
      <c r="A7" s="40"/>
      <c r="B7" s="8"/>
      <c r="C7" s="141"/>
      <c r="D7" s="8"/>
      <c r="E7" s="10"/>
      <c r="F7" s="15"/>
      <c r="G7" s="18"/>
      <c r="H7" s="138"/>
      <c r="I7" s="18"/>
      <c r="J7" s="8"/>
      <c r="K7" s="10"/>
      <c r="L7" s="8"/>
      <c r="M7" s="8"/>
      <c r="N7" s="8"/>
      <c r="O7" s="18"/>
      <c r="P7" s="23"/>
      <c r="Q7" s="8"/>
      <c r="R7" s="8"/>
      <c r="S7" s="141"/>
      <c r="T7" s="8"/>
      <c r="U7" s="10"/>
      <c r="V7" s="23"/>
      <c r="W7" s="18"/>
      <c r="X7" s="149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68" t="str">
        <f>'組み合わせ'!AF61</f>
        <v>南河内サッカースポーツ少年団</v>
      </c>
      <c r="C9" s="268"/>
      <c r="D9" s="33"/>
      <c r="E9" s="243" t="str">
        <f>'組み合わせ'!AF59</f>
        <v>足利サッカークラブジュニア</v>
      </c>
      <c r="F9" s="243"/>
      <c r="G9" s="5"/>
      <c r="H9" s="241" t="str">
        <f>'組み合わせ'!AF57</f>
        <v>今市ＦＣプログレス</v>
      </c>
      <c r="I9" s="241"/>
      <c r="J9" s="5"/>
      <c r="K9" s="243" t="str">
        <f>'組み合わせ'!AF55</f>
        <v>清原サッカースポーツ少年団</v>
      </c>
      <c r="L9" s="243"/>
      <c r="M9" s="5"/>
      <c r="N9" s="5"/>
      <c r="O9" s="242" t="str">
        <f>'組み合わせ'!AF51</f>
        <v>ＦＣバジェルボ那須烏山</v>
      </c>
      <c r="P9" s="242"/>
      <c r="Q9" s="5"/>
      <c r="R9" s="269" t="str">
        <f>'組み合わせ'!AF49</f>
        <v>ＦＣ真岡２１ファンタジー</v>
      </c>
      <c r="S9" s="269"/>
      <c r="T9" s="5"/>
      <c r="U9" s="242" t="str">
        <f>'組み合わせ'!AF47</f>
        <v>ＦＣみらいＶＩＯＬＥＴ</v>
      </c>
      <c r="V9" s="242"/>
      <c r="W9" s="5"/>
      <c r="X9" s="251" t="str">
        <f>'組み合わせ'!AF45</f>
        <v>野原グランディオスＦＣ</v>
      </c>
      <c r="Y9" s="251"/>
    </row>
    <row r="10" spans="1:25" ht="21">
      <c r="A10" s="40"/>
      <c r="B10" s="268"/>
      <c r="C10" s="268"/>
      <c r="D10" s="33"/>
      <c r="E10" s="243"/>
      <c r="F10" s="243"/>
      <c r="G10" s="5"/>
      <c r="H10" s="241"/>
      <c r="I10" s="241"/>
      <c r="J10" s="5"/>
      <c r="K10" s="243"/>
      <c r="L10" s="243"/>
      <c r="M10" s="5"/>
      <c r="N10" s="5"/>
      <c r="O10" s="242"/>
      <c r="P10" s="242"/>
      <c r="Q10" s="5"/>
      <c r="R10" s="269"/>
      <c r="S10" s="269"/>
      <c r="T10" s="5"/>
      <c r="U10" s="242"/>
      <c r="V10" s="242"/>
      <c r="W10" s="5"/>
      <c r="X10" s="251"/>
      <c r="Y10" s="251"/>
    </row>
    <row r="11" spans="1:25" ht="21">
      <c r="A11" s="40"/>
      <c r="B11" s="268"/>
      <c r="C11" s="268"/>
      <c r="D11" s="33"/>
      <c r="E11" s="243"/>
      <c r="F11" s="243"/>
      <c r="G11" s="5"/>
      <c r="H11" s="241"/>
      <c r="I11" s="241"/>
      <c r="J11" s="5"/>
      <c r="K11" s="243"/>
      <c r="L11" s="243"/>
      <c r="M11" s="5"/>
      <c r="N11" s="5"/>
      <c r="O11" s="242"/>
      <c r="P11" s="242"/>
      <c r="Q11" s="5"/>
      <c r="R11" s="269"/>
      <c r="S11" s="269"/>
      <c r="T11" s="5"/>
      <c r="U11" s="242"/>
      <c r="V11" s="242"/>
      <c r="W11" s="5"/>
      <c r="X11" s="251"/>
      <c r="Y11" s="251"/>
    </row>
    <row r="12" spans="1:25" ht="21">
      <c r="A12" s="40"/>
      <c r="B12" s="268"/>
      <c r="C12" s="268"/>
      <c r="D12" s="33"/>
      <c r="E12" s="243"/>
      <c r="F12" s="243"/>
      <c r="G12" s="5"/>
      <c r="H12" s="241"/>
      <c r="I12" s="241"/>
      <c r="J12" s="5"/>
      <c r="K12" s="243"/>
      <c r="L12" s="243"/>
      <c r="M12" s="5"/>
      <c r="N12" s="5"/>
      <c r="O12" s="242"/>
      <c r="P12" s="242"/>
      <c r="Q12" s="5"/>
      <c r="R12" s="269"/>
      <c r="S12" s="269"/>
      <c r="T12" s="5"/>
      <c r="U12" s="242"/>
      <c r="V12" s="242"/>
      <c r="W12" s="5"/>
      <c r="X12" s="251"/>
      <c r="Y12" s="251"/>
    </row>
    <row r="13" spans="1:25" ht="21">
      <c r="A13" s="40"/>
      <c r="B13" s="268"/>
      <c r="C13" s="268"/>
      <c r="D13" s="33"/>
      <c r="E13" s="243"/>
      <c r="F13" s="243"/>
      <c r="G13" s="5"/>
      <c r="H13" s="241"/>
      <c r="I13" s="241"/>
      <c r="J13" s="5"/>
      <c r="K13" s="243"/>
      <c r="L13" s="243"/>
      <c r="M13" s="5"/>
      <c r="N13" s="5"/>
      <c r="O13" s="242"/>
      <c r="P13" s="242"/>
      <c r="Q13" s="5"/>
      <c r="R13" s="269"/>
      <c r="S13" s="269"/>
      <c r="T13" s="5"/>
      <c r="U13" s="242"/>
      <c r="V13" s="242"/>
      <c r="W13" s="5"/>
      <c r="X13" s="251"/>
      <c r="Y13" s="251"/>
    </row>
    <row r="14" spans="1:25" ht="21">
      <c r="A14" s="40"/>
      <c r="B14" s="268"/>
      <c r="C14" s="268"/>
      <c r="D14" s="33"/>
      <c r="E14" s="243"/>
      <c r="F14" s="243"/>
      <c r="G14" s="5"/>
      <c r="H14" s="241"/>
      <c r="I14" s="241"/>
      <c r="J14" s="5"/>
      <c r="K14" s="243"/>
      <c r="L14" s="243"/>
      <c r="M14" s="5"/>
      <c r="N14" s="5"/>
      <c r="O14" s="242"/>
      <c r="P14" s="242"/>
      <c r="Q14" s="5"/>
      <c r="R14" s="269"/>
      <c r="S14" s="269"/>
      <c r="T14" s="5"/>
      <c r="U14" s="242"/>
      <c r="V14" s="242"/>
      <c r="W14" s="5"/>
      <c r="X14" s="251"/>
      <c r="Y14" s="251"/>
    </row>
    <row r="15" spans="1:25" ht="21">
      <c r="A15" s="40"/>
      <c r="B15" s="268"/>
      <c r="C15" s="268"/>
      <c r="D15" s="33"/>
      <c r="E15" s="243"/>
      <c r="F15" s="243"/>
      <c r="G15" s="5"/>
      <c r="H15" s="241"/>
      <c r="I15" s="241"/>
      <c r="J15" s="5"/>
      <c r="K15" s="243"/>
      <c r="L15" s="243"/>
      <c r="M15" s="5"/>
      <c r="N15" s="5"/>
      <c r="O15" s="242"/>
      <c r="P15" s="242"/>
      <c r="Q15" s="5"/>
      <c r="R15" s="269"/>
      <c r="S15" s="269"/>
      <c r="T15" s="5"/>
      <c r="U15" s="242"/>
      <c r="V15" s="242"/>
      <c r="W15" s="5"/>
      <c r="X15" s="251"/>
      <c r="Y15" s="251"/>
    </row>
    <row r="16" spans="1:25" ht="21">
      <c r="A16" s="40"/>
      <c r="B16" s="268"/>
      <c r="C16" s="268"/>
      <c r="D16" s="33"/>
      <c r="E16" s="243"/>
      <c r="F16" s="243"/>
      <c r="G16" s="5"/>
      <c r="H16" s="241"/>
      <c r="I16" s="241"/>
      <c r="J16" s="5"/>
      <c r="K16" s="243"/>
      <c r="L16" s="243"/>
      <c r="M16" s="5"/>
      <c r="N16" s="5"/>
      <c r="O16" s="242"/>
      <c r="P16" s="242"/>
      <c r="Q16" s="5"/>
      <c r="R16" s="269"/>
      <c r="S16" s="269"/>
      <c r="T16" s="5"/>
      <c r="U16" s="242"/>
      <c r="V16" s="242"/>
      <c r="W16" s="5"/>
      <c r="X16" s="251"/>
      <c r="Y16" s="251"/>
    </row>
    <row r="17" spans="1:25" ht="21">
      <c r="A17" s="40"/>
      <c r="B17" s="268"/>
      <c r="C17" s="268"/>
      <c r="D17" s="33"/>
      <c r="E17" s="243"/>
      <c r="F17" s="243"/>
      <c r="G17" s="5"/>
      <c r="H17" s="241"/>
      <c r="I17" s="241"/>
      <c r="J17" s="5"/>
      <c r="K17" s="243"/>
      <c r="L17" s="243"/>
      <c r="M17" s="5"/>
      <c r="N17" s="5"/>
      <c r="O17" s="242"/>
      <c r="P17" s="242"/>
      <c r="Q17" s="5"/>
      <c r="R17" s="269"/>
      <c r="S17" s="269"/>
      <c r="T17" s="5"/>
      <c r="U17" s="242"/>
      <c r="V17" s="242"/>
      <c r="W17" s="5"/>
      <c r="X17" s="251"/>
      <c r="Y17" s="251"/>
    </row>
    <row r="18" spans="1:25" ht="21">
      <c r="A18" s="40"/>
      <c r="B18" s="268"/>
      <c r="C18" s="268"/>
      <c r="D18" s="33"/>
      <c r="E18" s="243"/>
      <c r="F18" s="243"/>
      <c r="G18" s="5"/>
      <c r="H18" s="241"/>
      <c r="I18" s="241"/>
      <c r="J18" s="5"/>
      <c r="K18" s="243"/>
      <c r="L18" s="243"/>
      <c r="M18" s="5"/>
      <c r="N18" s="5"/>
      <c r="O18" s="242"/>
      <c r="P18" s="242"/>
      <c r="Q18" s="5"/>
      <c r="R18" s="269"/>
      <c r="S18" s="269"/>
      <c r="T18" s="5"/>
      <c r="U18" s="242"/>
      <c r="V18" s="242"/>
      <c r="W18" s="5"/>
      <c r="X18" s="251"/>
      <c r="Y18" s="251"/>
    </row>
    <row r="19" spans="1:25" ht="21">
      <c r="A19" s="40"/>
      <c r="B19" s="268"/>
      <c r="C19" s="268"/>
      <c r="D19" s="33"/>
      <c r="E19" s="243"/>
      <c r="F19" s="243"/>
      <c r="G19" s="5"/>
      <c r="H19" s="241"/>
      <c r="I19" s="241"/>
      <c r="J19" s="5"/>
      <c r="K19" s="243"/>
      <c r="L19" s="243"/>
      <c r="M19" s="5"/>
      <c r="N19" s="5"/>
      <c r="O19" s="242"/>
      <c r="P19" s="242"/>
      <c r="Q19" s="5"/>
      <c r="R19" s="269"/>
      <c r="S19" s="269"/>
      <c r="T19" s="5"/>
      <c r="U19" s="242"/>
      <c r="V19" s="242"/>
      <c r="W19" s="5"/>
      <c r="X19" s="251"/>
      <c r="Y19" s="251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70" t="str">
        <f>B9</f>
        <v>南河内サッカースポーツ少年団</v>
      </c>
      <c r="F22" s="270"/>
      <c r="G22" s="270"/>
      <c r="H22" s="270"/>
      <c r="I22" s="231">
        <f>K22+K23</f>
        <v>1</v>
      </c>
      <c r="J22" s="233" t="s">
        <v>11</v>
      </c>
      <c r="K22" s="4">
        <v>1</v>
      </c>
      <c r="L22" s="4" t="s">
        <v>32</v>
      </c>
      <c r="M22" s="4">
        <v>0</v>
      </c>
      <c r="N22" s="233" t="s">
        <v>12</v>
      </c>
      <c r="O22" s="234">
        <f>M22+M23</f>
        <v>1</v>
      </c>
      <c r="P22" s="240" t="str">
        <f>E9</f>
        <v>足利サッカークラブジュニア</v>
      </c>
      <c r="Q22" s="240"/>
      <c r="R22" s="240"/>
      <c r="S22" s="240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70"/>
      <c r="F23" s="270"/>
      <c r="G23" s="270"/>
      <c r="H23" s="270"/>
      <c r="I23" s="231"/>
      <c r="J23" s="233"/>
      <c r="K23" s="4">
        <v>0</v>
      </c>
      <c r="L23" s="4" t="s">
        <v>32</v>
      </c>
      <c r="M23" s="4">
        <v>1</v>
      </c>
      <c r="N23" s="233"/>
      <c r="O23" s="234"/>
      <c r="P23" s="240"/>
      <c r="Q23" s="240"/>
      <c r="R23" s="240"/>
      <c r="S23" s="240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25" t="str">
        <f>O9</f>
        <v>ＦＣバジェルボ那須烏山</v>
      </c>
      <c r="F25" s="225"/>
      <c r="G25" s="225"/>
      <c r="H25" s="225"/>
      <c r="I25" s="231">
        <f>K25+K26</f>
        <v>0</v>
      </c>
      <c r="J25" s="233" t="s">
        <v>11</v>
      </c>
      <c r="K25" s="4">
        <v>0</v>
      </c>
      <c r="L25" s="4" t="s">
        <v>32</v>
      </c>
      <c r="M25" s="4">
        <v>1</v>
      </c>
      <c r="N25" s="233" t="s">
        <v>12</v>
      </c>
      <c r="O25" s="234">
        <f>M25+M26</f>
        <v>1</v>
      </c>
      <c r="P25" s="230" t="str">
        <f>R9</f>
        <v>ＦＣ真岡２１ファンタジー</v>
      </c>
      <c r="Q25" s="230"/>
      <c r="R25" s="230"/>
      <c r="S25" s="23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25"/>
      <c r="F26" s="225"/>
      <c r="G26" s="225"/>
      <c r="H26" s="225"/>
      <c r="I26" s="231"/>
      <c r="J26" s="233"/>
      <c r="K26" s="4">
        <v>0</v>
      </c>
      <c r="L26" s="4" t="s">
        <v>32</v>
      </c>
      <c r="M26" s="4">
        <v>0</v>
      </c>
      <c r="N26" s="233"/>
      <c r="O26" s="234"/>
      <c r="P26" s="230"/>
      <c r="Q26" s="230"/>
      <c r="R26" s="230"/>
      <c r="S26" s="23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66" t="str">
        <f>B9</f>
        <v>南河内サッカースポーツ少年団</v>
      </c>
      <c r="F28" s="266"/>
      <c r="G28" s="266"/>
      <c r="H28" s="266"/>
      <c r="I28" s="231">
        <f>K28+K29</f>
        <v>0</v>
      </c>
      <c r="J28" s="233" t="s">
        <v>11</v>
      </c>
      <c r="K28" s="4">
        <v>0</v>
      </c>
      <c r="L28" s="4" t="s">
        <v>32</v>
      </c>
      <c r="M28" s="4">
        <v>0</v>
      </c>
      <c r="N28" s="233" t="s">
        <v>12</v>
      </c>
      <c r="O28" s="234">
        <f>M28+M29</f>
        <v>1</v>
      </c>
      <c r="P28" s="235" t="str">
        <f>H9</f>
        <v>今市ＦＣプログレス</v>
      </c>
      <c r="Q28" s="235"/>
      <c r="R28" s="235"/>
      <c r="S28" s="235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66"/>
      <c r="F29" s="266"/>
      <c r="G29" s="266"/>
      <c r="H29" s="266"/>
      <c r="I29" s="231"/>
      <c r="J29" s="233"/>
      <c r="K29" s="4">
        <v>0</v>
      </c>
      <c r="L29" s="4" t="s">
        <v>32</v>
      </c>
      <c r="M29" s="4">
        <v>1</v>
      </c>
      <c r="N29" s="233"/>
      <c r="O29" s="234"/>
      <c r="P29" s="235"/>
      <c r="Q29" s="235"/>
      <c r="R29" s="235"/>
      <c r="S29" s="235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30" t="str">
        <f>O9</f>
        <v>ＦＣバジェルボ那須烏山</v>
      </c>
      <c r="F31" s="230"/>
      <c r="G31" s="230"/>
      <c r="H31" s="230"/>
      <c r="I31" s="231">
        <f>K31+K32</f>
        <v>5</v>
      </c>
      <c r="J31" s="233" t="s">
        <v>11</v>
      </c>
      <c r="K31" s="4">
        <v>2</v>
      </c>
      <c r="L31" s="4" t="s">
        <v>32</v>
      </c>
      <c r="M31" s="4">
        <v>0</v>
      </c>
      <c r="N31" s="233" t="s">
        <v>12</v>
      </c>
      <c r="O31" s="234">
        <f>M31+M32</f>
        <v>0</v>
      </c>
      <c r="P31" s="252" t="str">
        <f>U9</f>
        <v>ＦＣみらいＶＩＯＬＥＴ</v>
      </c>
      <c r="Q31" s="252"/>
      <c r="R31" s="252"/>
      <c r="S31" s="252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30"/>
      <c r="F32" s="230"/>
      <c r="G32" s="230"/>
      <c r="H32" s="230"/>
      <c r="I32" s="231"/>
      <c r="J32" s="233"/>
      <c r="K32" s="4">
        <v>3</v>
      </c>
      <c r="L32" s="4" t="s">
        <v>32</v>
      </c>
      <c r="M32" s="4">
        <v>0</v>
      </c>
      <c r="N32" s="233"/>
      <c r="O32" s="234"/>
      <c r="P32" s="252"/>
      <c r="Q32" s="252"/>
      <c r="R32" s="252"/>
      <c r="S32" s="252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71" t="str">
        <f>B9</f>
        <v>南河内サッカースポーツ少年団</v>
      </c>
      <c r="F34" s="271"/>
      <c r="G34" s="271"/>
      <c r="H34" s="271"/>
      <c r="I34" s="231">
        <f>K34+K35</f>
        <v>2</v>
      </c>
      <c r="J34" s="233" t="s">
        <v>11</v>
      </c>
      <c r="K34" s="4">
        <v>2</v>
      </c>
      <c r="L34" s="4" t="s">
        <v>32</v>
      </c>
      <c r="M34" s="4">
        <v>0</v>
      </c>
      <c r="N34" s="233" t="s">
        <v>12</v>
      </c>
      <c r="O34" s="234">
        <f>M34+M35</f>
        <v>1</v>
      </c>
      <c r="P34" s="236" t="str">
        <f>K9</f>
        <v>清原サッカースポーツ少年団</v>
      </c>
      <c r="Q34" s="236"/>
      <c r="R34" s="236"/>
      <c r="S34" s="236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71"/>
      <c r="F35" s="271"/>
      <c r="G35" s="271"/>
      <c r="H35" s="271"/>
      <c r="I35" s="231"/>
      <c r="J35" s="233"/>
      <c r="K35" s="4">
        <v>0</v>
      </c>
      <c r="L35" s="4" t="s">
        <v>32</v>
      </c>
      <c r="M35" s="4">
        <v>1</v>
      </c>
      <c r="N35" s="233"/>
      <c r="O35" s="234"/>
      <c r="P35" s="236"/>
      <c r="Q35" s="236"/>
      <c r="R35" s="236"/>
      <c r="S35" s="236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40" t="str">
        <f>O9</f>
        <v>ＦＣバジェルボ那須烏山</v>
      </c>
      <c r="F37" s="240"/>
      <c r="G37" s="240"/>
      <c r="H37" s="240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0</v>
      </c>
      <c r="N37" s="233" t="s">
        <v>12</v>
      </c>
      <c r="O37" s="234">
        <f>M37+M38</f>
        <v>0</v>
      </c>
      <c r="P37" s="261" t="str">
        <f>X9</f>
        <v>野原グランディオスＦＣ</v>
      </c>
      <c r="Q37" s="261"/>
      <c r="R37" s="261"/>
      <c r="S37" s="261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40"/>
      <c r="F38" s="240"/>
      <c r="G38" s="240"/>
      <c r="H38" s="240"/>
      <c r="I38" s="231"/>
      <c r="J38" s="233"/>
      <c r="K38" s="4">
        <v>0</v>
      </c>
      <c r="L38" s="4" t="s">
        <v>32</v>
      </c>
      <c r="M38" s="4">
        <v>0</v>
      </c>
      <c r="N38" s="233"/>
      <c r="O38" s="234"/>
      <c r="P38" s="261"/>
      <c r="Q38" s="261"/>
      <c r="R38" s="261"/>
      <c r="S38" s="261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52" t="str">
        <f>H9</f>
        <v>今市ＦＣプログレス</v>
      </c>
      <c r="F41" s="252"/>
      <c r="G41" s="252"/>
      <c r="H41" s="252"/>
      <c r="I41" s="231">
        <f>K41+K42</f>
        <v>0</v>
      </c>
      <c r="J41" s="233" t="s">
        <v>11</v>
      </c>
      <c r="K41" s="4">
        <v>0</v>
      </c>
      <c r="L41" s="4" t="s">
        <v>32</v>
      </c>
      <c r="M41" s="4">
        <v>1</v>
      </c>
      <c r="N41" s="233" t="s">
        <v>12</v>
      </c>
      <c r="O41" s="234">
        <f>M41+M42</f>
        <v>1</v>
      </c>
      <c r="P41" s="237" t="str">
        <f>K9</f>
        <v>清原サッカースポーツ少年団</v>
      </c>
      <c r="Q41" s="237"/>
      <c r="R41" s="237"/>
      <c r="S41" s="237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52"/>
      <c r="F42" s="252"/>
      <c r="G42" s="252"/>
      <c r="H42" s="252"/>
      <c r="I42" s="231"/>
      <c r="J42" s="233"/>
      <c r="K42" s="4">
        <v>0</v>
      </c>
      <c r="L42" s="4" t="s">
        <v>32</v>
      </c>
      <c r="M42" s="4">
        <v>0</v>
      </c>
      <c r="N42" s="233"/>
      <c r="O42" s="234"/>
      <c r="P42" s="237"/>
      <c r="Q42" s="237"/>
      <c r="R42" s="237"/>
      <c r="S42" s="237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52" t="str">
        <f>U9</f>
        <v>ＦＣみらいＶＩＯＬＥＴ</v>
      </c>
      <c r="F44" s="252"/>
      <c r="G44" s="252"/>
      <c r="H44" s="252"/>
      <c r="I44" s="231">
        <f>K44+K45</f>
        <v>0</v>
      </c>
      <c r="J44" s="233" t="s">
        <v>11</v>
      </c>
      <c r="K44" s="4">
        <v>0</v>
      </c>
      <c r="L44" s="4" t="s">
        <v>32</v>
      </c>
      <c r="M44" s="4">
        <v>3</v>
      </c>
      <c r="N44" s="233" t="s">
        <v>12</v>
      </c>
      <c r="O44" s="234">
        <f>M44+M45</f>
        <v>7</v>
      </c>
      <c r="P44" s="235" t="str">
        <f>X9</f>
        <v>野原グランディオスＦＣ</v>
      </c>
      <c r="Q44" s="235"/>
      <c r="R44" s="235"/>
      <c r="S44" s="235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52"/>
      <c r="F45" s="252"/>
      <c r="G45" s="252"/>
      <c r="H45" s="252"/>
      <c r="I45" s="231"/>
      <c r="J45" s="233"/>
      <c r="K45" s="4">
        <v>0</v>
      </c>
      <c r="L45" s="4" t="s">
        <v>32</v>
      </c>
      <c r="M45" s="4">
        <v>4</v>
      </c>
      <c r="N45" s="233"/>
      <c r="O45" s="234"/>
      <c r="P45" s="235"/>
      <c r="Q45" s="235"/>
      <c r="R45" s="235"/>
      <c r="S45" s="235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40" t="str">
        <f>E9</f>
        <v>足利サッカークラブジュニア</v>
      </c>
      <c r="F47" s="240"/>
      <c r="G47" s="240"/>
      <c r="H47" s="240"/>
      <c r="I47" s="231">
        <f>K47+K48</f>
        <v>1</v>
      </c>
      <c r="J47" s="233" t="s">
        <v>11</v>
      </c>
      <c r="K47" s="4">
        <v>0</v>
      </c>
      <c r="L47" s="4" t="s">
        <v>32</v>
      </c>
      <c r="M47" s="4">
        <v>1</v>
      </c>
      <c r="N47" s="233" t="s">
        <v>12</v>
      </c>
      <c r="O47" s="234">
        <f>M47+M48</f>
        <v>1</v>
      </c>
      <c r="P47" s="272" t="str">
        <f>K9</f>
        <v>清原サッカースポーツ少年団</v>
      </c>
      <c r="Q47" s="272"/>
      <c r="R47" s="272"/>
      <c r="S47" s="272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40"/>
      <c r="F48" s="240"/>
      <c r="G48" s="240"/>
      <c r="H48" s="240"/>
      <c r="I48" s="231"/>
      <c r="J48" s="233"/>
      <c r="K48" s="4">
        <v>1</v>
      </c>
      <c r="L48" s="4" t="s">
        <v>32</v>
      </c>
      <c r="M48" s="4">
        <v>0</v>
      </c>
      <c r="N48" s="233"/>
      <c r="O48" s="234"/>
      <c r="P48" s="272"/>
      <c r="Q48" s="272"/>
      <c r="R48" s="272"/>
      <c r="S48" s="272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25" t="str">
        <f>R9</f>
        <v>ＦＣ真岡２１ファンタジー</v>
      </c>
      <c r="F50" s="225"/>
      <c r="G50" s="225"/>
      <c r="H50" s="225"/>
      <c r="I50" s="231">
        <f>K50+K51</f>
        <v>0</v>
      </c>
      <c r="J50" s="233" t="s">
        <v>11</v>
      </c>
      <c r="K50" s="4">
        <v>0</v>
      </c>
      <c r="L50" s="4" t="s">
        <v>32</v>
      </c>
      <c r="M50" s="4">
        <v>3</v>
      </c>
      <c r="N50" s="233" t="s">
        <v>12</v>
      </c>
      <c r="O50" s="234">
        <f>M50+M51</f>
        <v>4</v>
      </c>
      <c r="P50" s="235" t="str">
        <f>X9</f>
        <v>野原グランディオスＦＣ</v>
      </c>
      <c r="Q50" s="235"/>
      <c r="R50" s="235"/>
      <c r="S50" s="235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25"/>
      <c r="F51" s="225"/>
      <c r="G51" s="225"/>
      <c r="H51" s="225"/>
      <c r="I51" s="231"/>
      <c r="J51" s="233"/>
      <c r="K51" s="4">
        <v>0</v>
      </c>
      <c r="L51" s="4" t="s">
        <v>32</v>
      </c>
      <c r="M51" s="4">
        <v>1</v>
      </c>
      <c r="N51" s="233"/>
      <c r="O51" s="234"/>
      <c r="P51" s="235"/>
      <c r="Q51" s="235"/>
      <c r="R51" s="235"/>
      <c r="S51" s="235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25" t="str">
        <f>E9</f>
        <v>足利サッカークラブジュニア</v>
      </c>
      <c r="F53" s="225"/>
      <c r="G53" s="225"/>
      <c r="H53" s="225"/>
      <c r="I53" s="231">
        <f>K53+K54</f>
        <v>0</v>
      </c>
      <c r="J53" s="233" t="s">
        <v>11</v>
      </c>
      <c r="K53" s="4">
        <v>0</v>
      </c>
      <c r="L53" s="4" t="s">
        <v>32</v>
      </c>
      <c r="M53" s="4">
        <v>1</v>
      </c>
      <c r="N53" s="233" t="s">
        <v>12</v>
      </c>
      <c r="O53" s="234">
        <f>M53+M54</f>
        <v>1</v>
      </c>
      <c r="P53" s="230" t="str">
        <f>H9</f>
        <v>今市ＦＣプログレス</v>
      </c>
      <c r="Q53" s="230"/>
      <c r="R53" s="230"/>
      <c r="S53" s="230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25"/>
      <c r="F54" s="225"/>
      <c r="G54" s="225"/>
      <c r="H54" s="225"/>
      <c r="I54" s="231"/>
      <c r="J54" s="233"/>
      <c r="K54" s="4">
        <v>0</v>
      </c>
      <c r="L54" s="4" t="s">
        <v>32</v>
      </c>
      <c r="M54" s="4">
        <v>0</v>
      </c>
      <c r="N54" s="233"/>
      <c r="O54" s="234"/>
      <c r="P54" s="230"/>
      <c r="Q54" s="230"/>
      <c r="R54" s="230"/>
      <c r="S54" s="230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ＦＣ真岡２１ファンタジー</v>
      </c>
      <c r="F56" s="230"/>
      <c r="G56" s="230"/>
      <c r="H56" s="230"/>
      <c r="I56" s="231">
        <f>K56+K57</f>
        <v>6</v>
      </c>
      <c r="J56" s="233" t="s">
        <v>11</v>
      </c>
      <c r="K56" s="4">
        <v>2</v>
      </c>
      <c r="L56" s="4" t="s">
        <v>32</v>
      </c>
      <c r="M56" s="4">
        <v>0</v>
      </c>
      <c r="N56" s="233" t="s">
        <v>12</v>
      </c>
      <c r="O56" s="234">
        <f>M56+M57</f>
        <v>0</v>
      </c>
      <c r="P56" s="252" t="str">
        <f>U9</f>
        <v>ＦＣみらいＶＩＯＬＥＴ</v>
      </c>
      <c r="Q56" s="252"/>
      <c r="R56" s="252"/>
      <c r="S56" s="252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4</v>
      </c>
      <c r="L57" s="4" t="s">
        <v>32</v>
      </c>
      <c r="M57" s="4">
        <v>0</v>
      </c>
      <c r="N57" s="233"/>
      <c r="O57" s="234"/>
      <c r="P57" s="252"/>
      <c r="Q57" s="252"/>
      <c r="R57" s="252"/>
      <c r="S57" s="252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111</v>
      </c>
      <c r="B60" s="232"/>
      <c r="C60" s="223" t="str">
        <f>A62</f>
        <v>南河内サッカースポーツ少年団</v>
      </c>
      <c r="D60" s="223"/>
      <c r="E60" s="224" t="str">
        <f>A64</f>
        <v>足利サッカークラブジュニア</v>
      </c>
      <c r="F60" s="224"/>
      <c r="G60" s="223" t="str">
        <f>A66</f>
        <v>今市ＦＣプログレス</v>
      </c>
      <c r="H60" s="223"/>
      <c r="I60" s="223" t="str">
        <f>A68</f>
        <v>清原サッカースポーツ少年団</v>
      </c>
      <c r="J60" s="223"/>
      <c r="K60" s="222" t="s">
        <v>1</v>
      </c>
      <c r="L60" s="227" t="s">
        <v>2</v>
      </c>
      <c r="M60" s="222" t="s">
        <v>3</v>
      </c>
      <c r="O60" s="232" t="s">
        <v>112</v>
      </c>
      <c r="P60" s="232"/>
      <c r="Q60" s="223" t="str">
        <f>O9</f>
        <v>ＦＣバジェルボ那須烏山</v>
      </c>
      <c r="R60" s="223"/>
      <c r="S60" s="223" t="str">
        <f>R9</f>
        <v>ＦＣ真岡２１ファンタジー</v>
      </c>
      <c r="T60" s="223"/>
      <c r="U60" s="224" t="str">
        <f>U9</f>
        <v>ＦＣみらいＶＩＯＬＥＴ</v>
      </c>
      <c r="V60" s="224"/>
      <c r="W60" s="223" t="str">
        <f>X9</f>
        <v>野原グランディオスＦＣ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4"/>
      <c r="F61" s="224"/>
      <c r="G61" s="223"/>
      <c r="H61" s="223"/>
      <c r="I61" s="223"/>
      <c r="J61" s="223"/>
      <c r="K61" s="222"/>
      <c r="L61" s="227"/>
      <c r="M61" s="222"/>
      <c r="O61" s="232"/>
      <c r="P61" s="232"/>
      <c r="Q61" s="223"/>
      <c r="R61" s="223"/>
      <c r="S61" s="223"/>
      <c r="T61" s="223"/>
      <c r="U61" s="224"/>
      <c r="V61" s="224"/>
      <c r="W61" s="223"/>
      <c r="X61" s="223"/>
      <c r="Y61" s="222"/>
      <c r="Z61" s="227"/>
      <c r="AA61" s="222"/>
    </row>
    <row r="62" spans="1:27" ht="19.5" customHeight="1">
      <c r="A62" s="202" t="str">
        <f>B9</f>
        <v>南河内サッカースポーツ少年団</v>
      </c>
      <c r="B62" s="202"/>
      <c r="C62" s="192"/>
      <c r="D62" s="193"/>
      <c r="E62" s="136">
        <f>I22</f>
        <v>1</v>
      </c>
      <c r="F62" s="136">
        <f>O22</f>
        <v>1</v>
      </c>
      <c r="G62" s="136">
        <f>I28</f>
        <v>0</v>
      </c>
      <c r="H62" s="136">
        <f>O28</f>
        <v>1</v>
      </c>
      <c r="I62" s="136">
        <f>I34</f>
        <v>2</v>
      </c>
      <c r="J62" s="136">
        <f>O34</f>
        <v>1</v>
      </c>
      <c r="K62" s="188">
        <f>COUNTIF(C63:J63,"○")*3+COUNTIF(C63:J63,"△")</f>
        <v>4</v>
      </c>
      <c r="L62" s="188">
        <f>E62-F62+G62-H62+I62-J62</f>
        <v>0</v>
      </c>
      <c r="M62" s="188">
        <v>2</v>
      </c>
      <c r="N62" s="73"/>
      <c r="O62" s="209" t="str">
        <f>O9</f>
        <v>ＦＣバジェルボ那須烏山</v>
      </c>
      <c r="P62" s="210"/>
      <c r="Q62" s="192"/>
      <c r="R62" s="193"/>
      <c r="S62" s="136">
        <f>I25</f>
        <v>0</v>
      </c>
      <c r="T62" s="136">
        <f>O25</f>
        <v>1</v>
      </c>
      <c r="U62" s="136">
        <f>I31</f>
        <v>5</v>
      </c>
      <c r="V62" s="136">
        <f>O31</f>
        <v>0</v>
      </c>
      <c r="W62" s="136">
        <f>I37</f>
        <v>0</v>
      </c>
      <c r="X62" s="136">
        <f>O37</f>
        <v>0</v>
      </c>
      <c r="Y62" s="188">
        <f>COUNTIF(Q63:X63,"○")*3+COUNTIF(Q63:X63,"△")</f>
        <v>4</v>
      </c>
      <c r="Z62" s="188">
        <f>S62-T62+U62-V62+W62-X62</f>
        <v>4</v>
      </c>
      <c r="AA62" s="188">
        <v>3</v>
      </c>
    </row>
    <row r="63" spans="1:27" ht="19.5" customHeight="1">
      <c r="A63" s="202"/>
      <c r="B63" s="202"/>
      <c r="C63" s="194"/>
      <c r="D63" s="195"/>
      <c r="E63" s="186" t="str">
        <f>IF(E62&gt;F62,"○",IF(E62&lt;F62,"×",IF(E62=F62,"△")))</f>
        <v>△</v>
      </c>
      <c r="F63" s="187"/>
      <c r="G63" s="186" t="str">
        <f>IF(G62&gt;H62,"○",IF(G62&lt;H62,"×",IF(G62=H62,"△")))</f>
        <v>×</v>
      </c>
      <c r="H63" s="187"/>
      <c r="I63" s="186" t="str">
        <f>IF(I62&gt;J62,"○",IF(I62&lt;J62,"×",IF(I62=J62,"△")))</f>
        <v>○</v>
      </c>
      <c r="J63" s="187"/>
      <c r="K63" s="189"/>
      <c r="L63" s="189"/>
      <c r="M63" s="189"/>
      <c r="N63" s="73"/>
      <c r="O63" s="211"/>
      <c r="P63" s="212"/>
      <c r="Q63" s="194"/>
      <c r="R63" s="195"/>
      <c r="S63" s="186" t="str">
        <f>IF(S62&gt;T62,"○",IF(S62&lt;T62,"×",IF(S62=T62,"△")))</f>
        <v>×</v>
      </c>
      <c r="T63" s="187"/>
      <c r="U63" s="186" t="str">
        <f>IF(U62&gt;V62,"○",IF(U62&lt;V62,"×",IF(U62=V62,"△")))</f>
        <v>○</v>
      </c>
      <c r="V63" s="187"/>
      <c r="W63" s="186" t="str">
        <f>IF(W62&gt;X62,"○",IF(W62&lt;X62,"×",IF(W62=X62,"△")))</f>
        <v>△</v>
      </c>
      <c r="X63" s="187"/>
      <c r="Y63" s="189"/>
      <c r="Z63" s="189"/>
      <c r="AA63" s="189"/>
    </row>
    <row r="64" spans="1:27" ht="19.5" customHeight="1">
      <c r="A64" s="267" t="str">
        <f>E9</f>
        <v>足利サッカークラブジュニア</v>
      </c>
      <c r="B64" s="267"/>
      <c r="C64" s="136">
        <f>F62</f>
        <v>1</v>
      </c>
      <c r="D64" s="136">
        <f>E62</f>
        <v>1</v>
      </c>
      <c r="E64" s="192"/>
      <c r="F64" s="193"/>
      <c r="G64" s="136">
        <f>I53</f>
        <v>0</v>
      </c>
      <c r="H64" s="136">
        <f>O53</f>
        <v>1</v>
      </c>
      <c r="I64" s="136">
        <f>I47</f>
        <v>1</v>
      </c>
      <c r="J64" s="136">
        <f>O47</f>
        <v>1</v>
      </c>
      <c r="K64" s="188">
        <f>COUNTIF(C65:J65,"○")*3+COUNTIF(C65:J65,"△")</f>
        <v>2</v>
      </c>
      <c r="L64" s="188">
        <f>C64-D64+G64-H64+I64-J64</f>
        <v>-1</v>
      </c>
      <c r="M64" s="188">
        <v>4</v>
      </c>
      <c r="N64" s="73"/>
      <c r="O64" s="217" t="str">
        <f>R9</f>
        <v>ＦＣ真岡２１ファンタジー</v>
      </c>
      <c r="P64" s="218"/>
      <c r="Q64" s="136">
        <f>T62</f>
        <v>1</v>
      </c>
      <c r="R64" s="136">
        <f>S62</f>
        <v>0</v>
      </c>
      <c r="S64" s="192"/>
      <c r="T64" s="193"/>
      <c r="U64" s="136">
        <f>I56</f>
        <v>6</v>
      </c>
      <c r="V64" s="136">
        <f>O56</f>
        <v>0</v>
      </c>
      <c r="W64" s="136">
        <f>I50</f>
        <v>0</v>
      </c>
      <c r="X64" s="136">
        <f>O50</f>
        <v>4</v>
      </c>
      <c r="Y64" s="188">
        <f>COUNTIF(Q65:X65,"○")*3+COUNTIF(Q65:X65,"△")</f>
        <v>6</v>
      </c>
      <c r="Z64" s="188">
        <f>Q64-R64+U64-V64+W64-X64</f>
        <v>3</v>
      </c>
      <c r="AA64" s="188">
        <v>2</v>
      </c>
    </row>
    <row r="65" spans="1:27" ht="19.5" customHeight="1">
      <c r="A65" s="267"/>
      <c r="B65" s="267"/>
      <c r="C65" s="186" t="str">
        <f>IF(C64&gt;D64,"○",IF(C64&lt;D64,"×",IF(C64=D64,"△")))</f>
        <v>△</v>
      </c>
      <c r="D65" s="187"/>
      <c r="E65" s="194"/>
      <c r="F65" s="195"/>
      <c r="G65" s="186" t="str">
        <f>IF(G64&gt;H64,"○",IF(G64&lt;H64,"×",IF(G64=H64,"△")))</f>
        <v>×</v>
      </c>
      <c r="H65" s="187"/>
      <c r="I65" s="186" t="str">
        <f>IF(I64&gt;J64,"○",IF(I64&lt;J64,"×",IF(I64=J64,"△")))</f>
        <v>△</v>
      </c>
      <c r="J65" s="187"/>
      <c r="K65" s="189"/>
      <c r="L65" s="189"/>
      <c r="M65" s="189"/>
      <c r="N65" s="73"/>
      <c r="O65" s="219"/>
      <c r="P65" s="220"/>
      <c r="Q65" s="186" t="str">
        <f>IF(Q64&gt;R64,"○",IF(Q64&lt;R64,"×",IF(Q64=R64,"△")))</f>
        <v>○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×</v>
      </c>
      <c r="X65" s="187"/>
      <c r="Y65" s="189"/>
      <c r="Z65" s="189"/>
      <c r="AA65" s="189"/>
    </row>
    <row r="66" spans="1:27" ht="19.5" customHeight="1">
      <c r="A66" s="248" t="str">
        <f>H9</f>
        <v>今市ＦＣプログレス</v>
      </c>
      <c r="B66" s="248"/>
      <c r="C66" s="136">
        <f>H62</f>
        <v>1</v>
      </c>
      <c r="D66" s="136">
        <f>G62</f>
        <v>0</v>
      </c>
      <c r="E66" s="136">
        <f>H64</f>
        <v>1</v>
      </c>
      <c r="F66" s="136">
        <f>G64</f>
        <v>0</v>
      </c>
      <c r="G66" s="192"/>
      <c r="H66" s="193"/>
      <c r="I66" s="136">
        <f>I41</f>
        <v>0</v>
      </c>
      <c r="J66" s="136">
        <f>O41</f>
        <v>1</v>
      </c>
      <c r="K66" s="188">
        <f>COUNTIF(C67:J67,"○")*3+COUNTIF(C67:J67,"△")</f>
        <v>6</v>
      </c>
      <c r="L66" s="188">
        <f>C66-D66+E66-F66+I66-J66</f>
        <v>1</v>
      </c>
      <c r="M66" s="188">
        <v>1</v>
      </c>
      <c r="N66" s="73"/>
      <c r="O66" s="209" t="str">
        <f>U9</f>
        <v>ＦＣみらいＶＩＯＬＥＴ</v>
      </c>
      <c r="P66" s="210"/>
      <c r="Q66" s="136">
        <f>V62</f>
        <v>0</v>
      </c>
      <c r="R66" s="136">
        <f>U62</f>
        <v>5</v>
      </c>
      <c r="S66" s="136">
        <f>V64</f>
        <v>0</v>
      </c>
      <c r="T66" s="136">
        <f>U64</f>
        <v>6</v>
      </c>
      <c r="U66" s="192"/>
      <c r="V66" s="193"/>
      <c r="W66" s="136">
        <f>I44</f>
        <v>0</v>
      </c>
      <c r="X66" s="136">
        <f>O44</f>
        <v>7</v>
      </c>
      <c r="Y66" s="188">
        <f>COUNTIF(Q67:X67,"○")*3+COUNTIF(Q67:X67,"△")</f>
        <v>0</v>
      </c>
      <c r="Z66" s="253">
        <f>Q66-R66+S66-T66+W66-X66</f>
        <v>-18</v>
      </c>
      <c r="AA66" s="188">
        <v>4</v>
      </c>
    </row>
    <row r="67" spans="1:27" ht="19.5" customHeight="1">
      <c r="A67" s="248"/>
      <c r="B67" s="248"/>
      <c r="C67" s="186" t="str">
        <f>IF(C66&gt;D66,"○",IF(C66&lt;D66,"×",IF(C66=D66,"△")))</f>
        <v>○</v>
      </c>
      <c r="D67" s="187"/>
      <c r="E67" s="186" t="str">
        <f>IF(E66&gt;F66,"○",IF(E66&lt;F66,"×",IF(E66=F66,"△")))</f>
        <v>○</v>
      </c>
      <c r="F67" s="187"/>
      <c r="G67" s="194"/>
      <c r="H67" s="195"/>
      <c r="I67" s="186" t="str">
        <f>IF(I66&gt;J66,"○",IF(I66&lt;J66,"×",IF(I66=J66,"△")))</f>
        <v>×</v>
      </c>
      <c r="J67" s="187"/>
      <c r="K67" s="189"/>
      <c r="L67" s="189"/>
      <c r="M67" s="189"/>
      <c r="N67" s="73"/>
      <c r="O67" s="211"/>
      <c r="P67" s="212"/>
      <c r="Q67" s="186" t="str">
        <f>IF(Q66&gt;R66,"○",IF(Q66&lt;R66,"×",IF(Q66=R66,"△")))</f>
        <v>×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254"/>
      <c r="AA67" s="189"/>
    </row>
    <row r="68" spans="1:27" ht="19.5" customHeight="1">
      <c r="A68" s="203" t="str">
        <f>K9</f>
        <v>清原サッカースポーツ少年団</v>
      </c>
      <c r="B68" s="203"/>
      <c r="C68" s="136">
        <f>J62</f>
        <v>1</v>
      </c>
      <c r="D68" s="136">
        <f>I62</f>
        <v>2</v>
      </c>
      <c r="E68" s="136">
        <f>J64</f>
        <v>1</v>
      </c>
      <c r="F68" s="136">
        <f>I64</f>
        <v>1</v>
      </c>
      <c r="G68" s="136">
        <f>J66</f>
        <v>1</v>
      </c>
      <c r="H68" s="136">
        <f>I66</f>
        <v>0</v>
      </c>
      <c r="I68" s="192"/>
      <c r="J68" s="193"/>
      <c r="K68" s="188">
        <f>COUNTIF(C69:J69,"○")*3+COUNTIF(C69:J69,"△")</f>
        <v>4</v>
      </c>
      <c r="L68" s="188">
        <f>C68-D68+E68-F68+G68-H68</f>
        <v>0</v>
      </c>
      <c r="M68" s="188">
        <v>3</v>
      </c>
      <c r="N68" s="73"/>
      <c r="O68" s="213" t="str">
        <f>X9</f>
        <v>野原グランディオスＦＣ</v>
      </c>
      <c r="P68" s="214"/>
      <c r="Q68" s="136">
        <f>X62</f>
        <v>0</v>
      </c>
      <c r="R68" s="136">
        <f>W62</f>
        <v>0</v>
      </c>
      <c r="S68" s="136">
        <f>X64</f>
        <v>4</v>
      </c>
      <c r="T68" s="136">
        <f>W64</f>
        <v>0</v>
      </c>
      <c r="U68" s="136">
        <f>X66</f>
        <v>7</v>
      </c>
      <c r="V68" s="136">
        <f>W66</f>
        <v>0</v>
      </c>
      <c r="W68" s="192"/>
      <c r="X68" s="193"/>
      <c r="Y68" s="188">
        <f>COUNTIF(Q69:X69,"○")*3+COUNTIF(Q69:X69,"△")</f>
        <v>7</v>
      </c>
      <c r="Z68" s="188">
        <f>Q68-R68+S68-T68+U68-V68</f>
        <v>11</v>
      </c>
      <c r="AA68" s="188">
        <v>1</v>
      </c>
    </row>
    <row r="69" spans="1:27" ht="19.5" customHeight="1">
      <c r="A69" s="203"/>
      <c r="B69" s="203"/>
      <c r="C69" s="186" t="str">
        <f>IF(C68&gt;D68,"○",IF(C68&lt;D68,"×",IF(C68=D68,"△")))</f>
        <v>×</v>
      </c>
      <c r="D69" s="187"/>
      <c r="E69" s="186" t="str">
        <f>IF(E68&gt;F68,"○",IF(E68&lt;F68,"×",IF(E68=F68,"△")))</f>
        <v>△</v>
      </c>
      <c r="F69" s="187"/>
      <c r="G69" s="186" t="str">
        <f>IF(G68&gt;H68,"○",IF(G68&lt;H68,"×",IF(G68=H68,"△")))</f>
        <v>○</v>
      </c>
      <c r="H69" s="187"/>
      <c r="I69" s="194"/>
      <c r="J69" s="195"/>
      <c r="K69" s="189"/>
      <c r="L69" s="189"/>
      <c r="M69" s="189"/>
      <c r="N69" s="73"/>
      <c r="O69" s="215"/>
      <c r="P69" s="216"/>
      <c r="Q69" s="186" t="str">
        <f>IF(Q68&gt;R68,"○",IF(Q68&lt;R68,"×",IF(Q68=R68,"△")))</f>
        <v>△</v>
      </c>
      <c r="R69" s="187"/>
      <c r="S69" s="186" t="str">
        <f>IF(S68&gt;T68,"○",IF(S68&lt;T68,"×",IF(S68=T68,"△")))</f>
        <v>○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185"/>
      <c r="J1" s="185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74</v>
      </c>
      <c r="C3" s="185"/>
      <c r="D3" s="185"/>
      <c r="E3" s="36" t="str">
        <f>'組み合わせ'!AJ25</f>
        <v>市貝町中央公民館グランド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22</v>
      </c>
      <c r="G4" s="185"/>
      <c r="H4" s="36"/>
      <c r="O4" s="37"/>
      <c r="P4" s="37"/>
      <c r="Q4" s="37"/>
      <c r="R4" s="38"/>
      <c r="S4" s="185" t="s">
        <v>23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150"/>
      <c r="F6" s="153"/>
      <c r="G6" s="143"/>
      <c r="H6" s="146"/>
      <c r="I6" s="147"/>
      <c r="J6" s="143"/>
      <c r="K6" s="148"/>
      <c r="L6" s="8"/>
      <c r="M6" s="8"/>
      <c r="N6" s="8"/>
      <c r="O6" s="8"/>
      <c r="P6" s="142"/>
      <c r="Q6" s="143"/>
      <c r="R6" s="144"/>
      <c r="S6" s="145"/>
      <c r="T6" s="143"/>
      <c r="U6" s="146"/>
      <c r="V6" s="147"/>
      <c r="W6" s="143"/>
      <c r="X6" s="148"/>
      <c r="Y6" s="8"/>
    </row>
    <row r="7" spans="1:25" ht="21">
      <c r="A7" s="40"/>
      <c r="B7" s="8"/>
      <c r="C7" s="15"/>
      <c r="D7" s="8"/>
      <c r="E7" s="8"/>
      <c r="F7" s="141"/>
      <c r="G7" s="18"/>
      <c r="H7" s="24"/>
      <c r="I7" s="23"/>
      <c r="J7" s="8"/>
      <c r="K7" s="149"/>
      <c r="L7" s="8"/>
      <c r="M7" s="8"/>
      <c r="N7" s="8"/>
      <c r="O7" s="18"/>
      <c r="P7" s="152"/>
      <c r="Q7" s="8"/>
      <c r="R7" s="10"/>
      <c r="S7" s="15"/>
      <c r="T7" s="8"/>
      <c r="U7" s="10"/>
      <c r="V7" s="23"/>
      <c r="W7" s="18"/>
      <c r="X7" s="149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43" t="str">
        <f>'組み合わせ'!AF41</f>
        <v>小山三小ＦＣ</v>
      </c>
      <c r="C9" s="243"/>
      <c r="D9" s="33"/>
      <c r="E9" s="241" t="str">
        <f>'組み合わせ'!AF39</f>
        <v>ＦＣ　Ｒｉｓｏ</v>
      </c>
      <c r="F9" s="241"/>
      <c r="G9" s="5"/>
      <c r="H9" s="243" t="str">
        <f>'組み合わせ'!AF37</f>
        <v>アルゼンチンサッカークラブ日光</v>
      </c>
      <c r="I9" s="243"/>
      <c r="J9" s="5"/>
      <c r="K9" s="244" t="str">
        <f>'組み合わせ'!AF35</f>
        <v>ＪＦＣアミスタ市貝Ｕ１０</v>
      </c>
      <c r="L9" s="244"/>
      <c r="M9" s="5"/>
      <c r="N9" s="5"/>
      <c r="O9" s="244" t="str">
        <f>'組み合わせ'!AF31</f>
        <v>みはらサッカークラブジュニア</v>
      </c>
      <c r="P9" s="244"/>
      <c r="Q9" s="5"/>
      <c r="R9" s="243" t="str">
        <f>'組み合わせ'!AF29</f>
        <v>ＦＣ　ＳＦｉＤＡ</v>
      </c>
      <c r="S9" s="243"/>
      <c r="T9" s="5"/>
      <c r="U9" s="243" t="str">
        <f>'組み合わせ'!AF27</f>
        <v>ＡＳ栃木ｂｏｍ　ｄｅ　ｂｏｌａセカンド</v>
      </c>
      <c r="V9" s="243"/>
      <c r="W9" s="5"/>
      <c r="X9" s="241" t="str">
        <f>'組み合わせ'!AF25</f>
        <v>ＦＣ朱雀</v>
      </c>
      <c r="Y9" s="241"/>
    </row>
    <row r="10" spans="1:25" ht="21">
      <c r="A10" s="40"/>
      <c r="B10" s="243"/>
      <c r="C10" s="243"/>
      <c r="D10" s="33"/>
      <c r="E10" s="241"/>
      <c r="F10" s="241"/>
      <c r="G10" s="5"/>
      <c r="H10" s="243"/>
      <c r="I10" s="243"/>
      <c r="J10" s="5"/>
      <c r="K10" s="244"/>
      <c r="L10" s="244"/>
      <c r="M10" s="5"/>
      <c r="N10" s="5"/>
      <c r="O10" s="244"/>
      <c r="P10" s="244"/>
      <c r="Q10" s="5"/>
      <c r="R10" s="243"/>
      <c r="S10" s="243"/>
      <c r="T10" s="5"/>
      <c r="U10" s="243"/>
      <c r="V10" s="243"/>
      <c r="W10" s="5"/>
      <c r="X10" s="241"/>
      <c r="Y10" s="241"/>
    </row>
    <row r="11" spans="1:25" ht="21">
      <c r="A11" s="40"/>
      <c r="B11" s="243"/>
      <c r="C11" s="243"/>
      <c r="D11" s="33"/>
      <c r="E11" s="241"/>
      <c r="F11" s="241"/>
      <c r="G11" s="5"/>
      <c r="H11" s="243"/>
      <c r="I11" s="243"/>
      <c r="J11" s="5"/>
      <c r="K11" s="244"/>
      <c r="L11" s="244"/>
      <c r="M11" s="5"/>
      <c r="N11" s="5"/>
      <c r="O11" s="244"/>
      <c r="P11" s="244"/>
      <c r="Q11" s="5"/>
      <c r="R11" s="243"/>
      <c r="S11" s="243"/>
      <c r="T11" s="5"/>
      <c r="U11" s="243"/>
      <c r="V11" s="243"/>
      <c r="W11" s="5"/>
      <c r="X11" s="241"/>
      <c r="Y11" s="241"/>
    </row>
    <row r="12" spans="1:27" ht="21">
      <c r="A12" s="40"/>
      <c r="B12" s="243"/>
      <c r="C12" s="243"/>
      <c r="D12" s="33"/>
      <c r="E12" s="241"/>
      <c r="F12" s="241"/>
      <c r="G12" s="5"/>
      <c r="H12" s="243"/>
      <c r="I12" s="243"/>
      <c r="J12" s="5"/>
      <c r="K12" s="244"/>
      <c r="L12" s="244"/>
      <c r="M12" s="5"/>
      <c r="N12" s="5"/>
      <c r="O12" s="244"/>
      <c r="P12" s="244"/>
      <c r="Q12" s="5"/>
      <c r="R12" s="243"/>
      <c r="S12" s="243"/>
      <c r="T12" s="5"/>
      <c r="U12" s="243"/>
      <c r="V12" s="243"/>
      <c r="W12" s="5"/>
      <c r="X12" s="241"/>
      <c r="Y12" s="241"/>
      <c r="AA12" s="40"/>
    </row>
    <row r="13" spans="1:25" ht="21">
      <c r="A13" s="40"/>
      <c r="B13" s="243"/>
      <c r="C13" s="243"/>
      <c r="D13" s="33"/>
      <c r="E13" s="241"/>
      <c r="F13" s="241"/>
      <c r="G13" s="5"/>
      <c r="H13" s="243"/>
      <c r="I13" s="243"/>
      <c r="J13" s="5"/>
      <c r="K13" s="244"/>
      <c r="L13" s="244"/>
      <c r="M13" s="5"/>
      <c r="N13" s="5"/>
      <c r="O13" s="244"/>
      <c r="P13" s="244"/>
      <c r="Q13" s="5"/>
      <c r="R13" s="243"/>
      <c r="S13" s="243"/>
      <c r="T13" s="5"/>
      <c r="U13" s="243"/>
      <c r="V13" s="243"/>
      <c r="W13" s="5"/>
      <c r="X13" s="241"/>
      <c r="Y13" s="241"/>
    </row>
    <row r="14" spans="1:25" ht="21">
      <c r="A14" s="40"/>
      <c r="B14" s="243"/>
      <c r="C14" s="243"/>
      <c r="D14" s="33"/>
      <c r="E14" s="241"/>
      <c r="F14" s="241"/>
      <c r="G14" s="5"/>
      <c r="H14" s="243"/>
      <c r="I14" s="243"/>
      <c r="J14" s="5"/>
      <c r="K14" s="244"/>
      <c r="L14" s="244"/>
      <c r="M14" s="5"/>
      <c r="N14" s="5"/>
      <c r="O14" s="244"/>
      <c r="P14" s="244"/>
      <c r="Q14" s="5"/>
      <c r="R14" s="243"/>
      <c r="S14" s="243"/>
      <c r="T14" s="5"/>
      <c r="U14" s="243"/>
      <c r="V14" s="243"/>
      <c r="W14" s="5"/>
      <c r="X14" s="241"/>
      <c r="Y14" s="241"/>
    </row>
    <row r="15" spans="1:25" ht="21">
      <c r="A15" s="40"/>
      <c r="B15" s="243"/>
      <c r="C15" s="243"/>
      <c r="D15" s="33"/>
      <c r="E15" s="241"/>
      <c r="F15" s="241"/>
      <c r="G15" s="5"/>
      <c r="H15" s="243"/>
      <c r="I15" s="243"/>
      <c r="J15" s="5"/>
      <c r="K15" s="244"/>
      <c r="L15" s="244"/>
      <c r="M15" s="5"/>
      <c r="N15" s="5"/>
      <c r="O15" s="244"/>
      <c r="P15" s="244"/>
      <c r="Q15" s="5"/>
      <c r="R15" s="243"/>
      <c r="S15" s="243"/>
      <c r="T15" s="5"/>
      <c r="U15" s="243"/>
      <c r="V15" s="243"/>
      <c r="W15" s="5"/>
      <c r="X15" s="241"/>
      <c r="Y15" s="241"/>
    </row>
    <row r="16" spans="1:25" ht="21">
      <c r="A16" s="40"/>
      <c r="B16" s="243"/>
      <c r="C16" s="243"/>
      <c r="D16" s="33"/>
      <c r="E16" s="241"/>
      <c r="F16" s="241"/>
      <c r="G16" s="5"/>
      <c r="H16" s="243"/>
      <c r="I16" s="243"/>
      <c r="J16" s="5"/>
      <c r="K16" s="244"/>
      <c r="L16" s="244"/>
      <c r="M16" s="5"/>
      <c r="N16" s="5"/>
      <c r="O16" s="244"/>
      <c r="P16" s="244"/>
      <c r="Q16" s="5"/>
      <c r="R16" s="243"/>
      <c r="S16" s="243"/>
      <c r="T16" s="5"/>
      <c r="U16" s="243"/>
      <c r="V16" s="243"/>
      <c r="W16" s="5"/>
      <c r="X16" s="241"/>
      <c r="Y16" s="241"/>
    </row>
    <row r="17" spans="1:25" ht="21">
      <c r="A17" s="40"/>
      <c r="B17" s="243"/>
      <c r="C17" s="243"/>
      <c r="D17" s="33"/>
      <c r="E17" s="241"/>
      <c r="F17" s="241"/>
      <c r="G17" s="5"/>
      <c r="H17" s="243"/>
      <c r="I17" s="243"/>
      <c r="J17" s="5"/>
      <c r="K17" s="244"/>
      <c r="L17" s="244"/>
      <c r="M17" s="5"/>
      <c r="N17" s="5"/>
      <c r="O17" s="244"/>
      <c r="P17" s="244"/>
      <c r="Q17" s="5"/>
      <c r="R17" s="243"/>
      <c r="S17" s="243"/>
      <c r="T17" s="5"/>
      <c r="U17" s="243"/>
      <c r="V17" s="243"/>
      <c r="W17" s="5"/>
      <c r="X17" s="241"/>
      <c r="Y17" s="241"/>
    </row>
    <row r="18" spans="1:25" ht="21">
      <c r="A18" s="40"/>
      <c r="B18" s="243"/>
      <c r="C18" s="243"/>
      <c r="D18" s="33"/>
      <c r="E18" s="241"/>
      <c r="F18" s="241"/>
      <c r="G18" s="5"/>
      <c r="H18" s="243"/>
      <c r="I18" s="243"/>
      <c r="J18" s="5"/>
      <c r="K18" s="244"/>
      <c r="L18" s="244"/>
      <c r="M18" s="5"/>
      <c r="N18" s="5"/>
      <c r="O18" s="244"/>
      <c r="P18" s="244"/>
      <c r="Q18" s="5"/>
      <c r="R18" s="243"/>
      <c r="S18" s="243"/>
      <c r="T18" s="5"/>
      <c r="U18" s="243"/>
      <c r="V18" s="243"/>
      <c r="W18" s="5"/>
      <c r="X18" s="241"/>
      <c r="Y18" s="241"/>
    </row>
    <row r="19" spans="1:25" ht="21">
      <c r="A19" s="40"/>
      <c r="B19" s="243"/>
      <c r="C19" s="243"/>
      <c r="D19" s="33"/>
      <c r="E19" s="241"/>
      <c r="F19" s="241"/>
      <c r="G19" s="5"/>
      <c r="H19" s="243"/>
      <c r="I19" s="243"/>
      <c r="J19" s="5"/>
      <c r="K19" s="244"/>
      <c r="L19" s="244"/>
      <c r="M19" s="5"/>
      <c r="N19" s="5"/>
      <c r="O19" s="244"/>
      <c r="P19" s="244"/>
      <c r="Q19" s="5"/>
      <c r="R19" s="243"/>
      <c r="S19" s="243"/>
      <c r="T19" s="5"/>
      <c r="U19" s="243"/>
      <c r="V19" s="243"/>
      <c r="W19" s="5"/>
      <c r="X19" s="241"/>
      <c r="Y19" s="241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25" t="str">
        <f>B9</f>
        <v>小山三小ＦＣ</v>
      </c>
      <c r="F22" s="225"/>
      <c r="G22" s="225"/>
      <c r="H22" s="225"/>
      <c r="I22" s="231">
        <f>K22+K23</f>
        <v>0</v>
      </c>
      <c r="J22" s="233" t="s">
        <v>11</v>
      </c>
      <c r="K22" s="4">
        <v>0</v>
      </c>
      <c r="L22" s="4" t="s">
        <v>32</v>
      </c>
      <c r="M22" s="4">
        <v>0</v>
      </c>
      <c r="N22" s="233" t="s">
        <v>12</v>
      </c>
      <c r="O22" s="234">
        <f>M22+M23</f>
        <v>1</v>
      </c>
      <c r="P22" s="230" t="str">
        <f>E9</f>
        <v>ＦＣ　Ｒｉｓｏ</v>
      </c>
      <c r="Q22" s="230"/>
      <c r="R22" s="230"/>
      <c r="S22" s="230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25"/>
      <c r="F23" s="225"/>
      <c r="G23" s="225"/>
      <c r="H23" s="225"/>
      <c r="I23" s="231"/>
      <c r="J23" s="233"/>
      <c r="K23" s="4">
        <v>0</v>
      </c>
      <c r="L23" s="4" t="s">
        <v>32</v>
      </c>
      <c r="M23" s="4">
        <v>1</v>
      </c>
      <c r="N23" s="233"/>
      <c r="O23" s="234"/>
      <c r="P23" s="230"/>
      <c r="Q23" s="230"/>
      <c r="R23" s="230"/>
      <c r="S23" s="230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30" t="str">
        <f>O9</f>
        <v>みはらサッカークラブジュニア</v>
      </c>
      <c r="F25" s="230"/>
      <c r="G25" s="230"/>
      <c r="H25" s="230"/>
      <c r="I25" s="231">
        <f>K25+K26</f>
        <v>2</v>
      </c>
      <c r="J25" s="233" t="s">
        <v>11</v>
      </c>
      <c r="K25" s="4">
        <v>1</v>
      </c>
      <c r="L25" s="4" t="s">
        <v>32</v>
      </c>
      <c r="M25" s="4">
        <v>0</v>
      </c>
      <c r="N25" s="233" t="s">
        <v>12</v>
      </c>
      <c r="O25" s="234">
        <f>M25+M26</f>
        <v>0</v>
      </c>
      <c r="P25" s="225" t="str">
        <f>R9</f>
        <v>ＦＣ　ＳＦｉＤＡ</v>
      </c>
      <c r="Q25" s="225"/>
      <c r="R25" s="225"/>
      <c r="S25" s="225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30"/>
      <c r="F26" s="230"/>
      <c r="G26" s="230"/>
      <c r="H26" s="230"/>
      <c r="I26" s="231"/>
      <c r="J26" s="233"/>
      <c r="K26" s="4">
        <v>1</v>
      </c>
      <c r="L26" s="4" t="s">
        <v>32</v>
      </c>
      <c r="M26" s="4">
        <v>0</v>
      </c>
      <c r="N26" s="233"/>
      <c r="O26" s="234"/>
      <c r="P26" s="225"/>
      <c r="Q26" s="225"/>
      <c r="R26" s="225"/>
      <c r="S26" s="225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25" t="str">
        <f>B9</f>
        <v>小山三小ＦＣ</v>
      </c>
      <c r="F28" s="225"/>
      <c r="G28" s="225"/>
      <c r="H28" s="225"/>
      <c r="I28" s="231">
        <f>K28+K29</f>
        <v>1</v>
      </c>
      <c r="J28" s="233" t="s">
        <v>11</v>
      </c>
      <c r="K28" s="4">
        <v>0</v>
      </c>
      <c r="L28" s="4" t="s">
        <v>32</v>
      </c>
      <c r="M28" s="4">
        <v>2</v>
      </c>
      <c r="N28" s="233" t="s">
        <v>12</v>
      </c>
      <c r="O28" s="234">
        <f>M28+M29</f>
        <v>5</v>
      </c>
      <c r="P28" s="230" t="str">
        <f>H9</f>
        <v>アルゼンチンサッカークラブ日光</v>
      </c>
      <c r="Q28" s="230"/>
      <c r="R28" s="230"/>
      <c r="S28" s="230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25"/>
      <c r="F29" s="225"/>
      <c r="G29" s="225"/>
      <c r="H29" s="225"/>
      <c r="I29" s="231"/>
      <c r="J29" s="233"/>
      <c r="K29" s="4">
        <v>1</v>
      </c>
      <c r="L29" s="4" t="s">
        <v>32</v>
      </c>
      <c r="M29" s="4">
        <v>3</v>
      </c>
      <c r="N29" s="233"/>
      <c r="O29" s="234"/>
      <c r="P29" s="230"/>
      <c r="Q29" s="230"/>
      <c r="R29" s="230"/>
      <c r="S29" s="230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30" t="str">
        <f>O9</f>
        <v>みはらサッカークラブジュニア</v>
      </c>
      <c r="F31" s="230"/>
      <c r="G31" s="230"/>
      <c r="H31" s="230"/>
      <c r="I31" s="231">
        <f>K31+K32</f>
        <v>1</v>
      </c>
      <c r="J31" s="233" t="s">
        <v>11</v>
      </c>
      <c r="K31" s="4">
        <v>0</v>
      </c>
      <c r="L31" s="4" t="s">
        <v>32</v>
      </c>
      <c r="M31" s="4">
        <v>0</v>
      </c>
      <c r="N31" s="233" t="s">
        <v>12</v>
      </c>
      <c r="O31" s="234">
        <f>M31+M32</f>
        <v>0</v>
      </c>
      <c r="P31" s="252" t="str">
        <f>U9</f>
        <v>ＡＳ栃木ｂｏｍ　ｄｅ　ｂｏｌａセカンド</v>
      </c>
      <c r="Q31" s="252"/>
      <c r="R31" s="252"/>
      <c r="S31" s="252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30"/>
      <c r="F32" s="230"/>
      <c r="G32" s="230"/>
      <c r="H32" s="230"/>
      <c r="I32" s="231"/>
      <c r="J32" s="233"/>
      <c r="K32" s="4">
        <v>1</v>
      </c>
      <c r="L32" s="4" t="s">
        <v>32</v>
      </c>
      <c r="M32" s="4">
        <v>0</v>
      </c>
      <c r="N32" s="233"/>
      <c r="O32" s="234"/>
      <c r="P32" s="252"/>
      <c r="Q32" s="252"/>
      <c r="R32" s="252"/>
      <c r="S32" s="252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25" t="str">
        <f>B9</f>
        <v>小山三小ＦＣ</v>
      </c>
      <c r="F34" s="225"/>
      <c r="G34" s="225"/>
      <c r="H34" s="225"/>
      <c r="I34" s="231">
        <f>K34+K35</f>
        <v>0</v>
      </c>
      <c r="J34" s="233" t="s">
        <v>11</v>
      </c>
      <c r="K34" s="4">
        <v>0</v>
      </c>
      <c r="L34" s="4" t="s">
        <v>32</v>
      </c>
      <c r="M34" s="4">
        <v>0</v>
      </c>
      <c r="N34" s="233" t="s">
        <v>12</v>
      </c>
      <c r="O34" s="234">
        <f>M34+M35</f>
        <v>2</v>
      </c>
      <c r="P34" s="238" t="str">
        <f>K9</f>
        <v>ＪＦＣアミスタ市貝Ｕ１０</v>
      </c>
      <c r="Q34" s="238"/>
      <c r="R34" s="238"/>
      <c r="S34" s="238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25"/>
      <c r="F35" s="225"/>
      <c r="G35" s="225"/>
      <c r="H35" s="225"/>
      <c r="I35" s="231"/>
      <c r="J35" s="233"/>
      <c r="K35" s="4">
        <v>0</v>
      </c>
      <c r="L35" s="4" t="s">
        <v>32</v>
      </c>
      <c r="M35" s="4">
        <v>2</v>
      </c>
      <c r="N35" s="233"/>
      <c r="O35" s="234"/>
      <c r="P35" s="238"/>
      <c r="Q35" s="238"/>
      <c r="R35" s="238"/>
      <c r="S35" s="238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25" t="str">
        <f>O9</f>
        <v>みはらサッカークラブジュニア</v>
      </c>
      <c r="F37" s="225"/>
      <c r="G37" s="225"/>
      <c r="H37" s="225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1</v>
      </c>
      <c r="N37" s="233" t="s">
        <v>12</v>
      </c>
      <c r="O37" s="234">
        <f>M37+M38</f>
        <v>3</v>
      </c>
      <c r="P37" s="230" t="str">
        <f>X9</f>
        <v>ＦＣ朱雀</v>
      </c>
      <c r="Q37" s="230"/>
      <c r="R37" s="230"/>
      <c r="S37" s="230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25"/>
      <c r="F38" s="225"/>
      <c r="G38" s="225"/>
      <c r="H38" s="225"/>
      <c r="I38" s="231"/>
      <c r="J38" s="233"/>
      <c r="K38" s="4">
        <v>0</v>
      </c>
      <c r="L38" s="4" t="s">
        <v>32</v>
      </c>
      <c r="M38" s="4">
        <v>2</v>
      </c>
      <c r="N38" s="233"/>
      <c r="O38" s="234"/>
      <c r="P38" s="230"/>
      <c r="Q38" s="230"/>
      <c r="R38" s="230"/>
      <c r="S38" s="230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25" t="str">
        <f>H9</f>
        <v>アルゼンチンサッカークラブ日光</v>
      </c>
      <c r="F41" s="225"/>
      <c r="G41" s="225"/>
      <c r="H41" s="225"/>
      <c r="I41" s="231">
        <f>K41+K42</f>
        <v>0</v>
      </c>
      <c r="J41" s="233" t="s">
        <v>11</v>
      </c>
      <c r="K41" s="4">
        <v>0</v>
      </c>
      <c r="L41" s="4" t="s">
        <v>32</v>
      </c>
      <c r="M41" s="4">
        <v>1</v>
      </c>
      <c r="N41" s="233" t="s">
        <v>12</v>
      </c>
      <c r="O41" s="234">
        <f>M41+M42</f>
        <v>1</v>
      </c>
      <c r="P41" s="238" t="str">
        <f>K9</f>
        <v>ＪＦＣアミスタ市貝Ｕ１０</v>
      </c>
      <c r="Q41" s="238"/>
      <c r="R41" s="238"/>
      <c r="S41" s="238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25"/>
      <c r="F42" s="225"/>
      <c r="G42" s="225"/>
      <c r="H42" s="225"/>
      <c r="I42" s="231"/>
      <c r="J42" s="233"/>
      <c r="K42" s="4">
        <v>0</v>
      </c>
      <c r="L42" s="4" t="s">
        <v>32</v>
      </c>
      <c r="M42" s="4">
        <v>0</v>
      </c>
      <c r="N42" s="233"/>
      <c r="O42" s="234"/>
      <c r="P42" s="238"/>
      <c r="Q42" s="238"/>
      <c r="R42" s="238"/>
      <c r="S42" s="238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39" t="str">
        <f>U9</f>
        <v>ＡＳ栃木ｂｏｍ　ｄｅ　ｂｏｌａセカンド</v>
      </c>
      <c r="F44" s="239"/>
      <c r="G44" s="239"/>
      <c r="H44" s="239"/>
      <c r="I44" s="231">
        <f>K44+K45</f>
        <v>0</v>
      </c>
      <c r="J44" s="233" t="s">
        <v>11</v>
      </c>
      <c r="K44" s="4">
        <v>0</v>
      </c>
      <c r="L44" s="4" t="s">
        <v>32</v>
      </c>
      <c r="M44" s="4">
        <v>3</v>
      </c>
      <c r="N44" s="233" t="s">
        <v>12</v>
      </c>
      <c r="O44" s="234">
        <f>M44+M45</f>
        <v>5</v>
      </c>
      <c r="P44" s="230" t="str">
        <f>X9</f>
        <v>ＦＣ朱雀</v>
      </c>
      <c r="Q44" s="230"/>
      <c r="R44" s="230"/>
      <c r="S44" s="230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39"/>
      <c r="F45" s="239"/>
      <c r="G45" s="239"/>
      <c r="H45" s="239"/>
      <c r="I45" s="231"/>
      <c r="J45" s="233"/>
      <c r="K45" s="4">
        <v>0</v>
      </c>
      <c r="L45" s="4" t="s">
        <v>32</v>
      </c>
      <c r="M45" s="4">
        <v>2</v>
      </c>
      <c r="N45" s="233"/>
      <c r="O45" s="234"/>
      <c r="P45" s="230"/>
      <c r="Q45" s="230"/>
      <c r="R45" s="230"/>
      <c r="S45" s="230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154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30" t="str">
        <f>E9</f>
        <v>ＦＣ　Ｒｉｓｏ</v>
      </c>
      <c r="F47" s="230"/>
      <c r="G47" s="230"/>
      <c r="H47" s="230"/>
      <c r="I47" s="231">
        <f>K47+K48</f>
        <v>2</v>
      </c>
      <c r="J47" s="233" t="s">
        <v>11</v>
      </c>
      <c r="K47" s="4">
        <v>1</v>
      </c>
      <c r="L47" s="4" t="s">
        <v>32</v>
      </c>
      <c r="M47" s="4">
        <v>0</v>
      </c>
      <c r="N47" s="233" t="s">
        <v>12</v>
      </c>
      <c r="O47" s="234">
        <f>M47+M48</f>
        <v>0</v>
      </c>
      <c r="P47" s="239" t="str">
        <f>K9</f>
        <v>ＪＦＣアミスタ市貝Ｕ１０</v>
      </c>
      <c r="Q47" s="239"/>
      <c r="R47" s="239"/>
      <c r="S47" s="239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30"/>
      <c r="F48" s="230"/>
      <c r="G48" s="230"/>
      <c r="H48" s="230"/>
      <c r="I48" s="231"/>
      <c r="J48" s="233"/>
      <c r="K48" s="4">
        <v>1</v>
      </c>
      <c r="L48" s="4" t="s">
        <v>32</v>
      </c>
      <c r="M48" s="4">
        <v>0</v>
      </c>
      <c r="N48" s="233"/>
      <c r="O48" s="234"/>
      <c r="P48" s="239"/>
      <c r="Q48" s="239"/>
      <c r="R48" s="239"/>
      <c r="S48" s="239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25" t="str">
        <f>R9</f>
        <v>ＦＣ　ＳＦｉＤＡ</v>
      </c>
      <c r="F50" s="225"/>
      <c r="G50" s="225"/>
      <c r="H50" s="225"/>
      <c r="I50" s="231">
        <f>K50+K51</f>
        <v>2</v>
      </c>
      <c r="J50" s="233" t="s">
        <v>11</v>
      </c>
      <c r="K50" s="4">
        <v>0</v>
      </c>
      <c r="L50" s="4" t="s">
        <v>32</v>
      </c>
      <c r="M50" s="4">
        <v>2</v>
      </c>
      <c r="N50" s="233" t="s">
        <v>12</v>
      </c>
      <c r="O50" s="234">
        <f>M50+M51</f>
        <v>3</v>
      </c>
      <c r="P50" s="230" t="str">
        <f>X9</f>
        <v>ＦＣ朱雀</v>
      </c>
      <c r="Q50" s="230"/>
      <c r="R50" s="230"/>
      <c r="S50" s="230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25"/>
      <c r="F51" s="225"/>
      <c r="G51" s="225"/>
      <c r="H51" s="225"/>
      <c r="I51" s="231"/>
      <c r="J51" s="233"/>
      <c r="K51" s="4">
        <v>2</v>
      </c>
      <c r="L51" s="4" t="s">
        <v>32</v>
      </c>
      <c r="M51" s="4">
        <v>1</v>
      </c>
      <c r="N51" s="233"/>
      <c r="O51" s="234"/>
      <c r="P51" s="230"/>
      <c r="Q51" s="230"/>
      <c r="R51" s="230"/>
      <c r="S51" s="230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40" t="str">
        <f>E9</f>
        <v>ＦＣ　Ｒｉｓｏ</v>
      </c>
      <c r="F53" s="240"/>
      <c r="G53" s="240"/>
      <c r="H53" s="240"/>
      <c r="I53" s="231">
        <f>K53+K54</f>
        <v>1</v>
      </c>
      <c r="J53" s="233" t="s">
        <v>11</v>
      </c>
      <c r="K53" s="4">
        <v>0</v>
      </c>
      <c r="L53" s="4" t="s">
        <v>32</v>
      </c>
      <c r="M53" s="4">
        <v>0</v>
      </c>
      <c r="N53" s="233" t="s">
        <v>12</v>
      </c>
      <c r="O53" s="234">
        <f>M53+M54</f>
        <v>1</v>
      </c>
      <c r="P53" s="240" t="str">
        <f>H9</f>
        <v>アルゼンチンサッカークラブ日光</v>
      </c>
      <c r="Q53" s="240"/>
      <c r="R53" s="240"/>
      <c r="S53" s="240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40"/>
      <c r="F54" s="240"/>
      <c r="G54" s="240"/>
      <c r="H54" s="240"/>
      <c r="I54" s="231"/>
      <c r="J54" s="233"/>
      <c r="K54" s="4">
        <v>1</v>
      </c>
      <c r="L54" s="4" t="s">
        <v>32</v>
      </c>
      <c r="M54" s="4">
        <v>1</v>
      </c>
      <c r="N54" s="233"/>
      <c r="O54" s="234"/>
      <c r="P54" s="240"/>
      <c r="Q54" s="240"/>
      <c r="R54" s="240"/>
      <c r="S54" s="240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40" t="str">
        <f>R9</f>
        <v>ＦＣ　ＳＦｉＤＡ</v>
      </c>
      <c r="F56" s="240"/>
      <c r="G56" s="240"/>
      <c r="H56" s="240"/>
      <c r="I56" s="231">
        <f>K56+K57</f>
        <v>0</v>
      </c>
      <c r="J56" s="233" t="s">
        <v>11</v>
      </c>
      <c r="K56" s="4">
        <v>0</v>
      </c>
      <c r="L56" s="4" t="s">
        <v>32</v>
      </c>
      <c r="M56" s="4">
        <v>0</v>
      </c>
      <c r="N56" s="233" t="s">
        <v>12</v>
      </c>
      <c r="O56" s="234">
        <f>M56+M57</f>
        <v>0</v>
      </c>
      <c r="P56" s="260" t="str">
        <f>U9</f>
        <v>ＡＳ栃木ｂｏｍ　ｄｅ　ｂｏｌａセカンド</v>
      </c>
      <c r="Q56" s="260"/>
      <c r="R56" s="260"/>
      <c r="S56" s="260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40"/>
      <c r="F57" s="240"/>
      <c r="G57" s="240"/>
      <c r="H57" s="240"/>
      <c r="I57" s="231"/>
      <c r="J57" s="233"/>
      <c r="K57" s="4">
        <v>0</v>
      </c>
      <c r="L57" s="4" t="s">
        <v>32</v>
      </c>
      <c r="M57" s="4">
        <v>0</v>
      </c>
      <c r="N57" s="233"/>
      <c r="O57" s="234"/>
      <c r="P57" s="260"/>
      <c r="Q57" s="260"/>
      <c r="R57" s="260"/>
      <c r="S57" s="260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113</v>
      </c>
      <c r="B60" s="232"/>
      <c r="C60" s="223" t="str">
        <f>A62</f>
        <v>小山三小ＦＣ</v>
      </c>
      <c r="D60" s="223"/>
      <c r="E60" s="223" t="str">
        <f>A64</f>
        <v>ＦＣ　Ｒｉｓｏ</v>
      </c>
      <c r="F60" s="223"/>
      <c r="G60" s="223" t="str">
        <f>A66</f>
        <v>アルゼンチンサッカークラブ日光</v>
      </c>
      <c r="H60" s="223"/>
      <c r="I60" s="223" t="str">
        <f>A68</f>
        <v>ＪＦＣアミスタ市貝Ｕ１０</v>
      </c>
      <c r="J60" s="223"/>
      <c r="K60" s="222" t="s">
        <v>1</v>
      </c>
      <c r="L60" s="227" t="s">
        <v>2</v>
      </c>
      <c r="M60" s="222" t="s">
        <v>3</v>
      </c>
      <c r="O60" s="232" t="s">
        <v>114</v>
      </c>
      <c r="P60" s="232"/>
      <c r="Q60" s="223" t="str">
        <f>O9</f>
        <v>みはらサッカークラブジュニア</v>
      </c>
      <c r="R60" s="223"/>
      <c r="S60" s="223" t="str">
        <f>R9</f>
        <v>ＦＣ　ＳＦｉＤＡ</v>
      </c>
      <c r="T60" s="223"/>
      <c r="U60" s="223" t="str">
        <f>U9</f>
        <v>ＡＳ栃木ｂｏｍ　ｄｅ　ｂｏｌａセカンド</v>
      </c>
      <c r="V60" s="223"/>
      <c r="W60" s="223" t="str">
        <f>X9</f>
        <v>ＦＣ朱雀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3"/>
      <c r="D61" s="223"/>
      <c r="E61" s="223"/>
      <c r="F61" s="223"/>
      <c r="G61" s="223"/>
      <c r="H61" s="223"/>
      <c r="I61" s="223"/>
      <c r="J61" s="223"/>
      <c r="K61" s="222"/>
      <c r="L61" s="227"/>
      <c r="M61" s="222"/>
      <c r="O61" s="232"/>
      <c r="P61" s="232"/>
      <c r="Q61" s="223"/>
      <c r="R61" s="223"/>
      <c r="S61" s="223"/>
      <c r="T61" s="223"/>
      <c r="U61" s="223"/>
      <c r="V61" s="223"/>
      <c r="W61" s="223"/>
      <c r="X61" s="223"/>
      <c r="Y61" s="222"/>
      <c r="Z61" s="227"/>
      <c r="AA61" s="222"/>
    </row>
    <row r="62" spans="1:27" ht="19.5" customHeight="1">
      <c r="A62" s="203" t="str">
        <f>B9</f>
        <v>小山三小ＦＣ</v>
      </c>
      <c r="B62" s="203"/>
      <c r="C62" s="192"/>
      <c r="D62" s="193"/>
      <c r="E62" s="136">
        <f>I22</f>
        <v>0</v>
      </c>
      <c r="F62" s="136">
        <f>O22</f>
        <v>1</v>
      </c>
      <c r="G62" s="136">
        <f>I28</f>
        <v>1</v>
      </c>
      <c r="H62" s="136">
        <f>O28</f>
        <v>5</v>
      </c>
      <c r="I62" s="136">
        <f>I34</f>
        <v>0</v>
      </c>
      <c r="J62" s="136">
        <f>O34</f>
        <v>2</v>
      </c>
      <c r="K62" s="188">
        <f>COUNTIF(C63:J63,"○")*3+COUNTIF(C63:J63,"△")</f>
        <v>0</v>
      </c>
      <c r="L62" s="188">
        <f>E62-F62+G62-H62+I62-J62</f>
        <v>-7</v>
      </c>
      <c r="M62" s="188">
        <v>4</v>
      </c>
      <c r="N62" s="73"/>
      <c r="O62" s="217" t="str">
        <f>O9</f>
        <v>みはらサッカークラブジュニア</v>
      </c>
      <c r="P62" s="218"/>
      <c r="Q62" s="192"/>
      <c r="R62" s="193"/>
      <c r="S62" s="136">
        <f>I25</f>
        <v>2</v>
      </c>
      <c r="T62" s="136">
        <f>O25</f>
        <v>0</v>
      </c>
      <c r="U62" s="136">
        <f>I31</f>
        <v>1</v>
      </c>
      <c r="V62" s="136">
        <f>O31</f>
        <v>0</v>
      </c>
      <c r="W62" s="136">
        <f>I37</f>
        <v>0</v>
      </c>
      <c r="X62" s="136">
        <f>O37</f>
        <v>3</v>
      </c>
      <c r="Y62" s="188">
        <f>COUNTIF(Q63:X63,"○")*3+COUNTIF(Q63:X63,"△")</f>
        <v>6</v>
      </c>
      <c r="Z62" s="188">
        <f>S62-T62+U62-V62+W62-X62</f>
        <v>0</v>
      </c>
      <c r="AA62" s="188">
        <v>2</v>
      </c>
    </row>
    <row r="63" spans="1:27" ht="19.5" customHeight="1">
      <c r="A63" s="203"/>
      <c r="B63" s="203"/>
      <c r="C63" s="194"/>
      <c r="D63" s="195"/>
      <c r="E63" s="186" t="str">
        <f>IF(E62&gt;F62,"○",IF(E62&lt;F62,"×",IF(E62=F62,"△")))</f>
        <v>×</v>
      </c>
      <c r="F63" s="187"/>
      <c r="G63" s="186" t="str">
        <f>IF(G62&gt;H62,"○",IF(G62&lt;H62,"×",IF(G62=H62,"△")))</f>
        <v>×</v>
      </c>
      <c r="H63" s="187"/>
      <c r="I63" s="186" t="str">
        <f>IF(I62&gt;J62,"○",IF(I62&lt;J62,"×",IF(I62=J62,"△")))</f>
        <v>×</v>
      </c>
      <c r="J63" s="187"/>
      <c r="K63" s="189"/>
      <c r="L63" s="189"/>
      <c r="M63" s="189"/>
      <c r="N63" s="73"/>
      <c r="O63" s="219"/>
      <c r="P63" s="220"/>
      <c r="Q63" s="194"/>
      <c r="R63" s="195"/>
      <c r="S63" s="186" t="str">
        <f>IF(S62&gt;T62,"○",IF(S62&lt;T62,"×",IF(S62=T62,"△")))</f>
        <v>○</v>
      </c>
      <c r="T63" s="187"/>
      <c r="U63" s="186" t="str">
        <f>IF(U62&gt;V62,"○",IF(U62&lt;V62,"×",IF(U62=V62,"△")))</f>
        <v>○</v>
      </c>
      <c r="V63" s="187"/>
      <c r="W63" s="186" t="str">
        <f>IF(W62&gt;X62,"○",IF(W62&lt;X62,"×",IF(W62=X62,"△")))</f>
        <v>×</v>
      </c>
      <c r="X63" s="187"/>
      <c r="Y63" s="189"/>
      <c r="Z63" s="189"/>
      <c r="AA63" s="189"/>
    </row>
    <row r="64" spans="1:27" ht="19.5" customHeight="1">
      <c r="A64" s="248" t="str">
        <f>E9</f>
        <v>ＦＣ　Ｒｉｓｏ</v>
      </c>
      <c r="B64" s="248"/>
      <c r="C64" s="136">
        <f>F62</f>
        <v>1</v>
      </c>
      <c r="D64" s="136">
        <f>E62</f>
        <v>0</v>
      </c>
      <c r="E64" s="192"/>
      <c r="F64" s="193"/>
      <c r="G64" s="136">
        <f>I53</f>
        <v>1</v>
      </c>
      <c r="H64" s="136">
        <f>O53</f>
        <v>1</v>
      </c>
      <c r="I64" s="136">
        <f>I47</f>
        <v>2</v>
      </c>
      <c r="J64" s="136">
        <f>O47</f>
        <v>0</v>
      </c>
      <c r="K64" s="188">
        <f>COUNTIF(C65:J65,"○")*3+COUNTIF(C65:J65,"△")</f>
        <v>7</v>
      </c>
      <c r="L64" s="188">
        <f>C64-D64+G64-H64+I64-J64</f>
        <v>3</v>
      </c>
      <c r="M64" s="188">
        <v>1</v>
      </c>
      <c r="N64" s="73"/>
      <c r="O64" s="209" t="str">
        <f>R9</f>
        <v>ＦＣ　ＳＦｉＤＡ</v>
      </c>
      <c r="P64" s="210"/>
      <c r="Q64" s="136">
        <f>T62</f>
        <v>0</v>
      </c>
      <c r="R64" s="136">
        <f>S62</f>
        <v>2</v>
      </c>
      <c r="S64" s="192"/>
      <c r="T64" s="193"/>
      <c r="U64" s="136">
        <f>I56</f>
        <v>0</v>
      </c>
      <c r="V64" s="136">
        <f>O56</f>
        <v>0</v>
      </c>
      <c r="W64" s="136">
        <f>I50</f>
        <v>2</v>
      </c>
      <c r="X64" s="136">
        <f>O50</f>
        <v>3</v>
      </c>
      <c r="Y64" s="188">
        <f>COUNTIF(Q65:X65,"○")*3+COUNTIF(Q65:X65,"△")</f>
        <v>1</v>
      </c>
      <c r="Z64" s="188">
        <f>Q64-R64+U64-V64+W64-X64</f>
        <v>-3</v>
      </c>
      <c r="AA64" s="188">
        <v>3</v>
      </c>
    </row>
    <row r="65" spans="1:27" ht="19.5" customHeight="1">
      <c r="A65" s="248"/>
      <c r="B65" s="248"/>
      <c r="C65" s="186" t="str">
        <f>IF(C64&gt;D64,"○",IF(C64&lt;D64,"×",IF(C64=D64,"△")))</f>
        <v>○</v>
      </c>
      <c r="D65" s="187"/>
      <c r="E65" s="194"/>
      <c r="F65" s="195"/>
      <c r="G65" s="186" t="str">
        <f>IF(G64&gt;H64,"○",IF(G64&lt;H64,"×",IF(G64=H64,"△")))</f>
        <v>△</v>
      </c>
      <c r="H65" s="187"/>
      <c r="I65" s="186" t="str">
        <f>IF(I64&gt;J64,"○",IF(I64&lt;J64,"×",IF(I64=J64,"△")))</f>
        <v>○</v>
      </c>
      <c r="J65" s="187"/>
      <c r="K65" s="189"/>
      <c r="L65" s="189"/>
      <c r="M65" s="189"/>
      <c r="N65" s="73"/>
      <c r="O65" s="211"/>
      <c r="P65" s="212"/>
      <c r="Q65" s="186" t="str">
        <f>IF(Q64&gt;R64,"○",IF(Q64&lt;R64,"×",IF(Q64=R64,"△")))</f>
        <v>×</v>
      </c>
      <c r="R65" s="187"/>
      <c r="S65" s="194"/>
      <c r="T65" s="195"/>
      <c r="U65" s="186" t="str">
        <f>IF(U64&gt;V64,"○",IF(U64&lt;V64,"×",IF(U64=V64,"△")))</f>
        <v>△</v>
      </c>
      <c r="V65" s="187"/>
      <c r="W65" s="186" t="str">
        <f>IF(W64&gt;X64,"○",IF(W64&lt;X64,"×",IF(W64=X64,"△")))</f>
        <v>×</v>
      </c>
      <c r="X65" s="187"/>
      <c r="Y65" s="189"/>
      <c r="Z65" s="189"/>
      <c r="AA65" s="189"/>
    </row>
    <row r="66" spans="1:27" ht="19.5" customHeight="1">
      <c r="A66" s="203" t="str">
        <f>H9</f>
        <v>アルゼンチンサッカークラブ日光</v>
      </c>
      <c r="B66" s="203"/>
      <c r="C66" s="136">
        <f>H62</f>
        <v>5</v>
      </c>
      <c r="D66" s="136">
        <f>G62</f>
        <v>1</v>
      </c>
      <c r="E66" s="136">
        <f>H64</f>
        <v>1</v>
      </c>
      <c r="F66" s="136">
        <f>G64</f>
        <v>1</v>
      </c>
      <c r="G66" s="192"/>
      <c r="H66" s="193"/>
      <c r="I66" s="136">
        <f>I41</f>
        <v>0</v>
      </c>
      <c r="J66" s="136">
        <f>O41</f>
        <v>1</v>
      </c>
      <c r="K66" s="188">
        <f>COUNTIF(C67:J67,"○")*3+COUNTIF(C67:J67,"△")</f>
        <v>4</v>
      </c>
      <c r="L66" s="188">
        <f>C66-D66+E66-F66+I66-J66</f>
        <v>3</v>
      </c>
      <c r="M66" s="188">
        <v>3</v>
      </c>
      <c r="N66" s="73"/>
      <c r="O66" s="209" t="str">
        <f>U9</f>
        <v>ＡＳ栃木ｂｏｍ　ｄｅ　ｂｏｌａセカンド</v>
      </c>
      <c r="P66" s="210"/>
      <c r="Q66" s="136">
        <f>V62</f>
        <v>0</v>
      </c>
      <c r="R66" s="136">
        <f>U62</f>
        <v>1</v>
      </c>
      <c r="S66" s="136">
        <f>V64</f>
        <v>0</v>
      </c>
      <c r="T66" s="136">
        <f>U64</f>
        <v>0</v>
      </c>
      <c r="U66" s="192"/>
      <c r="V66" s="193"/>
      <c r="W66" s="136">
        <f>I44</f>
        <v>0</v>
      </c>
      <c r="X66" s="136">
        <f>O44</f>
        <v>5</v>
      </c>
      <c r="Y66" s="188">
        <f>COUNTIF(Q67:X67,"○")*3+COUNTIF(Q67:X67,"△")</f>
        <v>1</v>
      </c>
      <c r="Z66" s="188">
        <f>Q66-R66+S66-T66+W66-X66</f>
        <v>-6</v>
      </c>
      <c r="AA66" s="188">
        <v>4</v>
      </c>
    </row>
    <row r="67" spans="1:27" ht="19.5" customHeight="1">
      <c r="A67" s="203"/>
      <c r="B67" s="203"/>
      <c r="C67" s="186" t="str">
        <f>IF(C66&gt;D66,"○",IF(C66&lt;D66,"×",IF(C66=D66,"△")))</f>
        <v>○</v>
      </c>
      <c r="D67" s="187"/>
      <c r="E67" s="186" t="str">
        <f>IF(E66&gt;F66,"○",IF(E66&lt;F66,"×",IF(E66=F66,"△")))</f>
        <v>△</v>
      </c>
      <c r="F67" s="187"/>
      <c r="G67" s="194"/>
      <c r="H67" s="195"/>
      <c r="I67" s="186" t="str">
        <f>IF(I66&gt;J66,"○",IF(I66&lt;J66,"×",IF(I66=J66,"△")))</f>
        <v>×</v>
      </c>
      <c r="J67" s="187"/>
      <c r="K67" s="189"/>
      <c r="L67" s="189"/>
      <c r="M67" s="189"/>
      <c r="N67" s="73"/>
      <c r="O67" s="211"/>
      <c r="P67" s="212"/>
      <c r="Q67" s="186" t="str">
        <f>IF(Q66&gt;R66,"○",IF(Q66&lt;R66,"×",IF(Q66=R66,"△")))</f>
        <v>×</v>
      </c>
      <c r="R67" s="187"/>
      <c r="S67" s="186" t="str">
        <f>IF(S66&gt;T66,"○",IF(S66&lt;T66,"×",IF(S66=T66,"△")))</f>
        <v>△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189"/>
      <c r="AA67" s="189"/>
    </row>
    <row r="68" spans="1:27" ht="19.5" customHeight="1">
      <c r="A68" s="202" t="str">
        <f>K9</f>
        <v>ＪＦＣアミスタ市貝Ｕ１０</v>
      </c>
      <c r="B68" s="202"/>
      <c r="C68" s="136">
        <f>J62</f>
        <v>2</v>
      </c>
      <c r="D68" s="136">
        <f>I62</f>
        <v>0</v>
      </c>
      <c r="E68" s="136">
        <f>J64</f>
        <v>0</v>
      </c>
      <c r="F68" s="136">
        <f>I64</f>
        <v>2</v>
      </c>
      <c r="G68" s="136">
        <f>J66</f>
        <v>1</v>
      </c>
      <c r="H68" s="136">
        <f>I66</f>
        <v>0</v>
      </c>
      <c r="I68" s="192"/>
      <c r="J68" s="193"/>
      <c r="K68" s="188">
        <f>COUNTIF(C69:J69,"○")*3+COUNTIF(C69:J69,"△")</f>
        <v>6</v>
      </c>
      <c r="L68" s="188">
        <f>C68-D68+E68-F68+G68-H68</f>
        <v>1</v>
      </c>
      <c r="M68" s="188">
        <v>2</v>
      </c>
      <c r="N68" s="73"/>
      <c r="O68" s="213" t="str">
        <f>X9</f>
        <v>ＦＣ朱雀</v>
      </c>
      <c r="P68" s="214"/>
      <c r="Q68" s="136">
        <f>X62</f>
        <v>3</v>
      </c>
      <c r="R68" s="136">
        <f>W62</f>
        <v>0</v>
      </c>
      <c r="S68" s="136">
        <f>X64</f>
        <v>3</v>
      </c>
      <c r="T68" s="136">
        <f>W64</f>
        <v>2</v>
      </c>
      <c r="U68" s="136">
        <f>X66</f>
        <v>5</v>
      </c>
      <c r="V68" s="136">
        <f>W66</f>
        <v>0</v>
      </c>
      <c r="W68" s="192"/>
      <c r="X68" s="193"/>
      <c r="Y68" s="188">
        <f>COUNTIF(Q69:X69,"○")*3+COUNTIF(Q69:X69,"△")</f>
        <v>9</v>
      </c>
      <c r="Z68" s="188">
        <f>Q68-R68+S68-T68+U68-V68</f>
        <v>9</v>
      </c>
      <c r="AA68" s="188">
        <v>1</v>
      </c>
    </row>
    <row r="69" spans="1:27" ht="19.5" customHeight="1">
      <c r="A69" s="202"/>
      <c r="B69" s="202"/>
      <c r="C69" s="186" t="str">
        <f>IF(C68&gt;D68,"○",IF(C68&lt;D68,"×",IF(C68=D68,"△")))</f>
        <v>○</v>
      </c>
      <c r="D69" s="187"/>
      <c r="E69" s="186" t="str">
        <f>IF(E68&gt;F68,"○",IF(E68&lt;F68,"×",IF(E68=F68,"△")))</f>
        <v>×</v>
      </c>
      <c r="F69" s="187"/>
      <c r="G69" s="186" t="str">
        <f>IF(G68&gt;H68,"○",IF(G68&lt;H68,"×",IF(G68=H68,"△")))</f>
        <v>○</v>
      </c>
      <c r="H69" s="187"/>
      <c r="I69" s="194"/>
      <c r="J69" s="195"/>
      <c r="K69" s="189"/>
      <c r="L69" s="189"/>
      <c r="M69" s="189"/>
      <c r="N69" s="73"/>
      <c r="O69" s="215"/>
      <c r="P69" s="216"/>
      <c r="Q69" s="186" t="str">
        <f>IF(Q68&gt;R68,"○",IF(Q68&lt;R68,"×",IF(Q68=R68,"△")))</f>
        <v>○</v>
      </c>
      <c r="R69" s="187"/>
      <c r="S69" s="186" t="str">
        <f>IF(S68&gt;T68,"○",IF(S68&lt;T68,"×",IF(S68=T68,"△")))</f>
        <v>○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A6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8" width="5.625" style="71" customWidth="1"/>
    <col min="29" max="16384" width="9.00390625" style="71" customWidth="1"/>
  </cols>
  <sheetData>
    <row r="1" spans="1:25" ht="24">
      <c r="A1" s="36" t="s">
        <v>67</v>
      </c>
      <c r="B1" s="36"/>
      <c r="C1" s="36"/>
      <c r="D1" s="36"/>
      <c r="E1" s="36"/>
      <c r="F1" s="36"/>
      <c r="G1" s="36"/>
      <c r="H1" s="246">
        <f>'組み合わせ'!F4</f>
        <v>43491</v>
      </c>
      <c r="I1" s="246"/>
      <c r="J1" s="246"/>
      <c r="O1" s="185"/>
      <c r="P1" s="185"/>
      <c r="Q1" s="185"/>
      <c r="R1" s="247"/>
      <c r="S1" s="247"/>
      <c r="T1" s="247"/>
      <c r="U1" s="247"/>
      <c r="V1" s="247"/>
      <c r="W1" s="247"/>
      <c r="X1" s="247"/>
      <c r="Y1" s="247"/>
    </row>
    <row r="2" spans="1:25" ht="24">
      <c r="A2" s="36"/>
      <c r="B2" s="36"/>
      <c r="C2" s="36"/>
      <c r="D2" s="36"/>
      <c r="E2" s="36"/>
      <c r="F2" s="36"/>
      <c r="G2" s="36"/>
      <c r="H2" s="36"/>
      <c r="I2" s="36"/>
      <c r="J2" s="36"/>
      <c r="O2" s="37"/>
      <c r="P2" s="37"/>
      <c r="Q2" s="37"/>
      <c r="R2" s="38"/>
      <c r="S2" s="38"/>
      <c r="T2" s="38"/>
      <c r="U2" s="38"/>
      <c r="V2" s="38"/>
      <c r="W2" s="38"/>
      <c r="X2" s="38"/>
      <c r="Y2" s="38"/>
    </row>
    <row r="3" spans="1:23" ht="24">
      <c r="A3" s="36"/>
      <c r="B3" s="185" t="s">
        <v>75</v>
      </c>
      <c r="C3" s="185"/>
      <c r="D3" s="185"/>
      <c r="E3" s="36" t="str">
        <f>'組み合わせ'!AJ5</f>
        <v>下野市東部運動場</v>
      </c>
      <c r="F3" s="36"/>
      <c r="G3" s="36"/>
      <c r="H3" s="36"/>
      <c r="O3" s="185"/>
      <c r="P3" s="185"/>
      <c r="Q3" s="185"/>
      <c r="R3" s="38"/>
      <c r="S3" s="38"/>
      <c r="T3" s="38"/>
      <c r="U3" s="38"/>
      <c r="V3" s="38"/>
      <c r="W3" s="38"/>
    </row>
    <row r="4" spans="1:23" ht="24">
      <c r="A4" s="36"/>
      <c r="B4" s="36"/>
      <c r="C4" s="36"/>
      <c r="D4" s="36"/>
      <c r="E4" s="36"/>
      <c r="F4" s="185" t="s">
        <v>24</v>
      </c>
      <c r="G4" s="185"/>
      <c r="H4" s="36"/>
      <c r="O4" s="37"/>
      <c r="P4" s="37"/>
      <c r="Q4" s="37"/>
      <c r="R4" s="38"/>
      <c r="S4" s="185" t="s">
        <v>25</v>
      </c>
      <c r="T4" s="185"/>
      <c r="U4" s="38"/>
      <c r="V4" s="38"/>
      <c r="W4" s="38"/>
    </row>
    <row r="5" spans="1:25" ht="21.75" thickBot="1">
      <c r="A5" s="40"/>
      <c r="B5" s="8"/>
      <c r="C5" s="8"/>
      <c r="D5" s="8"/>
      <c r="E5" s="18"/>
      <c r="F5" s="18"/>
      <c r="G5" s="141"/>
      <c r="H5" s="8"/>
      <c r="I5" s="8"/>
      <c r="J5" s="8"/>
      <c r="K5" s="8"/>
      <c r="L5" s="8"/>
      <c r="M5" s="8"/>
      <c r="N5" s="8"/>
      <c r="O5" s="8"/>
      <c r="P5" s="8"/>
      <c r="Q5" s="8"/>
      <c r="R5" s="18"/>
      <c r="S5" s="138"/>
      <c r="T5" s="8"/>
      <c r="U5" s="8"/>
      <c r="V5" s="8"/>
      <c r="W5" s="8"/>
      <c r="X5" s="8"/>
      <c r="Y5" s="40"/>
    </row>
    <row r="6" spans="1:25" ht="21.75" thickTop="1">
      <c r="A6" s="40"/>
      <c r="B6" s="8"/>
      <c r="C6" s="14"/>
      <c r="D6" s="11"/>
      <c r="E6" s="50"/>
      <c r="F6" s="69"/>
      <c r="G6" s="143"/>
      <c r="H6" s="148"/>
      <c r="I6" s="142"/>
      <c r="J6" s="143"/>
      <c r="K6" s="148"/>
      <c r="L6" s="8"/>
      <c r="M6" s="8"/>
      <c r="N6" s="8"/>
      <c r="O6" s="8"/>
      <c r="P6" s="14"/>
      <c r="Q6" s="11"/>
      <c r="R6" s="150"/>
      <c r="S6" s="153"/>
      <c r="T6" s="143"/>
      <c r="U6" s="146"/>
      <c r="V6" s="147"/>
      <c r="W6" s="143"/>
      <c r="X6" s="148"/>
      <c r="Y6" s="8"/>
    </row>
    <row r="7" spans="1:25" ht="21">
      <c r="A7" s="40"/>
      <c r="B7" s="8"/>
      <c r="C7" s="15"/>
      <c r="D7" s="8"/>
      <c r="E7" s="10"/>
      <c r="F7" s="15"/>
      <c r="G7" s="18"/>
      <c r="H7" s="138"/>
      <c r="I7" s="152"/>
      <c r="J7" s="8"/>
      <c r="K7" s="149"/>
      <c r="L7" s="8"/>
      <c r="M7" s="8"/>
      <c r="N7" s="8"/>
      <c r="O7" s="18"/>
      <c r="P7" s="23"/>
      <c r="Q7" s="8"/>
      <c r="R7" s="8"/>
      <c r="S7" s="141"/>
      <c r="T7" s="8"/>
      <c r="U7" s="10"/>
      <c r="V7" s="23"/>
      <c r="W7" s="18"/>
      <c r="X7" s="149"/>
      <c r="Y7" s="8"/>
    </row>
    <row r="8" spans="1:25" ht="21">
      <c r="A8" s="40"/>
      <c r="B8" s="245">
        <v>1</v>
      </c>
      <c r="C8" s="245"/>
      <c r="D8" s="40"/>
      <c r="E8" s="245">
        <v>2</v>
      </c>
      <c r="F8" s="245"/>
      <c r="G8" s="18"/>
      <c r="H8" s="245">
        <v>3</v>
      </c>
      <c r="I8" s="245"/>
      <c r="J8" s="18"/>
      <c r="K8" s="245">
        <v>4</v>
      </c>
      <c r="L8" s="245"/>
      <c r="M8" s="18"/>
      <c r="N8" s="18"/>
      <c r="O8" s="228">
        <v>5</v>
      </c>
      <c r="P8" s="228"/>
      <c r="Q8" s="18"/>
      <c r="R8" s="245">
        <v>6</v>
      </c>
      <c r="S8" s="245"/>
      <c r="T8" s="51"/>
      <c r="U8" s="228">
        <v>7</v>
      </c>
      <c r="V8" s="228"/>
      <c r="W8" s="40"/>
      <c r="X8" s="228">
        <v>8</v>
      </c>
      <c r="Y8" s="228"/>
    </row>
    <row r="9" spans="1:25" ht="21">
      <c r="A9" s="40"/>
      <c r="B9" s="243" t="str">
        <f>'組み合わせ'!AF21</f>
        <v>Ｆ．Ｃ．栃木ジュニア</v>
      </c>
      <c r="C9" s="243"/>
      <c r="D9" s="33"/>
      <c r="E9" s="243" t="str">
        <f>'組み合わせ'!AF19</f>
        <v>ＦＣアネーロ宇都宮・Ｕ－１２</v>
      </c>
      <c r="F9" s="243"/>
      <c r="G9" s="5"/>
      <c r="H9" s="244" t="str">
        <f>'組み合わせ'!AF17</f>
        <v>祖母井クラブ</v>
      </c>
      <c r="I9" s="244"/>
      <c r="J9" s="5"/>
      <c r="K9" s="241" t="str">
        <f>'組み合わせ'!AF15</f>
        <v>三島ＦＣ</v>
      </c>
      <c r="L9" s="241"/>
      <c r="M9" s="5"/>
      <c r="N9" s="5"/>
      <c r="O9" s="243" t="str">
        <f>'組み合わせ'!AF11</f>
        <v>山辺千歳ＦＣ</v>
      </c>
      <c r="P9" s="243"/>
      <c r="Q9" s="5"/>
      <c r="R9" s="241" t="str">
        <f>'組み合わせ'!AF9</f>
        <v>ＪＦＣ　Ｗｉｎｇ</v>
      </c>
      <c r="S9" s="241"/>
      <c r="T9" s="5"/>
      <c r="U9" s="243" t="str">
        <f>'組み合わせ'!AF7</f>
        <v>ＹＵＺＵＨＡ　ＦＣ　ジュニア</v>
      </c>
      <c r="V9" s="243"/>
      <c r="W9" s="5"/>
      <c r="X9" s="244" t="str">
        <f>'組み合わせ'!AF5</f>
        <v>カテット白沢サッカースクール</v>
      </c>
      <c r="Y9" s="244"/>
    </row>
    <row r="10" spans="1:25" ht="21">
      <c r="A10" s="40"/>
      <c r="B10" s="243"/>
      <c r="C10" s="243"/>
      <c r="D10" s="33"/>
      <c r="E10" s="243"/>
      <c r="F10" s="243"/>
      <c r="G10" s="5"/>
      <c r="H10" s="244"/>
      <c r="I10" s="244"/>
      <c r="J10" s="5"/>
      <c r="K10" s="241"/>
      <c r="L10" s="241"/>
      <c r="M10" s="5"/>
      <c r="N10" s="5"/>
      <c r="O10" s="243"/>
      <c r="P10" s="243"/>
      <c r="Q10" s="5"/>
      <c r="R10" s="241"/>
      <c r="S10" s="241"/>
      <c r="T10" s="5"/>
      <c r="U10" s="243"/>
      <c r="V10" s="243"/>
      <c r="W10" s="5"/>
      <c r="X10" s="244"/>
      <c r="Y10" s="244"/>
    </row>
    <row r="11" spans="1:25" ht="21">
      <c r="A11" s="40"/>
      <c r="B11" s="243"/>
      <c r="C11" s="243"/>
      <c r="D11" s="33"/>
      <c r="E11" s="243"/>
      <c r="F11" s="243"/>
      <c r="G11" s="5"/>
      <c r="H11" s="244"/>
      <c r="I11" s="244"/>
      <c r="J11" s="5"/>
      <c r="K11" s="241"/>
      <c r="L11" s="241"/>
      <c r="M11" s="5"/>
      <c r="N11" s="5"/>
      <c r="O11" s="243"/>
      <c r="P11" s="243"/>
      <c r="Q11" s="5"/>
      <c r="R11" s="241"/>
      <c r="S11" s="241"/>
      <c r="T11" s="5"/>
      <c r="U11" s="243"/>
      <c r="V11" s="243"/>
      <c r="W11" s="5"/>
      <c r="X11" s="244"/>
      <c r="Y11" s="244"/>
    </row>
    <row r="12" spans="1:25" ht="21">
      <c r="A12" s="40"/>
      <c r="B12" s="243"/>
      <c r="C12" s="243"/>
      <c r="D12" s="33"/>
      <c r="E12" s="243"/>
      <c r="F12" s="243"/>
      <c r="G12" s="5"/>
      <c r="H12" s="244"/>
      <c r="I12" s="244"/>
      <c r="J12" s="5"/>
      <c r="K12" s="241"/>
      <c r="L12" s="241"/>
      <c r="M12" s="5"/>
      <c r="N12" s="5"/>
      <c r="O12" s="243"/>
      <c r="P12" s="243"/>
      <c r="Q12" s="5"/>
      <c r="R12" s="241"/>
      <c r="S12" s="241"/>
      <c r="T12" s="5"/>
      <c r="U12" s="243"/>
      <c r="V12" s="243"/>
      <c r="W12" s="5"/>
      <c r="X12" s="244"/>
      <c r="Y12" s="244"/>
    </row>
    <row r="13" spans="1:25" ht="21">
      <c r="A13" s="40"/>
      <c r="B13" s="243"/>
      <c r="C13" s="243"/>
      <c r="D13" s="33"/>
      <c r="E13" s="243"/>
      <c r="F13" s="243"/>
      <c r="G13" s="5"/>
      <c r="H13" s="244"/>
      <c r="I13" s="244"/>
      <c r="J13" s="5"/>
      <c r="K13" s="241"/>
      <c r="L13" s="241"/>
      <c r="M13" s="5"/>
      <c r="N13" s="5"/>
      <c r="O13" s="243"/>
      <c r="P13" s="243"/>
      <c r="Q13" s="5"/>
      <c r="R13" s="241"/>
      <c r="S13" s="241"/>
      <c r="T13" s="5"/>
      <c r="U13" s="243"/>
      <c r="V13" s="243"/>
      <c r="W13" s="5"/>
      <c r="X13" s="244"/>
      <c r="Y13" s="244"/>
    </row>
    <row r="14" spans="1:25" ht="21">
      <c r="A14" s="40"/>
      <c r="B14" s="243"/>
      <c r="C14" s="243"/>
      <c r="D14" s="33"/>
      <c r="E14" s="243"/>
      <c r="F14" s="243"/>
      <c r="G14" s="5"/>
      <c r="H14" s="244"/>
      <c r="I14" s="244"/>
      <c r="J14" s="5"/>
      <c r="K14" s="241"/>
      <c r="L14" s="241"/>
      <c r="M14" s="5"/>
      <c r="N14" s="5"/>
      <c r="O14" s="243"/>
      <c r="P14" s="243"/>
      <c r="Q14" s="5"/>
      <c r="R14" s="241"/>
      <c r="S14" s="241"/>
      <c r="T14" s="5"/>
      <c r="U14" s="243"/>
      <c r="V14" s="243"/>
      <c r="W14" s="5"/>
      <c r="X14" s="244"/>
      <c r="Y14" s="244"/>
    </row>
    <row r="15" spans="1:25" ht="21">
      <c r="A15" s="40"/>
      <c r="B15" s="243"/>
      <c r="C15" s="243"/>
      <c r="D15" s="33"/>
      <c r="E15" s="243"/>
      <c r="F15" s="243"/>
      <c r="G15" s="5"/>
      <c r="H15" s="244"/>
      <c r="I15" s="244"/>
      <c r="J15" s="5"/>
      <c r="K15" s="241"/>
      <c r="L15" s="241"/>
      <c r="M15" s="5"/>
      <c r="N15" s="5"/>
      <c r="O15" s="243"/>
      <c r="P15" s="243"/>
      <c r="Q15" s="5"/>
      <c r="R15" s="241"/>
      <c r="S15" s="241"/>
      <c r="T15" s="5"/>
      <c r="U15" s="243"/>
      <c r="V15" s="243"/>
      <c r="W15" s="5"/>
      <c r="X15" s="244"/>
      <c r="Y15" s="244"/>
    </row>
    <row r="16" spans="1:25" ht="21">
      <c r="A16" s="40"/>
      <c r="B16" s="243"/>
      <c r="C16" s="243"/>
      <c r="D16" s="33"/>
      <c r="E16" s="243"/>
      <c r="F16" s="243"/>
      <c r="G16" s="5"/>
      <c r="H16" s="244"/>
      <c r="I16" s="244"/>
      <c r="J16" s="5"/>
      <c r="K16" s="241"/>
      <c r="L16" s="241"/>
      <c r="M16" s="5"/>
      <c r="N16" s="5"/>
      <c r="O16" s="243"/>
      <c r="P16" s="243"/>
      <c r="Q16" s="5"/>
      <c r="R16" s="241"/>
      <c r="S16" s="241"/>
      <c r="T16" s="5"/>
      <c r="U16" s="243"/>
      <c r="V16" s="243"/>
      <c r="W16" s="5"/>
      <c r="X16" s="244"/>
      <c r="Y16" s="244"/>
    </row>
    <row r="17" spans="1:25" ht="21">
      <c r="A17" s="40"/>
      <c r="B17" s="243"/>
      <c r="C17" s="243"/>
      <c r="D17" s="33"/>
      <c r="E17" s="243"/>
      <c r="F17" s="243"/>
      <c r="G17" s="5"/>
      <c r="H17" s="244"/>
      <c r="I17" s="244"/>
      <c r="J17" s="5"/>
      <c r="K17" s="241"/>
      <c r="L17" s="241"/>
      <c r="M17" s="5"/>
      <c r="N17" s="5"/>
      <c r="O17" s="243"/>
      <c r="P17" s="243"/>
      <c r="Q17" s="5"/>
      <c r="R17" s="241"/>
      <c r="S17" s="241"/>
      <c r="T17" s="5"/>
      <c r="U17" s="243"/>
      <c r="V17" s="243"/>
      <c r="W17" s="5"/>
      <c r="X17" s="244"/>
      <c r="Y17" s="244"/>
    </row>
    <row r="18" spans="1:25" ht="21">
      <c r="A18" s="40"/>
      <c r="B18" s="243"/>
      <c r="C18" s="243"/>
      <c r="D18" s="33"/>
      <c r="E18" s="243"/>
      <c r="F18" s="243"/>
      <c r="G18" s="5"/>
      <c r="H18" s="244"/>
      <c r="I18" s="244"/>
      <c r="J18" s="5"/>
      <c r="K18" s="241"/>
      <c r="L18" s="241"/>
      <c r="M18" s="5"/>
      <c r="N18" s="5"/>
      <c r="O18" s="243"/>
      <c r="P18" s="243"/>
      <c r="Q18" s="5"/>
      <c r="R18" s="241"/>
      <c r="S18" s="241"/>
      <c r="T18" s="5"/>
      <c r="U18" s="243"/>
      <c r="V18" s="243"/>
      <c r="W18" s="5"/>
      <c r="X18" s="244"/>
      <c r="Y18" s="244"/>
    </row>
    <row r="19" spans="1:25" ht="21">
      <c r="A19" s="40"/>
      <c r="B19" s="243"/>
      <c r="C19" s="243"/>
      <c r="D19" s="33"/>
      <c r="E19" s="243"/>
      <c r="F19" s="243"/>
      <c r="G19" s="5"/>
      <c r="H19" s="244"/>
      <c r="I19" s="244"/>
      <c r="J19" s="5"/>
      <c r="K19" s="241"/>
      <c r="L19" s="241"/>
      <c r="M19" s="5"/>
      <c r="N19" s="5"/>
      <c r="O19" s="243"/>
      <c r="P19" s="243"/>
      <c r="Q19" s="5"/>
      <c r="R19" s="241"/>
      <c r="S19" s="241"/>
      <c r="T19" s="5"/>
      <c r="U19" s="243"/>
      <c r="V19" s="243"/>
      <c r="W19" s="5"/>
      <c r="X19" s="244"/>
      <c r="Y19" s="244"/>
    </row>
    <row r="20" spans="1:25" ht="18.75">
      <c r="A20" s="41"/>
      <c r="B20" s="41"/>
      <c r="C20" s="41"/>
      <c r="D20" s="41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1"/>
      <c r="X20" s="41"/>
      <c r="Y20" s="41"/>
    </row>
    <row r="21" spans="1:25" ht="19.5" customHeight="1">
      <c r="A21" s="41"/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221" t="s">
        <v>160</v>
      </c>
      <c r="U21" s="221"/>
      <c r="V21" s="221"/>
      <c r="W21" s="221"/>
      <c r="X21" s="221"/>
      <c r="Y21" s="41"/>
    </row>
    <row r="22" spans="1:25" ht="19.5" customHeight="1">
      <c r="A22" s="40"/>
      <c r="B22" s="228" t="s">
        <v>6</v>
      </c>
      <c r="C22" s="229">
        <v>0.3958333333333333</v>
      </c>
      <c r="D22" s="229"/>
      <c r="E22" s="252" t="str">
        <f>B9</f>
        <v>Ｆ．Ｃ．栃木ジュニア</v>
      </c>
      <c r="F22" s="252"/>
      <c r="G22" s="252"/>
      <c r="H22" s="252"/>
      <c r="I22" s="231">
        <f>K22+K23</f>
        <v>1</v>
      </c>
      <c r="J22" s="233" t="s">
        <v>11</v>
      </c>
      <c r="K22" s="4">
        <v>0</v>
      </c>
      <c r="L22" s="4" t="s">
        <v>32</v>
      </c>
      <c r="M22" s="4">
        <v>0</v>
      </c>
      <c r="N22" s="233" t="s">
        <v>12</v>
      </c>
      <c r="O22" s="234">
        <f>M22+M23</f>
        <v>2</v>
      </c>
      <c r="P22" s="230" t="str">
        <f>E9</f>
        <v>ＦＣアネーロ宇都宮・Ｕ－１２</v>
      </c>
      <c r="Q22" s="230"/>
      <c r="R22" s="230"/>
      <c r="S22" s="230"/>
      <c r="T22" s="226" t="s">
        <v>156</v>
      </c>
      <c r="U22" s="226"/>
      <c r="V22" s="226"/>
      <c r="W22" s="226"/>
      <c r="X22" s="226"/>
      <c r="Y22" s="41"/>
    </row>
    <row r="23" spans="1:25" ht="19.5" customHeight="1">
      <c r="A23" s="40"/>
      <c r="B23" s="228"/>
      <c r="C23" s="229"/>
      <c r="D23" s="229"/>
      <c r="E23" s="252"/>
      <c r="F23" s="252"/>
      <c r="G23" s="252"/>
      <c r="H23" s="252"/>
      <c r="I23" s="231"/>
      <c r="J23" s="233"/>
      <c r="K23" s="4">
        <v>1</v>
      </c>
      <c r="L23" s="4" t="s">
        <v>32</v>
      </c>
      <c r="M23" s="4">
        <v>2</v>
      </c>
      <c r="N23" s="233"/>
      <c r="O23" s="234"/>
      <c r="P23" s="230"/>
      <c r="Q23" s="230"/>
      <c r="R23" s="230"/>
      <c r="S23" s="230"/>
      <c r="T23" s="226"/>
      <c r="U23" s="226"/>
      <c r="V23" s="226"/>
      <c r="W23" s="226"/>
      <c r="X23" s="226"/>
      <c r="Y23" s="41"/>
    </row>
    <row r="24" spans="1:25" ht="19.5" customHeight="1">
      <c r="A24" s="40"/>
      <c r="B24" s="4"/>
      <c r="C24" s="40"/>
      <c r="D24" s="40"/>
      <c r="E24" s="2"/>
      <c r="F24" s="2"/>
      <c r="G24" s="2"/>
      <c r="H24" s="2"/>
      <c r="I24" s="67"/>
      <c r="J24" s="68"/>
      <c r="K24" s="4"/>
      <c r="L24" s="4"/>
      <c r="M24" s="4"/>
      <c r="N24" s="68"/>
      <c r="O24" s="54"/>
      <c r="P24" s="2"/>
      <c r="Q24" s="2"/>
      <c r="R24" s="2"/>
      <c r="S24" s="2"/>
      <c r="T24" s="41"/>
      <c r="U24" s="41"/>
      <c r="V24" s="41"/>
      <c r="W24" s="41"/>
      <c r="X24" s="41"/>
      <c r="Y24" s="41"/>
    </row>
    <row r="25" spans="1:25" ht="19.5" customHeight="1">
      <c r="A25" s="40"/>
      <c r="B25" s="228" t="s">
        <v>7</v>
      </c>
      <c r="C25" s="229">
        <v>0.4236111111111111</v>
      </c>
      <c r="D25" s="229"/>
      <c r="E25" s="225" t="str">
        <f>O9</f>
        <v>山辺千歳ＦＣ</v>
      </c>
      <c r="F25" s="225"/>
      <c r="G25" s="225"/>
      <c r="H25" s="225"/>
      <c r="I25" s="231">
        <f>K25+K26</f>
        <v>2</v>
      </c>
      <c r="J25" s="233" t="s">
        <v>11</v>
      </c>
      <c r="K25" s="4">
        <v>1</v>
      </c>
      <c r="L25" s="4" t="s">
        <v>32</v>
      </c>
      <c r="M25" s="4">
        <v>2</v>
      </c>
      <c r="N25" s="233" t="s">
        <v>12</v>
      </c>
      <c r="O25" s="234">
        <f>M25+M26</f>
        <v>4</v>
      </c>
      <c r="P25" s="230" t="str">
        <f>R9</f>
        <v>ＪＦＣ　Ｗｉｎｇ</v>
      </c>
      <c r="Q25" s="230"/>
      <c r="R25" s="230"/>
      <c r="S25" s="230"/>
      <c r="T25" s="226" t="s">
        <v>157</v>
      </c>
      <c r="U25" s="226"/>
      <c r="V25" s="226"/>
      <c r="W25" s="226"/>
      <c r="X25" s="226"/>
      <c r="Y25" s="41"/>
    </row>
    <row r="26" spans="1:25" ht="19.5" customHeight="1">
      <c r="A26" s="40"/>
      <c r="B26" s="228"/>
      <c r="C26" s="229"/>
      <c r="D26" s="229"/>
      <c r="E26" s="225"/>
      <c r="F26" s="225"/>
      <c r="G26" s="225"/>
      <c r="H26" s="225"/>
      <c r="I26" s="231"/>
      <c r="J26" s="233"/>
      <c r="K26" s="4">
        <v>1</v>
      </c>
      <c r="L26" s="4" t="s">
        <v>32</v>
      </c>
      <c r="M26" s="4">
        <v>2</v>
      </c>
      <c r="N26" s="233"/>
      <c r="O26" s="234"/>
      <c r="P26" s="230"/>
      <c r="Q26" s="230"/>
      <c r="R26" s="230"/>
      <c r="S26" s="230"/>
      <c r="T26" s="226"/>
      <c r="U26" s="226"/>
      <c r="V26" s="226"/>
      <c r="W26" s="226"/>
      <c r="X26" s="226"/>
      <c r="Y26" s="41"/>
    </row>
    <row r="27" spans="1:25" ht="19.5" customHeight="1">
      <c r="A27" s="40"/>
      <c r="B27" s="4"/>
      <c r="C27" s="40"/>
      <c r="D27" s="40"/>
      <c r="E27" s="2"/>
      <c r="F27" s="2"/>
      <c r="G27" s="2"/>
      <c r="H27" s="2"/>
      <c r="I27" s="67"/>
      <c r="J27" s="68"/>
      <c r="K27" s="4"/>
      <c r="L27" s="4"/>
      <c r="M27" s="4"/>
      <c r="N27" s="68"/>
      <c r="O27" s="54"/>
      <c r="P27" s="2"/>
      <c r="Q27" s="2"/>
      <c r="R27" s="2"/>
      <c r="S27" s="2"/>
      <c r="T27" s="41"/>
      <c r="U27" s="41"/>
      <c r="V27" s="41"/>
      <c r="W27" s="41"/>
      <c r="X27" s="41"/>
      <c r="Y27" s="41"/>
    </row>
    <row r="28" spans="1:25" ht="19.5" customHeight="1">
      <c r="A28" s="40"/>
      <c r="B28" s="228" t="s">
        <v>8</v>
      </c>
      <c r="C28" s="229">
        <v>0.4513888888888889</v>
      </c>
      <c r="D28" s="229"/>
      <c r="E28" s="235" t="str">
        <f>B9</f>
        <v>Ｆ．Ｃ．栃木ジュニア</v>
      </c>
      <c r="F28" s="235"/>
      <c r="G28" s="235"/>
      <c r="H28" s="235"/>
      <c r="I28" s="231">
        <f>K28+K29</f>
        <v>2</v>
      </c>
      <c r="J28" s="233" t="s">
        <v>11</v>
      </c>
      <c r="K28" s="4">
        <v>1</v>
      </c>
      <c r="L28" s="4" t="s">
        <v>32</v>
      </c>
      <c r="M28" s="4">
        <v>1</v>
      </c>
      <c r="N28" s="233" t="s">
        <v>12</v>
      </c>
      <c r="O28" s="234">
        <f>M28+M29</f>
        <v>1</v>
      </c>
      <c r="P28" s="225" t="str">
        <f>H9</f>
        <v>祖母井クラブ</v>
      </c>
      <c r="Q28" s="225"/>
      <c r="R28" s="225"/>
      <c r="S28" s="225"/>
      <c r="T28" s="226" t="s">
        <v>158</v>
      </c>
      <c r="U28" s="226"/>
      <c r="V28" s="226"/>
      <c r="W28" s="226"/>
      <c r="X28" s="226"/>
      <c r="Y28" s="41"/>
    </row>
    <row r="29" spans="1:25" ht="19.5" customHeight="1">
      <c r="A29" s="40"/>
      <c r="B29" s="228"/>
      <c r="C29" s="229"/>
      <c r="D29" s="229"/>
      <c r="E29" s="235"/>
      <c r="F29" s="235"/>
      <c r="G29" s="235"/>
      <c r="H29" s="235"/>
      <c r="I29" s="231"/>
      <c r="J29" s="233"/>
      <c r="K29" s="4">
        <v>1</v>
      </c>
      <c r="L29" s="4" t="s">
        <v>32</v>
      </c>
      <c r="M29" s="4">
        <v>0</v>
      </c>
      <c r="N29" s="233"/>
      <c r="O29" s="234"/>
      <c r="P29" s="225"/>
      <c r="Q29" s="225"/>
      <c r="R29" s="225"/>
      <c r="S29" s="225"/>
      <c r="T29" s="226"/>
      <c r="U29" s="226"/>
      <c r="V29" s="226"/>
      <c r="W29" s="226"/>
      <c r="X29" s="226"/>
      <c r="Y29" s="41"/>
    </row>
    <row r="30" spans="1:25" ht="19.5" customHeight="1">
      <c r="A30" s="40"/>
      <c r="B30" s="4"/>
      <c r="C30" s="40"/>
      <c r="D30" s="40"/>
      <c r="E30" s="2"/>
      <c r="F30" s="2"/>
      <c r="G30" s="2"/>
      <c r="H30" s="2"/>
      <c r="I30" s="67"/>
      <c r="J30" s="68"/>
      <c r="K30" s="4"/>
      <c r="L30" s="4"/>
      <c r="M30" s="4"/>
      <c r="N30" s="68"/>
      <c r="O30" s="54"/>
      <c r="P30" s="2"/>
      <c r="Q30" s="2"/>
      <c r="R30" s="2"/>
      <c r="S30" s="2"/>
      <c r="T30" s="41"/>
      <c r="U30" s="41"/>
      <c r="V30" s="41"/>
      <c r="W30" s="41"/>
      <c r="X30" s="41"/>
      <c r="Y30" s="41"/>
    </row>
    <row r="31" spans="1:25" ht="19.5" customHeight="1">
      <c r="A31" s="40"/>
      <c r="B31" s="228" t="s">
        <v>9</v>
      </c>
      <c r="C31" s="229">
        <v>0.4791666666666667</v>
      </c>
      <c r="D31" s="229"/>
      <c r="E31" s="240" t="str">
        <f>O9</f>
        <v>山辺千歳ＦＣ</v>
      </c>
      <c r="F31" s="240"/>
      <c r="G31" s="240"/>
      <c r="H31" s="240"/>
      <c r="I31" s="231">
        <f>K31+K32</f>
        <v>2</v>
      </c>
      <c r="J31" s="233" t="s">
        <v>11</v>
      </c>
      <c r="K31" s="4">
        <v>1</v>
      </c>
      <c r="L31" s="4" t="s">
        <v>32</v>
      </c>
      <c r="M31" s="4">
        <v>1</v>
      </c>
      <c r="N31" s="233" t="s">
        <v>12</v>
      </c>
      <c r="O31" s="234">
        <f>M31+M32</f>
        <v>2</v>
      </c>
      <c r="P31" s="240" t="str">
        <f>U9</f>
        <v>ＹＵＺＵＨＡ　ＦＣ　ジュニア</v>
      </c>
      <c r="Q31" s="240"/>
      <c r="R31" s="240"/>
      <c r="S31" s="240"/>
      <c r="T31" s="226" t="s">
        <v>159</v>
      </c>
      <c r="U31" s="226"/>
      <c r="V31" s="226"/>
      <c r="W31" s="226"/>
      <c r="X31" s="226"/>
      <c r="Y31" s="41"/>
    </row>
    <row r="32" spans="1:25" ht="19.5" customHeight="1">
      <c r="A32" s="40"/>
      <c r="B32" s="228"/>
      <c r="C32" s="229"/>
      <c r="D32" s="229"/>
      <c r="E32" s="240"/>
      <c r="F32" s="240"/>
      <c r="G32" s="240"/>
      <c r="H32" s="240"/>
      <c r="I32" s="231"/>
      <c r="J32" s="233"/>
      <c r="K32" s="4">
        <v>1</v>
      </c>
      <c r="L32" s="4" t="s">
        <v>32</v>
      </c>
      <c r="M32" s="4">
        <v>1</v>
      </c>
      <c r="N32" s="233"/>
      <c r="O32" s="234"/>
      <c r="P32" s="240"/>
      <c r="Q32" s="240"/>
      <c r="R32" s="240"/>
      <c r="S32" s="240"/>
      <c r="T32" s="226"/>
      <c r="U32" s="226"/>
      <c r="V32" s="226"/>
      <c r="W32" s="226"/>
      <c r="X32" s="226"/>
      <c r="Y32" s="41"/>
    </row>
    <row r="33" spans="1:25" ht="19.5" customHeight="1">
      <c r="A33" s="40"/>
      <c r="B33" s="40"/>
      <c r="C33" s="40"/>
      <c r="D33" s="40"/>
      <c r="E33" s="2"/>
      <c r="F33" s="2"/>
      <c r="G33" s="2"/>
      <c r="H33" s="2"/>
      <c r="I33" s="67"/>
      <c r="J33" s="40"/>
      <c r="K33" s="4"/>
      <c r="L33" s="4"/>
      <c r="M33" s="4"/>
      <c r="N33" s="40"/>
      <c r="O33" s="54"/>
      <c r="P33" s="2"/>
      <c r="Q33" s="2"/>
      <c r="R33" s="2"/>
      <c r="S33" s="2"/>
      <c r="T33" s="41"/>
      <c r="U33" s="41"/>
      <c r="V33" s="41"/>
      <c r="W33" s="41"/>
      <c r="X33" s="41"/>
      <c r="Y33" s="41"/>
    </row>
    <row r="34" spans="1:25" ht="19.5" customHeight="1">
      <c r="A34" s="40"/>
      <c r="B34" s="228" t="s">
        <v>10</v>
      </c>
      <c r="C34" s="229">
        <v>0.5069444444444444</v>
      </c>
      <c r="D34" s="229"/>
      <c r="E34" s="252" t="str">
        <f>B9</f>
        <v>Ｆ．Ｃ．栃木ジュニア</v>
      </c>
      <c r="F34" s="252"/>
      <c r="G34" s="252"/>
      <c r="H34" s="252"/>
      <c r="I34" s="231">
        <f>K34+K35</f>
        <v>0</v>
      </c>
      <c r="J34" s="233" t="s">
        <v>11</v>
      </c>
      <c r="K34" s="4">
        <v>0</v>
      </c>
      <c r="L34" s="4" t="s">
        <v>32</v>
      </c>
      <c r="M34" s="4">
        <v>3</v>
      </c>
      <c r="N34" s="233" t="s">
        <v>12</v>
      </c>
      <c r="O34" s="234">
        <f>M34+M35</f>
        <v>3</v>
      </c>
      <c r="P34" s="230" t="str">
        <f>K9</f>
        <v>三島ＦＣ</v>
      </c>
      <c r="Q34" s="230"/>
      <c r="R34" s="230"/>
      <c r="S34" s="230"/>
      <c r="T34" s="226" t="s">
        <v>156</v>
      </c>
      <c r="U34" s="226"/>
      <c r="V34" s="226"/>
      <c r="W34" s="226"/>
      <c r="X34" s="226"/>
      <c r="Y34" s="41"/>
    </row>
    <row r="35" spans="1:25" ht="19.5" customHeight="1">
      <c r="A35" s="40"/>
      <c r="B35" s="228"/>
      <c r="C35" s="229"/>
      <c r="D35" s="229"/>
      <c r="E35" s="252"/>
      <c r="F35" s="252"/>
      <c r="G35" s="252"/>
      <c r="H35" s="252"/>
      <c r="I35" s="231"/>
      <c r="J35" s="233"/>
      <c r="K35" s="4">
        <v>0</v>
      </c>
      <c r="L35" s="4" t="s">
        <v>32</v>
      </c>
      <c r="M35" s="4">
        <v>0</v>
      </c>
      <c r="N35" s="233"/>
      <c r="O35" s="234"/>
      <c r="P35" s="230"/>
      <c r="Q35" s="230"/>
      <c r="R35" s="230"/>
      <c r="S35" s="230"/>
      <c r="T35" s="226"/>
      <c r="U35" s="226"/>
      <c r="V35" s="226"/>
      <c r="W35" s="226"/>
      <c r="X35" s="226"/>
      <c r="Y35" s="41"/>
    </row>
    <row r="36" spans="5:19" ht="19.5" customHeight="1">
      <c r="E36" s="72"/>
      <c r="F36" s="72"/>
      <c r="G36" s="72"/>
      <c r="H36" s="72"/>
      <c r="I36" s="139"/>
      <c r="K36" s="4"/>
      <c r="L36" s="4"/>
      <c r="M36" s="4"/>
      <c r="O36" s="140"/>
      <c r="P36" s="72"/>
      <c r="Q36" s="72"/>
      <c r="R36" s="72"/>
      <c r="S36" s="72"/>
    </row>
    <row r="37" spans="2:24" ht="19.5" customHeight="1">
      <c r="B37" s="228" t="s">
        <v>0</v>
      </c>
      <c r="C37" s="229">
        <v>0.5347222222222222</v>
      </c>
      <c r="D37" s="229"/>
      <c r="E37" s="225" t="str">
        <f>O9</f>
        <v>山辺千歳ＦＣ</v>
      </c>
      <c r="F37" s="225"/>
      <c r="G37" s="225"/>
      <c r="H37" s="225"/>
      <c r="I37" s="231">
        <f>K37+K38</f>
        <v>0</v>
      </c>
      <c r="J37" s="233" t="s">
        <v>11</v>
      </c>
      <c r="K37" s="4">
        <v>0</v>
      </c>
      <c r="L37" s="4" t="s">
        <v>32</v>
      </c>
      <c r="M37" s="4">
        <v>1</v>
      </c>
      <c r="N37" s="233" t="s">
        <v>12</v>
      </c>
      <c r="O37" s="234">
        <f>M37+M38</f>
        <v>2</v>
      </c>
      <c r="P37" s="238" t="str">
        <f>X9</f>
        <v>カテット白沢サッカースクール</v>
      </c>
      <c r="Q37" s="238"/>
      <c r="R37" s="238"/>
      <c r="S37" s="238"/>
      <c r="T37" s="226" t="s">
        <v>157</v>
      </c>
      <c r="U37" s="226"/>
      <c r="V37" s="226"/>
      <c r="W37" s="226"/>
      <c r="X37" s="226"/>
    </row>
    <row r="38" spans="2:24" ht="19.5" customHeight="1">
      <c r="B38" s="228"/>
      <c r="C38" s="229"/>
      <c r="D38" s="229"/>
      <c r="E38" s="225"/>
      <c r="F38" s="225"/>
      <c r="G38" s="225"/>
      <c r="H38" s="225"/>
      <c r="I38" s="231"/>
      <c r="J38" s="233"/>
      <c r="K38" s="4">
        <v>0</v>
      </c>
      <c r="L38" s="4" t="s">
        <v>32</v>
      </c>
      <c r="M38" s="4">
        <v>1</v>
      </c>
      <c r="N38" s="233"/>
      <c r="O38" s="234"/>
      <c r="P38" s="238"/>
      <c r="Q38" s="238"/>
      <c r="R38" s="238"/>
      <c r="S38" s="238"/>
      <c r="T38" s="226"/>
      <c r="U38" s="226"/>
      <c r="V38" s="226"/>
      <c r="W38" s="226"/>
      <c r="X38" s="226"/>
    </row>
    <row r="39" spans="2:24" ht="19.5" customHeight="1">
      <c r="B39" s="4"/>
      <c r="C39" s="53"/>
      <c r="D39" s="53"/>
      <c r="E39" s="2"/>
      <c r="F39" s="2"/>
      <c r="G39" s="2"/>
      <c r="H39" s="2"/>
      <c r="I39" s="67"/>
      <c r="J39" s="49"/>
      <c r="K39" s="4"/>
      <c r="L39" s="4"/>
      <c r="M39" s="4"/>
      <c r="N39" s="49"/>
      <c r="O39" s="54"/>
      <c r="P39" s="2"/>
      <c r="Q39" s="2"/>
      <c r="R39" s="2"/>
      <c r="S39" s="2"/>
      <c r="T39" s="4"/>
      <c r="U39" s="4"/>
      <c r="V39" s="4"/>
      <c r="W39" s="4"/>
      <c r="X39" s="4"/>
    </row>
    <row r="40" spans="2:24" ht="19.5" customHeight="1">
      <c r="B40" s="41" t="s">
        <v>31</v>
      </c>
      <c r="E40" s="72"/>
      <c r="F40" s="72"/>
      <c r="G40" s="72"/>
      <c r="H40" s="72"/>
      <c r="I40" s="139"/>
      <c r="K40" s="73"/>
      <c r="L40" s="73"/>
      <c r="M40" s="73"/>
      <c r="O40" s="140"/>
      <c r="P40" s="72"/>
      <c r="Q40" s="72"/>
      <c r="R40" s="72"/>
      <c r="S40" s="72"/>
      <c r="T40" s="221" t="s">
        <v>160</v>
      </c>
      <c r="U40" s="221"/>
      <c r="V40" s="221"/>
      <c r="W40" s="221"/>
      <c r="X40" s="221"/>
    </row>
    <row r="41" spans="1:24" ht="19.5" customHeight="1">
      <c r="A41" s="40"/>
      <c r="B41" s="228" t="s">
        <v>6</v>
      </c>
      <c r="C41" s="229">
        <v>0.3958333333333333</v>
      </c>
      <c r="D41" s="229"/>
      <c r="E41" s="225" t="str">
        <f>H9</f>
        <v>祖母井クラブ</v>
      </c>
      <c r="F41" s="225"/>
      <c r="G41" s="225"/>
      <c r="H41" s="225"/>
      <c r="I41" s="231">
        <f>K41+K42</f>
        <v>1</v>
      </c>
      <c r="J41" s="233" t="s">
        <v>11</v>
      </c>
      <c r="K41" s="4">
        <v>0</v>
      </c>
      <c r="L41" s="4" t="s">
        <v>32</v>
      </c>
      <c r="M41" s="4">
        <v>2</v>
      </c>
      <c r="N41" s="233" t="s">
        <v>12</v>
      </c>
      <c r="O41" s="234">
        <f>M41+M42</f>
        <v>3</v>
      </c>
      <c r="P41" s="230" t="str">
        <f>K9</f>
        <v>三島ＦＣ</v>
      </c>
      <c r="Q41" s="230"/>
      <c r="R41" s="230"/>
      <c r="S41" s="230"/>
      <c r="T41" s="226" t="s">
        <v>161</v>
      </c>
      <c r="U41" s="226"/>
      <c r="V41" s="226"/>
      <c r="W41" s="226"/>
      <c r="X41" s="226"/>
    </row>
    <row r="42" spans="1:24" ht="19.5" customHeight="1">
      <c r="A42" s="40"/>
      <c r="B42" s="228"/>
      <c r="C42" s="229"/>
      <c r="D42" s="229"/>
      <c r="E42" s="225"/>
      <c r="F42" s="225"/>
      <c r="G42" s="225"/>
      <c r="H42" s="225"/>
      <c r="I42" s="231"/>
      <c r="J42" s="233"/>
      <c r="K42" s="4">
        <v>1</v>
      </c>
      <c r="L42" s="4" t="s">
        <v>32</v>
      </c>
      <c r="M42" s="4">
        <v>1</v>
      </c>
      <c r="N42" s="233"/>
      <c r="O42" s="234"/>
      <c r="P42" s="230"/>
      <c r="Q42" s="230"/>
      <c r="R42" s="230"/>
      <c r="S42" s="230"/>
      <c r="T42" s="226"/>
      <c r="U42" s="226"/>
      <c r="V42" s="226"/>
      <c r="W42" s="226"/>
      <c r="X42" s="226"/>
    </row>
    <row r="43" spans="1:24" ht="19.5" customHeight="1">
      <c r="A43" s="40"/>
      <c r="B43" s="4"/>
      <c r="C43" s="40"/>
      <c r="D43" s="40"/>
      <c r="E43" s="2"/>
      <c r="F43" s="2"/>
      <c r="G43" s="2"/>
      <c r="H43" s="2"/>
      <c r="I43" s="67"/>
      <c r="J43" s="68"/>
      <c r="K43" s="4"/>
      <c r="L43" s="4"/>
      <c r="M43" s="4"/>
      <c r="N43" s="68"/>
      <c r="O43" s="54"/>
      <c r="P43" s="2"/>
      <c r="Q43" s="2"/>
      <c r="R43" s="2"/>
      <c r="S43" s="2"/>
      <c r="T43" s="41"/>
      <c r="U43" s="41"/>
      <c r="V43" s="41"/>
      <c r="W43" s="41"/>
      <c r="X43" s="41"/>
    </row>
    <row r="44" spans="1:24" ht="19.5" customHeight="1">
      <c r="A44" s="40"/>
      <c r="B44" s="228" t="s">
        <v>7</v>
      </c>
      <c r="C44" s="229">
        <v>0.4236111111111111</v>
      </c>
      <c r="D44" s="229"/>
      <c r="E44" s="225" t="str">
        <f>U9</f>
        <v>ＹＵＺＵＨＡ　ＦＣ　ジュニア</v>
      </c>
      <c r="F44" s="225"/>
      <c r="G44" s="225"/>
      <c r="H44" s="225"/>
      <c r="I44" s="231">
        <f>K44+K45</f>
        <v>0</v>
      </c>
      <c r="J44" s="233" t="s">
        <v>11</v>
      </c>
      <c r="K44" s="4">
        <v>0</v>
      </c>
      <c r="L44" s="4" t="s">
        <v>32</v>
      </c>
      <c r="M44" s="4">
        <v>1</v>
      </c>
      <c r="N44" s="233" t="s">
        <v>12</v>
      </c>
      <c r="O44" s="234">
        <f>M44+M45</f>
        <v>3</v>
      </c>
      <c r="P44" s="238" t="str">
        <f>X9</f>
        <v>カテット白沢サッカースクール</v>
      </c>
      <c r="Q44" s="238"/>
      <c r="R44" s="238"/>
      <c r="S44" s="238"/>
      <c r="T44" s="226" t="s">
        <v>162</v>
      </c>
      <c r="U44" s="226"/>
      <c r="V44" s="226"/>
      <c r="W44" s="226"/>
      <c r="X44" s="226"/>
    </row>
    <row r="45" spans="1:24" ht="19.5" customHeight="1">
      <c r="A45" s="40"/>
      <c r="B45" s="228"/>
      <c r="C45" s="229"/>
      <c r="D45" s="229"/>
      <c r="E45" s="225"/>
      <c r="F45" s="225"/>
      <c r="G45" s="225"/>
      <c r="H45" s="225"/>
      <c r="I45" s="231"/>
      <c r="J45" s="233"/>
      <c r="K45" s="4">
        <v>0</v>
      </c>
      <c r="L45" s="4" t="s">
        <v>32</v>
      </c>
      <c r="M45" s="4">
        <v>2</v>
      </c>
      <c r="N45" s="233"/>
      <c r="O45" s="234"/>
      <c r="P45" s="238"/>
      <c r="Q45" s="238"/>
      <c r="R45" s="238"/>
      <c r="S45" s="238"/>
      <c r="T45" s="226"/>
      <c r="U45" s="226"/>
      <c r="V45" s="226"/>
      <c r="W45" s="226"/>
      <c r="X45" s="226"/>
    </row>
    <row r="46" spans="1:24" ht="19.5" customHeight="1">
      <c r="A46" s="40"/>
      <c r="B46" s="4"/>
      <c r="C46" s="40"/>
      <c r="D46" s="40"/>
      <c r="E46" s="2"/>
      <c r="F46" s="2"/>
      <c r="G46" s="2"/>
      <c r="H46" s="2"/>
      <c r="I46" s="67"/>
      <c r="J46" s="68"/>
      <c r="K46" s="4"/>
      <c r="L46" s="4"/>
      <c r="M46" s="4"/>
      <c r="N46" s="68"/>
      <c r="O46" s="54"/>
      <c r="P46" s="2"/>
      <c r="Q46" s="2"/>
      <c r="R46" s="2"/>
      <c r="S46" s="2"/>
      <c r="T46" s="41"/>
      <c r="U46" s="41"/>
      <c r="V46" s="41"/>
      <c r="W46" s="41"/>
      <c r="X46" s="41"/>
    </row>
    <row r="47" spans="1:24" ht="19.5" customHeight="1">
      <c r="A47" s="40"/>
      <c r="B47" s="228" t="s">
        <v>8</v>
      </c>
      <c r="C47" s="229">
        <v>0.4513888888888889</v>
      </c>
      <c r="D47" s="229"/>
      <c r="E47" s="225" t="str">
        <f>E9</f>
        <v>ＦＣアネーロ宇都宮・Ｕ－１２</v>
      </c>
      <c r="F47" s="225"/>
      <c r="G47" s="225"/>
      <c r="H47" s="225"/>
      <c r="I47" s="231">
        <f>K47+K48</f>
        <v>0</v>
      </c>
      <c r="J47" s="233" t="s">
        <v>11</v>
      </c>
      <c r="K47" s="4">
        <v>0</v>
      </c>
      <c r="L47" s="4" t="s">
        <v>32</v>
      </c>
      <c r="M47" s="4">
        <v>1</v>
      </c>
      <c r="N47" s="233" t="s">
        <v>12</v>
      </c>
      <c r="O47" s="234">
        <f>M47+M48</f>
        <v>2</v>
      </c>
      <c r="P47" s="230" t="str">
        <f>K9</f>
        <v>三島ＦＣ</v>
      </c>
      <c r="Q47" s="230"/>
      <c r="R47" s="230"/>
      <c r="S47" s="230"/>
      <c r="T47" s="226" t="s">
        <v>163</v>
      </c>
      <c r="U47" s="226"/>
      <c r="V47" s="226"/>
      <c r="W47" s="226"/>
      <c r="X47" s="226"/>
    </row>
    <row r="48" spans="1:24" ht="19.5" customHeight="1">
      <c r="A48" s="40"/>
      <c r="B48" s="228"/>
      <c r="C48" s="229"/>
      <c r="D48" s="229"/>
      <c r="E48" s="225"/>
      <c r="F48" s="225"/>
      <c r="G48" s="225"/>
      <c r="H48" s="225"/>
      <c r="I48" s="231"/>
      <c r="J48" s="233"/>
      <c r="K48" s="4">
        <v>0</v>
      </c>
      <c r="L48" s="4" t="s">
        <v>32</v>
      </c>
      <c r="M48" s="4">
        <v>1</v>
      </c>
      <c r="N48" s="233"/>
      <c r="O48" s="234"/>
      <c r="P48" s="230"/>
      <c r="Q48" s="230"/>
      <c r="R48" s="230"/>
      <c r="S48" s="230"/>
      <c r="T48" s="226"/>
      <c r="U48" s="226"/>
      <c r="V48" s="226"/>
      <c r="W48" s="226"/>
      <c r="X48" s="226"/>
    </row>
    <row r="49" spans="1:24" ht="19.5" customHeight="1">
      <c r="A49" s="40"/>
      <c r="B49" s="4"/>
      <c r="C49" s="40"/>
      <c r="D49" s="40"/>
      <c r="E49" s="2"/>
      <c r="F49" s="2"/>
      <c r="G49" s="2"/>
      <c r="H49" s="2"/>
      <c r="I49" s="67"/>
      <c r="J49" s="68"/>
      <c r="K49" s="4"/>
      <c r="L49" s="4"/>
      <c r="M49" s="4"/>
      <c r="N49" s="68"/>
      <c r="O49" s="54"/>
      <c r="P49" s="2"/>
      <c r="Q49" s="2"/>
      <c r="R49" s="2"/>
      <c r="S49" s="2"/>
      <c r="T49" s="41"/>
      <c r="U49" s="41"/>
      <c r="V49" s="41"/>
      <c r="W49" s="41"/>
      <c r="X49" s="41"/>
    </row>
    <row r="50" spans="1:24" ht="19.5" customHeight="1">
      <c r="A50" s="40"/>
      <c r="B50" s="228" t="s">
        <v>9</v>
      </c>
      <c r="C50" s="229">
        <v>0.4791666666666667</v>
      </c>
      <c r="D50" s="229"/>
      <c r="E50" s="230" t="str">
        <f>R9</f>
        <v>ＪＦＣ　Ｗｉｎｇ</v>
      </c>
      <c r="F50" s="230"/>
      <c r="G50" s="230"/>
      <c r="H50" s="230"/>
      <c r="I50" s="231">
        <f>K50+K51</f>
        <v>2</v>
      </c>
      <c r="J50" s="233" t="s">
        <v>11</v>
      </c>
      <c r="K50" s="4">
        <v>1</v>
      </c>
      <c r="L50" s="4" t="s">
        <v>32</v>
      </c>
      <c r="M50" s="4">
        <v>0</v>
      </c>
      <c r="N50" s="233" t="s">
        <v>12</v>
      </c>
      <c r="O50" s="234">
        <f>M50+M51</f>
        <v>0</v>
      </c>
      <c r="P50" s="239" t="str">
        <f>X9</f>
        <v>カテット白沢サッカースクール</v>
      </c>
      <c r="Q50" s="239"/>
      <c r="R50" s="239"/>
      <c r="S50" s="239"/>
      <c r="T50" s="226" t="s">
        <v>164</v>
      </c>
      <c r="U50" s="226"/>
      <c r="V50" s="226"/>
      <c r="W50" s="226"/>
      <c r="X50" s="226"/>
    </row>
    <row r="51" spans="1:24" ht="19.5" customHeight="1">
      <c r="A51" s="40"/>
      <c r="B51" s="228"/>
      <c r="C51" s="229"/>
      <c r="D51" s="229"/>
      <c r="E51" s="230"/>
      <c r="F51" s="230"/>
      <c r="G51" s="230"/>
      <c r="H51" s="230"/>
      <c r="I51" s="231"/>
      <c r="J51" s="233"/>
      <c r="K51" s="4">
        <v>1</v>
      </c>
      <c r="L51" s="4" t="s">
        <v>32</v>
      </c>
      <c r="M51" s="4">
        <v>0</v>
      </c>
      <c r="N51" s="233"/>
      <c r="O51" s="234"/>
      <c r="P51" s="239"/>
      <c r="Q51" s="239"/>
      <c r="R51" s="239"/>
      <c r="S51" s="239"/>
      <c r="T51" s="226"/>
      <c r="U51" s="226"/>
      <c r="V51" s="226"/>
      <c r="W51" s="226"/>
      <c r="X51" s="226"/>
    </row>
    <row r="52" spans="1:24" ht="19.5" customHeight="1">
      <c r="A52" s="40"/>
      <c r="B52" s="40"/>
      <c r="C52" s="40"/>
      <c r="D52" s="40"/>
      <c r="E52" s="2"/>
      <c r="F52" s="2"/>
      <c r="G52" s="2"/>
      <c r="H52" s="2"/>
      <c r="I52" s="67"/>
      <c r="J52" s="40"/>
      <c r="K52" s="4"/>
      <c r="L52" s="4"/>
      <c r="M52" s="4"/>
      <c r="N52" s="40"/>
      <c r="O52" s="54"/>
      <c r="P52" s="2"/>
      <c r="Q52" s="2"/>
      <c r="R52" s="2"/>
      <c r="S52" s="2"/>
      <c r="T52" s="41"/>
      <c r="U52" s="41"/>
      <c r="V52" s="41"/>
      <c r="W52" s="41"/>
      <c r="X52" s="41"/>
    </row>
    <row r="53" spans="1:24" ht="19.5" customHeight="1">
      <c r="A53" s="40"/>
      <c r="B53" s="228" t="s">
        <v>10</v>
      </c>
      <c r="C53" s="229">
        <v>0.5069444444444444</v>
      </c>
      <c r="D53" s="229"/>
      <c r="E53" s="225" t="str">
        <f>E9</f>
        <v>ＦＣアネーロ宇都宮・Ｕ－１２</v>
      </c>
      <c r="F53" s="225"/>
      <c r="G53" s="225"/>
      <c r="H53" s="225"/>
      <c r="I53" s="231">
        <f>K53+K54</f>
        <v>1</v>
      </c>
      <c r="J53" s="233" t="s">
        <v>11</v>
      </c>
      <c r="K53" s="4">
        <v>1</v>
      </c>
      <c r="L53" s="4" t="s">
        <v>32</v>
      </c>
      <c r="M53" s="4">
        <v>1</v>
      </c>
      <c r="N53" s="233" t="s">
        <v>12</v>
      </c>
      <c r="O53" s="234">
        <f>M53+M54</f>
        <v>3</v>
      </c>
      <c r="P53" s="230" t="str">
        <f>H9</f>
        <v>祖母井クラブ</v>
      </c>
      <c r="Q53" s="230"/>
      <c r="R53" s="230"/>
      <c r="S53" s="230"/>
      <c r="T53" s="226" t="s">
        <v>161</v>
      </c>
      <c r="U53" s="226"/>
      <c r="V53" s="226"/>
      <c r="W53" s="226"/>
      <c r="X53" s="226"/>
    </row>
    <row r="54" spans="1:24" ht="19.5" customHeight="1">
      <c r="A54" s="40"/>
      <c r="B54" s="228"/>
      <c r="C54" s="229"/>
      <c r="D54" s="229"/>
      <c r="E54" s="225"/>
      <c r="F54" s="225"/>
      <c r="G54" s="225"/>
      <c r="H54" s="225"/>
      <c r="I54" s="231"/>
      <c r="J54" s="233"/>
      <c r="K54" s="4">
        <v>0</v>
      </c>
      <c r="L54" s="4" t="s">
        <v>32</v>
      </c>
      <c r="M54" s="4">
        <v>2</v>
      </c>
      <c r="N54" s="233"/>
      <c r="O54" s="234"/>
      <c r="P54" s="230"/>
      <c r="Q54" s="230"/>
      <c r="R54" s="230"/>
      <c r="S54" s="230"/>
      <c r="T54" s="226"/>
      <c r="U54" s="226"/>
      <c r="V54" s="226"/>
      <c r="W54" s="226"/>
      <c r="X54" s="226"/>
    </row>
    <row r="55" spans="5:24" ht="19.5" customHeight="1">
      <c r="E55" s="72"/>
      <c r="F55" s="72"/>
      <c r="G55" s="72"/>
      <c r="H55" s="72"/>
      <c r="I55" s="139"/>
      <c r="K55" s="4"/>
      <c r="L55" s="4"/>
      <c r="M55" s="4"/>
      <c r="O55" s="140"/>
      <c r="P55" s="72"/>
      <c r="Q55" s="72"/>
      <c r="R55" s="72"/>
      <c r="S55" s="72"/>
      <c r="T55" s="41"/>
      <c r="U55" s="41"/>
      <c r="V55" s="41"/>
      <c r="W55" s="41"/>
      <c r="X55" s="41"/>
    </row>
    <row r="56" spans="2:24" ht="19.5" customHeight="1">
      <c r="B56" s="228" t="s">
        <v>0</v>
      </c>
      <c r="C56" s="229">
        <v>0.5347222222222222</v>
      </c>
      <c r="D56" s="229"/>
      <c r="E56" s="230" t="str">
        <f>R9</f>
        <v>ＪＦＣ　Ｗｉｎｇ</v>
      </c>
      <c r="F56" s="230"/>
      <c r="G56" s="230"/>
      <c r="H56" s="230"/>
      <c r="I56" s="231">
        <f>K56+K57</f>
        <v>4</v>
      </c>
      <c r="J56" s="233" t="s">
        <v>11</v>
      </c>
      <c r="K56" s="4">
        <v>1</v>
      </c>
      <c r="L56" s="4" t="s">
        <v>32</v>
      </c>
      <c r="M56" s="4">
        <v>0</v>
      </c>
      <c r="N56" s="233" t="s">
        <v>12</v>
      </c>
      <c r="O56" s="234">
        <f>M56+M57</f>
        <v>0</v>
      </c>
      <c r="P56" s="225" t="str">
        <f>U9</f>
        <v>ＹＵＺＵＨＡ　ＦＣ　ジュニア</v>
      </c>
      <c r="Q56" s="225"/>
      <c r="R56" s="225"/>
      <c r="S56" s="225"/>
      <c r="T56" s="226" t="s">
        <v>162</v>
      </c>
      <c r="U56" s="226"/>
      <c r="V56" s="226"/>
      <c r="W56" s="226"/>
      <c r="X56" s="226"/>
    </row>
    <row r="57" spans="2:24" ht="19.5" customHeight="1">
      <c r="B57" s="228"/>
      <c r="C57" s="229"/>
      <c r="D57" s="229"/>
      <c r="E57" s="230"/>
      <c r="F57" s="230"/>
      <c r="G57" s="230"/>
      <c r="H57" s="230"/>
      <c r="I57" s="231"/>
      <c r="J57" s="233"/>
      <c r="K57" s="4">
        <v>3</v>
      </c>
      <c r="L57" s="4" t="s">
        <v>32</v>
      </c>
      <c r="M57" s="4">
        <v>0</v>
      </c>
      <c r="N57" s="233"/>
      <c r="O57" s="234"/>
      <c r="P57" s="225"/>
      <c r="Q57" s="225"/>
      <c r="R57" s="225"/>
      <c r="S57" s="225"/>
      <c r="T57" s="226"/>
      <c r="U57" s="226"/>
      <c r="V57" s="226"/>
      <c r="W57" s="226"/>
      <c r="X57" s="226"/>
    </row>
    <row r="58" spans="5:8" ht="13.5">
      <c r="E58" s="72"/>
      <c r="F58" s="72"/>
      <c r="G58" s="72"/>
      <c r="H58" s="72"/>
    </row>
    <row r="60" spans="1:27" ht="33.75" customHeight="1">
      <c r="A60" s="232" t="s">
        <v>115</v>
      </c>
      <c r="B60" s="232"/>
      <c r="C60" s="224" t="str">
        <f>A62</f>
        <v>Ｆ．Ｃ．栃木ジュニア</v>
      </c>
      <c r="D60" s="224"/>
      <c r="E60" s="223" t="str">
        <f>A64</f>
        <v>ＦＣアネーロ宇都宮・Ｕ－１２</v>
      </c>
      <c r="F60" s="223"/>
      <c r="G60" s="223" t="str">
        <f>A66</f>
        <v>祖母井クラブ</v>
      </c>
      <c r="H60" s="223"/>
      <c r="I60" s="223" t="str">
        <f>A68</f>
        <v>三島ＦＣ</v>
      </c>
      <c r="J60" s="223"/>
      <c r="K60" s="222" t="s">
        <v>1</v>
      </c>
      <c r="L60" s="227" t="s">
        <v>2</v>
      </c>
      <c r="M60" s="222" t="s">
        <v>3</v>
      </c>
      <c r="O60" s="232" t="s">
        <v>116</v>
      </c>
      <c r="P60" s="232"/>
      <c r="Q60" s="223" t="str">
        <f>O9</f>
        <v>山辺千歳ＦＣ</v>
      </c>
      <c r="R60" s="223"/>
      <c r="S60" s="223" t="str">
        <f>R9</f>
        <v>ＪＦＣ　Ｗｉｎｇ</v>
      </c>
      <c r="T60" s="223"/>
      <c r="U60" s="223" t="str">
        <f>U9</f>
        <v>ＹＵＺＵＨＡ　ＦＣ　ジュニア</v>
      </c>
      <c r="V60" s="223"/>
      <c r="W60" s="223" t="str">
        <f>X9</f>
        <v>カテット白沢サッカースクール</v>
      </c>
      <c r="X60" s="223"/>
      <c r="Y60" s="222" t="s">
        <v>1</v>
      </c>
      <c r="Z60" s="227" t="s">
        <v>2</v>
      </c>
      <c r="AA60" s="222" t="s">
        <v>3</v>
      </c>
    </row>
    <row r="61" spans="1:27" ht="33.75" customHeight="1">
      <c r="A61" s="232"/>
      <c r="B61" s="232"/>
      <c r="C61" s="224"/>
      <c r="D61" s="224"/>
      <c r="E61" s="223"/>
      <c r="F61" s="223"/>
      <c r="G61" s="223"/>
      <c r="H61" s="223"/>
      <c r="I61" s="223"/>
      <c r="J61" s="223"/>
      <c r="K61" s="222"/>
      <c r="L61" s="227"/>
      <c r="M61" s="222"/>
      <c r="O61" s="232"/>
      <c r="P61" s="232"/>
      <c r="Q61" s="223"/>
      <c r="R61" s="223"/>
      <c r="S61" s="223"/>
      <c r="T61" s="223"/>
      <c r="U61" s="223"/>
      <c r="V61" s="223"/>
      <c r="W61" s="223"/>
      <c r="X61" s="223"/>
      <c r="Y61" s="222"/>
      <c r="Z61" s="227"/>
      <c r="AA61" s="222"/>
    </row>
    <row r="62" spans="1:27" ht="19.5" customHeight="1">
      <c r="A62" s="203" t="str">
        <f>B9</f>
        <v>Ｆ．Ｃ．栃木ジュニア</v>
      </c>
      <c r="B62" s="203"/>
      <c r="C62" s="192"/>
      <c r="D62" s="193"/>
      <c r="E62" s="136">
        <f>I22</f>
        <v>1</v>
      </c>
      <c r="F62" s="136">
        <f>O22</f>
        <v>2</v>
      </c>
      <c r="G62" s="136">
        <f>I28</f>
        <v>2</v>
      </c>
      <c r="H62" s="136">
        <f>O28</f>
        <v>1</v>
      </c>
      <c r="I62" s="136">
        <f>I34</f>
        <v>0</v>
      </c>
      <c r="J62" s="136">
        <f>O34</f>
        <v>3</v>
      </c>
      <c r="K62" s="188">
        <f>COUNTIF(C63:J63,"○")*3+COUNTIF(C63:J63,"△")</f>
        <v>3</v>
      </c>
      <c r="L62" s="188">
        <f>E62-F62+G62-H62+I62-J62</f>
        <v>-3</v>
      </c>
      <c r="M62" s="188">
        <v>4</v>
      </c>
      <c r="N62" s="73"/>
      <c r="O62" s="209" t="str">
        <f>O9</f>
        <v>山辺千歳ＦＣ</v>
      </c>
      <c r="P62" s="210"/>
      <c r="Q62" s="192"/>
      <c r="R62" s="193"/>
      <c r="S62" s="136">
        <f>I25</f>
        <v>2</v>
      </c>
      <c r="T62" s="136">
        <f>O25</f>
        <v>4</v>
      </c>
      <c r="U62" s="136">
        <f>I31</f>
        <v>2</v>
      </c>
      <c r="V62" s="136">
        <f>O31</f>
        <v>2</v>
      </c>
      <c r="W62" s="136">
        <f>I37</f>
        <v>0</v>
      </c>
      <c r="X62" s="136">
        <f>O37</f>
        <v>2</v>
      </c>
      <c r="Y62" s="188">
        <f>COUNTIF(Q63:X63,"○")*3+COUNTIF(Q63:X63,"△")</f>
        <v>1</v>
      </c>
      <c r="Z62" s="188">
        <f>S62-T62+U62-V62+W62-X62</f>
        <v>-4</v>
      </c>
      <c r="AA62" s="188">
        <v>3</v>
      </c>
    </row>
    <row r="63" spans="1:27" ht="19.5" customHeight="1">
      <c r="A63" s="203"/>
      <c r="B63" s="203"/>
      <c r="C63" s="194"/>
      <c r="D63" s="195"/>
      <c r="E63" s="186" t="str">
        <f>IF(E62&gt;F62,"○",IF(E62&lt;F62,"×",IF(E62=F62,"△")))</f>
        <v>×</v>
      </c>
      <c r="F63" s="187"/>
      <c r="G63" s="186" t="str">
        <f>IF(G62&gt;H62,"○",IF(G62&lt;H62,"×",IF(G62=H62,"△")))</f>
        <v>○</v>
      </c>
      <c r="H63" s="187"/>
      <c r="I63" s="186" t="str">
        <f>IF(I62&gt;J62,"○",IF(I62&lt;J62,"×",IF(I62=J62,"△")))</f>
        <v>×</v>
      </c>
      <c r="J63" s="187"/>
      <c r="K63" s="189"/>
      <c r="L63" s="189"/>
      <c r="M63" s="189"/>
      <c r="N63" s="73"/>
      <c r="O63" s="211"/>
      <c r="P63" s="212"/>
      <c r="Q63" s="194"/>
      <c r="R63" s="195"/>
      <c r="S63" s="186" t="str">
        <f>IF(S62&gt;T62,"○",IF(S62&lt;T62,"×",IF(S62=T62,"△")))</f>
        <v>×</v>
      </c>
      <c r="T63" s="187"/>
      <c r="U63" s="186" t="str">
        <f>IF(U62&gt;V62,"○",IF(U62&lt;V62,"×",IF(U62=V62,"△")))</f>
        <v>△</v>
      </c>
      <c r="V63" s="187"/>
      <c r="W63" s="186" t="str">
        <f>IF(W62&gt;X62,"○",IF(W62&lt;X62,"×",IF(W62=X62,"△")))</f>
        <v>×</v>
      </c>
      <c r="X63" s="187"/>
      <c r="Y63" s="189"/>
      <c r="Z63" s="189"/>
      <c r="AA63" s="189"/>
    </row>
    <row r="64" spans="1:27" ht="19.5" customHeight="1">
      <c r="A64" s="203" t="str">
        <f>E9</f>
        <v>ＦＣアネーロ宇都宮・Ｕ－１２</v>
      </c>
      <c r="B64" s="203"/>
      <c r="C64" s="136">
        <f>F62</f>
        <v>2</v>
      </c>
      <c r="D64" s="136">
        <f>E62</f>
        <v>1</v>
      </c>
      <c r="E64" s="192"/>
      <c r="F64" s="193"/>
      <c r="G64" s="136">
        <f>I53</f>
        <v>1</v>
      </c>
      <c r="H64" s="136">
        <f>O53</f>
        <v>3</v>
      </c>
      <c r="I64" s="136">
        <f>I47</f>
        <v>0</v>
      </c>
      <c r="J64" s="136">
        <f>O47</f>
        <v>2</v>
      </c>
      <c r="K64" s="188">
        <f>COUNTIF(C65:J65,"○")*3+COUNTIF(C65:J65,"△")</f>
        <v>3</v>
      </c>
      <c r="L64" s="188">
        <f>C64-D64+G64-H64+I64-J64</f>
        <v>-3</v>
      </c>
      <c r="M64" s="188">
        <v>3</v>
      </c>
      <c r="N64" s="73"/>
      <c r="O64" s="213" t="str">
        <f>R9</f>
        <v>ＪＦＣ　Ｗｉｎｇ</v>
      </c>
      <c r="P64" s="214"/>
      <c r="Q64" s="136">
        <f>T62</f>
        <v>4</v>
      </c>
      <c r="R64" s="136">
        <f>S62</f>
        <v>2</v>
      </c>
      <c r="S64" s="192"/>
      <c r="T64" s="193"/>
      <c r="U64" s="136">
        <f>I56</f>
        <v>4</v>
      </c>
      <c r="V64" s="136">
        <f>O56</f>
        <v>0</v>
      </c>
      <c r="W64" s="136">
        <f>I50</f>
        <v>2</v>
      </c>
      <c r="X64" s="136">
        <f>O50</f>
        <v>0</v>
      </c>
      <c r="Y64" s="188">
        <f>COUNTIF(Q65:X65,"○")*3+COUNTIF(Q65:X65,"△")</f>
        <v>9</v>
      </c>
      <c r="Z64" s="188">
        <f>Q64-R64+U64-V64+W64-X64</f>
        <v>8</v>
      </c>
      <c r="AA64" s="188">
        <v>1</v>
      </c>
    </row>
    <row r="65" spans="1:27" ht="19.5" customHeight="1">
      <c r="A65" s="203"/>
      <c r="B65" s="203"/>
      <c r="C65" s="186" t="str">
        <f>IF(C64&gt;D64,"○",IF(C64&lt;D64,"×",IF(C64=D64,"△")))</f>
        <v>○</v>
      </c>
      <c r="D65" s="187"/>
      <c r="E65" s="194"/>
      <c r="F65" s="195"/>
      <c r="G65" s="186" t="str">
        <f>IF(G64&gt;H64,"○",IF(G64&lt;H64,"×",IF(G64=H64,"△")))</f>
        <v>×</v>
      </c>
      <c r="H65" s="187"/>
      <c r="I65" s="186" t="str">
        <f>IF(I64&gt;J64,"○",IF(I64&lt;J64,"×",IF(I64=J64,"△")))</f>
        <v>×</v>
      </c>
      <c r="J65" s="187"/>
      <c r="K65" s="189"/>
      <c r="L65" s="189"/>
      <c r="M65" s="189"/>
      <c r="N65" s="73"/>
      <c r="O65" s="215"/>
      <c r="P65" s="216"/>
      <c r="Q65" s="186" t="str">
        <f>IF(Q64&gt;R64,"○",IF(Q64&lt;R64,"×",IF(Q64=R64,"△")))</f>
        <v>○</v>
      </c>
      <c r="R65" s="187"/>
      <c r="S65" s="194"/>
      <c r="T65" s="195"/>
      <c r="U65" s="186" t="str">
        <f>IF(U64&gt;V64,"○",IF(U64&lt;V64,"×",IF(U64=V64,"△")))</f>
        <v>○</v>
      </c>
      <c r="V65" s="187"/>
      <c r="W65" s="186" t="str">
        <f>IF(W64&gt;X64,"○",IF(W64&lt;X64,"×",IF(W64=X64,"△")))</f>
        <v>○</v>
      </c>
      <c r="X65" s="187"/>
      <c r="Y65" s="189"/>
      <c r="Z65" s="189"/>
      <c r="AA65" s="189"/>
    </row>
    <row r="66" spans="1:27" ht="19.5" customHeight="1">
      <c r="A66" s="202" t="str">
        <f>H9</f>
        <v>祖母井クラブ</v>
      </c>
      <c r="B66" s="202"/>
      <c r="C66" s="136">
        <f>H62</f>
        <v>1</v>
      </c>
      <c r="D66" s="136">
        <f>G62</f>
        <v>2</v>
      </c>
      <c r="E66" s="136">
        <f>H64</f>
        <v>3</v>
      </c>
      <c r="F66" s="136">
        <f>G64</f>
        <v>1</v>
      </c>
      <c r="G66" s="192"/>
      <c r="H66" s="193"/>
      <c r="I66" s="136">
        <f>I41</f>
        <v>1</v>
      </c>
      <c r="J66" s="136">
        <f>O41</f>
        <v>3</v>
      </c>
      <c r="K66" s="188">
        <f>COUNTIF(C67:J67,"○")*3+COUNTIF(C67:J67,"△")</f>
        <v>3</v>
      </c>
      <c r="L66" s="188">
        <f>C66-D66+E66-F66+I66-J66</f>
        <v>-1</v>
      </c>
      <c r="M66" s="188">
        <v>2</v>
      </c>
      <c r="N66" s="73"/>
      <c r="O66" s="209" t="str">
        <f>U9</f>
        <v>ＹＵＺＵＨＡ　ＦＣ　ジュニア</v>
      </c>
      <c r="P66" s="210"/>
      <c r="Q66" s="136">
        <f>V62</f>
        <v>2</v>
      </c>
      <c r="R66" s="136">
        <f>U62</f>
        <v>2</v>
      </c>
      <c r="S66" s="136">
        <f>V64</f>
        <v>0</v>
      </c>
      <c r="T66" s="136">
        <f>U64</f>
        <v>4</v>
      </c>
      <c r="U66" s="192"/>
      <c r="V66" s="193"/>
      <c r="W66" s="136">
        <f>I44</f>
        <v>0</v>
      </c>
      <c r="X66" s="136">
        <f>O44</f>
        <v>3</v>
      </c>
      <c r="Y66" s="188">
        <f>COUNTIF(Q67:X67,"○")*3+COUNTIF(Q67:X67,"△")</f>
        <v>1</v>
      </c>
      <c r="Z66" s="188">
        <f>Q66-R66+S66-T66+W66-X66</f>
        <v>-7</v>
      </c>
      <c r="AA66" s="188">
        <v>4</v>
      </c>
    </row>
    <row r="67" spans="1:27" ht="19.5" customHeight="1">
      <c r="A67" s="202"/>
      <c r="B67" s="202"/>
      <c r="C67" s="186" t="str">
        <f>IF(C66&gt;D66,"○",IF(C66&lt;D66,"×",IF(C66=D66,"△")))</f>
        <v>×</v>
      </c>
      <c r="D67" s="187"/>
      <c r="E67" s="186" t="str">
        <f>IF(E66&gt;F66,"○",IF(E66&lt;F66,"×",IF(E66=F66,"△")))</f>
        <v>○</v>
      </c>
      <c r="F67" s="187"/>
      <c r="G67" s="194"/>
      <c r="H67" s="195"/>
      <c r="I67" s="186" t="str">
        <f>IF(I66&gt;J66,"○",IF(I66&lt;J66,"×",IF(I66=J66,"△")))</f>
        <v>×</v>
      </c>
      <c r="J67" s="187"/>
      <c r="K67" s="189"/>
      <c r="L67" s="189"/>
      <c r="M67" s="189"/>
      <c r="N67" s="73"/>
      <c r="O67" s="211"/>
      <c r="P67" s="212"/>
      <c r="Q67" s="186" t="str">
        <f>IF(Q66&gt;R66,"○",IF(Q66&lt;R66,"×",IF(Q66=R66,"△")))</f>
        <v>△</v>
      </c>
      <c r="R67" s="187"/>
      <c r="S67" s="186" t="str">
        <f>IF(S66&gt;T66,"○",IF(S66&lt;T66,"×",IF(S66=T66,"△")))</f>
        <v>×</v>
      </c>
      <c r="T67" s="187"/>
      <c r="U67" s="194"/>
      <c r="V67" s="195"/>
      <c r="W67" s="186" t="str">
        <f>IF(W66&gt;X66,"○",IF(W66&lt;X66,"×",IF(W66=X66,"△")))</f>
        <v>×</v>
      </c>
      <c r="X67" s="187"/>
      <c r="Y67" s="189"/>
      <c r="Z67" s="189"/>
      <c r="AA67" s="189"/>
    </row>
    <row r="68" spans="1:27" ht="19.5" customHeight="1">
      <c r="A68" s="248" t="str">
        <f>K9</f>
        <v>三島ＦＣ</v>
      </c>
      <c r="B68" s="248"/>
      <c r="C68" s="136">
        <f>J62</f>
        <v>3</v>
      </c>
      <c r="D68" s="136">
        <f>I62</f>
        <v>0</v>
      </c>
      <c r="E68" s="136">
        <f>J64</f>
        <v>2</v>
      </c>
      <c r="F68" s="136">
        <f>I64</f>
        <v>0</v>
      </c>
      <c r="G68" s="136">
        <f>J66</f>
        <v>3</v>
      </c>
      <c r="H68" s="136">
        <f>I66</f>
        <v>1</v>
      </c>
      <c r="I68" s="192"/>
      <c r="J68" s="193"/>
      <c r="K68" s="188">
        <f>COUNTIF(C69:J69,"○")*3+COUNTIF(C69:J69,"△")</f>
        <v>9</v>
      </c>
      <c r="L68" s="188">
        <f>C68-D68+E68-F68+G68-H68</f>
        <v>7</v>
      </c>
      <c r="M68" s="188">
        <v>1</v>
      </c>
      <c r="N68" s="73"/>
      <c r="O68" s="217" t="str">
        <f>X9</f>
        <v>カテット白沢サッカースクール</v>
      </c>
      <c r="P68" s="218"/>
      <c r="Q68" s="136">
        <f>X62</f>
        <v>2</v>
      </c>
      <c r="R68" s="136">
        <f>W62</f>
        <v>0</v>
      </c>
      <c r="S68" s="136">
        <f>X64</f>
        <v>0</v>
      </c>
      <c r="T68" s="136">
        <f>W64</f>
        <v>2</v>
      </c>
      <c r="U68" s="136">
        <f>X66</f>
        <v>3</v>
      </c>
      <c r="V68" s="136">
        <f>W66</f>
        <v>0</v>
      </c>
      <c r="W68" s="192"/>
      <c r="X68" s="193"/>
      <c r="Y68" s="188">
        <f>COUNTIF(Q69:X69,"○")*3+COUNTIF(Q69:X69,"△")</f>
        <v>6</v>
      </c>
      <c r="Z68" s="188">
        <f>Q68-R68+S68-T68+U68-V68</f>
        <v>3</v>
      </c>
      <c r="AA68" s="188">
        <v>2</v>
      </c>
    </row>
    <row r="69" spans="1:27" ht="19.5" customHeight="1">
      <c r="A69" s="248"/>
      <c r="B69" s="248"/>
      <c r="C69" s="273" t="str">
        <f>IF(C68&gt;D68,"○",IF(C68&lt;D68,"×",IF(C68=D68,"△")))</f>
        <v>○</v>
      </c>
      <c r="D69" s="274"/>
      <c r="E69" s="273" t="str">
        <f>IF(E68&gt;F68,"○",IF(E68&lt;F68,"×",IF(E68=F68,"△")))</f>
        <v>○</v>
      </c>
      <c r="F69" s="274"/>
      <c r="G69" s="273" t="str">
        <f>IF(G68&gt;H68,"○",IF(G68&lt;H68,"×",IF(G68=H68,"△")))</f>
        <v>○</v>
      </c>
      <c r="H69" s="274"/>
      <c r="I69" s="194"/>
      <c r="J69" s="195"/>
      <c r="K69" s="189"/>
      <c r="L69" s="189"/>
      <c r="M69" s="189"/>
      <c r="N69" s="73"/>
      <c r="O69" s="219"/>
      <c r="P69" s="220"/>
      <c r="Q69" s="186" t="str">
        <f>IF(Q68&gt;R68,"○",IF(Q68&lt;R68,"×",IF(Q68=R68,"△")))</f>
        <v>○</v>
      </c>
      <c r="R69" s="187"/>
      <c r="S69" s="186" t="str">
        <f>IF(S68&gt;T68,"○",IF(S68&lt;T68,"×",IF(S68=T68,"△")))</f>
        <v>×</v>
      </c>
      <c r="T69" s="187"/>
      <c r="U69" s="186" t="str">
        <f>IF(U68&gt;V68,"○",IF(U68&lt;V68,"×",IF(U68=V68,"△")))</f>
        <v>○</v>
      </c>
      <c r="V69" s="187"/>
      <c r="W69" s="194"/>
      <c r="X69" s="195"/>
      <c r="Y69" s="189"/>
      <c r="Z69" s="189"/>
      <c r="AA69" s="189"/>
    </row>
  </sheetData>
  <sheetProtection/>
  <mergeCells count="213">
    <mergeCell ref="U65:V65"/>
    <mergeCell ref="C65:D65"/>
    <mergeCell ref="G65:H65"/>
    <mergeCell ref="Q65:R65"/>
    <mergeCell ref="A62:B63"/>
    <mergeCell ref="C62:D63"/>
    <mergeCell ref="K62:K63"/>
    <mergeCell ref="L62:L63"/>
    <mergeCell ref="U63:V63"/>
    <mergeCell ref="O62:P63"/>
    <mergeCell ref="W63:X63"/>
    <mergeCell ref="W60:X61"/>
    <mergeCell ref="Y60:Y61"/>
    <mergeCell ref="Z60:Z61"/>
    <mergeCell ref="AA60:AA61"/>
    <mergeCell ref="G63:H63"/>
    <mergeCell ref="I63:J63"/>
    <mergeCell ref="L60:L61"/>
    <mergeCell ref="M60:M61"/>
    <mergeCell ref="O60:P61"/>
    <mergeCell ref="A60:B61"/>
    <mergeCell ref="C60:D61"/>
    <mergeCell ref="E60:F61"/>
    <mergeCell ref="G60:H61"/>
    <mergeCell ref="I60:J61"/>
    <mergeCell ref="K60:K61"/>
    <mergeCell ref="O56:O57"/>
    <mergeCell ref="P56:S57"/>
    <mergeCell ref="T56:X57"/>
    <mergeCell ref="Q60:R61"/>
    <mergeCell ref="S60:T61"/>
    <mergeCell ref="U60:V61"/>
    <mergeCell ref="B56:B57"/>
    <mergeCell ref="C56:D57"/>
    <mergeCell ref="E56:H57"/>
    <mergeCell ref="I56:I57"/>
    <mergeCell ref="J56:J57"/>
    <mergeCell ref="N56:N57"/>
    <mergeCell ref="T50:X51"/>
    <mergeCell ref="B53:B54"/>
    <mergeCell ref="C53:D54"/>
    <mergeCell ref="E53:H54"/>
    <mergeCell ref="I53:I54"/>
    <mergeCell ref="J53:J54"/>
    <mergeCell ref="N53:N54"/>
    <mergeCell ref="O53:O54"/>
    <mergeCell ref="P53:S54"/>
    <mergeCell ref="T53:X54"/>
    <mergeCell ref="P47:S48"/>
    <mergeCell ref="T47:X48"/>
    <mergeCell ref="B50:B51"/>
    <mergeCell ref="C50:D51"/>
    <mergeCell ref="E50:H51"/>
    <mergeCell ref="I50:I51"/>
    <mergeCell ref="J50:J51"/>
    <mergeCell ref="N50:N51"/>
    <mergeCell ref="O50:O51"/>
    <mergeCell ref="P50:S51"/>
    <mergeCell ref="O44:O45"/>
    <mergeCell ref="P44:S45"/>
    <mergeCell ref="T44:X45"/>
    <mergeCell ref="B47:B48"/>
    <mergeCell ref="C47:D48"/>
    <mergeCell ref="E47:H48"/>
    <mergeCell ref="I47:I48"/>
    <mergeCell ref="J47:J48"/>
    <mergeCell ref="N47:N48"/>
    <mergeCell ref="O47:O48"/>
    <mergeCell ref="B44:B45"/>
    <mergeCell ref="C44:D45"/>
    <mergeCell ref="E44:H45"/>
    <mergeCell ref="I44:I45"/>
    <mergeCell ref="J44:J45"/>
    <mergeCell ref="N44:N45"/>
    <mergeCell ref="T40:X40"/>
    <mergeCell ref="B41:B42"/>
    <mergeCell ref="C41:D42"/>
    <mergeCell ref="E41:H42"/>
    <mergeCell ref="I41:I42"/>
    <mergeCell ref="J41:J42"/>
    <mergeCell ref="N41:N42"/>
    <mergeCell ref="O41:O42"/>
    <mergeCell ref="P41:S42"/>
    <mergeCell ref="T41:X42"/>
    <mergeCell ref="T34:X35"/>
    <mergeCell ref="B37:B38"/>
    <mergeCell ref="C37:D38"/>
    <mergeCell ref="E37:H38"/>
    <mergeCell ref="I37:I38"/>
    <mergeCell ref="J37:J38"/>
    <mergeCell ref="N37:N38"/>
    <mergeCell ref="O37:O38"/>
    <mergeCell ref="P37:S38"/>
    <mergeCell ref="T37:X38"/>
    <mergeCell ref="P31:S32"/>
    <mergeCell ref="T31:X32"/>
    <mergeCell ref="B34:B35"/>
    <mergeCell ref="C34:D35"/>
    <mergeCell ref="E34:H35"/>
    <mergeCell ref="I34:I35"/>
    <mergeCell ref="J34:J35"/>
    <mergeCell ref="N34:N35"/>
    <mergeCell ref="O34:O35"/>
    <mergeCell ref="P34:S35"/>
    <mergeCell ref="O28:O29"/>
    <mergeCell ref="P28:S29"/>
    <mergeCell ref="T28:X29"/>
    <mergeCell ref="B31:B32"/>
    <mergeCell ref="C31:D32"/>
    <mergeCell ref="E31:H32"/>
    <mergeCell ref="I31:I32"/>
    <mergeCell ref="J31:J32"/>
    <mergeCell ref="N31:N32"/>
    <mergeCell ref="O31:O32"/>
    <mergeCell ref="B28:B29"/>
    <mergeCell ref="C28:D29"/>
    <mergeCell ref="E28:H29"/>
    <mergeCell ref="I28:I29"/>
    <mergeCell ref="J28:J29"/>
    <mergeCell ref="N28:N29"/>
    <mergeCell ref="T22:X23"/>
    <mergeCell ref="B25:B26"/>
    <mergeCell ref="C25:D26"/>
    <mergeCell ref="E25:H26"/>
    <mergeCell ref="I25:I26"/>
    <mergeCell ref="J25:J26"/>
    <mergeCell ref="N25:N26"/>
    <mergeCell ref="O25:O26"/>
    <mergeCell ref="P25:S26"/>
    <mergeCell ref="T25:X26"/>
    <mergeCell ref="X9:Y19"/>
    <mergeCell ref="T21:X21"/>
    <mergeCell ref="B22:B23"/>
    <mergeCell ref="C22:D23"/>
    <mergeCell ref="E22:H23"/>
    <mergeCell ref="I22:I23"/>
    <mergeCell ref="J22:J23"/>
    <mergeCell ref="N22:N23"/>
    <mergeCell ref="O22:O23"/>
    <mergeCell ref="P22:S23"/>
    <mergeCell ref="B9:C19"/>
    <mergeCell ref="E9:F19"/>
    <mergeCell ref="H9:I19"/>
    <mergeCell ref="K9:L19"/>
    <mergeCell ref="O9:P19"/>
    <mergeCell ref="R9:S19"/>
    <mergeCell ref="B3:D3"/>
    <mergeCell ref="O3:Q3"/>
    <mergeCell ref="F4:G4"/>
    <mergeCell ref="S4:T4"/>
    <mergeCell ref="H1:J1"/>
    <mergeCell ref="B8:C8"/>
    <mergeCell ref="E8:F8"/>
    <mergeCell ref="H8:I8"/>
    <mergeCell ref="K8:L8"/>
    <mergeCell ref="O8:P8"/>
    <mergeCell ref="Q62:R63"/>
    <mergeCell ref="Y62:Y63"/>
    <mergeCell ref="Z62:Z63"/>
    <mergeCell ref="AA62:AA63"/>
    <mergeCell ref="O1:Q1"/>
    <mergeCell ref="R1:Y1"/>
    <mergeCell ref="R8:S8"/>
    <mergeCell ref="U8:V8"/>
    <mergeCell ref="X8:Y8"/>
    <mergeCell ref="U9:V19"/>
    <mergeCell ref="E63:F63"/>
    <mergeCell ref="S63:T63"/>
    <mergeCell ref="A64:B65"/>
    <mergeCell ref="E64:F65"/>
    <mergeCell ref="K64:K65"/>
    <mergeCell ref="L64:L65"/>
    <mergeCell ref="M64:M65"/>
    <mergeCell ref="O64:P65"/>
    <mergeCell ref="S64:T65"/>
    <mergeCell ref="M62:M63"/>
    <mergeCell ref="Y64:Y65"/>
    <mergeCell ref="Z64:Z65"/>
    <mergeCell ref="AA64:AA65"/>
    <mergeCell ref="I65:J65"/>
    <mergeCell ref="W65:X65"/>
    <mergeCell ref="A66:B67"/>
    <mergeCell ref="G66:H67"/>
    <mergeCell ref="K66:K67"/>
    <mergeCell ref="L66:L67"/>
    <mergeCell ref="M66:M67"/>
    <mergeCell ref="Z66:Z67"/>
    <mergeCell ref="AA66:AA67"/>
    <mergeCell ref="C67:D67"/>
    <mergeCell ref="E67:F67"/>
    <mergeCell ref="I67:J67"/>
    <mergeCell ref="Q67:R67"/>
    <mergeCell ref="S67:T67"/>
    <mergeCell ref="W67:X67"/>
    <mergeCell ref="A68:B69"/>
    <mergeCell ref="I68:J69"/>
    <mergeCell ref="K68:K69"/>
    <mergeCell ref="L68:L69"/>
    <mergeCell ref="M68:M69"/>
    <mergeCell ref="O68:P69"/>
    <mergeCell ref="C69:D69"/>
    <mergeCell ref="E69:F69"/>
    <mergeCell ref="G69:H69"/>
    <mergeCell ref="W68:X69"/>
    <mergeCell ref="O66:P67"/>
    <mergeCell ref="U66:V67"/>
    <mergeCell ref="Y68:Y69"/>
    <mergeCell ref="Z68:Z69"/>
    <mergeCell ref="AA68:AA69"/>
    <mergeCell ref="Q69:R69"/>
    <mergeCell ref="S69:T69"/>
    <mergeCell ref="U69:V69"/>
    <mergeCell ref="Y66:Y6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60" verticalDpi="36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showGridLines="0" zoomScaleSheetLayoutView="50" zoomScalePageLayoutView="0" workbookViewId="0" topLeftCell="A1">
      <selection activeCell="A1" sqref="A1:AJ1"/>
    </sheetView>
  </sheetViews>
  <sheetFormatPr defaultColWidth="9.00390625" defaultRowHeight="13.5"/>
  <cols>
    <col min="1" max="1" width="7.125" style="1" customWidth="1"/>
    <col min="2" max="2" width="2.625" style="1" customWidth="1"/>
    <col min="3" max="5" width="8.625" style="1" customWidth="1"/>
    <col min="6" max="7" width="4.625" style="1" customWidth="1"/>
    <col min="8" max="8" width="2.75390625" style="1" customWidth="1"/>
    <col min="9" max="9" width="2.50390625" style="1" customWidth="1"/>
    <col min="10" max="12" width="4.625" style="1" customWidth="1"/>
    <col min="13" max="13" width="1.875" style="1" customWidth="1"/>
    <col min="14" max="14" width="2.50390625" style="1" customWidth="1"/>
    <col min="15" max="15" width="3.25390625" style="1" customWidth="1"/>
    <col min="16" max="16" width="2.375" style="1" customWidth="1"/>
    <col min="17" max="20" width="4.625" style="1" customWidth="1"/>
    <col min="21" max="21" width="2.375" style="1" customWidth="1"/>
    <col min="22" max="22" width="3.125" style="1" customWidth="1"/>
    <col min="23" max="23" width="2.75390625" style="1" customWidth="1"/>
    <col min="24" max="24" width="2.125" style="1" customWidth="1"/>
    <col min="25" max="27" width="4.625" style="1" customWidth="1"/>
    <col min="28" max="28" width="2.50390625" style="1" customWidth="1"/>
    <col min="29" max="29" width="2.875" style="1" customWidth="1"/>
    <col min="30" max="31" width="4.625" style="1" customWidth="1"/>
    <col min="32" max="34" width="8.625" style="1" customWidth="1"/>
    <col min="35" max="35" width="2.625" style="1" customWidth="1"/>
    <col min="36" max="36" width="7.875" style="1" customWidth="1"/>
    <col min="37" max="37" width="1.12109375" style="1" customWidth="1"/>
    <col min="38" max="16384" width="9.00390625" style="1" customWidth="1"/>
  </cols>
  <sheetData>
    <row r="1" spans="1:36" ht="36" customHeight="1">
      <c r="A1" s="338" t="s">
        <v>155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</row>
    <row r="2" spans="1:36" ht="30" customHeight="1">
      <c r="A2" s="6"/>
      <c r="B2" s="6"/>
      <c r="C2" s="6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245"/>
      <c r="AF2" s="245"/>
      <c r="AG2" s="245"/>
      <c r="AH2" s="245"/>
      <c r="AI2" s="245"/>
      <c r="AJ2" s="245"/>
    </row>
    <row r="3" spans="1:36" ht="34.5" customHeight="1">
      <c r="A3" s="6"/>
      <c r="B3" s="6"/>
      <c r="C3" s="331"/>
      <c r="D3" s="331"/>
      <c r="E3" s="331"/>
      <c r="F3" s="6"/>
      <c r="G3" s="6"/>
      <c r="H3" s="6"/>
      <c r="I3" s="6"/>
      <c r="J3" s="6"/>
      <c r="K3" s="332"/>
      <c r="L3" s="333"/>
      <c r="M3" s="333"/>
      <c r="N3" s="6"/>
      <c r="O3" s="6"/>
      <c r="P3" s="332"/>
      <c r="Q3" s="333"/>
      <c r="R3" s="333"/>
      <c r="S3" s="333"/>
      <c r="T3" s="333"/>
      <c r="U3" s="333"/>
      <c r="V3" s="6"/>
      <c r="W3" s="6"/>
      <c r="X3" s="334"/>
      <c r="Y3" s="334"/>
      <c r="Z3" s="334"/>
      <c r="AA3" s="91"/>
      <c r="AB3" s="6"/>
      <c r="AC3" s="6"/>
      <c r="AD3" s="6"/>
      <c r="AE3" s="6"/>
      <c r="AF3" s="6"/>
      <c r="AG3" s="6"/>
      <c r="AH3" s="6"/>
      <c r="AI3" s="6"/>
      <c r="AJ3" s="6"/>
    </row>
    <row r="4" spans="1:36" ht="34.5" customHeight="1">
      <c r="A4" s="61" t="s">
        <v>17</v>
      </c>
      <c r="B4" s="62"/>
      <c r="C4" s="62"/>
      <c r="D4" s="62"/>
      <c r="E4" s="62"/>
      <c r="F4" s="294">
        <v>43491</v>
      </c>
      <c r="G4" s="294"/>
      <c r="H4" s="60"/>
      <c r="I4" s="120"/>
      <c r="J4" s="60"/>
      <c r="K4" s="293">
        <v>43498</v>
      </c>
      <c r="L4" s="293"/>
      <c r="M4" s="60"/>
      <c r="N4" s="120"/>
      <c r="O4" s="60"/>
      <c r="Q4" s="294">
        <v>43505</v>
      </c>
      <c r="R4" s="294"/>
      <c r="S4" s="294"/>
      <c r="T4" s="294"/>
      <c r="U4" s="60"/>
      <c r="V4" s="60"/>
      <c r="W4" s="60"/>
      <c r="X4" s="120"/>
      <c r="Y4" s="294">
        <f>K4</f>
        <v>43498</v>
      </c>
      <c r="Z4" s="294"/>
      <c r="AA4" s="90"/>
      <c r="AB4" s="129"/>
      <c r="AC4" s="60"/>
      <c r="AD4" s="294">
        <f>F4</f>
        <v>43491</v>
      </c>
      <c r="AE4" s="294"/>
      <c r="AF4" s="62"/>
      <c r="AG4" s="62"/>
      <c r="AH4" s="62"/>
      <c r="AI4" s="62"/>
      <c r="AJ4" s="61" t="s">
        <v>17</v>
      </c>
    </row>
    <row r="5" spans="1:36" ht="19.5" customHeight="1">
      <c r="A5" s="335" t="s">
        <v>175</v>
      </c>
      <c r="B5" s="6"/>
      <c r="C5" s="296" t="s">
        <v>231</v>
      </c>
      <c r="D5" s="296"/>
      <c r="E5" s="296"/>
      <c r="F5" s="291">
        <v>1</v>
      </c>
      <c r="G5" s="8"/>
      <c r="H5" s="8"/>
      <c r="I5" s="121"/>
      <c r="J5" s="287" t="s">
        <v>51</v>
      </c>
      <c r="K5" s="8"/>
      <c r="L5" s="8"/>
      <c r="M5" s="8"/>
      <c r="N5" s="121"/>
      <c r="O5" s="8"/>
      <c r="P5" s="8"/>
      <c r="Q5" s="8"/>
      <c r="R5" s="8"/>
      <c r="S5" s="8"/>
      <c r="T5" s="8"/>
      <c r="U5" s="8"/>
      <c r="V5" s="8"/>
      <c r="W5" s="8"/>
      <c r="X5" s="121"/>
      <c r="Y5" s="8"/>
      <c r="Z5" s="8"/>
      <c r="AA5" s="275" t="s">
        <v>66</v>
      </c>
      <c r="AB5" s="130"/>
      <c r="AC5" s="9"/>
      <c r="AD5" s="8"/>
      <c r="AE5" s="291">
        <v>8</v>
      </c>
      <c r="AF5" s="329" t="s">
        <v>230</v>
      </c>
      <c r="AG5" s="329"/>
      <c r="AH5" s="329"/>
      <c r="AI5" s="6"/>
      <c r="AJ5" s="335" t="s">
        <v>182</v>
      </c>
    </row>
    <row r="6" spans="1:36" ht="19.5" customHeight="1" thickBot="1">
      <c r="A6" s="336"/>
      <c r="B6" s="6"/>
      <c r="C6" s="296"/>
      <c r="D6" s="296"/>
      <c r="E6" s="296"/>
      <c r="F6" s="291"/>
      <c r="G6" s="12"/>
      <c r="I6" s="126"/>
      <c r="J6" s="288"/>
      <c r="K6" s="8"/>
      <c r="L6" s="8"/>
      <c r="M6" s="8"/>
      <c r="N6" s="121"/>
      <c r="O6" s="13"/>
      <c r="P6" s="13"/>
      <c r="Q6" s="13"/>
      <c r="R6" s="13"/>
      <c r="S6" s="13"/>
      <c r="T6" s="13"/>
      <c r="U6" s="13"/>
      <c r="V6" s="13"/>
      <c r="W6" s="8"/>
      <c r="X6" s="121"/>
      <c r="Y6" s="8"/>
      <c r="Z6" s="8"/>
      <c r="AA6" s="276"/>
      <c r="AB6" s="129"/>
      <c r="AC6" s="125"/>
      <c r="AD6" s="12"/>
      <c r="AE6" s="291"/>
      <c r="AF6" s="329"/>
      <c r="AG6" s="329"/>
      <c r="AH6" s="329"/>
      <c r="AI6" s="6"/>
      <c r="AJ6" s="336"/>
    </row>
    <row r="7" spans="1:36" ht="19.5" customHeight="1" thickTop="1">
      <c r="A7" s="336"/>
      <c r="B7" s="6"/>
      <c r="C7" s="297" t="s">
        <v>232</v>
      </c>
      <c r="D7" s="297"/>
      <c r="E7" s="297"/>
      <c r="F7" s="291">
        <v>2</v>
      </c>
      <c r="G7" s="10"/>
      <c r="I7" s="126"/>
      <c r="J7" s="289"/>
      <c r="K7" s="148"/>
      <c r="L7" s="8"/>
      <c r="M7" s="8"/>
      <c r="N7" s="121"/>
      <c r="O7" s="8"/>
      <c r="P7" s="8"/>
      <c r="Q7" s="8"/>
      <c r="R7" s="8"/>
      <c r="S7" s="8"/>
      <c r="T7" s="8"/>
      <c r="U7" s="8"/>
      <c r="V7" s="8"/>
      <c r="W7" s="8"/>
      <c r="X7" s="121"/>
      <c r="Y7" s="8"/>
      <c r="Z7" s="14"/>
      <c r="AA7" s="277"/>
      <c r="AB7" s="129"/>
      <c r="AC7" s="125"/>
      <c r="AD7" s="19"/>
      <c r="AE7" s="291">
        <v>7</v>
      </c>
      <c r="AF7" s="330" t="s">
        <v>229</v>
      </c>
      <c r="AG7" s="330"/>
      <c r="AH7" s="330"/>
      <c r="AI7" s="6"/>
      <c r="AJ7" s="336"/>
    </row>
    <row r="8" spans="1:36" ht="19.5" customHeight="1" thickBot="1">
      <c r="A8" s="336"/>
      <c r="B8" s="6"/>
      <c r="C8" s="297"/>
      <c r="D8" s="297"/>
      <c r="E8" s="297"/>
      <c r="F8" s="291"/>
      <c r="G8" s="12"/>
      <c r="H8" s="290" t="s">
        <v>35</v>
      </c>
      <c r="I8" s="127"/>
      <c r="J8" s="18"/>
      <c r="K8" s="149"/>
      <c r="L8" s="8"/>
      <c r="M8" s="8"/>
      <c r="N8" s="121"/>
      <c r="O8" s="8"/>
      <c r="P8" s="8"/>
      <c r="Q8" s="8"/>
      <c r="R8" s="8"/>
      <c r="S8" s="8"/>
      <c r="T8" s="8"/>
      <c r="U8" s="8"/>
      <c r="V8" s="8"/>
      <c r="W8" s="8"/>
      <c r="X8" s="121"/>
      <c r="Y8" s="17"/>
      <c r="Z8" s="15"/>
      <c r="AA8" s="8"/>
      <c r="AB8" s="129"/>
      <c r="AC8" s="292" t="s">
        <v>36</v>
      </c>
      <c r="AD8" s="12"/>
      <c r="AE8" s="291"/>
      <c r="AF8" s="330"/>
      <c r="AG8" s="330"/>
      <c r="AH8" s="330"/>
      <c r="AI8" s="6"/>
      <c r="AJ8" s="336"/>
    </row>
    <row r="9" spans="1:36" ht="19.5" customHeight="1" thickTop="1">
      <c r="A9" s="336"/>
      <c r="B9" s="6"/>
      <c r="C9" s="297" t="s">
        <v>233</v>
      </c>
      <c r="D9" s="297"/>
      <c r="E9" s="297"/>
      <c r="F9" s="291">
        <v>3</v>
      </c>
      <c r="G9" s="19"/>
      <c r="H9" s="290"/>
      <c r="I9" s="127"/>
      <c r="J9" s="18"/>
      <c r="K9" s="10"/>
      <c r="L9" s="148"/>
      <c r="M9" s="8"/>
      <c r="N9" s="121"/>
      <c r="O9" s="8"/>
      <c r="P9" s="8"/>
      <c r="Q9" s="8"/>
      <c r="R9" s="8"/>
      <c r="S9" s="8"/>
      <c r="T9" s="8"/>
      <c r="U9" s="8"/>
      <c r="V9" s="8"/>
      <c r="W9" s="8"/>
      <c r="X9" s="135"/>
      <c r="Y9" s="163"/>
      <c r="Z9" s="141"/>
      <c r="AA9" s="8"/>
      <c r="AB9" s="131"/>
      <c r="AC9" s="292"/>
      <c r="AD9" s="19"/>
      <c r="AE9" s="291">
        <v>6</v>
      </c>
      <c r="AF9" s="322" t="s">
        <v>228</v>
      </c>
      <c r="AG9" s="323"/>
      <c r="AH9" s="324"/>
      <c r="AI9" s="6"/>
      <c r="AJ9" s="336"/>
    </row>
    <row r="10" spans="1:36" ht="19.5" customHeight="1" thickBot="1">
      <c r="A10" s="336"/>
      <c r="B10" s="6"/>
      <c r="C10" s="297"/>
      <c r="D10" s="297"/>
      <c r="E10" s="297"/>
      <c r="F10" s="291"/>
      <c r="G10" s="12"/>
      <c r="H10" s="18"/>
      <c r="I10" s="121"/>
      <c r="J10" s="284" t="s">
        <v>137</v>
      </c>
      <c r="K10" s="19"/>
      <c r="L10" s="149"/>
      <c r="M10" s="8"/>
      <c r="N10" s="121"/>
      <c r="O10" s="8"/>
      <c r="P10" s="8"/>
      <c r="Q10" s="8"/>
      <c r="R10" s="8"/>
      <c r="S10" s="8"/>
      <c r="T10" s="8"/>
      <c r="U10" s="8"/>
      <c r="V10" s="8"/>
      <c r="W10" s="8"/>
      <c r="X10" s="135"/>
      <c r="Y10" s="128"/>
      <c r="Z10" s="172"/>
      <c r="AA10" s="278" t="s">
        <v>154</v>
      </c>
      <c r="AB10" s="130"/>
      <c r="AC10" s="24"/>
      <c r="AD10" s="12"/>
      <c r="AE10" s="291"/>
      <c r="AF10" s="325"/>
      <c r="AG10" s="326"/>
      <c r="AH10" s="327"/>
      <c r="AI10" s="6"/>
      <c r="AJ10" s="336"/>
    </row>
    <row r="11" spans="1:36" ht="19.5" customHeight="1" thickTop="1">
      <c r="A11" s="336"/>
      <c r="B11" s="6"/>
      <c r="C11" s="328" t="s">
        <v>234</v>
      </c>
      <c r="D11" s="328"/>
      <c r="E11" s="328"/>
      <c r="F11" s="291">
        <v>4</v>
      </c>
      <c r="G11" s="19"/>
      <c r="H11" s="18"/>
      <c r="I11" s="121"/>
      <c r="J11" s="285"/>
      <c r="K11" s="8"/>
      <c r="L11" s="149"/>
      <c r="M11" s="8"/>
      <c r="N11" s="121"/>
      <c r="O11" s="8"/>
      <c r="P11" s="8"/>
      <c r="Q11" s="29"/>
      <c r="R11" s="29"/>
      <c r="S11" s="29"/>
      <c r="T11" s="29"/>
      <c r="U11" s="8"/>
      <c r="V11" s="8"/>
      <c r="W11" s="8"/>
      <c r="X11" s="135"/>
      <c r="Y11" s="128"/>
      <c r="Z11" s="8"/>
      <c r="AA11" s="279"/>
      <c r="AB11" s="130"/>
      <c r="AC11" s="24"/>
      <c r="AD11" s="19"/>
      <c r="AE11" s="291">
        <v>5</v>
      </c>
      <c r="AF11" s="297" t="s">
        <v>227</v>
      </c>
      <c r="AG11" s="297"/>
      <c r="AH11" s="297"/>
      <c r="AI11" s="6"/>
      <c r="AJ11" s="336"/>
    </row>
    <row r="12" spans="1:36" ht="19.5" customHeight="1">
      <c r="A12" s="336"/>
      <c r="B12" s="6"/>
      <c r="C12" s="328"/>
      <c r="D12" s="328"/>
      <c r="E12" s="328"/>
      <c r="F12" s="291"/>
      <c r="G12" s="8"/>
      <c r="H12" s="8"/>
      <c r="I12" s="121"/>
      <c r="J12" s="286"/>
      <c r="K12" s="8"/>
      <c r="L12" s="149"/>
      <c r="M12" s="8"/>
      <c r="N12" s="121"/>
      <c r="O12" s="8"/>
      <c r="P12" s="8"/>
      <c r="Q12" s="29"/>
      <c r="R12" s="29"/>
      <c r="S12" s="29"/>
      <c r="T12" s="29"/>
      <c r="U12" s="8"/>
      <c r="V12" s="8"/>
      <c r="W12" s="8"/>
      <c r="X12" s="135"/>
      <c r="Y12" s="128"/>
      <c r="Z12" s="8"/>
      <c r="AA12" s="280"/>
      <c r="AB12" s="130"/>
      <c r="AC12" s="8"/>
      <c r="AD12" s="8"/>
      <c r="AE12" s="291"/>
      <c r="AF12" s="297"/>
      <c r="AG12" s="297"/>
      <c r="AH12" s="297"/>
      <c r="AI12" s="6"/>
      <c r="AJ12" s="336"/>
    </row>
    <row r="13" spans="1:36" ht="19.5" customHeight="1" thickBot="1">
      <c r="A13" s="336"/>
      <c r="B13" s="6"/>
      <c r="C13" s="20"/>
      <c r="D13" s="20"/>
      <c r="E13" s="20"/>
      <c r="F13" s="7"/>
      <c r="G13" s="8"/>
      <c r="H13" s="8"/>
      <c r="I13" s="121"/>
      <c r="J13" s="8"/>
      <c r="K13" s="8"/>
      <c r="L13" s="149"/>
      <c r="M13" s="15"/>
      <c r="N13" s="121"/>
      <c r="O13" s="8"/>
      <c r="P13" s="8"/>
      <c r="Q13" s="29"/>
      <c r="R13" s="29"/>
      <c r="S13" s="29"/>
      <c r="T13" s="29"/>
      <c r="U13" s="8"/>
      <c r="V13" s="8"/>
      <c r="W13" s="8"/>
      <c r="X13" s="135"/>
      <c r="Y13" s="128"/>
      <c r="Z13" s="8"/>
      <c r="AA13" s="8"/>
      <c r="AB13" s="130"/>
      <c r="AC13" s="8"/>
      <c r="AD13" s="8"/>
      <c r="AE13" s="7"/>
      <c r="AF13" s="20"/>
      <c r="AG13" s="20"/>
      <c r="AH13" s="20"/>
      <c r="AI13" s="6"/>
      <c r="AJ13" s="336"/>
    </row>
    <row r="14" spans="1:36" ht="19.5" customHeight="1" thickTop="1">
      <c r="A14" s="336"/>
      <c r="B14" s="6"/>
      <c r="C14" s="20"/>
      <c r="D14" s="20"/>
      <c r="E14" s="20"/>
      <c r="F14" s="7"/>
      <c r="G14" s="8"/>
      <c r="H14" s="8"/>
      <c r="I14" s="121"/>
      <c r="J14" s="8"/>
      <c r="K14" s="8"/>
      <c r="L14" s="10"/>
      <c r="M14" s="147"/>
      <c r="N14" s="165"/>
      <c r="O14" s="8"/>
      <c r="P14" s="8"/>
      <c r="Q14" s="29"/>
      <c r="R14" s="29"/>
      <c r="S14" s="29"/>
      <c r="T14" s="29"/>
      <c r="U14" s="8"/>
      <c r="V14" s="8"/>
      <c r="W14" s="147"/>
      <c r="X14" s="176"/>
      <c r="Y14" s="177"/>
      <c r="Z14" s="8"/>
      <c r="AA14" s="8"/>
      <c r="AB14" s="130"/>
      <c r="AC14" s="8"/>
      <c r="AD14" s="8"/>
      <c r="AE14" s="7"/>
      <c r="AF14" s="20"/>
      <c r="AG14" s="20"/>
      <c r="AH14" s="20"/>
      <c r="AI14" s="6"/>
      <c r="AJ14" s="336"/>
    </row>
    <row r="15" spans="1:36" ht="19.5" customHeight="1">
      <c r="A15" s="336"/>
      <c r="B15" s="6"/>
      <c r="C15" s="295" t="s">
        <v>235</v>
      </c>
      <c r="D15" s="295"/>
      <c r="E15" s="295"/>
      <c r="F15" s="291">
        <v>5</v>
      </c>
      <c r="G15" s="8"/>
      <c r="H15" s="8"/>
      <c r="I15" s="121"/>
      <c r="J15" s="287" t="s">
        <v>53</v>
      </c>
      <c r="K15" s="8"/>
      <c r="L15" s="10"/>
      <c r="M15" s="8"/>
      <c r="N15" s="135"/>
      <c r="O15" s="8"/>
      <c r="P15" s="8"/>
      <c r="Q15" s="29"/>
      <c r="R15" s="29"/>
      <c r="S15" s="29"/>
      <c r="T15" s="29"/>
      <c r="U15" s="8"/>
      <c r="V15" s="8"/>
      <c r="W15" s="15"/>
      <c r="X15" s="121"/>
      <c r="Y15" s="177"/>
      <c r="Z15" s="8"/>
      <c r="AA15" s="275" t="s">
        <v>64</v>
      </c>
      <c r="AB15" s="130"/>
      <c r="AC15" s="8"/>
      <c r="AD15" s="8"/>
      <c r="AE15" s="291">
        <v>4</v>
      </c>
      <c r="AF15" s="322" t="s">
        <v>226</v>
      </c>
      <c r="AG15" s="323"/>
      <c r="AH15" s="324"/>
      <c r="AI15" s="6"/>
      <c r="AJ15" s="336"/>
    </row>
    <row r="16" spans="1:36" ht="19.5" customHeight="1" thickBot="1">
      <c r="A16" s="336"/>
      <c r="B16" s="6"/>
      <c r="C16" s="295"/>
      <c r="D16" s="295"/>
      <c r="E16" s="295"/>
      <c r="F16" s="291"/>
      <c r="G16" s="122"/>
      <c r="I16" s="126"/>
      <c r="J16" s="288"/>
      <c r="K16" s="8"/>
      <c r="L16" s="10"/>
      <c r="M16" s="8"/>
      <c r="N16" s="135"/>
      <c r="O16" s="8"/>
      <c r="P16" s="8"/>
      <c r="Q16" s="29"/>
      <c r="R16" s="29"/>
      <c r="S16" s="29"/>
      <c r="T16" s="29"/>
      <c r="U16" s="8"/>
      <c r="V16" s="8"/>
      <c r="W16" s="15"/>
      <c r="X16" s="121"/>
      <c r="Y16" s="177"/>
      <c r="Z16" s="8"/>
      <c r="AA16" s="276"/>
      <c r="AB16" s="129"/>
      <c r="AC16" s="125"/>
      <c r="AD16" s="11"/>
      <c r="AE16" s="291"/>
      <c r="AF16" s="325"/>
      <c r="AG16" s="326"/>
      <c r="AH16" s="327"/>
      <c r="AI16" s="6"/>
      <c r="AJ16" s="336"/>
    </row>
    <row r="17" spans="1:36" ht="19.5" customHeight="1" thickTop="1">
      <c r="A17" s="336"/>
      <c r="B17" s="6"/>
      <c r="C17" s="296" t="s">
        <v>236</v>
      </c>
      <c r="D17" s="296"/>
      <c r="E17" s="296"/>
      <c r="F17" s="291">
        <v>6</v>
      </c>
      <c r="G17" s="124"/>
      <c r="I17" s="126"/>
      <c r="J17" s="289"/>
      <c r="K17" s="148"/>
      <c r="L17" s="10"/>
      <c r="M17" s="8"/>
      <c r="N17" s="135"/>
      <c r="O17" s="8"/>
      <c r="P17" s="8"/>
      <c r="Q17" s="8"/>
      <c r="R17" s="8"/>
      <c r="S17" s="8"/>
      <c r="T17" s="8"/>
      <c r="U17" s="8"/>
      <c r="V17" s="8"/>
      <c r="W17" s="15"/>
      <c r="X17" s="121"/>
      <c r="Y17" s="177"/>
      <c r="Z17" s="142"/>
      <c r="AA17" s="277"/>
      <c r="AB17" s="129"/>
      <c r="AC17" s="125"/>
      <c r="AD17" s="17"/>
      <c r="AE17" s="291">
        <v>3</v>
      </c>
      <c r="AF17" s="304" t="s">
        <v>225</v>
      </c>
      <c r="AG17" s="305"/>
      <c r="AH17" s="306"/>
      <c r="AI17" s="6"/>
      <c r="AJ17" s="336"/>
    </row>
    <row r="18" spans="1:36" ht="19.5" customHeight="1" thickBot="1">
      <c r="A18" s="336"/>
      <c r="B18" s="6"/>
      <c r="C18" s="296"/>
      <c r="D18" s="296"/>
      <c r="E18" s="296"/>
      <c r="F18" s="291"/>
      <c r="G18" s="122"/>
      <c r="H18" s="290" t="s">
        <v>37</v>
      </c>
      <c r="I18" s="127"/>
      <c r="J18" s="18"/>
      <c r="K18" s="149"/>
      <c r="L18" s="162"/>
      <c r="M18" s="15"/>
      <c r="N18" s="135"/>
      <c r="O18" s="8"/>
      <c r="P18" s="8"/>
      <c r="Q18" s="8"/>
      <c r="R18" s="8"/>
      <c r="S18" s="8"/>
      <c r="T18" s="8"/>
      <c r="U18" s="8"/>
      <c r="V18" s="8"/>
      <c r="W18" s="15"/>
      <c r="X18" s="121"/>
      <c r="Y18" s="178"/>
      <c r="Z18" s="141"/>
      <c r="AA18" s="8"/>
      <c r="AB18" s="129"/>
      <c r="AC18" s="292" t="s">
        <v>38</v>
      </c>
      <c r="AD18" s="11"/>
      <c r="AE18" s="291"/>
      <c r="AF18" s="307"/>
      <c r="AG18" s="308"/>
      <c r="AH18" s="309"/>
      <c r="AI18" s="6"/>
      <c r="AJ18" s="336"/>
    </row>
    <row r="19" spans="1:36" ht="19.5" customHeight="1" thickTop="1">
      <c r="A19" s="336"/>
      <c r="B19" s="6"/>
      <c r="C19" s="297" t="s">
        <v>237</v>
      </c>
      <c r="D19" s="297"/>
      <c r="E19" s="297"/>
      <c r="F19" s="291">
        <v>7</v>
      </c>
      <c r="G19" s="123"/>
      <c r="H19" s="290"/>
      <c r="I19" s="127"/>
      <c r="J19" s="18"/>
      <c r="K19" s="10"/>
      <c r="L19" s="118"/>
      <c r="M19" s="8"/>
      <c r="N19" s="135"/>
      <c r="O19" s="8"/>
      <c r="P19" s="8"/>
      <c r="Q19" s="8"/>
      <c r="R19" s="8"/>
      <c r="S19" s="8"/>
      <c r="T19" s="8"/>
      <c r="U19" s="8"/>
      <c r="V19" s="10"/>
      <c r="W19" s="8"/>
      <c r="X19" s="121"/>
      <c r="Y19" s="118"/>
      <c r="Z19" s="15"/>
      <c r="AA19" s="8"/>
      <c r="AB19" s="131"/>
      <c r="AC19" s="292"/>
      <c r="AD19" s="17"/>
      <c r="AE19" s="291">
        <v>2</v>
      </c>
      <c r="AF19" s="310" t="s">
        <v>224</v>
      </c>
      <c r="AG19" s="311"/>
      <c r="AH19" s="312"/>
      <c r="AI19" s="6"/>
      <c r="AJ19" s="336"/>
    </row>
    <row r="20" spans="1:36" ht="19.5" customHeight="1">
      <c r="A20" s="336"/>
      <c r="B20" s="6"/>
      <c r="C20" s="297"/>
      <c r="D20" s="297"/>
      <c r="E20" s="297"/>
      <c r="F20" s="291"/>
      <c r="G20" s="122"/>
      <c r="H20" s="18"/>
      <c r="I20" s="127"/>
      <c r="J20" s="284" t="s">
        <v>139</v>
      </c>
      <c r="K20" s="19"/>
      <c r="L20" s="118"/>
      <c r="M20" s="8"/>
      <c r="N20" s="135"/>
      <c r="O20" s="8"/>
      <c r="P20" s="8"/>
      <c r="Q20" s="8"/>
      <c r="R20" s="8"/>
      <c r="S20" s="8"/>
      <c r="T20" s="8"/>
      <c r="U20" s="8"/>
      <c r="V20" s="10"/>
      <c r="W20" s="8"/>
      <c r="X20" s="121"/>
      <c r="Y20" s="118"/>
      <c r="Z20" s="16"/>
      <c r="AA20" s="278" t="s">
        <v>153</v>
      </c>
      <c r="AB20" s="131"/>
      <c r="AC20" s="24"/>
      <c r="AD20" s="11"/>
      <c r="AE20" s="291"/>
      <c r="AF20" s="313"/>
      <c r="AG20" s="314"/>
      <c r="AH20" s="315"/>
      <c r="AI20" s="6"/>
      <c r="AJ20" s="336"/>
    </row>
    <row r="21" spans="1:36" ht="19.5" customHeight="1">
      <c r="A21" s="336"/>
      <c r="B21" s="6"/>
      <c r="C21" s="297" t="s">
        <v>238</v>
      </c>
      <c r="D21" s="297"/>
      <c r="E21" s="297"/>
      <c r="F21" s="291">
        <v>8</v>
      </c>
      <c r="G21" s="123"/>
      <c r="H21" s="18"/>
      <c r="I21" s="127"/>
      <c r="J21" s="285"/>
      <c r="K21" s="8"/>
      <c r="L21" s="118"/>
      <c r="M21" s="8"/>
      <c r="N21" s="135"/>
      <c r="O21" s="8"/>
      <c r="P21" s="8"/>
      <c r="Q21" s="8"/>
      <c r="R21" s="8"/>
      <c r="S21" s="8"/>
      <c r="T21" s="8"/>
      <c r="U21" s="8"/>
      <c r="V21" s="10"/>
      <c r="W21" s="8"/>
      <c r="X21" s="121"/>
      <c r="Y21" s="118"/>
      <c r="Z21" s="8"/>
      <c r="AA21" s="279"/>
      <c r="AB21" s="131"/>
      <c r="AC21" s="24"/>
      <c r="AD21" s="17"/>
      <c r="AE21" s="291">
        <v>1</v>
      </c>
      <c r="AF21" s="316" t="s">
        <v>223</v>
      </c>
      <c r="AG21" s="317"/>
      <c r="AH21" s="318"/>
      <c r="AI21" s="6"/>
      <c r="AJ21" s="336"/>
    </row>
    <row r="22" spans="1:36" ht="19.5" customHeight="1">
      <c r="A22" s="337"/>
      <c r="B22" s="6"/>
      <c r="C22" s="297"/>
      <c r="D22" s="297"/>
      <c r="E22" s="297"/>
      <c r="F22" s="291"/>
      <c r="G22" s="8"/>
      <c r="H22" s="8"/>
      <c r="I22" s="121"/>
      <c r="J22" s="286"/>
      <c r="K22" s="8"/>
      <c r="M22" s="8"/>
      <c r="N22" s="135"/>
      <c r="O22" s="8"/>
      <c r="P22" s="8"/>
      <c r="Q22" s="8"/>
      <c r="R22" s="8"/>
      <c r="S22" s="8"/>
      <c r="T22" s="8"/>
      <c r="U22" s="8"/>
      <c r="V22" s="10"/>
      <c r="W22" s="8"/>
      <c r="X22" s="121"/>
      <c r="Y22" s="118"/>
      <c r="Z22" s="8"/>
      <c r="AA22" s="280"/>
      <c r="AB22" s="131"/>
      <c r="AC22" s="18"/>
      <c r="AD22" s="8"/>
      <c r="AE22" s="291"/>
      <c r="AF22" s="319"/>
      <c r="AG22" s="320"/>
      <c r="AH22" s="321"/>
      <c r="AI22" s="6"/>
      <c r="AJ22" s="337"/>
    </row>
    <row r="23" spans="1:36" ht="19.5" customHeight="1">
      <c r="A23" s="22"/>
      <c r="B23" s="6"/>
      <c r="C23" s="20"/>
      <c r="D23" s="20"/>
      <c r="E23" s="20"/>
      <c r="F23" s="7"/>
      <c r="G23" s="8"/>
      <c r="H23" s="8"/>
      <c r="I23" s="121"/>
      <c r="J23" s="8"/>
      <c r="K23" s="8"/>
      <c r="M23" s="8"/>
      <c r="N23" s="135"/>
      <c r="O23" s="15"/>
      <c r="P23" s="8"/>
      <c r="Q23" s="8"/>
      <c r="R23" s="8"/>
      <c r="S23" s="8"/>
      <c r="T23" s="8"/>
      <c r="U23" s="17"/>
      <c r="V23" s="19"/>
      <c r="W23" s="8"/>
      <c r="X23" s="121"/>
      <c r="Y23" s="118"/>
      <c r="Z23" s="22"/>
      <c r="AA23" s="22"/>
      <c r="AB23" s="132"/>
      <c r="AC23" s="7"/>
      <c r="AD23" s="8"/>
      <c r="AE23" s="7"/>
      <c r="AF23" s="21"/>
      <c r="AG23" s="21"/>
      <c r="AH23" s="21"/>
      <c r="AI23" s="6"/>
      <c r="AJ23" s="22"/>
    </row>
    <row r="24" spans="1:36" ht="19.5" customHeight="1">
      <c r="A24" s="22"/>
      <c r="B24" s="6"/>
      <c r="C24" s="20"/>
      <c r="D24" s="20"/>
      <c r="E24" s="20"/>
      <c r="F24" s="7"/>
      <c r="G24" s="8"/>
      <c r="H24" s="8"/>
      <c r="I24" s="121"/>
      <c r="J24" s="8"/>
      <c r="K24" s="8"/>
      <c r="M24" s="8"/>
      <c r="N24" s="121"/>
      <c r="O24" s="14"/>
      <c r="P24" s="12"/>
      <c r="Q24" s="8"/>
      <c r="R24" s="339" t="s">
        <v>102</v>
      </c>
      <c r="S24" s="340"/>
      <c r="T24" s="8"/>
      <c r="U24" s="14"/>
      <c r="V24" s="10"/>
      <c r="W24" s="8"/>
      <c r="X24" s="121"/>
      <c r="Y24" s="118"/>
      <c r="Z24" s="22"/>
      <c r="AA24" s="22"/>
      <c r="AB24" s="132"/>
      <c r="AC24" s="7"/>
      <c r="AD24" s="8"/>
      <c r="AE24" s="7"/>
      <c r="AF24" s="21"/>
      <c r="AG24" s="21"/>
      <c r="AH24" s="21"/>
      <c r="AI24" s="6"/>
      <c r="AJ24" s="22"/>
    </row>
    <row r="25" spans="1:36" ht="19.5" customHeight="1">
      <c r="A25" s="335" t="s">
        <v>176</v>
      </c>
      <c r="B25" s="6"/>
      <c r="C25" s="297" t="s">
        <v>183</v>
      </c>
      <c r="D25" s="297"/>
      <c r="E25" s="297"/>
      <c r="F25" s="291">
        <v>1</v>
      </c>
      <c r="G25" s="8"/>
      <c r="H25" s="8"/>
      <c r="I25" s="121"/>
      <c r="J25" s="287" t="s">
        <v>55</v>
      </c>
      <c r="K25" s="8"/>
      <c r="M25" s="8"/>
      <c r="N25" s="121"/>
      <c r="O25" s="15"/>
      <c r="P25" s="10"/>
      <c r="Q25" s="27"/>
      <c r="R25" s="341"/>
      <c r="S25" s="342"/>
      <c r="T25" s="27"/>
      <c r="U25" s="15"/>
      <c r="V25" s="10"/>
      <c r="W25" s="8"/>
      <c r="X25" s="121"/>
      <c r="Y25" s="118"/>
      <c r="Z25" s="8"/>
      <c r="AA25" s="275" t="s">
        <v>62</v>
      </c>
      <c r="AB25" s="130"/>
      <c r="AC25" s="8"/>
      <c r="AD25" s="8"/>
      <c r="AE25" s="291">
        <v>8</v>
      </c>
      <c r="AF25" s="296" t="s">
        <v>222</v>
      </c>
      <c r="AG25" s="296"/>
      <c r="AH25" s="296"/>
      <c r="AI25" s="6"/>
      <c r="AJ25" s="355" t="s">
        <v>181</v>
      </c>
    </row>
    <row r="26" spans="1:36" ht="19.5" customHeight="1" thickBot="1">
      <c r="A26" s="336"/>
      <c r="B26" s="6"/>
      <c r="C26" s="297"/>
      <c r="D26" s="297"/>
      <c r="E26" s="297"/>
      <c r="F26" s="291"/>
      <c r="G26" s="122"/>
      <c r="I26" s="126"/>
      <c r="J26" s="288"/>
      <c r="K26" s="8"/>
      <c r="L26" s="118"/>
      <c r="M26" s="8"/>
      <c r="N26" s="121"/>
      <c r="O26" s="15"/>
      <c r="P26" s="10"/>
      <c r="Q26" s="27"/>
      <c r="R26" s="341"/>
      <c r="S26" s="342"/>
      <c r="T26" s="27"/>
      <c r="U26" s="15"/>
      <c r="V26" s="10"/>
      <c r="W26" s="8"/>
      <c r="X26" s="121"/>
      <c r="Y26" s="118"/>
      <c r="Z26" s="8"/>
      <c r="AA26" s="276"/>
      <c r="AB26" s="129"/>
      <c r="AC26" s="125"/>
      <c r="AD26" s="11"/>
      <c r="AE26" s="291"/>
      <c r="AF26" s="296"/>
      <c r="AG26" s="296"/>
      <c r="AH26" s="296"/>
      <c r="AI26" s="6"/>
      <c r="AJ26" s="356"/>
    </row>
    <row r="27" spans="1:36" ht="19.5" customHeight="1" thickTop="1">
      <c r="A27" s="336"/>
      <c r="B27" s="6"/>
      <c r="C27" s="297" t="s">
        <v>184</v>
      </c>
      <c r="D27" s="297"/>
      <c r="E27" s="297"/>
      <c r="F27" s="291">
        <v>2</v>
      </c>
      <c r="G27" s="124"/>
      <c r="I27" s="126"/>
      <c r="J27" s="289"/>
      <c r="K27" s="148"/>
      <c r="L27" s="118"/>
      <c r="M27" s="8"/>
      <c r="N27" s="121"/>
      <c r="O27" s="15"/>
      <c r="P27" s="10"/>
      <c r="Q27" s="27"/>
      <c r="R27" s="341"/>
      <c r="S27" s="342"/>
      <c r="T27" s="27"/>
      <c r="U27" s="15"/>
      <c r="V27" s="10"/>
      <c r="W27" s="8"/>
      <c r="X27" s="121"/>
      <c r="Y27" s="118"/>
      <c r="Z27" s="14"/>
      <c r="AA27" s="277"/>
      <c r="AB27" s="129"/>
      <c r="AC27" s="125"/>
      <c r="AD27" s="17"/>
      <c r="AE27" s="291">
        <v>7</v>
      </c>
      <c r="AF27" s="345" t="s">
        <v>221</v>
      </c>
      <c r="AG27" s="345"/>
      <c r="AH27" s="345"/>
      <c r="AI27" s="6"/>
      <c r="AJ27" s="356"/>
    </row>
    <row r="28" spans="1:36" ht="19.5" customHeight="1" thickBot="1">
      <c r="A28" s="336"/>
      <c r="B28" s="6"/>
      <c r="C28" s="297"/>
      <c r="D28" s="297"/>
      <c r="E28" s="297"/>
      <c r="F28" s="291"/>
      <c r="G28" s="122"/>
      <c r="H28" s="290" t="s">
        <v>39</v>
      </c>
      <c r="I28" s="127"/>
      <c r="J28" s="18"/>
      <c r="K28" s="149"/>
      <c r="L28" s="119"/>
      <c r="M28" s="8"/>
      <c r="N28" s="121"/>
      <c r="O28" s="15"/>
      <c r="P28" s="10"/>
      <c r="Q28" s="27"/>
      <c r="R28" s="341"/>
      <c r="S28" s="342"/>
      <c r="T28" s="27"/>
      <c r="U28" s="15"/>
      <c r="V28" s="10"/>
      <c r="W28" s="8"/>
      <c r="X28" s="121"/>
      <c r="Y28" s="119"/>
      <c r="Z28" s="15"/>
      <c r="AA28" s="8"/>
      <c r="AB28" s="129"/>
      <c r="AC28" s="292" t="s">
        <v>40</v>
      </c>
      <c r="AD28" s="11"/>
      <c r="AE28" s="291"/>
      <c r="AF28" s="345"/>
      <c r="AG28" s="345"/>
      <c r="AH28" s="345"/>
      <c r="AI28" s="6"/>
      <c r="AJ28" s="356"/>
    </row>
    <row r="29" spans="1:36" ht="19.5" customHeight="1" thickTop="1">
      <c r="A29" s="336"/>
      <c r="B29" s="6"/>
      <c r="C29" s="296" t="s">
        <v>185</v>
      </c>
      <c r="D29" s="296"/>
      <c r="E29" s="296"/>
      <c r="F29" s="291">
        <v>3</v>
      </c>
      <c r="G29" s="123"/>
      <c r="H29" s="290"/>
      <c r="I29" s="127"/>
      <c r="J29" s="18"/>
      <c r="K29" s="10"/>
      <c r="L29" s="148"/>
      <c r="M29" s="8"/>
      <c r="N29" s="121"/>
      <c r="O29" s="15"/>
      <c r="P29" s="10"/>
      <c r="Q29" s="27"/>
      <c r="R29" s="341"/>
      <c r="S29" s="342"/>
      <c r="T29" s="27"/>
      <c r="U29" s="15"/>
      <c r="V29" s="10"/>
      <c r="W29" s="8"/>
      <c r="X29" s="135"/>
      <c r="Y29" s="163"/>
      <c r="Z29" s="141"/>
      <c r="AA29" s="8"/>
      <c r="AB29" s="131"/>
      <c r="AC29" s="292"/>
      <c r="AD29" s="17"/>
      <c r="AE29" s="291">
        <v>6</v>
      </c>
      <c r="AF29" s="297" t="s">
        <v>220</v>
      </c>
      <c r="AG29" s="297"/>
      <c r="AH29" s="297"/>
      <c r="AI29" s="6"/>
      <c r="AJ29" s="356"/>
    </row>
    <row r="30" spans="1:36" ht="19.5" customHeight="1" thickBot="1">
      <c r="A30" s="336"/>
      <c r="B30" s="6"/>
      <c r="C30" s="296"/>
      <c r="D30" s="296"/>
      <c r="E30" s="296"/>
      <c r="F30" s="291"/>
      <c r="G30" s="122"/>
      <c r="H30" s="8"/>
      <c r="I30" s="121"/>
      <c r="J30" s="284" t="s">
        <v>141</v>
      </c>
      <c r="K30" s="19"/>
      <c r="L30" s="149"/>
      <c r="M30" s="8"/>
      <c r="N30" s="121"/>
      <c r="O30" s="15"/>
      <c r="P30" s="10"/>
      <c r="Q30" s="27"/>
      <c r="R30" s="341"/>
      <c r="S30" s="342"/>
      <c r="T30" s="27"/>
      <c r="U30" s="15"/>
      <c r="V30" s="10"/>
      <c r="W30" s="8"/>
      <c r="X30" s="135"/>
      <c r="Y30" s="128"/>
      <c r="Z30" s="172"/>
      <c r="AA30" s="278" t="s">
        <v>152</v>
      </c>
      <c r="AB30" s="131"/>
      <c r="AC30" s="24"/>
      <c r="AD30" s="11"/>
      <c r="AE30" s="291"/>
      <c r="AF30" s="297"/>
      <c r="AG30" s="297"/>
      <c r="AH30" s="297"/>
      <c r="AI30" s="6"/>
      <c r="AJ30" s="356"/>
    </row>
    <row r="31" spans="1:36" ht="19.5" customHeight="1" thickTop="1">
      <c r="A31" s="336"/>
      <c r="B31" s="6"/>
      <c r="C31" s="295" t="s">
        <v>186</v>
      </c>
      <c r="D31" s="295"/>
      <c r="E31" s="295"/>
      <c r="F31" s="291">
        <v>4</v>
      </c>
      <c r="G31" s="123"/>
      <c r="H31" s="8"/>
      <c r="I31" s="121"/>
      <c r="J31" s="285"/>
      <c r="K31" s="8"/>
      <c r="L31" s="149"/>
      <c r="M31" s="8"/>
      <c r="N31" s="121"/>
      <c r="O31" s="15"/>
      <c r="P31" s="10"/>
      <c r="Q31" s="27"/>
      <c r="R31" s="341"/>
      <c r="S31" s="342"/>
      <c r="T31" s="27"/>
      <c r="U31" s="15"/>
      <c r="V31" s="10"/>
      <c r="W31" s="8"/>
      <c r="X31" s="135"/>
      <c r="Y31" s="128"/>
      <c r="Z31" s="8"/>
      <c r="AA31" s="279"/>
      <c r="AB31" s="130"/>
      <c r="AC31" s="10"/>
      <c r="AD31" s="17"/>
      <c r="AE31" s="291">
        <v>5</v>
      </c>
      <c r="AF31" s="295" t="s">
        <v>219</v>
      </c>
      <c r="AG31" s="295"/>
      <c r="AH31" s="295"/>
      <c r="AI31" s="6"/>
      <c r="AJ31" s="356"/>
    </row>
    <row r="32" spans="1:36" ht="19.5" customHeight="1">
      <c r="A32" s="336"/>
      <c r="B32" s="6"/>
      <c r="C32" s="295"/>
      <c r="D32" s="295"/>
      <c r="E32" s="295"/>
      <c r="F32" s="291"/>
      <c r="G32" s="8"/>
      <c r="H32" s="8"/>
      <c r="I32" s="121"/>
      <c r="J32" s="286"/>
      <c r="K32" s="8"/>
      <c r="L32" s="149"/>
      <c r="M32" s="8"/>
      <c r="N32" s="121"/>
      <c r="O32" s="15"/>
      <c r="P32" s="10"/>
      <c r="Q32" s="8"/>
      <c r="R32" s="341"/>
      <c r="S32" s="342"/>
      <c r="T32" s="8"/>
      <c r="U32" s="15"/>
      <c r="V32" s="10"/>
      <c r="W32" s="8"/>
      <c r="X32" s="135"/>
      <c r="Y32" s="128"/>
      <c r="Z32" s="8"/>
      <c r="AA32" s="280"/>
      <c r="AB32" s="130"/>
      <c r="AC32" s="8"/>
      <c r="AD32" s="8"/>
      <c r="AE32" s="291"/>
      <c r="AF32" s="295"/>
      <c r="AG32" s="295"/>
      <c r="AH32" s="295"/>
      <c r="AI32" s="6"/>
      <c r="AJ32" s="356"/>
    </row>
    <row r="33" spans="1:36" ht="19.5" customHeight="1" thickBot="1">
      <c r="A33" s="336"/>
      <c r="B33" s="6"/>
      <c r="C33" s="20"/>
      <c r="D33" s="20"/>
      <c r="E33" s="20"/>
      <c r="F33" s="7"/>
      <c r="G33" s="8"/>
      <c r="H33" s="8"/>
      <c r="I33" s="121"/>
      <c r="J33" s="8"/>
      <c r="K33" s="8"/>
      <c r="L33" s="149"/>
      <c r="M33" s="169"/>
      <c r="N33" s="167"/>
      <c r="O33" s="15"/>
      <c r="P33" s="8"/>
      <c r="Q33" s="15"/>
      <c r="R33" s="341"/>
      <c r="S33" s="342"/>
      <c r="T33" s="8"/>
      <c r="U33" s="15"/>
      <c r="V33" s="10"/>
      <c r="W33" s="166"/>
      <c r="X33" s="167"/>
      <c r="Y33" s="128"/>
      <c r="Z33" s="22"/>
      <c r="AA33" s="22"/>
      <c r="AB33" s="130"/>
      <c r="AC33" s="8"/>
      <c r="AD33" s="8"/>
      <c r="AE33" s="7"/>
      <c r="AF33" s="20"/>
      <c r="AG33" s="20"/>
      <c r="AH33" s="20"/>
      <c r="AI33" s="6"/>
      <c r="AJ33" s="356"/>
    </row>
    <row r="34" spans="1:36" ht="19.5" customHeight="1" thickTop="1">
      <c r="A34" s="336"/>
      <c r="B34" s="6"/>
      <c r="C34" s="20"/>
      <c r="D34" s="20"/>
      <c r="E34" s="20"/>
      <c r="F34" s="7"/>
      <c r="G34" s="8"/>
      <c r="H34" s="8"/>
      <c r="I34" s="121"/>
      <c r="J34" s="8"/>
      <c r="K34" s="8"/>
      <c r="L34" s="10"/>
      <c r="M34" s="15"/>
      <c r="N34" s="121"/>
      <c r="O34" s="8"/>
      <c r="P34" s="8"/>
      <c r="Q34" s="15"/>
      <c r="R34" s="341"/>
      <c r="S34" s="342"/>
      <c r="T34" s="8"/>
      <c r="U34" s="15"/>
      <c r="V34" s="8"/>
      <c r="W34" s="8"/>
      <c r="X34" s="180"/>
      <c r="Y34" s="118"/>
      <c r="Z34" s="22"/>
      <c r="AA34" s="22"/>
      <c r="AB34" s="130"/>
      <c r="AC34" s="8"/>
      <c r="AD34" s="8"/>
      <c r="AE34" s="7"/>
      <c r="AF34" s="20"/>
      <c r="AG34" s="20"/>
      <c r="AH34" s="20"/>
      <c r="AI34" s="6"/>
      <c r="AJ34" s="356"/>
    </row>
    <row r="35" spans="1:36" ht="19.5" customHeight="1">
      <c r="A35" s="336"/>
      <c r="B35" s="6"/>
      <c r="C35" s="298" t="s">
        <v>187</v>
      </c>
      <c r="D35" s="299"/>
      <c r="E35" s="300"/>
      <c r="F35" s="291">
        <v>5</v>
      </c>
      <c r="G35" s="8"/>
      <c r="H35" s="8"/>
      <c r="I35" s="121"/>
      <c r="J35" s="287" t="s">
        <v>57</v>
      </c>
      <c r="K35" s="8"/>
      <c r="L35" s="10"/>
      <c r="M35" s="8"/>
      <c r="N35" s="121"/>
      <c r="O35" s="8"/>
      <c r="P35" s="8"/>
      <c r="Q35" s="15"/>
      <c r="R35" s="341"/>
      <c r="S35" s="342"/>
      <c r="T35" s="8"/>
      <c r="U35" s="15"/>
      <c r="V35" s="8"/>
      <c r="W35" s="8"/>
      <c r="X35" s="181"/>
      <c r="Y35" s="118"/>
      <c r="Z35" s="8"/>
      <c r="AA35" s="275" t="s">
        <v>60</v>
      </c>
      <c r="AB35" s="130"/>
      <c r="AC35" s="9"/>
      <c r="AD35" s="8"/>
      <c r="AE35" s="291">
        <v>4</v>
      </c>
      <c r="AF35" s="304" t="s">
        <v>218</v>
      </c>
      <c r="AG35" s="305"/>
      <c r="AH35" s="306"/>
      <c r="AI35" s="6"/>
      <c r="AJ35" s="356"/>
    </row>
    <row r="36" spans="1:36" ht="19.5" customHeight="1" thickBot="1">
      <c r="A36" s="336"/>
      <c r="B36" s="6"/>
      <c r="C36" s="301"/>
      <c r="D36" s="302"/>
      <c r="E36" s="303"/>
      <c r="F36" s="291"/>
      <c r="G36" s="12"/>
      <c r="I36" s="126"/>
      <c r="J36" s="288"/>
      <c r="K36" s="8"/>
      <c r="L36" s="10"/>
      <c r="M36" s="8"/>
      <c r="N36" s="121"/>
      <c r="O36" s="13"/>
      <c r="P36" s="13"/>
      <c r="Q36" s="65"/>
      <c r="R36" s="341"/>
      <c r="S36" s="342"/>
      <c r="T36" s="13"/>
      <c r="U36" s="65"/>
      <c r="V36" s="13"/>
      <c r="W36" s="8"/>
      <c r="X36" s="181"/>
      <c r="Y36" s="118"/>
      <c r="Z36" s="8"/>
      <c r="AA36" s="276"/>
      <c r="AB36" s="129"/>
      <c r="AC36" s="125"/>
      <c r="AD36" s="12"/>
      <c r="AE36" s="291"/>
      <c r="AF36" s="307"/>
      <c r="AG36" s="308"/>
      <c r="AH36" s="309"/>
      <c r="AI36" s="6"/>
      <c r="AJ36" s="356"/>
    </row>
    <row r="37" spans="1:36" ht="19.5" customHeight="1" thickTop="1">
      <c r="A37" s="336"/>
      <c r="B37" s="6"/>
      <c r="C37" s="304" t="s">
        <v>188</v>
      </c>
      <c r="D37" s="305"/>
      <c r="E37" s="306"/>
      <c r="F37" s="291">
        <v>6</v>
      </c>
      <c r="G37" s="124"/>
      <c r="I37" s="126"/>
      <c r="J37" s="289"/>
      <c r="K37" s="148"/>
      <c r="L37" s="10"/>
      <c r="M37" s="8"/>
      <c r="N37" s="121"/>
      <c r="O37" s="8"/>
      <c r="P37" s="8"/>
      <c r="Q37" s="15"/>
      <c r="R37" s="341"/>
      <c r="S37" s="342"/>
      <c r="T37" s="8"/>
      <c r="U37" s="15"/>
      <c r="V37" s="8"/>
      <c r="W37" s="8"/>
      <c r="X37" s="181"/>
      <c r="Y37" s="118"/>
      <c r="Z37" s="14"/>
      <c r="AA37" s="277"/>
      <c r="AB37" s="129"/>
      <c r="AC37" s="125"/>
      <c r="AD37" s="19"/>
      <c r="AE37" s="291">
        <v>3</v>
      </c>
      <c r="AF37" s="310" t="s">
        <v>217</v>
      </c>
      <c r="AG37" s="311"/>
      <c r="AH37" s="312"/>
      <c r="AI37" s="6"/>
      <c r="AJ37" s="356"/>
    </row>
    <row r="38" spans="1:36" ht="19.5" customHeight="1" thickBot="1">
      <c r="A38" s="336"/>
      <c r="B38" s="6"/>
      <c r="C38" s="307"/>
      <c r="D38" s="308"/>
      <c r="E38" s="309"/>
      <c r="F38" s="291"/>
      <c r="G38" s="122"/>
      <c r="H38" s="290" t="s">
        <v>41</v>
      </c>
      <c r="I38" s="127"/>
      <c r="J38" s="18"/>
      <c r="K38" s="149"/>
      <c r="L38" s="162"/>
      <c r="M38" s="8"/>
      <c r="N38" s="121"/>
      <c r="O38" s="8"/>
      <c r="P38" s="8"/>
      <c r="Q38" s="15"/>
      <c r="R38" s="341"/>
      <c r="S38" s="342"/>
      <c r="T38" s="8"/>
      <c r="U38" s="15"/>
      <c r="V38" s="8"/>
      <c r="W38" s="8"/>
      <c r="X38" s="181"/>
      <c r="Y38" s="179"/>
      <c r="Z38" s="15"/>
      <c r="AA38" s="8"/>
      <c r="AB38" s="129"/>
      <c r="AC38" s="292" t="s">
        <v>42</v>
      </c>
      <c r="AD38" s="12"/>
      <c r="AE38" s="291"/>
      <c r="AF38" s="313"/>
      <c r="AG38" s="314"/>
      <c r="AH38" s="315"/>
      <c r="AI38" s="6"/>
      <c r="AJ38" s="356"/>
    </row>
    <row r="39" spans="1:36" ht="19.5" customHeight="1" thickTop="1">
      <c r="A39" s="336"/>
      <c r="B39" s="6"/>
      <c r="C39" s="322" t="s">
        <v>189</v>
      </c>
      <c r="D39" s="323"/>
      <c r="E39" s="324"/>
      <c r="F39" s="291">
        <v>7</v>
      </c>
      <c r="G39" s="123"/>
      <c r="H39" s="290"/>
      <c r="I39" s="127"/>
      <c r="J39" s="18"/>
      <c r="K39" s="10"/>
      <c r="L39" s="8"/>
      <c r="M39" s="8"/>
      <c r="N39" s="121"/>
      <c r="O39" s="8"/>
      <c r="P39" s="8"/>
      <c r="Q39" s="15"/>
      <c r="R39" s="341"/>
      <c r="S39" s="342"/>
      <c r="T39" s="8"/>
      <c r="U39" s="15"/>
      <c r="V39" s="8"/>
      <c r="W39" s="8"/>
      <c r="X39" s="121"/>
      <c r="Y39" s="8"/>
      <c r="Z39" s="141"/>
      <c r="AA39" s="8"/>
      <c r="AB39" s="131"/>
      <c r="AC39" s="292"/>
      <c r="AD39" s="19"/>
      <c r="AE39" s="291">
        <v>2</v>
      </c>
      <c r="AF39" s="322" t="s">
        <v>216</v>
      </c>
      <c r="AG39" s="323"/>
      <c r="AH39" s="324"/>
      <c r="AI39" s="6"/>
      <c r="AJ39" s="356"/>
    </row>
    <row r="40" spans="1:36" ht="19.5" customHeight="1" thickBot="1">
      <c r="A40" s="336"/>
      <c r="B40" s="6"/>
      <c r="C40" s="325"/>
      <c r="D40" s="326"/>
      <c r="E40" s="327"/>
      <c r="F40" s="291"/>
      <c r="G40" s="122"/>
      <c r="H40" s="18"/>
      <c r="I40" s="121"/>
      <c r="J40" s="284" t="s">
        <v>143</v>
      </c>
      <c r="K40" s="19"/>
      <c r="L40" s="8"/>
      <c r="N40" s="134"/>
      <c r="O40" s="133"/>
      <c r="P40" s="8"/>
      <c r="Q40" s="15"/>
      <c r="R40" s="343"/>
      <c r="S40" s="344"/>
      <c r="T40" s="8"/>
      <c r="U40" s="15"/>
      <c r="W40" s="133"/>
      <c r="X40" s="134"/>
      <c r="Y40" s="8"/>
      <c r="Z40" s="172"/>
      <c r="AA40" s="278" t="s">
        <v>151</v>
      </c>
      <c r="AB40" s="130"/>
      <c r="AC40" s="24"/>
      <c r="AD40" s="12"/>
      <c r="AE40" s="291"/>
      <c r="AF40" s="325"/>
      <c r="AG40" s="326"/>
      <c r="AH40" s="327"/>
      <c r="AI40" s="6"/>
      <c r="AJ40" s="356"/>
    </row>
    <row r="41" spans="1:36" ht="19.5" customHeight="1" thickTop="1">
      <c r="A41" s="336"/>
      <c r="B41" s="6"/>
      <c r="C41" s="316" t="s">
        <v>190</v>
      </c>
      <c r="D41" s="317"/>
      <c r="E41" s="318"/>
      <c r="F41" s="291">
        <v>8</v>
      </c>
      <c r="G41" s="123"/>
      <c r="H41" s="18"/>
      <c r="I41" s="121"/>
      <c r="J41" s="285"/>
      <c r="K41" s="8"/>
      <c r="M41" s="133"/>
      <c r="N41" s="134"/>
      <c r="O41" s="133"/>
      <c r="P41" s="8"/>
      <c r="Q41" s="66"/>
      <c r="R41" s="29"/>
      <c r="S41" s="29"/>
      <c r="T41" s="29"/>
      <c r="U41" s="15"/>
      <c r="V41" s="133"/>
      <c r="W41" s="133"/>
      <c r="X41" s="134"/>
      <c r="Y41" s="8"/>
      <c r="Z41" s="8"/>
      <c r="AA41" s="279"/>
      <c r="AB41" s="130"/>
      <c r="AC41" s="24"/>
      <c r="AD41" s="19"/>
      <c r="AE41" s="291">
        <v>1</v>
      </c>
      <c r="AF41" s="316" t="s">
        <v>215</v>
      </c>
      <c r="AG41" s="317"/>
      <c r="AH41" s="318"/>
      <c r="AI41" s="6"/>
      <c r="AJ41" s="356"/>
    </row>
    <row r="42" spans="1:36" ht="19.5" customHeight="1">
      <c r="A42" s="337"/>
      <c r="B42" s="6"/>
      <c r="C42" s="319"/>
      <c r="D42" s="320"/>
      <c r="E42" s="321"/>
      <c r="F42" s="291"/>
      <c r="G42" s="8"/>
      <c r="H42" s="8"/>
      <c r="I42" s="121"/>
      <c r="J42" s="286"/>
      <c r="K42" s="8"/>
      <c r="L42" s="281" t="s">
        <v>130</v>
      </c>
      <c r="M42" s="133"/>
      <c r="N42" s="134"/>
      <c r="O42" s="133"/>
      <c r="P42" s="8"/>
      <c r="Q42" s="66"/>
      <c r="R42" s="29"/>
      <c r="S42" s="29"/>
      <c r="T42" s="29"/>
      <c r="U42" s="15"/>
      <c r="V42" s="133"/>
      <c r="W42" s="133"/>
      <c r="X42" s="134"/>
      <c r="Y42" s="281" t="s">
        <v>131</v>
      </c>
      <c r="Z42" s="8"/>
      <c r="AA42" s="280"/>
      <c r="AB42" s="130"/>
      <c r="AC42" s="8"/>
      <c r="AD42" s="8"/>
      <c r="AE42" s="291"/>
      <c r="AF42" s="319"/>
      <c r="AG42" s="320"/>
      <c r="AH42" s="321"/>
      <c r="AI42" s="6"/>
      <c r="AJ42" s="357"/>
    </row>
    <row r="43" spans="1:36" ht="19.5" customHeight="1">
      <c r="A43" s="26"/>
      <c r="B43" s="6"/>
      <c r="F43" s="7"/>
      <c r="G43" s="8"/>
      <c r="H43" s="8"/>
      <c r="I43" s="121"/>
      <c r="J43" s="8"/>
      <c r="K43" s="8"/>
      <c r="L43" s="282"/>
      <c r="M43" s="133"/>
      <c r="N43" s="134"/>
      <c r="O43" s="133"/>
      <c r="P43" s="8"/>
      <c r="Q43" s="64"/>
      <c r="R43" s="31"/>
      <c r="S43" s="64"/>
      <c r="T43" s="63"/>
      <c r="U43" s="15"/>
      <c r="V43" s="133"/>
      <c r="W43" s="133"/>
      <c r="X43" s="134"/>
      <c r="Y43" s="282"/>
      <c r="Z43" s="8"/>
      <c r="AA43" s="8"/>
      <c r="AB43" s="130"/>
      <c r="AC43" s="8"/>
      <c r="AD43" s="8"/>
      <c r="AE43" s="7"/>
      <c r="AF43" s="21"/>
      <c r="AG43" s="21"/>
      <c r="AH43" s="21"/>
      <c r="AI43" s="6"/>
      <c r="AJ43" s="26"/>
    </row>
    <row r="44" spans="1:36" ht="19.5" customHeight="1">
      <c r="A44" s="25"/>
      <c r="B44" s="6"/>
      <c r="C44" s="20"/>
      <c r="D44" s="20"/>
      <c r="E44" s="20"/>
      <c r="F44" s="7"/>
      <c r="G44" s="8"/>
      <c r="H44" s="8"/>
      <c r="I44" s="121"/>
      <c r="J44" s="8"/>
      <c r="K44" s="8"/>
      <c r="L44" s="282"/>
      <c r="M44" s="133"/>
      <c r="N44" s="134"/>
      <c r="O44" s="133"/>
      <c r="P44" s="10"/>
      <c r="Q44" s="29"/>
      <c r="R44" s="29"/>
      <c r="S44" s="29"/>
      <c r="T44" s="28"/>
      <c r="U44" s="8"/>
      <c r="V44" s="133"/>
      <c r="W44" s="133"/>
      <c r="X44" s="134"/>
      <c r="Y44" s="282"/>
      <c r="Z44" s="8"/>
      <c r="AA44" s="8"/>
      <c r="AB44" s="130"/>
      <c r="AC44" s="8"/>
      <c r="AD44" s="8"/>
      <c r="AE44" s="7"/>
      <c r="AF44" s="21"/>
      <c r="AG44" s="21"/>
      <c r="AH44" s="21"/>
      <c r="AI44" s="6"/>
      <c r="AJ44" s="25"/>
    </row>
    <row r="45" spans="1:36" ht="19.5" customHeight="1">
      <c r="A45" s="355" t="s">
        <v>177</v>
      </c>
      <c r="B45" s="6"/>
      <c r="C45" s="297" t="s">
        <v>239</v>
      </c>
      <c r="D45" s="297"/>
      <c r="E45" s="297"/>
      <c r="F45" s="291">
        <v>1</v>
      </c>
      <c r="G45" s="8"/>
      <c r="H45" s="8"/>
      <c r="I45" s="121"/>
      <c r="J45" s="287" t="s">
        <v>52</v>
      </c>
      <c r="K45" s="8"/>
      <c r="L45" s="283"/>
      <c r="M45" s="133"/>
      <c r="N45" s="134"/>
      <c r="O45" s="133"/>
      <c r="P45" s="10"/>
      <c r="Q45" s="29"/>
      <c r="R45" s="29"/>
      <c r="S45" s="29"/>
      <c r="T45" s="28"/>
      <c r="U45" s="8"/>
      <c r="V45" s="133"/>
      <c r="W45" s="133"/>
      <c r="X45" s="134"/>
      <c r="Y45" s="283"/>
      <c r="Z45" s="8"/>
      <c r="AA45" s="275" t="s">
        <v>65</v>
      </c>
      <c r="AB45" s="130"/>
      <c r="AC45" s="8"/>
      <c r="AD45" s="8"/>
      <c r="AE45" s="291">
        <v>8</v>
      </c>
      <c r="AF45" s="296" t="s">
        <v>214</v>
      </c>
      <c r="AG45" s="296"/>
      <c r="AH45" s="296"/>
      <c r="AI45" s="6"/>
      <c r="AJ45" s="355" t="s">
        <v>180</v>
      </c>
    </row>
    <row r="46" spans="1:36" ht="19.5" customHeight="1" thickBot="1">
      <c r="A46" s="356"/>
      <c r="B46" s="6"/>
      <c r="C46" s="297"/>
      <c r="D46" s="297"/>
      <c r="E46" s="297"/>
      <c r="F46" s="291"/>
      <c r="G46" s="122"/>
      <c r="I46" s="126"/>
      <c r="J46" s="288"/>
      <c r="K46" s="8"/>
      <c r="L46" s="133"/>
      <c r="M46" s="133"/>
      <c r="N46" s="134"/>
      <c r="O46" s="133"/>
      <c r="P46" s="10"/>
      <c r="Q46" s="29"/>
      <c r="R46" s="29"/>
      <c r="S46" s="29"/>
      <c r="T46" s="28"/>
      <c r="U46" s="8"/>
      <c r="V46" s="133"/>
      <c r="W46" s="133"/>
      <c r="X46" s="134"/>
      <c r="Y46" s="8"/>
      <c r="Z46" s="8"/>
      <c r="AA46" s="276"/>
      <c r="AB46" s="129"/>
      <c r="AC46" s="125"/>
      <c r="AD46" s="12"/>
      <c r="AE46" s="291"/>
      <c r="AF46" s="296"/>
      <c r="AG46" s="296"/>
      <c r="AH46" s="296"/>
      <c r="AI46" s="6"/>
      <c r="AJ46" s="356"/>
    </row>
    <row r="47" spans="1:36" ht="19.5" customHeight="1" thickTop="1">
      <c r="A47" s="356"/>
      <c r="B47" s="6"/>
      <c r="C47" s="295" t="s">
        <v>240</v>
      </c>
      <c r="D47" s="295"/>
      <c r="E47" s="295"/>
      <c r="F47" s="291">
        <v>2</v>
      </c>
      <c r="G47" s="124"/>
      <c r="I47" s="126"/>
      <c r="J47" s="289"/>
      <c r="K47" s="148"/>
      <c r="L47" s="8"/>
      <c r="M47" s="133"/>
      <c r="N47" s="134"/>
      <c r="O47" s="133"/>
      <c r="P47" s="10"/>
      <c r="Q47" s="8"/>
      <c r="R47" s="8"/>
      <c r="S47" s="8"/>
      <c r="T47" s="10"/>
      <c r="U47" s="8"/>
      <c r="V47" s="133"/>
      <c r="W47" s="133"/>
      <c r="X47" s="134"/>
      <c r="Y47" s="8"/>
      <c r="Z47" s="142"/>
      <c r="AA47" s="277"/>
      <c r="AB47" s="129"/>
      <c r="AC47" s="125"/>
      <c r="AD47" s="19"/>
      <c r="AE47" s="291">
        <v>7</v>
      </c>
      <c r="AF47" s="297" t="s">
        <v>213</v>
      </c>
      <c r="AG47" s="297"/>
      <c r="AH47" s="297"/>
      <c r="AI47" s="6"/>
      <c r="AJ47" s="356"/>
    </row>
    <row r="48" spans="1:36" ht="19.5" customHeight="1" thickBot="1">
      <c r="A48" s="356"/>
      <c r="B48" s="6"/>
      <c r="C48" s="295"/>
      <c r="D48" s="295"/>
      <c r="E48" s="295"/>
      <c r="F48" s="291"/>
      <c r="G48" s="122"/>
      <c r="H48" s="290" t="s">
        <v>43</v>
      </c>
      <c r="I48" s="127"/>
      <c r="J48" s="18"/>
      <c r="K48" s="149"/>
      <c r="L48" s="119"/>
      <c r="M48" s="8"/>
      <c r="N48" s="121"/>
      <c r="O48" s="8"/>
      <c r="P48" s="10"/>
      <c r="Q48" s="8"/>
      <c r="R48" s="8"/>
      <c r="S48" s="8"/>
      <c r="T48" s="10"/>
      <c r="U48" s="8"/>
      <c r="V48" s="8"/>
      <c r="W48" s="8"/>
      <c r="X48" s="121"/>
      <c r="Y48" s="119"/>
      <c r="Z48" s="141"/>
      <c r="AA48" s="8"/>
      <c r="AB48" s="129"/>
      <c r="AC48" s="292" t="s">
        <v>44</v>
      </c>
      <c r="AD48" s="12"/>
      <c r="AE48" s="291"/>
      <c r="AF48" s="297"/>
      <c r="AG48" s="297"/>
      <c r="AH48" s="297"/>
      <c r="AI48" s="6"/>
      <c r="AJ48" s="356"/>
    </row>
    <row r="49" spans="1:36" ht="19.5" customHeight="1" thickTop="1">
      <c r="A49" s="356"/>
      <c r="B49" s="6"/>
      <c r="C49" s="297" t="s">
        <v>241</v>
      </c>
      <c r="D49" s="297"/>
      <c r="E49" s="297"/>
      <c r="F49" s="291">
        <v>3</v>
      </c>
      <c r="G49" s="123"/>
      <c r="H49" s="290"/>
      <c r="I49" s="127"/>
      <c r="J49" s="18"/>
      <c r="K49" s="10"/>
      <c r="L49" s="146"/>
      <c r="M49" s="15"/>
      <c r="N49" s="121"/>
      <c r="O49" s="8"/>
      <c r="P49" s="10"/>
      <c r="Q49" s="8"/>
      <c r="R49" s="8"/>
      <c r="S49" s="8"/>
      <c r="T49" s="10"/>
      <c r="U49" s="8"/>
      <c r="V49" s="8"/>
      <c r="W49" s="8"/>
      <c r="X49" s="121"/>
      <c r="Y49" s="182"/>
      <c r="Z49" s="15"/>
      <c r="AA49" s="8"/>
      <c r="AB49" s="131"/>
      <c r="AC49" s="292"/>
      <c r="AD49" s="19"/>
      <c r="AE49" s="291">
        <v>6</v>
      </c>
      <c r="AF49" s="295" t="s">
        <v>212</v>
      </c>
      <c r="AG49" s="295"/>
      <c r="AH49" s="295"/>
      <c r="AI49" s="6"/>
      <c r="AJ49" s="356"/>
    </row>
    <row r="50" spans="1:36" ht="19.5" customHeight="1">
      <c r="A50" s="356"/>
      <c r="B50" s="6"/>
      <c r="C50" s="297"/>
      <c r="D50" s="297"/>
      <c r="E50" s="297"/>
      <c r="F50" s="291"/>
      <c r="G50" s="122"/>
      <c r="H50" s="18"/>
      <c r="I50" s="127"/>
      <c r="J50" s="284" t="s">
        <v>138</v>
      </c>
      <c r="K50" s="19"/>
      <c r="L50" s="10"/>
      <c r="M50" s="8"/>
      <c r="N50" s="121"/>
      <c r="O50" s="8"/>
      <c r="P50" s="10"/>
      <c r="Q50" s="8"/>
      <c r="R50" s="8"/>
      <c r="S50" s="8"/>
      <c r="T50" s="10"/>
      <c r="U50" s="8"/>
      <c r="V50" s="8"/>
      <c r="W50" s="8"/>
      <c r="X50" s="121"/>
      <c r="Y50" s="177"/>
      <c r="Z50" s="16"/>
      <c r="AA50" s="278" t="s">
        <v>150</v>
      </c>
      <c r="AB50" s="131"/>
      <c r="AC50" s="24"/>
      <c r="AD50" s="12"/>
      <c r="AE50" s="291"/>
      <c r="AF50" s="295"/>
      <c r="AG50" s="295"/>
      <c r="AH50" s="295"/>
      <c r="AI50" s="6"/>
      <c r="AJ50" s="356"/>
    </row>
    <row r="51" spans="1:36" ht="19.5" customHeight="1">
      <c r="A51" s="356"/>
      <c r="B51" s="6"/>
      <c r="C51" s="346" t="s">
        <v>242</v>
      </c>
      <c r="D51" s="346"/>
      <c r="E51" s="346"/>
      <c r="F51" s="291">
        <v>4</v>
      </c>
      <c r="G51" s="123"/>
      <c r="H51" s="18"/>
      <c r="I51" s="127"/>
      <c r="J51" s="285"/>
      <c r="K51" s="8"/>
      <c r="L51" s="10"/>
      <c r="M51" s="8"/>
      <c r="N51" s="121"/>
      <c r="O51" s="8"/>
      <c r="P51" s="10"/>
      <c r="Q51" s="8"/>
      <c r="R51" s="8"/>
      <c r="S51" s="8"/>
      <c r="T51" s="10"/>
      <c r="U51" s="8"/>
      <c r="V51" s="8"/>
      <c r="W51" s="8"/>
      <c r="X51" s="121"/>
      <c r="Y51" s="177"/>
      <c r="Z51" s="8"/>
      <c r="AA51" s="279"/>
      <c r="AB51" s="131"/>
      <c r="AC51" s="24"/>
      <c r="AD51" s="19"/>
      <c r="AE51" s="291">
        <v>5</v>
      </c>
      <c r="AF51" s="345" t="s">
        <v>211</v>
      </c>
      <c r="AG51" s="345"/>
      <c r="AH51" s="345"/>
      <c r="AI51" s="6"/>
      <c r="AJ51" s="356"/>
    </row>
    <row r="52" spans="1:36" ht="19.5" customHeight="1">
      <c r="A52" s="356"/>
      <c r="B52" s="6"/>
      <c r="C52" s="346"/>
      <c r="D52" s="346"/>
      <c r="E52" s="346"/>
      <c r="F52" s="291"/>
      <c r="G52" s="8"/>
      <c r="H52" s="8"/>
      <c r="I52" s="121"/>
      <c r="J52" s="286"/>
      <c r="K52" s="8"/>
      <c r="L52" s="10"/>
      <c r="M52" s="8"/>
      <c r="N52" s="121"/>
      <c r="O52" s="8"/>
      <c r="P52" s="10"/>
      <c r="Q52" s="8"/>
      <c r="R52" s="8"/>
      <c r="S52" s="8"/>
      <c r="T52" s="10"/>
      <c r="U52" s="8"/>
      <c r="V52" s="8"/>
      <c r="W52" s="8"/>
      <c r="X52" s="121"/>
      <c r="Y52" s="177"/>
      <c r="Z52" s="8"/>
      <c r="AA52" s="280"/>
      <c r="AB52" s="131"/>
      <c r="AC52" s="18"/>
      <c r="AD52" s="8"/>
      <c r="AE52" s="291"/>
      <c r="AF52" s="345"/>
      <c r="AG52" s="345"/>
      <c r="AH52" s="345"/>
      <c r="AI52" s="6"/>
      <c r="AJ52" s="356"/>
    </row>
    <row r="53" spans="1:36" ht="19.5" customHeight="1" thickBot="1">
      <c r="A53" s="356"/>
      <c r="B53" s="6"/>
      <c r="C53" s="20"/>
      <c r="D53" s="20"/>
      <c r="E53" s="20"/>
      <c r="F53" s="7"/>
      <c r="G53" s="8"/>
      <c r="H53" s="8"/>
      <c r="I53" s="121"/>
      <c r="J53" s="8"/>
      <c r="K53" s="8"/>
      <c r="L53" s="10"/>
      <c r="M53" s="15"/>
      <c r="N53" s="121"/>
      <c r="O53" s="8"/>
      <c r="P53" s="10"/>
      <c r="Q53" s="8"/>
      <c r="R53" s="8"/>
      <c r="S53" s="8"/>
      <c r="T53" s="10"/>
      <c r="U53" s="8"/>
      <c r="V53" s="8"/>
      <c r="W53" s="8"/>
      <c r="X53" s="121"/>
      <c r="Y53" s="177"/>
      <c r="Z53" s="22"/>
      <c r="AA53" s="22"/>
      <c r="AB53" s="132"/>
      <c r="AC53" s="7"/>
      <c r="AD53" s="8"/>
      <c r="AE53" s="7"/>
      <c r="AF53" s="20"/>
      <c r="AG53" s="20"/>
      <c r="AH53" s="20"/>
      <c r="AI53" s="6"/>
      <c r="AJ53" s="356"/>
    </row>
    <row r="54" spans="1:36" ht="19.5" customHeight="1" thickTop="1">
      <c r="A54" s="356"/>
      <c r="B54" s="6"/>
      <c r="C54" s="20"/>
      <c r="D54" s="20"/>
      <c r="E54" s="20"/>
      <c r="F54" s="7"/>
      <c r="G54" s="8"/>
      <c r="H54" s="8"/>
      <c r="I54" s="121"/>
      <c r="J54" s="8"/>
      <c r="K54" s="8"/>
      <c r="L54" s="149"/>
      <c r="M54" s="147"/>
      <c r="N54" s="165"/>
      <c r="O54" s="8"/>
      <c r="P54" s="10"/>
      <c r="Q54" s="8"/>
      <c r="R54" s="8"/>
      <c r="S54" s="8"/>
      <c r="T54" s="10"/>
      <c r="U54" s="8"/>
      <c r="V54" s="10"/>
      <c r="W54" s="147"/>
      <c r="X54" s="165"/>
      <c r="Y54" s="128"/>
      <c r="Z54" s="22"/>
      <c r="AA54" s="22"/>
      <c r="AB54" s="132"/>
      <c r="AC54" s="7"/>
      <c r="AD54" s="8"/>
      <c r="AE54" s="7"/>
      <c r="AF54" s="20"/>
      <c r="AG54" s="20"/>
      <c r="AH54" s="20"/>
      <c r="AI54" s="6"/>
      <c r="AJ54" s="356"/>
    </row>
    <row r="55" spans="1:36" ht="19.5" customHeight="1">
      <c r="A55" s="356"/>
      <c r="B55" s="6"/>
      <c r="C55" s="304" t="s">
        <v>243</v>
      </c>
      <c r="D55" s="305"/>
      <c r="E55" s="306"/>
      <c r="F55" s="291">
        <v>5</v>
      </c>
      <c r="G55" s="8"/>
      <c r="H55" s="8"/>
      <c r="I55" s="121"/>
      <c r="J55" s="287" t="s">
        <v>54</v>
      </c>
      <c r="K55" s="8"/>
      <c r="L55" s="149"/>
      <c r="M55" s="15"/>
      <c r="N55" s="135"/>
      <c r="O55" s="8"/>
      <c r="P55" s="10"/>
      <c r="Q55" s="27"/>
      <c r="R55" s="27"/>
      <c r="S55" s="27"/>
      <c r="T55" s="30"/>
      <c r="U55" s="8"/>
      <c r="V55" s="10"/>
      <c r="W55" s="8"/>
      <c r="X55" s="135"/>
      <c r="Y55" s="128"/>
      <c r="Z55" s="8"/>
      <c r="AA55" s="275" t="s">
        <v>63</v>
      </c>
      <c r="AB55" s="130"/>
      <c r="AC55" s="8"/>
      <c r="AD55" s="8"/>
      <c r="AE55" s="291">
        <v>4</v>
      </c>
      <c r="AF55" s="316" t="s">
        <v>210</v>
      </c>
      <c r="AG55" s="317"/>
      <c r="AH55" s="318"/>
      <c r="AI55" s="6"/>
      <c r="AJ55" s="356"/>
    </row>
    <row r="56" spans="1:36" ht="19.5" customHeight="1" thickBot="1">
      <c r="A56" s="356"/>
      <c r="B56" s="6"/>
      <c r="C56" s="307"/>
      <c r="D56" s="308"/>
      <c r="E56" s="309"/>
      <c r="F56" s="291"/>
      <c r="G56" s="12"/>
      <c r="I56" s="126"/>
      <c r="J56" s="288"/>
      <c r="K56" s="8"/>
      <c r="L56" s="149"/>
      <c r="M56" s="15"/>
      <c r="N56" s="135"/>
      <c r="O56" s="8"/>
      <c r="P56" s="10"/>
      <c r="Q56" s="27"/>
      <c r="R56" s="27"/>
      <c r="S56" s="27"/>
      <c r="T56" s="30"/>
      <c r="U56" s="8"/>
      <c r="V56" s="10"/>
      <c r="W56" s="8"/>
      <c r="X56" s="135"/>
      <c r="Y56" s="128"/>
      <c r="Z56" s="8"/>
      <c r="AA56" s="276"/>
      <c r="AB56" s="129"/>
      <c r="AC56" s="125"/>
      <c r="AD56" s="11"/>
      <c r="AE56" s="291"/>
      <c r="AF56" s="319"/>
      <c r="AG56" s="320"/>
      <c r="AH56" s="321"/>
      <c r="AI56" s="6"/>
      <c r="AJ56" s="356"/>
    </row>
    <row r="57" spans="1:36" ht="19.5" customHeight="1" thickTop="1">
      <c r="A57" s="356"/>
      <c r="B57" s="6"/>
      <c r="C57" s="322" t="s">
        <v>244</v>
      </c>
      <c r="D57" s="323"/>
      <c r="E57" s="324"/>
      <c r="F57" s="291">
        <v>6</v>
      </c>
      <c r="G57" s="10"/>
      <c r="I57" s="126"/>
      <c r="J57" s="289"/>
      <c r="K57" s="148"/>
      <c r="L57" s="149"/>
      <c r="M57" s="15"/>
      <c r="N57" s="135"/>
      <c r="O57" s="8"/>
      <c r="P57" s="10"/>
      <c r="Q57" s="27"/>
      <c r="R57" s="27"/>
      <c r="S57" s="27"/>
      <c r="T57" s="30"/>
      <c r="U57" s="8"/>
      <c r="V57" s="10"/>
      <c r="W57" s="8"/>
      <c r="X57" s="135"/>
      <c r="Y57" s="128"/>
      <c r="Z57" s="142"/>
      <c r="AA57" s="277"/>
      <c r="AB57" s="129"/>
      <c r="AC57" s="125"/>
      <c r="AD57" s="17"/>
      <c r="AE57" s="291">
        <v>3</v>
      </c>
      <c r="AF57" s="322" t="s">
        <v>209</v>
      </c>
      <c r="AG57" s="323"/>
      <c r="AH57" s="324"/>
      <c r="AI57" s="6"/>
      <c r="AJ57" s="356"/>
    </row>
    <row r="58" spans="1:36" ht="19.5" customHeight="1" thickBot="1">
      <c r="A58" s="356"/>
      <c r="B58" s="6"/>
      <c r="C58" s="325"/>
      <c r="D58" s="326"/>
      <c r="E58" s="327"/>
      <c r="F58" s="291"/>
      <c r="G58" s="11"/>
      <c r="H58" s="290" t="s">
        <v>45</v>
      </c>
      <c r="I58" s="127"/>
      <c r="J58" s="18"/>
      <c r="K58" s="149"/>
      <c r="L58" s="184"/>
      <c r="M58" s="15"/>
      <c r="N58" s="135"/>
      <c r="O58" s="8"/>
      <c r="P58" s="10"/>
      <c r="Q58" s="27"/>
      <c r="R58" s="27"/>
      <c r="S58" s="27"/>
      <c r="T58" s="30"/>
      <c r="U58" s="8"/>
      <c r="V58" s="10"/>
      <c r="W58" s="8"/>
      <c r="X58" s="135"/>
      <c r="Y58" s="164"/>
      <c r="Z58" s="141"/>
      <c r="AA58" s="8"/>
      <c r="AB58" s="129"/>
      <c r="AC58" s="292" t="s">
        <v>46</v>
      </c>
      <c r="AD58" s="11"/>
      <c r="AE58" s="291"/>
      <c r="AF58" s="325"/>
      <c r="AG58" s="326"/>
      <c r="AH58" s="327"/>
      <c r="AI58" s="6"/>
      <c r="AJ58" s="356"/>
    </row>
    <row r="59" spans="1:36" ht="19.5" customHeight="1" thickTop="1">
      <c r="A59" s="356"/>
      <c r="B59" s="6"/>
      <c r="C59" s="316" t="s">
        <v>245</v>
      </c>
      <c r="D59" s="317"/>
      <c r="E59" s="318"/>
      <c r="F59" s="291">
        <v>7</v>
      </c>
      <c r="G59" s="19"/>
      <c r="H59" s="290"/>
      <c r="I59" s="127"/>
      <c r="J59" s="18"/>
      <c r="K59" s="10"/>
      <c r="L59" s="118"/>
      <c r="M59" s="8"/>
      <c r="N59" s="135"/>
      <c r="O59" s="8"/>
      <c r="P59" s="10"/>
      <c r="Q59" s="27"/>
      <c r="R59" s="27"/>
      <c r="S59" s="27"/>
      <c r="T59" s="30"/>
      <c r="U59" s="8"/>
      <c r="V59" s="10"/>
      <c r="W59" s="8"/>
      <c r="X59" s="121"/>
      <c r="Y59" s="118"/>
      <c r="Z59" s="15"/>
      <c r="AA59" s="8"/>
      <c r="AB59" s="131"/>
      <c r="AC59" s="292"/>
      <c r="AD59" s="17"/>
      <c r="AE59" s="291">
        <v>2</v>
      </c>
      <c r="AF59" s="310" t="s">
        <v>208</v>
      </c>
      <c r="AG59" s="311"/>
      <c r="AH59" s="312"/>
      <c r="AI59" s="6"/>
      <c r="AJ59" s="356"/>
    </row>
    <row r="60" spans="1:36" ht="19.5" customHeight="1">
      <c r="A60" s="356"/>
      <c r="B60" s="6"/>
      <c r="C60" s="319"/>
      <c r="D60" s="320"/>
      <c r="E60" s="321"/>
      <c r="F60" s="291"/>
      <c r="G60" s="12"/>
      <c r="H60" s="8"/>
      <c r="I60" s="121"/>
      <c r="J60" s="284" t="s">
        <v>140</v>
      </c>
      <c r="K60" s="19"/>
      <c r="L60" s="118"/>
      <c r="M60" s="8"/>
      <c r="N60" s="135"/>
      <c r="O60" s="8"/>
      <c r="P60" s="10"/>
      <c r="Q60" s="27"/>
      <c r="R60" s="27"/>
      <c r="S60" s="27"/>
      <c r="T60" s="30"/>
      <c r="U60" s="8"/>
      <c r="V60" s="10"/>
      <c r="W60" s="8"/>
      <c r="X60" s="121"/>
      <c r="Y60" s="118"/>
      <c r="Z60" s="16"/>
      <c r="AA60" s="278" t="s">
        <v>149</v>
      </c>
      <c r="AB60" s="131"/>
      <c r="AC60" s="24"/>
      <c r="AD60" s="11"/>
      <c r="AE60" s="291"/>
      <c r="AF60" s="313"/>
      <c r="AG60" s="314"/>
      <c r="AH60" s="315"/>
      <c r="AI60" s="6"/>
      <c r="AJ60" s="356"/>
    </row>
    <row r="61" spans="1:36" ht="19.5" customHeight="1">
      <c r="A61" s="356"/>
      <c r="B61" s="6"/>
      <c r="C61" s="316" t="s">
        <v>246</v>
      </c>
      <c r="D61" s="317"/>
      <c r="E61" s="318"/>
      <c r="F61" s="291">
        <v>8</v>
      </c>
      <c r="G61" s="19"/>
      <c r="H61" s="8"/>
      <c r="I61" s="121"/>
      <c r="J61" s="285"/>
      <c r="K61" s="8"/>
      <c r="L61" s="118"/>
      <c r="M61" s="8"/>
      <c r="N61" s="135"/>
      <c r="O61" s="8"/>
      <c r="P61" s="10"/>
      <c r="Q61" s="27"/>
      <c r="R61" s="27"/>
      <c r="S61" s="27"/>
      <c r="T61" s="30"/>
      <c r="U61" s="8"/>
      <c r="V61" s="10"/>
      <c r="W61" s="8"/>
      <c r="X61" s="121"/>
      <c r="Y61" s="118"/>
      <c r="Z61" s="8"/>
      <c r="AA61" s="279"/>
      <c r="AB61" s="130"/>
      <c r="AC61" s="10"/>
      <c r="AD61" s="17"/>
      <c r="AE61" s="291">
        <v>1</v>
      </c>
      <c r="AF61" s="347" t="s">
        <v>207</v>
      </c>
      <c r="AG61" s="348"/>
      <c r="AH61" s="349"/>
      <c r="AI61" s="6"/>
      <c r="AJ61" s="356"/>
    </row>
    <row r="62" spans="1:36" ht="19.5" customHeight="1">
      <c r="A62" s="357"/>
      <c r="B62" s="6"/>
      <c r="C62" s="319"/>
      <c r="D62" s="320"/>
      <c r="E62" s="321"/>
      <c r="F62" s="291"/>
      <c r="G62" s="8"/>
      <c r="H62" s="8"/>
      <c r="I62" s="121"/>
      <c r="J62" s="286"/>
      <c r="K62" s="8"/>
      <c r="L62" s="118"/>
      <c r="M62" s="8"/>
      <c r="N62" s="135"/>
      <c r="O62" s="8"/>
      <c r="P62" s="10"/>
      <c r="Q62" s="8"/>
      <c r="R62" s="8"/>
      <c r="S62" s="8"/>
      <c r="T62" s="10"/>
      <c r="U62" s="8"/>
      <c r="V62" s="10"/>
      <c r="W62" s="8"/>
      <c r="X62" s="121"/>
      <c r="Y62" s="118"/>
      <c r="Z62" s="8"/>
      <c r="AA62" s="280"/>
      <c r="AB62" s="130"/>
      <c r="AC62" s="8"/>
      <c r="AD62" s="8"/>
      <c r="AE62" s="291"/>
      <c r="AF62" s="350"/>
      <c r="AG62" s="351"/>
      <c r="AH62" s="352"/>
      <c r="AI62" s="6"/>
      <c r="AJ62" s="357"/>
    </row>
    <row r="63" spans="1:36" ht="19.5" customHeight="1">
      <c r="A63" s="32"/>
      <c r="B63" s="6"/>
      <c r="C63" s="20"/>
      <c r="D63" s="20"/>
      <c r="E63" s="20"/>
      <c r="F63" s="7"/>
      <c r="G63" s="8"/>
      <c r="H63" s="8"/>
      <c r="I63" s="121"/>
      <c r="J63" s="8"/>
      <c r="K63" s="8"/>
      <c r="L63" s="118"/>
      <c r="M63" s="8"/>
      <c r="N63" s="135"/>
      <c r="O63" s="16"/>
      <c r="P63" s="19"/>
      <c r="Q63" s="8"/>
      <c r="R63" s="8"/>
      <c r="S63" s="8"/>
      <c r="T63" s="10"/>
      <c r="U63" s="16"/>
      <c r="V63" s="19"/>
      <c r="W63" s="8"/>
      <c r="X63" s="121"/>
      <c r="Y63" s="118"/>
      <c r="Z63" s="22"/>
      <c r="AA63" s="22"/>
      <c r="AB63" s="130"/>
      <c r="AC63" s="8"/>
      <c r="AD63" s="8"/>
      <c r="AE63" s="7"/>
      <c r="AF63" s="21"/>
      <c r="AG63" s="21"/>
      <c r="AH63" s="21"/>
      <c r="AI63" s="6"/>
      <c r="AJ63" s="32"/>
    </row>
    <row r="64" spans="1:36" ht="19.5" customHeight="1">
      <c r="A64" s="25"/>
      <c r="B64" s="6"/>
      <c r="C64" s="20"/>
      <c r="D64" s="20"/>
      <c r="E64" s="20"/>
      <c r="F64" s="7"/>
      <c r="G64" s="8"/>
      <c r="H64" s="8"/>
      <c r="I64" s="121"/>
      <c r="J64" s="8"/>
      <c r="K64" s="8"/>
      <c r="L64" s="8"/>
      <c r="M64" s="8"/>
      <c r="N64" s="121"/>
      <c r="O64" s="15"/>
      <c r="P64" s="8"/>
      <c r="Q64" s="8"/>
      <c r="R64" s="8"/>
      <c r="S64" s="8"/>
      <c r="T64" s="8"/>
      <c r="U64" s="8"/>
      <c r="V64" s="8"/>
      <c r="W64" s="15"/>
      <c r="X64" s="121"/>
      <c r="Y64" s="8"/>
      <c r="Z64" s="8"/>
      <c r="AA64" s="8"/>
      <c r="AB64" s="130"/>
      <c r="AC64" s="8"/>
      <c r="AD64" s="8"/>
      <c r="AE64" s="7"/>
      <c r="AF64" s="21"/>
      <c r="AG64" s="21"/>
      <c r="AH64" s="21"/>
      <c r="AI64" s="6"/>
      <c r="AJ64" s="25"/>
    </row>
    <row r="65" spans="1:36" ht="19.5" customHeight="1">
      <c r="A65" s="355" t="s">
        <v>178</v>
      </c>
      <c r="B65" s="6"/>
      <c r="C65" s="296" t="s">
        <v>191</v>
      </c>
      <c r="D65" s="296"/>
      <c r="E65" s="296"/>
      <c r="F65" s="291">
        <v>1</v>
      </c>
      <c r="G65" s="8"/>
      <c r="H65" s="8"/>
      <c r="I65" s="121"/>
      <c r="J65" s="287" t="s">
        <v>56</v>
      </c>
      <c r="K65" s="8"/>
      <c r="L65" s="8"/>
      <c r="M65" s="8"/>
      <c r="N65" s="121"/>
      <c r="O65" s="15"/>
      <c r="P65" s="8"/>
      <c r="Q65" s="8"/>
      <c r="R65" s="8"/>
      <c r="S65" s="8"/>
      <c r="T65" s="8"/>
      <c r="U65" s="8"/>
      <c r="V65" s="8"/>
      <c r="W65" s="15"/>
      <c r="X65" s="121"/>
      <c r="Y65" s="8"/>
      <c r="Z65" s="8"/>
      <c r="AA65" s="275" t="s">
        <v>61</v>
      </c>
      <c r="AB65" s="130"/>
      <c r="AC65" s="8"/>
      <c r="AD65" s="8"/>
      <c r="AE65" s="291">
        <v>8</v>
      </c>
      <c r="AF65" s="353" t="s">
        <v>206</v>
      </c>
      <c r="AG65" s="353"/>
      <c r="AH65" s="353"/>
      <c r="AI65" s="6"/>
      <c r="AJ65" s="355" t="s">
        <v>179</v>
      </c>
    </row>
    <row r="66" spans="1:36" ht="19.5" customHeight="1" thickBot="1">
      <c r="A66" s="356"/>
      <c r="B66" s="6"/>
      <c r="C66" s="296"/>
      <c r="D66" s="296"/>
      <c r="E66" s="296"/>
      <c r="F66" s="291"/>
      <c r="G66" s="122"/>
      <c r="I66" s="126"/>
      <c r="J66" s="288"/>
      <c r="K66" s="8"/>
      <c r="L66" s="8"/>
      <c r="M66" s="8"/>
      <c r="N66" s="121"/>
      <c r="O66" s="15"/>
      <c r="P66" s="8"/>
      <c r="Q66" s="8"/>
      <c r="R66" s="8"/>
      <c r="S66" s="8"/>
      <c r="T66" s="8"/>
      <c r="U66" s="8"/>
      <c r="V66" s="8"/>
      <c r="W66" s="15"/>
      <c r="X66" s="121"/>
      <c r="Y66" s="8"/>
      <c r="Z66" s="8"/>
      <c r="AA66" s="276"/>
      <c r="AB66" s="129"/>
      <c r="AC66" s="125"/>
      <c r="AD66" s="11"/>
      <c r="AE66" s="291"/>
      <c r="AF66" s="353"/>
      <c r="AG66" s="353"/>
      <c r="AH66" s="353"/>
      <c r="AI66" s="6"/>
      <c r="AJ66" s="356"/>
    </row>
    <row r="67" spans="1:36" ht="19.5" customHeight="1" thickTop="1">
      <c r="A67" s="356"/>
      <c r="B67" s="6"/>
      <c r="C67" s="295" t="s">
        <v>192</v>
      </c>
      <c r="D67" s="295"/>
      <c r="E67" s="295"/>
      <c r="F67" s="291">
        <v>2</v>
      </c>
      <c r="G67" s="124"/>
      <c r="I67" s="126"/>
      <c r="J67" s="289"/>
      <c r="K67" s="12"/>
      <c r="L67" s="8"/>
      <c r="M67" s="8"/>
      <c r="N67" s="121"/>
      <c r="O67" s="15"/>
      <c r="P67" s="8"/>
      <c r="Q67" s="8"/>
      <c r="R67" s="8"/>
      <c r="S67" s="8"/>
      <c r="T67" s="8"/>
      <c r="U67" s="8"/>
      <c r="V67" s="8"/>
      <c r="W67" s="15"/>
      <c r="X67" s="121"/>
      <c r="Y67" s="8"/>
      <c r="Z67" s="142"/>
      <c r="AA67" s="277"/>
      <c r="AB67" s="129"/>
      <c r="AC67" s="125"/>
      <c r="AD67" s="17"/>
      <c r="AE67" s="291">
        <v>7</v>
      </c>
      <c r="AF67" s="298" t="s">
        <v>205</v>
      </c>
      <c r="AG67" s="299"/>
      <c r="AH67" s="300"/>
      <c r="AI67" s="6"/>
      <c r="AJ67" s="356"/>
    </row>
    <row r="68" spans="1:36" ht="19.5" customHeight="1" thickBot="1">
      <c r="A68" s="356"/>
      <c r="B68" s="6"/>
      <c r="C68" s="295"/>
      <c r="D68" s="295"/>
      <c r="E68" s="295"/>
      <c r="F68" s="291"/>
      <c r="G68" s="122"/>
      <c r="H68" s="290" t="s">
        <v>47</v>
      </c>
      <c r="I68" s="127"/>
      <c r="J68" s="18"/>
      <c r="K68" s="10"/>
      <c r="L68" s="119"/>
      <c r="M68" s="8"/>
      <c r="N68" s="121"/>
      <c r="O68" s="15"/>
      <c r="P68" s="8"/>
      <c r="Q68" s="8"/>
      <c r="R68" s="8"/>
      <c r="S68" s="8"/>
      <c r="T68" s="8"/>
      <c r="U68" s="8"/>
      <c r="V68" s="8"/>
      <c r="W68" s="15"/>
      <c r="X68" s="121"/>
      <c r="Y68" s="118"/>
      <c r="Z68" s="141"/>
      <c r="AA68" s="8"/>
      <c r="AB68" s="129"/>
      <c r="AC68" s="292" t="s">
        <v>48</v>
      </c>
      <c r="AD68" s="11"/>
      <c r="AE68" s="291"/>
      <c r="AF68" s="301"/>
      <c r="AG68" s="302"/>
      <c r="AH68" s="303"/>
      <c r="AI68" s="6"/>
      <c r="AJ68" s="356"/>
    </row>
    <row r="69" spans="1:36" ht="19.5" customHeight="1" thickTop="1">
      <c r="A69" s="356"/>
      <c r="B69" s="6"/>
      <c r="C69" s="297" t="s">
        <v>193</v>
      </c>
      <c r="D69" s="297"/>
      <c r="E69" s="297"/>
      <c r="F69" s="291">
        <v>3</v>
      </c>
      <c r="G69" s="123"/>
      <c r="H69" s="290"/>
      <c r="I69" s="127"/>
      <c r="J69" s="18"/>
      <c r="K69" s="149"/>
      <c r="L69" s="146"/>
      <c r="M69" s="8"/>
      <c r="N69" s="121"/>
      <c r="O69" s="15"/>
      <c r="P69" s="8"/>
      <c r="Q69" s="8"/>
      <c r="R69" s="8"/>
      <c r="S69" s="8"/>
      <c r="T69" s="8"/>
      <c r="U69" s="8"/>
      <c r="V69" s="8"/>
      <c r="W69" s="15"/>
      <c r="X69" s="121"/>
      <c r="Y69" s="182"/>
      <c r="Z69" s="15"/>
      <c r="AA69" s="8"/>
      <c r="AB69" s="131"/>
      <c r="AC69" s="292"/>
      <c r="AD69" s="17"/>
      <c r="AE69" s="291">
        <v>6</v>
      </c>
      <c r="AF69" s="354" t="s">
        <v>204</v>
      </c>
      <c r="AG69" s="354"/>
      <c r="AH69" s="354"/>
      <c r="AI69" s="6"/>
      <c r="AJ69" s="356"/>
    </row>
    <row r="70" spans="1:36" ht="19.5" customHeight="1" thickBot="1">
      <c r="A70" s="356"/>
      <c r="B70" s="6"/>
      <c r="C70" s="297"/>
      <c r="D70" s="297"/>
      <c r="E70" s="297"/>
      <c r="F70" s="291"/>
      <c r="G70" s="122"/>
      <c r="H70" s="18"/>
      <c r="I70" s="127"/>
      <c r="J70" s="284" t="s">
        <v>142</v>
      </c>
      <c r="K70" s="170"/>
      <c r="L70" s="10"/>
      <c r="M70" s="8"/>
      <c r="N70" s="121"/>
      <c r="O70" s="15"/>
      <c r="P70" s="8"/>
      <c r="Q70" s="8"/>
      <c r="R70" s="8"/>
      <c r="S70" s="8"/>
      <c r="T70" s="8"/>
      <c r="U70" s="8"/>
      <c r="V70" s="8"/>
      <c r="W70" s="15"/>
      <c r="X70" s="121"/>
      <c r="Y70" s="177"/>
      <c r="Z70" s="16"/>
      <c r="AA70" s="278" t="s">
        <v>148</v>
      </c>
      <c r="AB70" s="131"/>
      <c r="AC70" s="24"/>
      <c r="AD70" s="11"/>
      <c r="AE70" s="291"/>
      <c r="AF70" s="354"/>
      <c r="AG70" s="354"/>
      <c r="AH70" s="354"/>
      <c r="AI70" s="6"/>
      <c r="AJ70" s="356"/>
    </row>
    <row r="71" spans="1:36" ht="19.5" customHeight="1" thickTop="1">
      <c r="A71" s="356"/>
      <c r="B71" s="6"/>
      <c r="C71" s="297" t="s">
        <v>194</v>
      </c>
      <c r="D71" s="297"/>
      <c r="E71" s="297"/>
      <c r="F71" s="291">
        <v>4</v>
      </c>
      <c r="G71" s="123"/>
      <c r="H71" s="18"/>
      <c r="I71" s="127"/>
      <c r="J71" s="285"/>
      <c r="K71" s="8"/>
      <c r="L71" s="10"/>
      <c r="M71" s="8"/>
      <c r="N71" s="121"/>
      <c r="O71" s="15"/>
      <c r="P71" s="8"/>
      <c r="Q71" s="8"/>
      <c r="R71" s="8"/>
      <c r="S71" s="8"/>
      <c r="T71" s="8"/>
      <c r="U71" s="8"/>
      <c r="V71" s="8"/>
      <c r="W71" s="15"/>
      <c r="X71" s="121"/>
      <c r="Y71" s="177"/>
      <c r="Z71" s="8"/>
      <c r="AA71" s="279"/>
      <c r="AB71" s="131"/>
      <c r="AC71" s="24"/>
      <c r="AD71" s="17"/>
      <c r="AE71" s="291">
        <v>5</v>
      </c>
      <c r="AF71" s="297" t="s">
        <v>203</v>
      </c>
      <c r="AG71" s="297"/>
      <c r="AH71" s="297"/>
      <c r="AI71" s="6"/>
      <c r="AJ71" s="356"/>
    </row>
    <row r="72" spans="1:36" ht="19.5" customHeight="1">
      <c r="A72" s="356"/>
      <c r="B72" s="6"/>
      <c r="C72" s="297"/>
      <c r="D72" s="297"/>
      <c r="E72" s="297"/>
      <c r="F72" s="291"/>
      <c r="G72" s="8"/>
      <c r="H72" s="8"/>
      <c r="I72" s="121"/>
      <c r="J72" s="286"/>
      <c r="K72" s="8"/>
      <c r="L72" s="10"/>
      <c r="M72" s="8"/>
      <c r="N72" s="121"/>
      <c r="O72" s="15"/>
      <c r="P72" s="8"/>
      <c r="Q72" s="8"/>
      <c r="R72" s="8"/>
      <c r="S72" s="8"/>
      <c r="T72" s="8"/>
      <c r="U72" s="8"/>
      <c r="V72" s="8"/>
      <c r="W72" s="15"/>
      <c r="X72" s="121"/>
      <c r="Y72" s="177"/>
      <c r="Z72" s="8"/>
      <c r="AA72" s="280"/>
      <c r="AB72" s="131"/>
      <c r="AC72" s="18"/>
      <c r="AD72" s="8"/>
      <c r="AE72" s="291"/>
      <c r="AF72" s="297"/>
      <c r="AG72" s="297"/>
      <c r="AH72" s="297"/>
      <c r="AI72" s="6"/>
      <c r="AJ72" s="356"/>
    </row>
    <row r="73" spans="1:36" ht="19.5" customHeight="1" thickBot="1">
      <c r="A73" s="356"/>
      <c r="B73" s="6"/>
      <c r="C73" s="20"/>
      <c r="D73" s="20"/>
      <c r="E73" s="20"/>
      <c r="F73" s="7"/>
      <c r="G73" s="8"/>
      <c r="H73" s="8"/>
      <c r="I73" s="121"/>
      <c r="J73" s="8"/>
      <c r="K73" s="8"/>
      <c r="L73" s="10"/>
      <c r="M73" s="166"/>
      <c r="N73" s="167"/>
      <c r="O73" s="15"/>
      <c r="P73" s="8"/>
      <c r="Q73" s="8"/>
      <c r="R73" s="8"/>
      <c r="S73" s="8"/>
      <c r="T73" s="8"/>
      <c r="U73" s="8"/>
      <c r="V73" s="8"/>
      <c r="W73" s="166"/>
      <c r="X73" s="183"/>
      <c r="Y73" s="177"/>
      <c r="Z73" s="22"/>
      <c r="AA73" s="22"/>
      <c r="AB73" s="132"/>
      <c r="AC73" s="7"/>
      <c r="AD73" s="8"/>
      <c r="AE73" s="7"/>
      <c r="AF73" s="20"/>
      <c r="AG73" s="20"/>
      <c r="AH73" s="20"/>
      <c r="AI73" s="6"/>
      <c r="AJ73" s="356"/>
    </row>
    <row r="74" spans="1:36" ht="19.5" customHeight="1" thickTop="1">
      <c r="A74" s="356"/>
      <c r="B74" s="6"/>
      <c r="C74" s="20"/>
      <c r="D74" s="20"/>
      <c r="E74" s="20"/>
      <c r="F74" s="7"/>
      <c r="G74" s="8"/>
      <c r="H74" s="8"/>
      <c r="I74" s="121"/>
      <c r="J74" s="8"/>
      <c r="K74" s="8"/>
      <c r="L74" s="149"/>
      <c r="M74" s="8"/>
      <c r="N74" s="121"/>
      <c r="O74" s="8"/>
      <c r="P74" s="8"/>
      <c r="Q74" s="8"/>
      <c r="R74" s="8"/>
      <c r="S74" s="8"/>
      <c r="T74" s="8"/>
      <c r="U74" s="8"/>
      <c r="V74" s="8"/>
      <c r="W74" s="8"/>
      <c r="X74" s="121"/>
      <c r="Y74" s="128"/>
      <c r="Z74" s="22"/>
      <c r="AA74" s="22"/>
      <c r="AB74" s="132"/>
      <c r="AC74" s="7"/>
      <c r="AD74" s="8"/>
      <c r="AE74" s="7"/>
      <c r="AF74" s="20"/>
      <c r="AG74" s="20"/>
      <c r="AH74" s="20"/>
      <c r="AI74" s="6"/>
      <c r="AJ74" s="356"/>
    </row>
    <row r="75" spans="1:36" ht="19.5" customHeight="1">
      <c r="A75" s="356"/>
      <c r="B75" s="6"/>
      <c r="C75" s="316" t="s">
        <v>195</v>
      </c>
      <c r="D75" s="317"/>
      <c r="E75" s="318"/>
      <c r="F75" s="291">
        <v>5</v>
      </c>
      <c r="G75" s="8"/>
      <c r="H75" s="8"/>
      <c r="I75" s="121"/>
      <c r="J75" s="287" t="s">
        <v>58</v>
      </c>
      <c r="K75" s="8"/>
      <c r="L75" s="149"/>
      <c r="M75" s="8"/>
      <c r="N75" s="121"/>
      <c r="O75" s="8"/>
      <c r="P75" s="8"/>
      <c r="Q75" s="27"/>
      <c r="R75" s="27"/>
      <c r="S75" s="27"/>
      <c r="T75" s="27"/>
      <c r="U75" s="8"/>
      <c r="V75" s="8"/>
      <c r="W75" s="8"/>
      <c r="X75" s="121"/>
      <c r="Y75" s="128"/>
      <c r="Z75" s="8"/>
      <c r="AA75" s="275" t="s">
        <v>59</v>
      </c>
      <c r="AB75" s="130"/>
      <c r="AC75" s="8"/>
      <c r="AD75" s="8"/>
      <c r="AE75" s="291">
        <v>4</v>
      </c>
      <c r="AF75" s="316" t="s">
        <v>202</v>
      </c>
      <c r="AG75" s="317"/>
      <c r="AH75" s="318"/>
      <c r="AI75" s="6"/>
      <c r="AJ75" s="356"/>
    </row>
    <row r="76" spans="1:36" ht="19.5" customHeight="1" thickBot="1">
      <c r="A76" s="356"/>
      <c r="B76" s="6"/>
      <c r="C76" s="319"/>
      <c r="D76" s="320"/>
      <c r="E76" s="321"/>
      <c r="F76" s="291"/>
      <c r="G76" s="12"/>
      <c r="I76" s="126"/>
      <c r="J76" s="288"/>
      <c r="K76" s="8"/>
      <c r="L76" s="149"/>
      <c r="M76" s="8"/>
      <c r="N76" s="121"/>
      <c r="O76" s="8"/>
      <c r="P76" s="8"/>
      <c r="Q76" s="27"/>
      <c r="R76" s="27"/>
      <c r="S76" s="27"/>
      <c r="T76" s="27"/>
      <c r="U76" s="8"/>
      <c r="V76" s="8"/>
      <c r="W76" s="8"/>
      <c r="X76" s="121"/>
      <c r="Y76" s="128"/>
      <c r="Z76" s="8"/>
      <c r="AA76" s="276"/>
      <c r="AB76" s="129"/>
      <c r="AC76" s="125"/>
      <c r="AD76" s="11"/>
      <c r="AE76" s="291"/>
      <c r="AF76" s="319"/>
      <c r="AG76" s="320"/>
      <c r="AH76" s="321"/>
      <c r="AI76" s="6"/>
      <c r="AJ76" s="356"/>
    </row>
    <row r="77" spans="1:36" ht="19.5" customHeight="1" thickTop="1">
      <c r="A77" s="356"/>
      <c r="B77" s="6"/>
      <c r="C77" s="322" t="s">
        <v>196</v>
      </c>
      <c r="D77" s="323"/>
      <c r="E77" s="324"/>
      <c r="F77" s="291">
        <v>6</v>
      </c>
      <c r="G77" s="10"/>
      <c r="I77" s="126"/>
      <c r="J77" s="289"/>
      <c r="K77" s="148"/>
      <c r="L77" s="149"/>
      <c r="M77" s="8"/>
      <c r="N77" s="121"/>
      <c r="O77" s="8"/>
      <c r="P77" s="8"/>
      <c r="Q77" s="27"/>
      <c r="R77" s="27"/>
      <c r="S77" s="27"/>
      <c r="T77" s="27"/>
      <c r="U77" s="8"/>
      <c r="V77" s="8"/>
      <c r="W77" s="8"/>
      <c r="X77" s="121"/>
      <c r="Y77" s="128"/>
      <c r="Z77" s="14"/>
      <c r="AA77" s="277"/>
      <c r="AB77" s="129"/>
      <c r="AC77" s="125"/>
      <c r="AD77" s="17"/>
      <c r="AE77" s="291">
        <v>3</v>
      </c>
      <c r="AF77" s="304" t="s">
        <v>201</v>
      </c>
      <c r="AG77" s="305"/>
      <c r="AH77" s="306"/>
      <c r="AI77" s="6"/>
      <c r="AJ77" s="356"/>
    </row>
    <row r="78" spans="1:36" ht="19.5" customHeight="1" thickBot="1">
      <c r="A78" s="356"/>
      <c r="B78" s="6"/>
      <c r="C78" s="325"/>
      <c r="D78" s="326"/>
      <c r="E78" s="327"/>
      <c r="F78" s="291"/>
      <c r="G78" s="11"/>
      <c r="H78" s="290" t="s">
        <v>49</v>
      </c>
      <c r="I78" s="127"/>
      <c r="J78" s="18"/>
      <c r="K78" s="149"/>
      <c r="L78" s="184"/>
      <c r="M78" s="8"/>
      <c r="N78" s="121"/>
      <c r="O78" s="8"/>
      <c r="P78" s="8"/>
      <c r="Q78" s="27"/>
      <c r="R78" s="27"/>
      <c r="S78" s="27"/>
      <c r="T78" s="27"/>
      <c r="U78" s="8"/>
      <c r="V78" s="8"/>
      <c r="W78" s="8"/>
      <c r="X78" s="121"/>
      <c r="Y78" s="164"/>
      <c r="Z78" s="15"/>
      <c r="AA78" s="8"/>
      <c r="AB78" s="129"/>
      <c r="AC78" s="292" t="s">
        <v>50</v>
      </c>
      <c r="AD78" s="11"/>
      <c r="AE78" s="291"/>
      <c r="AF78" s="307"/>
      <c r="AG78" s="308"/>
      <c r="AH78" s="309"/>
      <c r="AI78" s="6"/>
      <c r="AJ78" s="356"/>
    </row>
    <row r="79" spans="1:36" ht="19.5" customHeight="1" thickTop="1">
      <c r="A79" s="356"/>
      <c r="B79" s="6"/>
      <c r="C79" s="347" t="s">
        <v>197</v>
      </c>
      <c r="D79" s="348"/>
      <c r="E79" s="349"/>
      <c r="F79" s="291">
        <v>7</v>
      </c>
      <c r="G79" s="19"/>
      <c r="H79" s="290"/>
      <c r="I79" s="127"/>
      <c r="J79" s="18"/>
      <c r="K79" s="10"/>
      <c r="L79" s="118"/>
      <c r="M79" s="8"/>
      <c r="N79" s="121"/>
      <c r="O79" s="8"/>
      <c r="P79" s="8"/>
      <c r="Q79" s="27"/>
      <c r="R79" s="27"/>
      <c r="S79" s="27"/>
      <c r="T79" s="27"/>
      <c r="U79" s="8"/>
      <c r="V79" s="8"/>
      <c r="W79" s="8"/>
      <c r="X79" s="121"/>
      <c r="Y79" s="118"/>
      <c r="Z79" s="141"/>
      <c r="AA79" s="8"/>
      <c r="AB79" s="131"/>
      <c r="AC79" s="292"/>
      <c r="AD79" s="17"/>
      <c r="AE79" s="291">
        <v>2</v>
      </c>
      <c r="AF79" s="316" t="s">
        <v>200</v>
      </c>
      <c r="AG79" s="317"/>
      <c r="AH79" s="318"/>
      <c r="AI79" s="6"/>
      <c r="AJ79" s="356"/>
    </row>
    <row r="80" spans="1:36" ht="19.5" customHeight="1" thickBot="1">
      <c r="A80" s="356"/>
      <c r="B80" s="6"/>
      <c r="C80" s="350"/>
      <c r="D80" s="351"/>
      <c r="E80" s="352"/>
      <c r="F80" s="291"/>
      <c r="G80" s="12"/>
      <c r="H80" s="8"/>
      <c r="I80" s="121"/>
      <c r="J80" s="284" t="s">
        <v>144</v>
      </c>
      <c r="K80" s="19"/>
      <c r="L80" s="118"/>
      <c r="M80" s="8"/>
      <c r="N80" s="121"/>
      <c r="O80" s="8"/>
      <c r="P80" s="8"/>
      <c r="Q80" s="27"/>
      <c r="R80" s="27"/>
      <c r="S80" s="27"/>
      <c r="T80" s="27"/>
      <c r="U80" s="8"/>
      <c r="V80" s="8"/>
      <c r="W80" s="8"/>
      <c r="X80" s="121"/>
      <c r="Y80" s="118"/>
      <c r="Z80" s="172"/>
      <c r="AA80" s="278" t="s">
        <v>147</v>
      </c>
      <c r="AB80" s="131"/>
      <c r="AC80" s="24"/>
      <c r="AD80" s="11"/>
      <c r="AE80" s="291"/>
      <c r="AF80" s="319"/>
      <c r="AG80" s="320"/>
      <c r="AH80" s="321"/>
      <c r="AI80" s="6"/>
      <c r="AJ80" s="356"/>
    </row>
    <row r="81" spans="1:36" ht="19.5" customHeight="1" thickTop="1">
      <c r="A81" s="356"/>
      <c r="B81" s="6"/>
      <c r="C81" s="298" t="s">
        <v>198</v>
      </c>
      <c r="D81" s="299"/>
      <c r="E81" s="300"/>
      <c r="F81" s="291">
        <v>8</v>
      </c>
      <c r="G81" s="19"/>
      <c r="H81" s="8"/>
      <c r="I81" s="121"/>
      <c r="J81" s="285"/>
      <c r="K81" s="8"/>
      <c r="L81" s="118"/>
      <c r="M81" s="8"/>
      <c r="N81" s="121"/>
      <c r="O81" s="8"/>
      <c r="P81" s="8"/>
      <c r="Q81" s="27"/>
      <c r="R81" s="27"/>
      <c r="S81" s="27"/>
      <c r="T81" s="27"/>
      <c r="U81" s="8"/>
      <c r="V81" s="8"/>
      <c r="W81" s="8"/>
      <c r="X81" s="121"/>
      <c r="Y81" s="118"/>
      <c r="Z81" s="8"/>
      <c r="AA81" s="279"/>
      <c r="AB81" s="130"/>
      <c r="AC81" s="10"/>
      <c r="AD81" s="17"/>
      <c r="AE81" s="291">
        <v>1</v>
      </c>
      <c r="AF81" s="322" t="s">
        <v>199</v>
      </c>
      <c r="AG81" s="323"/>
      <c r="AH81" s="324"/>
      <c r="AI81" s="6"/>
      <c r="AJ81" s="356"/>
    </row>
    <row r="82" spans="1:36" ht="19.5" customHeight="1">
      <c r="A82" s="357"/>
      <c r="B82" s="6"/>
      <c r="C82" s="301"/>
      <c r="D82" s="302"/>
      <c r="E82" s="303"/>
      <c r="F82" s="291"/>
      <c r="G82" s="8"/>
      <c r="H82" s="8"/>
      <c r="I82" s="121"/>
      <c r="J82" s="286"/>
      <c r="K82" s="8"/>
      <c r="L82" s="118"/>
      <c r="M82" s="8"/>
      <c r="N82" s="121"/>
      <c r="O82" s="8"/>
      <c r="P82" s="8"/>
      <c r="Q82" s="8"/>
      <c r="R82" s="8"/>
      <c r="S82" s="8"/>
      <c r="T82" s="8"/>
      <c r="U82" s="8"/>
      <c r="V82" s="8"/>
      <c r="W82" s="8"/>
      <c r="X82" s="121"/>
      <c r="Y82" s="118"/>
      <c r="Z82" s="8"/>
      <c r="AA82" s="280"/>
      <c r="AB82" s="130"/>
      <c r="AC82" s="8"/>
      <c r="AD82" s="8"/>
      <c r="AE82" s="291"/>
      <c r="AF82" s="325"/>
      <c r="AG82" s="326"/>
      <c r="AH82" s="327"/>
      <c r="AI82" s="6"/>
      <c r="AJ82" s="357"/>
    </row>
    <row r="83" ht="5.25" customHeight="1">
      <c r="X83" s="126"/>
    </row>
  </sheetData>
  <sheetProtection/>
  <mergeCells count="198">
    <mergeCell ref="AJ25:AJ42"/>
    <mergeCell ref="A45:A62"/>
    <mergeCell ref="AJ45:AJ62"/>
    <mergeCell ref="A65:A82"/>
    <mergeCell ref="AJ65:AJ82"/>
    <mergeCell ref="AF81:AH82"/>
    <mergeCell ref="C77:E78"/>
    <mergeCell ref="AF79:AH80"/>
    <mergeCell ref="C67:E68"/>
    <mergeCell ref="F67:F68"/>
    <mergeCell ref="A5:A22"/>
    <mergeCell ref="AE77:AE78"/>
    <mergeCell ref="AF77:AH78"/>
    <mergeCell ref="AE67:AE68"/>
    <mergeCell ref="C39:E40"/>
    <mergeCell ref="C75:E76"/>
    <mergeCell ref="C71:E72"/>
    <mergeCell ref="F71:F72"/>
    <mergeCell ref="AE71:AE72"/>
    <mergeCell ref="A25:A42"/>
    <mergeCell ref="AA80:AA82"/>
    <mergeCell ref="C81:E82"/>
    <mergeCell ref="F81:F82"/>
    <mergeCell ref="AE81:AE82"/>
    <mergeCell ref="F79:F80"/>
    <mergeCell ref="AE79:AE80"/>
    <mergeCell ref="AE65:AE66"/>
    <mergeCell ref="F77:F78"/>
    <mergeCell ref="C79:E80"/>
    <mergeCell ref="H78:H79"/>
    <mergeCell ref="J80:J82"/>
    <mergeCell ref="C65:E66"/>
    <mergeCell ref="F65:F66"/>
    <mergeCell ref="C69:E70"/>
    <mergeCell ref="F69:F70"/>
    <mergeCell ref="AA75:AA77"/>
    <mergeCell ref="AF65:AH66"/>
    <mergeCell ref="F75:F76"/>
    <mergeCell ref="AE75:AE76"/>
    <mergeCell ref="AF75:AH76"/>
    <mergeCell ref="AF69:AH70"/>
    <mergeCell ref="AF71:AH72"/>
    <mergeCell ref="H68:H69"/>
    <mergeCell ref="J75:J77"/>
    <mergeCell ref="AF67:AH68"/>
    <mergeCell ref="AA70:AA72"/>
    <mergeCell ref="C57:E58"/>
    <mergeCell ref="F57:F58"/>
    <mergeCell ref="C59:E60"/>
    <mergeCell ref="F59:F60"/>
    <mergeCell ref="AE69:AE70"/>
    <mergeCell ref="AF59:AH60"/>
    <mergeCell ref="C61:E62"/>
    <mergeCell ref="F61:F62"/>
    <mergeCell ref="AE61:AE62"/>
    <mergeCell ref="AF61:AH62"/>
    <mergeCell ref="AE55:AE56"/>
    <mergeCell ref="AF55:AH56"/>
    <mergeCell ref="AF45:AH46"/>
    <mergeCell ref="AF47:AH48"/>
    <mergeCell ref="AE59:AE60"/>
    <mergeCell ref="AF49:AH50"/>
    <mergeCell ref="AE51:AE52"/>
    <mergeCell ref="AF51:AH52"/>
    <mergeCell ref="AE57:AE58"/>
    <mergeCell ref="AF57:AH58"/>
    <mergeCell ref="C49:E50"/>
    <mergeCell ref="F49:F50"/>
    <mergeCell ref="C41:E42"/>
    <mergeCell ref="F41:F42"/>
    <mergeCell ref="C55:E56"/>
    <mergeCell ref="F55:F56"/>
    <mergeCell ref="C51:E52"/>
    <mergeCell ref="F51:F52"/>
    <mergeCell ref="AE37:AE38"/>
    <mergeCell ref="F39:F40"/>
    <mergeCell ref="AE39:AE40"/>
    <mergeCell ref="AF39:AH40"/>
    <mergeCell ref="AE41:AE42"/>
    <mergeCell ref="AF41:AH42"/>
    <mergeCell ref="R24:S40"/>
    <mergeCell ref="AF27:AH28"/>
    <mergeCell ref="AF25:AH26"/>
    <mergeCell ref="AF37:AH38"/>
    <mergeCell ref="AJ5:AJ22"/>
    <mergeCell ref="J10:J12"/>
    <mergeCell ref="A1:AJ1"/>
    <mergeCell ref="C37:E38"/>
    <mergeCell ref="F37:F38"/>
    <mergeCell ref="AE47:AE48"/>
    <mergeCell ref="C47:E48"/>
    <mergeCell ref="F47:F48"/>
    <mergeCell ref="C45:E46"/>
    <mergeCell ref="F45:F46"/>
    <mergeCell ref="F4:G4"/>
    <mergeCell ref="AD4:AE4"/>
    <mergeCell ref="AE2:AJ2"/>
    <mergeCell ref="C3:E3"/>
    <mergeCell ref="K3:M3"/>
    <mergeCell ref="P3:U3"/>
    <mergeCell ref="X3:Z3"/>
    <mergeCell ref="AE5:AE6"/>
    <mergeCell ref="AF5:AH6"/>
    <mergeCell ref="C7:E8"/>
    <mergeCell ref="F7:F8"/>
    <mergeCell ref="AE7:AE8"/>
    <mergeCell ref="AF7:AH8"/>
    <mergeCell ref="J5:J7"/>
    <mergeCell ref="C5:E6"/>
    <mergeCell ref="F5:F6"/>
    <mergeCell ref="AA5:AA7"/>
    <mergeCell ref="F15:F16"/>
    <mergeCell ref="AE9:AE10"/>
    <mergeCell ref="AF9:AH10"/>
    <mergeCell ref="C11:E12"/>
    <mergeCell ref="F11:F12"/>
    <mergeCell ref="AE11:AE12"/>
    <mergeCell ref="AF11:AH12"/>
    <mergeCell ref="C9:E10"/>
    <mergeCell ref="H8:H9"/>
    <mergeCell ref="F9:F10"/>
    <mergeCell ref="AF21:AH22"/>
    <mergeCell ref="C19:E20"/>
    <mergeCell ref="C27:E28"/>
    <mergeCell ref="AE15:AE16"/>
    <mergeCell ref="AF15:AH16"/>
    <mergeCell ref="C17:E18"/>
    <mergeCell ref="F17:F18"/>
    <mergeCell ref="AE17:AE18"/>
    <mergeCell ref="AF17:AH18"/>
    <mergeCell ref="C15:E16"/>
    <mergeCell ref="C35:E36"/>
    <mergeCell ref="F35:F36"/>
    <mergeCell ref="AE35:AE36"/>
    <mergeCell ref="AF35:AH36"/>
    <mergeCell ref="F29:F30"/>
    <mergeCell ref="F19:F20"/>
    <mergeCell ref="AE19:AE20"/>
    <mergeCell ref="AF19:AH20"/>
    <mergeCell ref="C21:E22"/>
    <mergeCell ref="F21:F22"/>
    <mergeCell ref="C31:E32"/>
    <mergeCell ref="F31:F32"/>
    <mergeCell ref="AE31:AE32"/>
    <mergeCell ref="C29:E30"/>
    <mergeCell ref="AF31:AH32"/>
    <mergeCell ref="AE27:AE28"/>
    <mergeCell ref="AF29:AH30"/>
    <mergeCell ref="AA25:AA27"/>
    <mergeCell ref="AA30:AA32"/>
    <mergeCell ref="C25:E26"/>
    <mergeCell ref="F25:F26"/>
    <mergeCell ref="AE25:AE26"/>
    <mergeCell ref="F27:F28"/>
    <mergeCell ref="AE29:AE30"/>
    <mergeCell ref="AC78:AC79"/>
    <mergeCell ref="AC68:AC69"/>
    <mergeCell ref="AC58:AC59"/>
    <mergeCell ref="AC48:AC49"/>
    <mergeCell ref="AC38:AC39"/>
    <mergeCell ref="H58:H59"/>
    <mergeCell ref="AC8:AC9"/>
    <mergeCell ref="K4:L4"/>
    <mergeCell ref="Y4:Z4"/>
    <mergeCell ref="Y42:Y45"/>
    <mergeCell ref="Q4:T4"/>
    <mergeCell ref="AA40:AA42"/>
    <mergeCell ref="AA45:AA47"/>
    <mergeCell ref="AA10:AA12"/>
    <mergeCell ref="AA15:AA17"/>
    <mergeCell ref="AA20:AA22"/>
    <mergeCell ref="J15:J17"/>
    <mergeCell ref="J20:J22"/>
    <mergeCell ref="J25:J27"/>
    <mergeCell ref="J30:J32"/>
    <mergeCell ref="J35:J37"/>
    <mergeCell ref="AE49:AE50"/>
    <mergeCell ref="AC28:AC29"/>
    <mergeCell ref="AC18:AC19"/>
    <mergeCell ref="AE21:AE22"/>
    <mergeCell ref="AE45:AE46"/>
    <mergeCell ref="H48:H49"/>
    <mergeCell ref="H38:H39"/>
    <mergeCell ref="H28:H29"/>
    <mergeCell ref="H18:H19"/>
    <mergeCell ref="J40:J42"/>
    <mergeCell ref="J65:J67"/>
    <mergeCell ref="J60:J62"/>
    <mergeCell ref="AA55:AA57"/>
    <mergeCell ref="AA60:AA62"/>
    <mergeCell ref="AA65:AA67"/>
    <mergeCell ref="L42:L45"/>
    <mergeCell ref="J70:J72"/>
    <mergeCell ref="AA35:AA37"/>
    <mergeCell ref="AA50:AA52"/>
    <mergeCell ref="J45:J47"/>
    <mergeCell ref="J50:J52"/>
    <mergeCell ref="J55:J57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</cp:lastModifiedBy>
  <cp:lastPrinted>2020-02-02T04:24:40Z</cp:lastPrinted>
  <dcterms:created xsi:type="dcterms:W3CDTF">2005-09-26T14:53:02Z</dcterms:created>
  <dcterms:modified xsi:type="dcterms:W3CDTF">2020-02-03T02:59:45Z</dcterms:modified>
  <cp:category/>
  <cp:version/>
  <cp:contentType/>
  <cp:contentStatus/>
</cp:coreProperties>
</file>