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72" activeTab="2"/>
  </bookViews>
  <sheets>
    <sheet name="抽選結果" sheetId="15" r:id="rId1"/>
    <sheet name="組み合わせ" sheetId="1" r:id="rId2"/>
    <sheet name="ＣＤ" sheetId="14" r:id="rId3"/>
    <sheet name="ＡＢ" sheetId="10" r:id="rId4"/>
    <sheet name="準々決勝・準決勝・決勝" sheetId="12" r:id="rId5"/>
  </sheets>
  <definedNames>
    <definedName name="_xlnm.Print_Area" localSheetId="3">ＡＢ!$A$1:$AA$71</definedName>
    <definedName name="_xlnm.Print_Area" localSheetId="2">ＣＤ!$A$1:$AA$71</definedName>
    <definedName name="_xlnm.Print_Area" localSheetId="4">準々決勝・準決勝・決勝!$A$1:$Y$76</definedName>
    <definedName name="_xlnm.Print_Area" localSheetId="1">組み合わせ!$A$1:$AH$23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W11" i="1"/>
  <c r="K21" i="1"/>
  <c r="W21" i="1"/>
  <c r="W17" i="1"/>
  <c r="K17" i="1"/>
  <c r="W7" i="1"/>
  <c r="K7" i="1"/>
  <c r="U8" i="12"/>
  <c r="H8" i="12"/>
  <c r="O8" i="12"/>
  <c r="B8" i="12"/>
  <c r="X8" i="12"/>
  <c r="R8" i="12"/>
  <c r="K8" i="12"/>
  <c r="E8" i="12"/>
  <c r="AD10" i="1" l="1"/>
  <c r="AD8" i="1"/>
  <c r="AD12" i="1"/>
  <c r="AD16" i="1"/>
  <c r="AD20" i="1"/>
  <c r="AD18" i="1"/>
  <c r="AD22" i="1"/>
  <c r="C22" i="1"/>
  <c r="C20" i="1"/>
  <c r="C18" i="1"/>
  <c r="C16" i="1"/>
  <c r="C12" i="1"/>
  <c r="C10" i="1"/>
  <c r="C8" i="1"/>
  <c r="C6" i="1"/>
  <c r="AH6" i="1"/>
  <c r="A6" i="1"/>
  <c r="O62" i="14" l="1"/>
  <c r="A62" i="14"/>
  <c r="O62" i="10"/>
  <c r="A62" i="10"/>
  <c r="V9" i="14"/>
  <c r="R55" i="14" s="1"/>
  <c r="S9" i="14"/>
  <c r="R27" i="14" s="1"/>
  <c r="P9" i="14"/>
  <c r="O64" i="14" s="1"/>
  <c r="K9" i="14"/>
  <c r="R37" i="14" s="1"/>
  <c r="H9" i="14"/>
  <c r="R34" i="14" s="1"/>
  <c r="E9" i="14"/>
  <c r="G51" i="14" s="1"/>
  <c r="B9" i="14"/>
  <c r="A64" i="14" s="1"/>
  <c r="C62" i="14" s="1"/>
  <c r="S1" i="14"/>
  <c r="Q55" i="14"/>
  <c r="V66" i="14"/>
  <c r="S68" i="14"/>
  <c r="K55" i="14"/>
  <c r="U66" i="14" s="1"/>
  <c r="Q51" i="14"/>
  <c r="H66" i="14"/>
  <c r="E68" i="14"/>
  <c r="K51" i="14"/>
  <c r="G66" i="14" s="1"/>
  <c r="Q48" i="14"/>
  <c r="J64" i="14" s="1"/>
  <c r="C70" i="14" s="1"/>
  <c r="K48" i="14"/>
  <c r="I64" i="14"/>
  <c r="Q41" i="14"/>
  <c r="V64" i="14" s="1"/>
  <c r="Q68" i="14" s="1"/>
  <c r="K41" i="14"/>
  <c r="U64" i="14" s="1"/>
  <c r="Q37" i="14"/>
  <c r="J66" i="14" s="1"/>
  <c r="E70" i="14" s="1"/>
  <c r="K37" i="14"/>
  <c r="I66" i="14" s="1"/>
  <c r="Q34" i="14"/>
  <c r="H64" i="14" s="1"/>
  <c r="C68" i="14" s="1"/>
  <c r="K34" i="14"/>
  <c r="G64" i="14"/>
  <c r="D68" i="14" s="1"/>
  <c r="Q27" i="14"/>
  <c r="T64" i="14" s="1"/>
  <c r="Q66" i="14" s="1"/>
  <c r="K27" i="14"/>
  <c r="S64" i="14" s="1"/>
  <c r="R66" i="14" s="1"/>
  <c r="Q23" i="14"/>
  <c r="J68" i="14" s="1"/>
  <c r="G70" i="14" s="1"/>
  <c r="K23" i="14"/>
  <c r="I68" i="14" s="1"/>
  <c r="Q20" i="14"/>
  <c r="F64" i="14" s="1"/>
  <c r="C66" i="14" s="1"/>
  <c r="K20" i="14"/>
  <c r="E64" i="14" s="1"/>
  <c r="D1" i="14"/>
  <c r="D70" i="14"/>
  <c r="Q58" i="10"/>
  <c r="V66" i="10" s="1"/>
  <c r="S68" i="10" s="1"/>
  <c r="Q51" i="10"/>
  <c r="H66" i="10" s="1"/>
  <c r="Q44" i="10"/>
  <c r="X66" i="10" s="1"/>
  <c r="S70" i="10" s="1"/>
  <c r="Q37" i="10"/>
  <c r="J66" i="10"/>
  <c r="E70" i="10"/>
  <c r="Q30" i="10"/>
  <c r="X68" i="10" s="1"/>
  <c r="U70" i="10" s="1"/>
  <c r="Q23" i="10"/>
  <c r="J68" i="10" s="1"/>
  <c r="G70" i="10" s="1"/>
  <c r="Q55" i="10"/>
  <c r="X64" i="10" s="1"/>
  <c r="Q70" i="10" s="1"/>
  <c r="Q48" i="10"/>
  <c r="J64" i="10" s="1"/>
  <c r="C70" i="10" s="1"/>
  <c r="Q41" i="10"/>
  <c r="V64" i="10" s="1"/>
  <c r="Q68" i="10" s="1"/>
  <c r="Q34" i="10"/>
  <c r="H64" i="10" s="1"/>
  <c r="C68" i="10" s="1"/>
  <c r="Q27" i="10"/>
  <c r="T64" i="10" s="1"/>
  <c r="Q66" i="10" s="1"/>
  <c r="Q20" i="10"/>
  <c r="F64" i="10" s="1"/>
  <c r="C66" i="10" s="1"/>
  <c r="K58" i="10"/>
  <c r="U66" i="10" s="1"/>
  <c r="T68" i="10" s="1"/>
  <c r="K51" i="10"/>
  <c r="G66" i="10" s="1"/>
  <c r="F68" i="10" s="1"/>
  <c r="K44" i="10"/>
  <c r="W66" i="10" s="1"/>
  <c r="K37" i="10"/>
  <c r="I66" i="10" s="1"/>
  <c r="K30" i="10"/>
  <c r="W68" i="10" s="1"/>
  <c r="K23" i="10"/>
  <c r="I68" i="10" s="1"/>
  <c r="K55" i="10"/>
  <c r="W64" i="10" s="1"/>
  <c r="K48" i="10"/>
  <c r="I64" i="10" s="1"/>
  <c r="K41" i="10"/>
  <c r="U64" i="10" s="1"/>
  <c r="K34" i="10"/>
  <c r="G64" i="10" s="1"/>
  <c r="K27" i="10"/>
  <c r="S64" i="10" s="1"/>
  <c r="K20" i="10"/>
  <c r="E64" i="10" s="1"/>
  <c r="R1" i="12"/>
  <c r="E1" i="12"/>
  <c r="Y9" i="10"/>
  <c r="R44" i="10" s="1"/>
  <c r="V9" i="10"/>
  <c r="R58" i="10" s="1"/>
  <c r="S9" i="10"/>
  <c r="O66" i="10" s="1"/>
  <c r="P9" i="10"/>
  <c r="O64" i="10" s="1"/>
  <c r="K9" i="10"/>
  <c r="A70" i="10" s="1"/>
  <c r="I62" i="10" s="1"/>
  <c r="H9" i="10"/>
  <c r="R51" i="10" s="1"/>
  <c r="E9" i="10"/>
  <c r="G37" i="10" s="1"/>
  <c r="B9" i="10"/>
  <c r="G48" i="10" s="1"/>
  <c r="D1" i="10"/>
  <c r="S1" i="10"/>
  <c r="P41" i="12"/>
  <c r="J41" i="12"/>
  <c r="P36" i="12"/>
  <c r="J36" i="12"/>
  <c r="P32" i="12"/>
  <c r="J32" i="12"/>
  <c r="Q27" i="12"/>
  <c r="P27" i="12"/>
  <c r="J27" i="12"/>
  <c r="E27" i="12"/>
  <c r="Q23" i="12"/>
  <c r="P23" i="12"/>
  <c r="J23" i="12"/>
  <c r="E23" i="12"/>
  <c r="Q19" i="12"/>
  <c r="P19" i="12"/>
  <c r="J19" i="12"/>
  <c r="E19" i="12"/>
  <c r="Q15" i="12"/>
  <c r="P15" i="12"/>
  <c r="J15" i="12"/>
  <c r="E15" i="12"/>
  <c r="AA5" i="1"/>
  <c r="W65" i="10" l="1"/>
  <c r="R70" i="10"/>
  <c r="Q71" i="10" s="1"/>
  <c r="D70" i="10"/>
  <c r="C71" i="10" s="1"/>
  <c r="I65" i="10"/>
  <c r="R68" i="10"/>
  <c r="Q69" i="10" s="1"/>
  <c r="U65" i="10"/>
  <c r="S69" i="10"/>
  <c r="U67" i="10"/>
  <c r="G67" i="10"/>
  <c r="E68" i="10"/>
  <c r="E69" i="10" s="1"/>
  <c r="T70" i="10"/>
  <c r="S71" i="10" s="1"/>
  <c r="W67" i="10"/>
  <c r="T68" i="14"/>
  <c r="S69" i="14" s="1"/>
  <c r="U67" i="14"/>
  <c r="G67" i="14"/>
  <c r="F68" i="14"/>
  <c r="E69" i="14" s="1"/>
  <c r="C71" i="14"/>
  <c r="I65" i="14"/>
  <c r="R68" i="14"/>
  <c r="U65" i="14"/>
  <c r="Q69" i="14"/>
  <c r="W68" i="14" s="1"/>
  <c r="X68" i="14"/>
  <c r="I67" i="14"/>
  <c r="F70" i="14"/>
  <c r="E71" i="14" s="1"/>
  <c r="G65" i="14"/>
  <c r="C69" i="14"/>
  <c r="I67" i="10"/>
  <c r="F70" i="10"/>
  <c r="E71" i="10" s="1"/>
  <c r="Q67" i="14"/>
  <c r="W66" i="14" s="1"/>
  <c r="X66" i="14"/>
  <c r="S65" i="14"/>
  <c r="X64" i="14"/>
  <c r="I69" i="14"/>
  <c r="K68" i="14" s="1"/>
  <c r="L68" i="14"/>
  <c r="H70" i="14"/>
  <c r="D66" i="14"/>
  <c r="L64" i="14"/>
  <c r="E65" i="14"/>
  <c r="K64" i="14" s="1"/>
  <c r="D68" i="10"/>
  <c r="C69" i="10" s="1"/>
  <c r="G65" i="10"/>
  <c r="W69" i="10"/>
  <c r="Y68" i="10" s="1"/>
  <c r="Z68" i="10"/>
  <c r="V70" i="10"/>
  <c r="S65" i="10"/>
  <c r="Y64" i="10" s="1"/>
  <c r="R66" i="10"/>
  <c r="Z64" i="10"/>
  <c r="H70" i="10"/>
  <c r="I69" i="10"/>
  <c r="K68" i="10" s="1"/>
  <c r="L68" i="10"/>
  <c r="L64" i="10"/>
  <c r="E65" i="10"/>
  <c r="D66" i="10"/>
  <c r="G48" i="14"/>
  <c r="G27" i="14"/>
  <c r="G20" i="14"/>
  <c r="Q62" i="14"/>
  <c r="G41" i="14"/>
  <c r="G34" i="14"/>
  <c r="W62" i="10"/>
  <c r="A64" i="10"/>
  <c r="C62" i="10" s="1"/>
  <c r="S62" i="14"/>
  <c r="R27" i="10"/>
  <c r="R51" i="14"/>
  <c r="R30" i="10"/>
  <c r="G37" i="14"/>
  <c r="R20" i="14"/>
  <c r="A66" i="14"/>
  <c r="E62" i="14" s="1"/>
  <c r="O70" i="10"/>
  <c r="R23" i="10"/>
  <c r="O66" i="14"/>
  <c r="G55" i="14"/>
  <c r="R48" i="10"/>
  <c r="R41" i="10"/>
  <c r="A68" i="14"/>
  <c r="G62" i="14" s="1"/>
  <c r="R55" i="10"/>
  <c r="U62" i="10"/>
  <c r="G30" i="10"/>
  <c r="O68" i="10"/>
  <c r="A66" i="10"/>
  <c r="E62" i="10" s="1"/>
  <c r="G44" i="10"/>
  <c r="G23" i="14"/>
  <c r="G51" i="10"/>
  <c r="G23" i="10"/>
  <c r="S62" i="10"/>
  <c r="G58" i="10"/>
  <c r="G20" i="10"/>
  <c r="R20" i="10"/>
  <c r="R41" i="14"/>
  <c r="O68" i="14"/>
  <c r="U62" i="14"/>
  <c r="G34" i="10"/>
  <c r="R23" i="14"/>
  <c r="A70" i="14"/>
  <c r="I62" i="14" s="1"/>
  <c r="R48" i="14"/>
  <c r="G41" i="10"/>
  <c r="G55" i="10"/>
  <c r="Q62" i="10"/>
  <c r="G27" i="10"/>
  <c r="R34" i="10"/>
  <c r="R37" i="10"/>
  <c r="A68" i="10"/>
  <c r="G62" i="10" s="1"/>
  <c r="W64" i="14" l="1"/>
  <c r="K64" i="10"/>
  <c r="G71" i="14"/>
  <c r="K70" i="14" s="1"/>
  <c r="L70" i="14"/>
  <c r="C67" i="14"/>
  <c r="K66" i="14" s="1"/>
  <c r="L66" i="14"/>
  <c r="Z70" i="10"/>
  <c r="U71" i="10"/>
  <c r="Y70" i="10" s="1"/>
  <c r="Z66" i="10"/>
  <c r="Q67" i="10"/>
  <c r="Y66" i="10" s="1"/>
  <c r="L70" i="10"/>
  <c r="G71" i="10"/>
  <c r="K70" i="10" s="1"/>
  <c r="C67" i="10"/>
  <c r="K66" i="10" s="1"/>
  <c r="L66" i="10"/>
</calcChain>
</file>

<file path=xl/sharedStrings.xml><?xml version="1.0" encoding="utf-8"?>
<sst xmlns="http://schemas.openxmlformats.org/spreadsheetml/2006/main" count="344" uniqueCount="105">
  <si>
    <t>第38回U-11栃木県少年サッカ－大会　出場チーム</t>
    <phoneticPr fontId="1"/>
  </si>
  <si>
    <t>◇JA全農杯の部</t>
    <rPh sb="3" eb="5">
      <t>ゼンノウ</t>
    </rPh>
    <rPh sb="5" eb="6">
      <t>ハイ</t>
    </rPh>
    <rPh sb="7" eb="8">
      <t>ブ</t>
    </rPh>
    <phoneticPr fontId="1"/>
  </si>
  <si>
    <t>D1</t>
  </si>
  <si>
    <t>ヴェルフェ矢板Ｕ－１２</t>
    <phoneticPr fontId="29"/>
  </si>
  <si>
    <t>SAKURAグリーンフィールド</t>
    <phoneticPr fontId="27"/>
  </si>
  <si>
    <t>B3</t>
  </si>
  <si>
    <t>ＨＦＣ．ＺＥＲＯ真岡</t>
    <rPh sb="3" eb="10">
      <t>｡ゼロモオカ</t>
    </rPh>
    <phoneticPr fontId="27"/>
  </si>
  <si>
    <t>A4</t>
  </si>
  <si>
    <t>アルゼンチンサッカークラブ日光</t>
    <phoneticPr fontId="27"/>
  </si>
  <si>
    <t>A3</t>
  </si>
  <si>
    <t>三島ＦＣ</t>
    <rPh sb="0" eb="2">
      <t>ミシマ</t>
    </rPh>
    <phoneticPr fontId="1"/>
  </si>
  <si>
    <t>B2</t>
  </si>
  <si>
    <t>足利サッカークラブジュニア</t>
    <rPh sb="0" eb="2">
      <t>アシカガ</t>
    </rPh>
    <phoneticPr fontId="27"/>
  </si>
  <si>
    <t>C4</t>
  </si>
  <si>
    <t>栃木サッカークラブＵ－１１</t>
    <rPh sb="0" eb="2">
      <t>トチギ</t>
    </rPh>
    <phoneticPr fontId="27"/>
  </si>
  <si>
    <t>D3</t>
  </si>
  <si>
    <t>ともぞうサッカークラブ</t>
    <phoneticPr fontId="27"/>
  </si>
  <si>
    <t>C3</t>
  </si>
  <si>
    <t>MORANGO栃木フットボールクラブU12</t>
    <rPh sb="7" eb="9">
      <t>トチギ</t>
    </rPh>
    <phoneticPr fontId="27"/>
  </si>
  <si>
    <t>A2</t>
  </si>
  <si>
    <t>Ｋ－ＷＥＳＴ．ＦＣ２００１</t>
    <phoneticPr fontId="27"/>
  </si>
  <si>
    <t>足利市西部多目的運動場（あしスタ）</t>
    <rPh sb="0" eb="3">
      <t>アシカガシ</t>
    </rPh>
    <rPh sb="3" eb="5">
      <t>セイブ</t>
    </rPh>
    <rPh sb="5" eb="8">
      <t>タモクテキ</t>
    </rPh>
    <rPh sb="8" eb="11">
      <t>ウンドウジョウ</t>
    </rPh>
    <phoneticPr fontId="27"/>
  </si>
  <si>
    <t>C2</t>
  </si>
  <si>
    <t>野原グランディオスＦＣ</t>
    <rPh sb="0" eb="2">
      <t>ノハラ</t>
    </rPh>
    <phoneticPr fontId="1"/>
  </si>
  <si>
    <t>C1</t>
  </si>
  <si>
    <t>ＦＥ.アトレチコ佐野</t>
    <rPh sb="8" eb="10">
      <t>サノ</t>
    </rPh>
    <phoneticPr fontId="27"/>
  </si>
  <si>
    <t>B1</t>
  </si>
  <si>
    <t>ＴＥＡＭリフレＳＣ</t>
    <phoneticPr fontId="27"/>
  </si>
  <si>
    <t>A1</t>
  </si>
  <si>
    <t>FC VALON</t>
  </si>
  <si>
    <t>B4</t>
  </si>
  <si>
    <t>ＦＣがむしゃら</t>
  </si>
  <si>
    <t>D2</t>
  </si>
  <si>
    <t>Ｆ.Ｃ.栃木ジュニア</t>
    <rPh sb="4" eb="6">
      <t>トチギ</t>
    </rPh>
    <phoneticPr fontId="1"/>
  </si>
  <si>
    <t>AB会場</t>
    <rPh sb="2" eb="4">
      <t xml:space="preserve">カイジョウ </t>
    </rPh>
    <phoneticPr fontId="1"/>
  </si>
  <si>
    <t>CD会場</t>
    <rPh sb="2" eb="4">
      <t xml:space="preserve">カイジョウ </t>
    </rPh>
    <phoneticPr fontId="1"/>
  </si>
  <si>
    <t>第３８回U-11栃木県少年サッカー大会
JA全農杯の部</t>
    <rPh sb="0" eb="1">
      <t>ダイ</t>
    </rPh>
    <rPh sb="3" eb="4">
      <t>カイ</t>
    </rPh>
    <rPh sb="8" eb="11">
      <t>トチギケン</t>
    </rPh>
    <rPh sb="11" eb="13">
      <t>ショウネン</t>
    </rPh>
    <rPh sb="17" eb="19">
      <t>タイカイ</t>
    </rPh>
    <rPh sb="22" eb="24">
      <t>ゼンノウ</t>
    </rPh>
    <rPh sb="24" eb="25">
      <t>ハイ</t>
    </rPh>
    <rPh sb="26" eb="27">
      <t>ブ</t>
    </rPh>
    <phoneticPr fontId="1"/>
  </si>
  <si>
    <t>栃木県少年サッカー連盟</t>
    <rPh sb="0" eb="3">
      <t>トチギケン</t>
    </rPh>
    <rPh sb="3" eb="5">
      <t>ショウネン</t>
    </rPh>
    <rPh sb="9" eb="11">
      <t>レンメイ</t>
    </rPh>
    <phoneticPr fontId="1"/>
  </si>
  <si>
    <t>会場</t>
    <rPh sb="0" eb="2">
      <t>カイジョウ</t>
    </rPh>
    <phoneticPr fontId="1"/>
  </si>
  <si>
    <t>A</t>
    <phoneticPr fontId="1"/>
  </si>
  <si>
    <t>D</t>
    <phoneticPr fontId="1"/>
  </si>
  <si>
    <t>宇都宮市サッカー場（平出）</t>
    <rPh sb="0" eb="3">
      <t>ウツノミヤ</t>
    </rPh>
    <rPh sb="3" eb="4">
      <t>シ</t>
    </rPh>
    <rPh sb="8" eb="9">
      <t>ジョウ</t>
    </rPh>
    <rPh sb="10" eb="12">
      <t>ヒライデ</t>
    </rPh>
    <phoneticPr fontId="1"/>
  </si>
  <si>
    <t>B</t>
    <phoneticPr fontId="1"/>
  </si>
  <si>
    <t>C</t>
    <phoneticPr fontId="1"/>
  </si>
  <si>
    <t>■第１日</t>
    <rPh sb="1" eb="2">
      <t>ダイ</t>
    </rPh>
    <rPh sb="3" eb="4">
      <t>ニチ</t>
    </rPh>
    <phoneticPr fontId="1"/>
  </si>
  <si>
    <t>第１会場</t>
    <rPh sb="0" eb="1">
      <t>ダイ</t>
    </rPh>
    <rPh sb="2" eb="3">
      <t>カイ</t>
    </rPh>
    <rPh sb="3" eb="4">
      <t>ジョウ</t>
    </rPh>
    <phoneticPr fontId="1"/>
  </si>
  <si>
    <t>一次リ－グ</t>
    <rPh sb="0" eb="2">
      <t>イチジ</t>
    </rPh>
    <phoneticPr fontId="1"/>
  </si>
  <si>
    <t>Ａ</t>
    <phoneticPr fontId="1"/>
  </si>
  <si>
    <t>Ｂ</t>
    <phoneticPr fontId="1"/>
  </si>
  <si>
    <t>ピッチ</t>
    <phoneticPr fontId="1"/>
  </si>
  <si>
    <t>１人審判制</t>
    <rPh sb="1" eb="2">
      <t>ニン</t>
    </rPh>
    <rPh sb="2" eb="4">
      <t>シンパン</t>
    </rPh>
    <rPh sb="4" eb="5">
      <t>セイ</t>
    </rPh>
    <phoneticPr fontId="1"/>
  </si>
  <si>
    <t>①</t>
    <phoneticPr fontId="1"/>
  </si>
  <si>
    <t>（</t>
    <phoneticPr fontId="1"/>
  </si>
  <si>
    <t>－</t>
  </si>
  <si>
    <t>）</t>
    <phoneticPr fontId="1"/>
  </si>
  <si>
    <t>審判委員会</t>
    <rPh sb="0" eb="2">
      <t>シンパン</t>
    </rPh>
    <rPh sb="2" eb="5">
      <t>イインカイ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</si>
  <si>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</si>
  <si>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</si>
  <si>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</si>
  <si>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</si>
  <si>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</si>
  <si>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勝点</t>
    <rPh sb="0" eb="1">
      <t>カ</t>
    </rPh>
    <rPh sb="1" eb="2">
      <t>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</si>
  <si>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</si>
  <si>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</si>
  <si>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第２会場</t>
    <rPh sb="0" eb="1">
      <t>ダイ</t>
    </rPh>
    <rPh sb="2" eb="3">
      <t>カイ</t>
    </rPh>
    <rPh sb="3" eb="4">
      <t>ジョウ</t>
    </rPh>
    <phoneticPr fontId="1"/>
  </si>
  <si>
    <t>Ｃ</t>
    <phoneticPr fontId="1"/>
  </si>
  <si>
    <t>Ｄ</t>
    <phoneticPr fontId="1"/>
  </si>
  <si>
    <t>（試合なし）</t>
  </si>
  <si>
    <t>■第２日</t>
    <phoneticPr fontId="1"/>
  </si>
  <si>
    <t>会場</t>
  </si>
  <si>
    <t>決勝トーナメント</t>
    <phoneticPr fontId="1"/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</si>
  <si>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</si>
  <si>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</si>
  <si>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</si>
  <si>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</si>
  <si>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</si>
  <si>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</si>
  <si>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</si>
  <si>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</si>
  <si>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  <phoneticPr fontId="1"/>
  </si>
  <si>
    <t>A①</t>
    <phoneticPr fontId="1"/>
  </si>
  <si>
    <t>（</t>
  </si>
  <si>
    <t>ー</t>
  </si>
  <si>
    <t>）</t>
  </si>
  <si>
    <t>B①</t>
    <phoneticPr fontId="1"/>
  </si>
  <si>
    <t>A②</t>
    <phoneticPr fontId="1"/>
  </si>
  <si>
    <t>B②</t>
    <phoneticPr fontId="1"/>
  </si>
  <si>
    <t>準決勝</t>
  </si>
  <si>
    <t>A③</t>
    <phoneticPr fontId="1"/>
  </si>
  <si>
    <t>A①勝</t>
    <rPh sb="2" eb="3">
      <t>カ</t>
    </rPh>
    <phoneticPr fontId="1"/>
  </si>
  <si>
    <t>B①勝</t>
    <rPh sb="2" eb="3">
      <t>カ</t>
    </rPh>
    <phoneticPr fontId="1"/>
  </si>
  <si>
    <t>B③</t>
    <phoneticPr fontId="1"/>
  </si>
  <si>
    <t>A②勝</t>
    <rPh sb="2" eb="3">
      <t>カ</t>
    </rPh>
    <phoneticPr fontId="1"/>
  </si>
  <si>
    <t>B②勝</t>
    <rPh sb="2" eb="3">
      <t>カ</t>
    </rPh>
    <phoneticPr fontId="1"/>
  </si>
  <si>
    <t>決勝</t>
  </si>
  <si>
    <t>A④</t>
    <phoneticPr fontId="1"/>
  </si>
  <si>
    <t>A③勝</t>
    <rPh sb="2" eb="3">
      <t>カ</t>
    </rPh>
    <phoneticPr fontId="1"/>
  </si>
  <si>
    <t>B③勝</t>
    <rPh sb="2" eb="3">
      <t>カ</t>
    </rPh>
    <phoneticPr fontId="1"/>
  </si>
  <si>
    <t>■成　績</t>
    <rPh sb="1" eb="2">
      <t>シゲル</t>
    </rPh>
    <rPh sb="3" eb="4">
      <t>イサオ</t>
    </rPh>
    <phoneticPr fontId="1"/>
  </si>
  <si>
    <t>優秀選手</t>
    <rPh sb="0" eb="2">
      <t>ユウシュウ</t>
    </rPh>
    <rPh sb="2" eb="4">
      <t>センシュ</t>
    </rPh>
    <phoneticPr fontId="1"/>
  </si>
  <si>
    <t>優　勝</t>
    <rPh sb="0" eb="1">
      <t>ユウ</t>
    </rPh>
    <rPh sb="2" eb="3">
      <t>マサル</t>
    </rPh>
    <phoneticPr fontId="1"/>
  </si>
  <si>
    <t>(               )</t>
    <phoneticPr fontId="1"/>
  </si>
  <si>
    <t>準優勝</t>
    <phoneticPr fontId="1"/>
  </si>
  <si>
    <t>３位</t>
    <rPh sb="1" eb="2">
      <t>イ</t>
    </rPh>
    <phoneticPr fontId="1"/>
  </si>
  <si>
    <t>フェアプレー賞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</si>
</sst>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&quot;年&quot;m&quot;月&quot;d&quot;日&quot;;@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18"/>
      <name val="ＤＨＰ平成ゴシックW5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20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16"/>
      <name val="ＤＨＰ平成ゴシックW5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21" fillId="0" borderId="0"/>
  </cellStyleXfs>
  <cellXfs count="30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 textRotation="255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14" fontId="2" fillId="0" borderId="0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4" fontId="4" fillId="0" borderId="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14" fontId="4" fillId="0" borderId="10" xfId="0" applyNumberFormat="1" applyFont="1" applyFill="1" applyBorder="1" applyAlignment="1">
      <alignment vertical="center" shrinkToFit="1"/>
    </xf>
    <xf numFmtId="14" fontId="4" fillId="0" borderId="11" xfId="0" applyNumberFormat="1" applyFont="1" applyFill="1" applyBorder="1" applyAlignment="1">
      <alignment vertical="center" shrinkToFit="1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top" textRotation="255" wrapText="1"/>
    </xf>
    <xf numFmtId="0" fontId="11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Alignment="1">
      <alignment vertical="top" textRotation="255"/>
    </xf>
    <xf numFmtId="0" fontId="1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20" fontId="10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textRotation="255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righ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shrinkToFit="1"/>
    </xf>
    <xf numFmtId="0" fontId="24" fillId="0" borderId="0" xfId="0" quotePrefix="1" applyFont="1" applyAlignment="1">
      <alignment vertical="center" shrinkToFit="1"/>
    </xf>
    <xf numFmtId="49" fontId="24" fillId="0" borderId="0" xfId="0" quotePrefix="1" applyNumberFormat="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0" xfId="0" quotePrefix="1" applyFont="1" applyAlignment="1">
      <alignment horizontal="left" vertical="center" shrinkToFit="1"/>
    </xf>
    <xf numFmtId="0" fontId="24" fillId="0" borderId="0" xfId="0" applyFont="1" applyFill="1" applyAlignment="1">
      <alignment vertical="center" shrinkToFit="1"/>
    </xf>
    <xf numFmtId="0" fontId="3" fillId="0" borderId="0" xfId="1" applyFont="1" applyFill="1" applyAlignment="1">
      <alignment vertical="center" shrinkToFit="1"/>
    </xf>
    <xf numFmtId="0" fontId="28" fillId="0" borderId="0" xfId="0" applyFont="1" applyFill="1">
      <alignment vertical="center"/>
    </xf>
    <xf numFmtId="0" fontId="24" fillId="0" borderId="0" xfId="0" applyFont="1" applyFill="1" applyAlignment="1">
      <alignment horizontal="left" vertical="center"/>
    </xf>
    <xf numFmtId="49" fontId="24" fillId="0" borderId="0" xfId="0" quotePrefix="1" applyNumberFormat="1" applyFont="1" applyFill="1" applyAlignment="1">
      <alignment vertical="center" shrinkToFit="1"/>
    </xf>
    <xf numFmtId="0" fontId="24" fillId="0" borderId="0" xfId="0" quotePrefix="1" applyFont="1" applyFill="1" applyAlignment="1">
      <alignment vertical="center" shrinkToFit="1"/>
    </xf>
    <xf numFmtId="49" fontId="24" fillId="0" borderId="0" xfId="0" applyNumberFormat="1" applyFont="1" applyFill="1" applyAlignment="1">
      <alignment vertical="center" shrinkToFit="1"/>
    </xf>
    <xf numFmtId="0" fontId="24" fillId="0" borderId="0" xfId="0" quotePrefix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30" fillId="0" borderId="9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textRotation="255" wrapText="1"/>
    </xf>
    <xf numFmtId="0" fontId="17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top" textRotation="255" wrapText="1"/>
    </xf>
    <xf numFmtId="0" fontId="2" fillId="4" borderId="0" xfId="0" applyFont="1" applyFill="1" applyAlignment="1">
      <alignment horizontal="center" vertical="top" textRotation="255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wrapText="1"/>
    </xf>
    <xf numFmtId="0" fontId="5" fillId="3" borderId="0" xfId="0" applyFont="1" applyFill="1" applyAlignment="1">
      <alignment horizontal="center" vertical="top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distributed" vertical="center"/>
    </xf>
    <xf numFmtId="0" fontId="4" fillId="3" borderId="9" xfId="0" applyNumberFormat="1" applyFont="1" applyFill="1" applyBorder="1" applyAlignment="1">
      <alignment horizontal="distributed" vertical="center"/>
    </xf>
    <xf numFmtId="0" fontId="4" fillId="4" borderId="9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textRotation="255" shrinkToFit="1"/>
    </xf>
    <xf numFmtId="0" fontId="6" fillId="4" borderId="2" xfId="0" applyFont="1" applyFill="1" applyBorder="1" applyAlignment="1">
      <alignment horizontal="center" vertical="center" textRotation="255" shrinkToFit="1"/>
    </xf>
    <xf numFmtId="0" fontId="6" fillId="4" borderId="6" xfId="0" applyFont="1" applyFill="1" applyBorder="1" applyAlignment="1">
      <alignment horizontal="center" vertical="center" textRotation="255" shrinkToFit="1"/>
    </xf>
    <xf numFmtId="0" fontId="6" fillId="4" borderId="5" xfId="0" applyFont="1" applyFill="1" applyBorder="1" applyAlignment="1">
      <alignment horizontal="center" vertical="center" textRotation="255" shrinkToFit="1"/>
    </xf>
    <xf numFmtId="0" fontId="33" fillId="4" borderId="3" xfId="0" applyFont="1" applyFill="1" applyBorder="1" applyAlignment="1">
      <alignment horizontal="center" vertical="center" textRotation="255" wrapText="1" shrinkToFit="1"/>
    </xf>
    <xf numFmtId="0" fontId="33" fillId="4" borderId="2" xfId="0" applyFont="1" applyFill="1" applyBorder="1" applyAlignment="1">
      <alignment horizontal="center" vertical="center" textRotation="255" wrapText="1" shrinkToFit="1"/>
    </xf>
    <xf numFmtId="0" fontId="33" fillId="4" borderId="6" xfId="0" applyFont="1" applyFill="1" applyBorder="1" applyAlignment="1">
      <alignment horizontal="center" vertical="center" textRotation="255" wrapText="1" shrinkToFit="1"/>
    </xf>
    <xf numFmtId="0" fontId="33" fillId="4" borderId="5" xfId="0" applyFont="1" applyFill="1" applyBorder="1" applyAlignment="1">
      <alignment horizontal="center" vertical="center" textRotation="255" wrapText="1" shrinkToFit="1"/>
    </xf>
    <xf numFmtId="0" fontId="35" fillId="4" borderId="3" xfId="0" applyFont="1" applyFill="1" applyBorder="1" applyAlignment="1">
      <alignment horizontal="center" vertical="center" textRotation="255" wrapText="1" shrinkToFit="1"/>
    </xf>
    <xf numFmtId="0" fontId="35" fillId="4" borderId="2" xfId="0" applyFont="1" applyFill="1" applyBorder="1" applyAlignment="1">
      <alignment horizontal="center" vertical="center" textRotation="255" wrapText="1" shrinkToFit="1"/>
    </xf>
    <xf numFmtId="0" fontId="35" fillId="4" borderId="6" xfId="0" applyFont="1" applyFill="1" applyBorder="1" applyAlignment="1">
      <alignment horizontal="center" vertical="center" textRotation="255" wrapText="1" shrinkToFit="1"/>
    </xf>
    <xf numFmtId="0" fontId="35" fillId="4" borderId="5" xfId="0" applyFont="1" applyFill="1" applyBorder="1" applyAlignment="1">
      <alignment horizontal="center" vertical="center" textRotation="255" wrapText="1" shrinkToFit="1"/>
    </xf>
    <xf numFmtId="0" fontId="17" fillId="3" borderId="3" xfId="0" applyFont="1" applyFill="1" applyBorder="1" applyAlignment="1">
      <alignment horizontal="center" vertical="center" textRotation="255" shrinkToFit="1"/>
    </xf>
    <xf numFmtId="0" fontId="17" fillId="3" borderId="2" xfId="0" applyFont="1" applyFill="1" applyBorder="1" applyAlignment="1">
      <alignment horizontal="center" vertical="center" textRotation="255" shrinkToFit="1"/>
    </xf>
    <xf numFmtId="0" fontId="17" fillId="3" borderId="6" xfId="0" applyFont="1" applyFill="1" applyBorder="1" applyAlignment="1">
      <alignment horizontal="center" vertical="center" textRotation="255" shrinkToFit="1"/>
    </xf>
    <xf numFmtId="0" fontId="17" fillId="3" borderId="5" xfId="0" applyFont="1" applyFill="1" applyBorder="1" applyAlignment="1">
      <alignment horizontal="center" vertical="center" textRotation="255" shrinkToFit="1"/>
    </xf>
    <xf numFmtId="0" fontId="13" fillId="3" borderId="3" xfId="0" applyFont="1" applyFill="1" applyBorder="1" applyAlignment="1">
      <alignment horizontal="center" vertical="center" textRotation="255" wrapText="1" shrinkToFit="1"/>
    </xf>
    <xf numFmtId="0" fontId="13" fillId="3" borderId="2" xfId="0" applyFont="1" applyFill="1" applyBorder="1" applyAlignment="1">
      <alignment horizontal="center" vertical="center" textRotation="255" wrapText="1" shrinkToFit="1"/>
    </xf>
    <xf numFmtId="0" fontId="13" fillId="3" borderId="6" xfId="0" applyFont="1" applyFill="1" applyBorder="1" applyAlignment="1">
      <alignment horizontal="center" vertical="center" textRotation="255" wrapText="1" shrinkToFit="1"/>
    </xf>
    <xf numFmtId="0" fontId="13" fillId="3" borderId="5" xfId="0" applyFont="1" applyFill="1" applyBorder="1" applyAlignment="1">
      <alignment horizontal="center" vertical="center" textRotation="255" wrapText="1" shrinkToFit="1"/>
    </xf>
    <xf numFmtId="0" fontId="33" fillId="3" borderId="3" xfId="0" applyFont="1" applyFill="1" applyBorder="1" applyAlignment="1">
      <alignment horizontal="center" vertical="center" textRotation="255" wrapText="1" shrinkToFit="1"/>
    </xf>
    <xf numFmtId="0" fontId="33" fillId="3" borderId="2" xfId="0" applyFont="1" applyFill="1" applyBorder="1" applyAlignment="1">
      <alignment horizontal="center" vertical="center" textRotation="255" wrapText="1" shrinkToFit="1"/>
    </xf>
    <xf numFmtId="0" fontId="33" fillId="3" borderId="6" xfId="0" applyFont="1" applyFill="1" applyBorder="1" applyAlignment="1">
      <alignment horizontal="center" vertical="center" textRotation="255" wrapText="1" shrinkToFit="1"/>
    </xf>
    <xf numFmtId="0" fontId="33" fillId="3" borderId="5" xfId="0" applyFont="1" applyFill="1" applyBorder="1" applyAlignment="1">
      <alignment horizontal="center" vertical="center" textRotation="255" wrapText="1" shrinkToFit="1"/>
    </xf>
    <xf numFmtId="0" fontId="34" fillId="3" borderId="3" xfId="0" applyFont="1" applyFill="1" applyBorder="1" applyAlignment="1">
      <alignment horizontal="center" vertical="center" textRotation="255" wrapText="1" shrinkToFit="1"/>
    </xf>
    <xf numFmtId="0" fontId="34" fillId="3" borderId="2" xfId="0" applyFont="1" applyFill="1" applyBorder="1" applyAlignment="1">
      <alignment horizontal="center" vertical="center" textRotation="255" wrapText="1" shrinkToFit="1"/>
    </xf>
    <xf numFmtId="0" fontId="34" fillId="3" borderId="6" xfId="0" applyFont="1" applyFill="1" applyBorder="1" applyAlignment="1">
      <alignment horizontal="center" vertical="center" textRotation="255" wrapText="1" shrinkToFit="1"/>
    </xf>
    <xf numFmtId="0" fontId="34" fillId="3" borderId="5" xfId="0" applyFont="1" applyFill="1" applyBorder="1" applyAlignment="1">
      <alignment horizontal="center" vertical="center" textRotation="255" wrapText="1" shrinkToFit="1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5" workbookViewId="0">
      <selection activeCell="A18" sqref="A18"/>
    </sheetView>
  </sheetViews>
  <sheetFormatPr defaultColWidth="9" defaultRowHeight="13.2"/>
  <cols>
    <col min="1" max="1" width="9" style="2"/>
    <col min="2" max="2" width="3.6640625" style="2" bestFit="1" customWidth="1"/>
    <col min="3" max="3" width="42.44140625" style="2" bestFit="1" customWidth="1"/>
    <col min="4" max="4" width="35.109375" style="2" bestFit="1" customWidth="1"/>
    <col min="5" max="16384" width="9" style="2"/>
  </cols>
  <sheetData>
    <row r="1" spans="1:11" ht="21" customHeight="1">
      <c r="A1" s="153" t="s">
        <v>0</v>
      </c>
      <c r="B1" s="153"/>
      <c r="C1" s="153"/>
      <c r="D1" s="153"/>
      <c r="E1" s="114"/>
      <c r="F1" s="114"/>
      <c r="G1" s="114"/>
      <c r="H1" s="114"/>
      <c r="I1" s="114"/>
      <c r="J1" s="114"/>
    </row>
    <row r="2" spans="1:11" ht="21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1" ht="15" customHeight="1">
      <c r="A3" s="115" t="s">
        <v>2</v>
      </c>
      <c r="B3" s="107">
        <v>1</v>
      </c>
      <c r="C3" s="117" t="s">
        <v>3</v>
      </c>
      <c r="D3" s="116" t="s">
        <v>4</v>
      </c>
      <c r="E3" s="106"/>
      <c r="F3" s="106"/>
      <c r="G3" s="110"/>
      <c r="H3" s="110"/>
      <c r="I3" s="110"/>
      <c r="J3" s="111"/>
      <c r="K3" s="106"/>
    </row>
    <row r="4" spans="1:11" ht="15" customHeight="1">
      <c r="A4" s="115" t="s">
        <v>5</v>
      </c>
      <c r="B4" s="107">
        <v>2</v>
      </c>
      <c r="C4" s="117" t="s">
        <v>6</v>
      </c>
      <c r="D4" s="117"/>
      <c r="E4" s="106"/>
      <c r="F4" s="106"/>
    </row>
    <row r="5" spans="1:11" ht="15" customHeight="1">
      <c r="A5" s="115" t="s">
        <v>7</v>
      </c>
      <c r="B5" s="107">
        <v>3</v>
      </c>
      <c r="C5" s="117" t="s">
        <v>8</v>
      </c>
      <c r="D5" s="117"/>
      <c r="E5" s="106"/>
    </row>
    <row r="6" spans="1:11" ht="15" customHeight="1">
      <c r="A6" s="115" t="s">
        <v>9</v>
      </c>
      <c r="B6" s="107">
        <v>4</v>
      </c>
      <c r="C6" s="119" t="s">
        <v>10</v>
      </c>
      <c r="D6" s="118"/>
      <c r="E6" s="107"/>
    </row>
    <row r="7" spans="1:11" ht="15" customHeight="1">
      <c r="A7" s="115" t="s">
        <v>11</v>
      </c>
      <c r="B7" s="107">
        <v>5</v>
      </c>
      <c r="C7" s="120" t="s">
        <v>12</v>
      </c>
      <c r="D7" s="117"/>
      <c r="E7" s="107"/>
      <c r="F7" s="112"/>
      <c r="G7" s="110"/>
      <c r="H7" s="110"/>
      <c r="I7" s="110"/>
      <c r="J7" s="111"/>
      <c r="K7" s="109"/>
    </row>
    <row r="8" spans="1:11" ht="15" customHeight="1">
      <c r="A8" s="115" t="s">
        <v>13</v>
      </c>
      <c r="B8" s="107">
        <v>6</v>
      </c>
      <c r="C8" s="121" t="s">
        <v>14</v>
      </c>
      <c r="D8" s="117"/>
      <c r="E8" s="107"/>
      <c r="F8" s="112"/>
      <c r="G8" s="110"/>
      <c r="H8" s="110"/>
      <c r="I8" s="110"/>
      <c r="J8" s="111"/>
      <c r="K8" s="109"/>
    </row>
    <row r="9" spans="1:11" ht="15" customHeight="1">
      <c r="A9" s="115" t="s">
        <v>15</v>
      </c>
      <c r="B9" s="107">
        <v>7</v>
      </c>
      <c r="C9" s="122" t="s">
        <v>16</v>
      </c>
      <c r="D9" s="117"/>
      <c r="E9" s="107"/>
      <c r="F9" s="112"/>
      <c r="G9" s="110"/>
      <c r="H9" s="110"/>
      <c r="I9" s="110"/>
      <c r="J9" s="111"/>
      <c r="K9" s="109"/>
    </row>
    <row r="10" spans="1:11" ht="15" customHeight="1">
      <c r="A10" s="115" t="s">
        <v>17</v>
      </c>
      <c r="B10" s="107">
        <v>8</v>
      </c>
      <c r="C10" s="123" t="s">
        <v>18</v>
      </c>
      <c r="D10" s="117"/>
      <c r="E10" s="107"/>
      <c r="F10" s="112"/>
      <c r="G10" s="108"/>
      <c r="H10" s="113"/>
      <c r="I10" s="113"/>
      <c r="J10" s="111"/>
      <c r="K10" s="109"/>
    </row>
    <row r="11" spans="1:11" ht="15" customHeight="1">
      <c r="A11" s="115" t="s">
        <v>19</v>
      </c>
      <c r="B11" s="107">
        <v>9</v>
      </c>
      <c r="C11" s="130" t="s">
        <v>20</v>
      </c>
      <c r="D11" s="116" t="s">
        <v>21</v>
      </c>
      <c r="E11" s="107"/>
      <c r="F11" s="112"/>
      <c r="G11" s="108"/>
      <c r="H11" s="113"/>
      <c r="I11" s="113"/>
      <c r="J11" s="111"/>
      <c r="K11" s="109"/>
    </row>
    <row r="12" spans="1:11" ht="15" customHeight="1">
      <c r="A12" s="115" t="s">
        <v>22</v>
      </c>
      <c r="B12" s="131">
        <v>10</v>
      </c>
      <c r="C12" s="117" t="s">
        <v>23</v>
      </c>
      <c r="E12" s="107"/>
      <c r="F12" s="112"/>
      <c r="G12" s="108"/>
      <c r="H12" s="113"/>
      <c r="I12" s="113"/>
      <c r="J12" s="111"/>
      <c r="K12" s="109"/>
    </row>
    <row r="13" spans="1:11" ht="15" customHeight="1">
      <c r="A13" s="115" t="s">
        <v>24</v>
      </c>
      <c r="B13" s="131">
        <v>11</v>
      </c>
      <c r="C13" s="120" t="s">
        <v>25</v>
      </c>
      <c r="D13" s="118"/>
      <c r="E13" s="107"/>
      <c r="F13" s="112"/>
      <c r="G13" s="108"/>
      <c r="H13" s="113"/>
      <c r="I13" s="113"/>
      <c r="J13" s="111"/>
      <c r="K13" s="109"/>
    </row>
    <row r="14" spans="1:11" ht="15" customHeight="1">
      <c r="A14" s="115" t="s">
        <v>26</v>
      </c>
      <c r="B14" s="131">
        <v>12</v>
      </c>
      <c r="C14" s="122" t="s">
        <v>27</v>
      </c>
      <c r="D14" s="117"/>
      <c r="E14" s="107"/>
      <c r="F14" s="112"/>
      <c r="G14" s="108"/>
      <c r="H14" s="113"/>
      <c r="I14" s="113"/>
      <c r="J14" s="111"/>
      <c r="K14" s="109"/>
    </row>
    <row r="15" spans="1:11" ht="15" customHeight="1">
      <c r="A15" s="115" t="s">
        <v>28</v>
      </c>
      <c r="B15" s="131">
        <v>13</v>
      </c>
      <c r="C15" s="123" t="s">
        <v>29</v>
      </c>
      <c r="D15" s="122"/>
      <c r="E15" s="107"/>
      <c r="F15" s="112"/>
      <c r="G15" s="108"/>
      <c r="H15" s="113"/>
      <c r="I15" s="113"/>
      <c r="J15" s="111"/>
      <c r="K15" s="109"/>
    </row>
    <row r="16" spans="1:11" ht="15" customHeight="1">
      <c r="A16" s="115" t="s">
        <v>30</v>
      </c>
      <c r="B16" s="131">
        <v>14</v>
      </c>
      <c r="C16" s="123" t="s">
        <v>31</v>
      </c>
      <c r="D16" s="122"/>
      <c r="E16" s="107"/>
      <c r="F16" s="112"/>
      <c r="G16" s="108"/>
      <c r="H16" s="113"/>
      <c r="I16" s="113"/>
      <c r="J16" s="111"/>
      <c r="K16" s="109"/>
    </row>
    <row r="17" spans="1:11" ht="15" customHeight="1">
      <c r="A17" s="115" t="s">
        <v>32</v>
      </c>
      <c r="B17" s="131">
        <v>15</v>
      </c>
      <c r="C17" s="123" t="s">
        <v>33</v>
      </c>
      <c r="D17" s="122"/>
      <c r="E17" s="107"/>
      <c r="F17" s="112"/>
      <c r="G17" s="108"/>
      <c r="H17" s="113"/>
      <c r="I17" s="113"/>
      <c r="J17" s="111"/>
      <c r="K17" s="109"/>
    </row>
    <row r="18" spans="1:11" ht="15" customHeight="1">
      <c r="B18" s="107"/>
      <c r="C18" s="122"/>
      <c r="D18" s="122"/>
      <c r="E18" s="107"/>
      <c r="F18" s="112"/>
      <c r="G18" s="108"/>
      <c r="H18" s="113"/>
      <c r="I18" s="113"/>
      <c r="J18" s="111"/>
      <c r="K18" s="109"/>
    </row>
    <row r="19" spans="1:11" ht="15" customHeight="1">
      <c r="A19" s="134" t="s">
        <v>34</v>
      </c>
      <c r="B19" s="107"/>
      <c r="C19" s="116" t="s">
        <v>21</v>
      </c>
      <c r="D19" s="116" t="s">
        <v>4</v>
      </c>
      <c r="E19" s="107"/>
      <c r="F19" s="112"/>
      <c r="G19" s="108"/>
      <c r="H19" s="113"/>
      <c r="I19" s="113"/>
      <c r="J19" s="111"/>
      <c r="K19" s="109"/>
    </row>
    <row r="20" spans="1:11" ht="15" customHeight="1">
      <c r="A20" s="134" t="s">
        <v>35</v>
      </c>
      <c r="B20" s="107"/>
      <c r="C20" s="116" t="s">
        <v>4</v>
      </c>
      <c r="D20" s="116" t="s">
        <v>21</v>
      </c>
      <c r="E20" s="107"/>
      <c r="F20" s="112"/>
      <c r="G20" s="108"/>
      <c r="H20" s="113"/>
      <c r="I20" s="113"/>
      <c r="J20" s="111"/>
      <c r="K20" s="109"/>
    </row>
    <row r="21" spans="1:11" ht="15" customHeight="1">
      <c r="B21" s="107"/>
      <c r="C21" s="122"/>
      <c r="D21" s="122"/>
      <c r="E21" s="107"/>
      <c r="F21" s="112"/>
      <c r="G21" s="108"/>
      <c r="H21" s="113"/>
      <c r="I21" s="113"/>
      <c r="J21" s="111"/>
      <c r="K21" s="109"/>
    </row>
    <row r="22" spans="1:11" ht="15" customHeight="1">
      <c r="D22" s="122"/>
    </row>
    <row r="23" spans="1:11" ht="15" customHeight="1">
      <c r="D23" s="122"/>
    </row>
    <row r="24" spans="1:11" ht="15" customHeight="1">
      <c r="B24" s="107"/>
      <c r="C24" s="123"/>
      <c r="D24" s="122"/>
    </row>
    <row r="25" spans="1:11" ht="15" customHeight="1">
      <c r="B25" s="107"/>
      <c r="C25" s="124"/>
      <c r="D25" s="125"/>
    </row>
    <row r="26" spans="1:11" ht="15" customHeight="1">
      <c r="B26" s="107"/>
      <c r="C26" s="124"/>
      <c r="D26" s="125"/>
    </row>
    <row r="27" spans="1:11" ht="15" customHeight="1">
      <c r="B27" s="107"/>
      <c r="C27" s="124"/>
      <c r="D27" s="125"/>
    </row>
    <row r="28" spans="1:11" ht="15" customHeight="1">
      <c r="B28" s="107"/>
      <c r="C28" s="126"/>
      <c r="D28" s="125"/>
    </row>
    <row r="29" spans="1:11" ht="15" customHeight="1">
      <c r="B29" s="107"/>
      <c r="C29" s="122"/>
      <c r="D29" s="125"/>
    </row>
    <row r="30" spans="1:11" ht="15" customHeight="1">
      <c r="B30" s="107"/>
      <c r="C30" s="122"/>
      <c r="D30" s="125"/>
    </row>
    <row r="31" spans="1:11" ht="15" customHeight="1">
      <c r="B31" s="107"/>
      <c r="C31" s="122"/>
      <c r="D31" s="125"/>
    </row>
    <row r="32" spans="1:11" ht="15" customHeight="1">
      <c r="B32" s="107"/>
      <c r="C32" s="122"/>
      <c r="D32" s="125"/>
    </row>
    <row r="33" spans="2:4" ht="15" customHeight="1">
      <c r="B33" s="107"/>
      <c r="C33" s="126"/>
      <c r="D33" s="125"/>
    </row>
    <row r="34" spans="2:4" ht="15" customHeight="1">
      <c r="B34" s="107"/>
      <c r="C34" s="126"/>
      <c r="D34" s="125"/>
    </row>
    <row r="35" spans="2:4" ht="15" customHeight="1">
      <c r="B35" s="107"/>
      <c r="C35" s="127"/>
      <c r="D35" s="125"/>
    </row>
    <row r="36" spans="2:4" ht="15" customHeight="1">
      <c r="B36" s="107"/>
      <c r="C36" s="127"/>
      <c r="D36" s="125"/>
    </row>
    <row r="37" spans="2:4" ht="15" customHeight="1">
      <c r="B37" s="107"/>
      <c r="C37" s="128"/>
      <c r="D37" s="125"/>
    </row>
    <row r="38" spans="2:4" ht="15" customHeight="1">
      <c r="B38" s="107"/>
      <c r="C38" s="127"/>
      <c r="D38" s="125"/>
    </row>
    <row r="39" spans="2:4" ht="15" customHeight="1">
      <c r="B39" s="107"/>
      <c r="C39" s="127"/>
      <c r="D39" s="125"/>
    </row>
    <row r="40" spans="2:4" ht="15" customHeight="1">
      <c r="B40" s="107"/>
      <c r="C40" s="127"/>
      <c r="D40" s="125"/>
    </row>
    <row r="41" spans="2:4" ht="15" customHeight="1">
      <c r="B41" s="107"/>
      <c r="C41" s="127"/>
      <c r="D41" s="125"/>
    </row>
    <row r="42" spans="2:4" ht="15" customHeight="1">
      <c r="B42" s="107"/>
      <c r="C42" s="122"/>
      <c r="D42" s="125"/>
    </row>
    <row r="43" spans="2:4" ht="15" customHeight="1">
      <c r="B43" s="107"/>
      <c r="C43" s="127"/>
      <c r="D43" s="129"/>
    </row>
    <row r="44" spans="2:4" ht="15" customHeight="1">
      <c r="B44" s="107"/>
      <c r="C44" s="124"/>
      <c r="D44" s="125"/>
    </row>
    <row r="45" spans="2:4" ht="15" customHeight="1">
      <c r="B45" s="107"/>
      <c r="C45" s="124"/>
      <c r="D45" s="125"/>
    </row>
    <row r="46" spans="2:4" ht="15" customHeight="1">
      <c r="B46" s="107"/>
      <c r="C46" s="124"/>
      <c r="D46" s="125"/>
    </row>
    <row r="47" spans="2:4" ht="15" customHeight="1">
      <c r="B47" s="107"/>
      <c r="C47" s="124"/>
      <c r="D47" s="125"/>
    </row>
    <row r="48" spans="2:4" ht="15" customHeight="1">
      <c r="B48" s="107"/>
      <c r="C48" s="124"/>
      <c r="D48" s="125"/>
    </row>
    <row r="49" spans="2:4" ht="15" customHeight="1">
      <c r="B49" s="107"/>
      <c r="C49" s="124"/>
      <c r="D49" s="125"/>
    </row>
    <row r="50" spans="2:4" ht="15" customHeight="1">
      <c r="B50" s="107"/>
      <c r="C50" s="124"/>
      <c r="D50" s="125"/>
    </row>
    <row r="51" spans="2:4" ht="15" customHeight="1">
      <c r="B51" s="107"/>
      <c r="C51" s="124"/>
      <c r="D51" s="125"/>
    </row>
    <row r="52" spans="2:4" ht="15" customHeight="1">
      <c r="B52" s="107"/>
      <c r="C52" s="124"/>
      <c r="D52" s="125"/>
    </row>
    <row r="53" spans="2:4" ht="15" customHeight="1">
      <c r="B53" s="107"/>
      <c r="C53" s="124"/>
      <c r="D53" s="125"/>
    </row>
    <row r="54" spans="2:4" ht="15" customHeight="1">
      <c r="B54" s="107"/>
      <c r="C54" s="124"/>
      <c r="D54" s="125"/>
    </row>
    <row r="55" spans="2:4" ht="15" customHeight="1">
      <c r="B55" s="107"/>
      <c r="C55" s="124"/>
      <c r="D55" s="125"/>
    </row>
  </sheetData>
  <mergeCells count="1">
    <mergeCell ref="A1:D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showRowColHeaders="0" view="pageBreakPreview" zoomScaleNormal="104" zoomScaleSheetLayoutView="100" workbookViewId="0">
      <selection activeCell="D1" sqref="D1:AF2"/>
    </sheetView>
  </sheetViews>
  <sheetFormatPr defaultColWidth="8.88671875" defaultRowHeight="13.2"/>
  <cols>
    <col min="1" max="1" width="7.109375" customWidth="1"/>
    <col min="2" max="2" width="2.6640625" customWidth="1"/>
    <col min="3" max="5" width="8.6640625" customWidth="1"/>
    <col min="6" max="6" width="4.6640625" customWidth="1"/>
    <col min="7" max="7" width="2.33203125" customWidth="1"/>
    <col min="8" max="8" width="4.6640625" customWidth="1"/>
    <col min="9" max="9" width="2.6640625" customWidth="1"/>
    <col min="10" max="10" width="3.33203125" customWidth="1"/>
    <col min="11" max="12" width="4.6640625" customWidth="1"/>
    <col min="13" max="13" width="1.88671875" customWidth="1"/>
    <col min="14" max="14" width="2.44140625" customWidth="1"/>
    <col min="15" max="15" width="3.109375" customWidth="1"/>
    <col min="16" max="16" width="2.33203125" customWidth="1"/>
    <col min="17" max="18" width="4.6640625" customWidth="1"/>
    <col min="19" max="19" width="2.33203125" customWidth="1"/>
    <col min="20" max="20" width="3.109375" customWidth="1"/>
    <col min="21" max="21" width="2.6640625" customWidth="1"/>
    <col min="22" max="22" width="2.109375" customWidth="1"/>
    <col min="23" max="24" width="4.6640625" customWidth="1"/>
    <col min="25" max="25" width="3.33203125" customWidth="1"/>
    <col min="26" max="26" width="2.88671875" customWidth="1"/>
    <col min="27" max="27" width="4.6640625" customWidth="1"/>
    <col min="28" max="28" width="2.6640625" customWidth="1"/>
    <col min="29" max="29" width="4.6640625" customWidth="1"/>
    <col min="30" max="32" width="8.6640625" customWidth="1"/>
    <col min="33" max="33" width="2.6640625" customWidth="1"/>
    <col min="34" max="34" width="7.88671875" customWidth="1"/>
  </cols>
  <sheetData>
    <row r="1" spans="1:34" ht="60" customHeight="1">
      <c r="A1" s="2"/>
      <c r="B1" s="2"/>
      <c r="C1" s="2"/>
      <c r="D1" s="154" t="s">
        <v>36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2"/>
      <c r="AH1" s="2"/>
    </row>
    <row r="2" spans="1:34" ht="36" customHeight="1">
      <c r="A2" s="2"/>
      <c r="B2" s="2"/>
      <c r="C2" s="2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2"/>
      <c r="AH2" s="2"/>
    </row>
    <row r="3" spans="1:34" ht="60" customHeight="1">
      <c r="A3" s="2"/>
      <c r="B3" s="2"/>
      <c r="C3" s="2"/>
      <c r="D3" s="2"/>
      <c r="E3" s="133"/>
      <c r="F3" s="133"/>
      <c r="G3" s="133"/>
      <c r="H3" s="133"/>
      <c r="I3" s="133"/>
      <c r="J3" s="34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5"/>
      <c r="Z3" s="133"/>
      <c r="AA3" s="163" t="s">
        <v>37</v>
      </c>
      <c r="AB3" s="163"/>
      <c r="AC3" s="163"/>
      <c r="AD3" s="163"/>
      <c r="AE3" s="163"/>
      <c r="AF3" s="163"/>
      <c r="AG3" s="163"/>
      <c r="AH3" s="2"/>
    </row>
    <row r="4" spans="1:34" ht="18.899999999999999" customHeight="1">
      <c r="A4" s="2"/>
      <c r="B4" s="2"/>
      <c r="C4" s="164"/>
      <c r="D4" s="164"/>
      <c r="E4" s="164"/>
      <c r="F4" s="2"/>
      <c r="G4" s="2"/>
      <c r="H4" s="2"/>
      <c r="I4" s="2"/>
      <c r="J4" s="3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37"/>
      <c r="Z4" s="2"/>
      <c r="AA4" s="2"/>
      <c r="AB4" s="2"/>
      <c r="AC4" s="2"/>
      <c r="AD4" s="2"/>
      <c r="AE4" s="2"/>
      <c r="AF4" s="2"/>
      <c r="AG4" s="2"/>
      <c r="AH4" s="2"/>
    </row>
    <row r="5" spans="1:34" ht="60" customHeight="1" thickBot="1">
      <c r="A5" s="22" t="s">
        <v>38</v>
      </c>
      <c r="B5" s="2"/>
      <c r="C5" s="2"/>
      <c r="D5" s="2"/>
      <c r="E5" s="2"/>
      <c r="F5" s="177">
        <v>44185</v>
      </c>
      <c r="G5" s="177"/>
      <c r="H5" s="177"/>
      <c r="I5" s="33"/>
      <c r="J5" s="38"/>
      <c r="K5" s="33"/>
      <c r="L5" s="33"/>
      <c r="M5" s="33"/>
      <c r="N5" s="33"/>
      <c r="O5" s="176">
        <v>43839</v>
      </c>
      <c r="P5" s="176"/>
      <c r="Q5" s="176"/>
      <c r="R5" s="176"/>
      <c r="S5" s="176"/>
      <c r="T5" s="176"/>
      <c r="U5" s="33"/>
      <c r="V5" s="33"/>
      <c r="W5" s="33"/>
      <c r="X5" s="33"/>
      <c r="Y5" s="39"/>
      <c r="Z5" s="33"/>
      <c r="AA5" s="176">
        <f>F5</f>
        <v>44185</v>
      </c>
      <c r="AB5" s="176"/>
      <c r="AC5" s="176"/>
      <c r="AD5" s="2"/>
      <c r="AE5" s="2"/>
      <c r="AF5" s="2"/>
      <c r="AG5" s="2"/>
      <c r="AH5" s="22" t="s">
        <v>38</v>
      </c>
    </row>
    <row r="6" spans="1:34" ht="60" customHeight="1">
      <c r="A6" s="168" t="str">
        <f>抽選結果!C19</f>
        <v>足利市西部多目的運動場（あしスタ）</v>
      </c>
      <c r="B6" s="2"/>
      <c r="C6" s="273" t="str">
        <f>IFERROR(VLOOKUP($H$9&amp;F6,抽選結果!$A:$C,3,FALSE),"")</f>
        <v>FC VALON</v>
      </c>
      <c r="D6" s="273"/>
      <c r="E6" s="273"/>
      <c r="F6" s="161">
        <v>1</v>
      </c>
      <c r="G6" s="12"/>
      <c r="H6" s="3"/>
      <c r="I6" s="3"/>
      <c r="J6" s="4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1"/>
      <c r="Z6" s="4"/>
      <c r="AA6" s="20"/>
      <c r="AB6" s="3"/>
      <c r="AC6" s="156"/>
      <c r="AD6" s="158"/>
      <c r="AE6" s="158"/>
      <c r="AF6" s="158"/>
      <c r="AG6" s="2"/>
      <c r="AH6" s="168" t="str">
        <f>抽選結果!C20</f>
        <v>SAKURAグリーンフィールド</v>
      </c>
    </row>
    <row r="7" spans="1:34" ht="60" customHeight="1">
      <c r="A7" s="169"/>
      <c r="B7" s="2"/>
      <c r="C7" s="273"/>
      <c r="D7" s="273"/>
      <c r="E7" s="273"/>
      <c r="F7" s="161"/>
      <c r="G7" s="5"/>
      <c r="H7" s="6"/>
      <c r="I7" s="24"/>
      <c r="J7" s="42"/>
      <c r="K7" s="286" t="str">
        <f>C10</f>
        <v>三島ＦＣ</v>
      </c>
      <c r="L7" s="287"/>
      <c r="M7" s="135"/>
      <c r="N7" s="135"/>
      <c r="O7" s="24"/>
      <c r="P7" s="24"/>
      <c r="Q7" s="24"/>
      <c r="R7" s="24"/>
      <c r="S7" s="24"/>
      <c r="T7" s="24"/>
      <c r="U7" s="135"/>
      <c r="V7" s="135"/>
      <c r="W7" s="290" t="str">
        <f>AD8</f>
        <v>ともぞうサッカークラブ</v>
      </c>
      <c r="X7" s="291"/>
      <c r="Y7" s="43"/>
      <c r="Z7" s="24"/>
      <c r="AA7" s="3"/>
      <c r="AB7" s="3"/>
      <c r="AC7" s="157"/>
      <c r="AD7" s="159"/>
      <c r="AE7" s="159"/>
      <c r="AF7" s="159"/>
      <c r="AG7" s="2"/>
      <c r="AH7" s="169"/>
    </row>
    <row r="8" spans="1:34" ht="60" customHeight="1">
      <c r="A8" s="169"/>
      <c r="B8" s="2"/>
      <c r="C8" s="162" t="str">
        <f>IFERROR(VLOOKUP($H$9&amp;F8,抽選結果!$A:$C,3,FALSE),"")</f>
        <v>Ｋ－ＷＥＳＴ．ＦＣ２００１</v>
      </c>
      <c r="D8" s="162"/>
      <c r="E8" s="162"/>
      <c r="F8" s="161">
        <v>2</v>
      </c>
      <c r="G8" s="12"/>
      <c r="H8" s="11"/>
      <c r="I8" s="135"/>
      <c r="J8" s="42"/>
      <c r="K8" s="288"/>
      <c r="L8" s="289"/>
      <c r="M8" s="23"/>
      <c r="N8" s="47"/>
      <c r="O8" s="135"/>
      <c r="P8" s="135"/>
      <c r="Q8" s="167"/>
      <c r="R8" s="167"/>
      <c r="S8" s="135"/>
      <c r="T8" s="135"/>
      <c r="U8" s="49"/>
      <c r="V8" s="23"/>
      <c r="W8" s="292"/>
      <c r="X8" s="293"/>
      <c r="Y8" s="43"/>
      <c r="Z8" s="135"/>
      <c r="AA8" s="8"/>
      <c r="AB8" s="9"/>
      <c r="AC8" s="161">
        <v>3</v>
      </c>
      <c r="AD8" s="269" t="str">
        <f>IFERROR(VLOOKUP($AA$9&amp;AC8,抽選結果!$A:$C,3,FALSE),"")</f>
        <v>ともぞうサッカークラブ</v>
      </c>
      <c r="AE8" s="269"/>
      <c r="AF8" s="269"/>
      <c r="AG8" s="2"/>
      <c r="AH8" s="169"/>
    </row>
    <row r="9" spans="1:34" ht="60" customHeight="1">
      <c r="A9" s="169"/>
      <c r="B9" s="2"/>
      <c r="C9" s="162"/>
      <c r="D9" s="162"/>
      <c r="E9" s="162"/>
      <c r="F9" s="161"/>
      <c r="G9" s="7"/>
      <c r="H9" s="165" t="s">
        <v>39</v>
      </c>
      <c r="I9" s="135"/>
      <c r="J9" s="42"/>
      <c r="K9" s="135"/>
      <c r="L9" s="135"/>
      <c r="M9" s="135"/>
      <c r="N9" s="26"/>
      <c r="O9" s="135"/>
      <c r="P9" s="135"/>
      <c r="Q9" s="167"/>
      <c r="R9" s="167"/>
      <c r="S9" s="135"/>
      <c r="T9" s="135"/>
      <c r="U9" s="25"/>
      <c r="V9" s="135"/>
      <c r="W9" s="135"/>
      <c r="X9" s="135"/>
      <c r="Y9" s="43"/>
      <c r="Z9" s="135"/>
      <c r="AA9" s="174" t="s">
        <v>40</v>
      </c>
      <c r="AB9" s="6"/>
      <c r="AC9" s="161"/>
      <c r="AD9" s="269"/>
      <c r="AE9" s="269"/>
      <c r="AF9" s="269"/>
      <c r="AG9" s="2"/>
      <c r="AH9" s="169"/>
    </row>
    <row r="10" spans="1:34" ht="60" customHeight="1">
      <c r="A10" s="169"/>
      <c r="B10" s="2"/>
      <c r="C10" s="269" t="str">
        <f>IFERROR(VLOOKUP($H$9&amp;F10,抽選結果!$A:$C,3,FALSE),"")</f>
        <v>三島ＦＣ</v>
      </c>
      <c r="D10" s="269"/>
      <c r="E10" s="269"/>
      <c r="F10" s="161">
        <v>3</v>
      </c>
      <c r="G10" s="3"/>
      <c r="H10" s="166"/>
      <c r="I10" s="135"/>
      <c r="J10" s="42"/>
      <c r="K10" s="135"/>
      <c r="L10" s="135"/>
      <c r="M10" s="135"/>
      <c r="N10" s="26"/>
      <c r="O10" s="47"/>
      <c r="P10" s="135"/>
      <c r="Q10" s="167"/>
      <c r="R10" s="167"/>
      <c r="S10" s="135"/>
      <c r="T10" s="49"/>
      <c r="U10" s="25"/>
      <c r="V10" s="135"/>
      <c r="W10" s="135"/>
      <c r="X10" s="135"/>
      <c r="Y10" s="43"/>
      <c r="Z10" s="26"/>
      <c r="AA10" s="175"/>
      <c r="AB10" s="3"/>
      <c r="AC10" s="161">
        <v>2</v>
      </c>
      <c r="AD10" s="162" t="str">
        <f>IFERROR(VLOOKUP($AA$9&amp;AC10,抽選結果!$A:$C,3,FALSE),"")</f>
        <v>Ｆ.Ｃ.栃木ジュニア</v>
      </c>
      <c r="AE10" s="162"/>
      <c r="AF10" s="162"/>
      <c r="AG10" s="2"/>
      <c r="AH10" s="169"/>
    </row>
    <row r="11" spans="1:34" ht="60" customHeight="1">
      <c r="A11" s="169"/>
      <c r="B11" s="2"/>
      <c r="C11" s="269"/>
      <c r="D11" s="269"/>
      <c r="E11" s="269"/>
      <c r="F11" s="161"/>
      <c r="G11" s="5"/>
      <c r="H11" s="6"/>
      <c r="I11" s="135"/>
      <c r="J11" s="42"/>
      <c r="K11" s="282" t="str">
        <f>AD16</f>
        <v>栃木サッカークラブＵ－１１</v>
      </c>
      <c r="L11" s="283"/>
      <c r="M11" s="45"/>
      <c r="N11" s="48"/>
      <c r="O11" s="26"/>
      <c r="P11" s="135"/>
      <c r="Q11" s="167"/>
      <c r="R11" s="167"/>
      <c r="S11" s="135"/>
      <c r="T11" s="25"/>
      <c r="U11" s="44"/>
      <c r="V11" s="45"/>
      <c r="W11" s="278" t="str">
        <f>C20</f>
        <v>ＨＦＣ．ＺＥＲＯ真岡</v>
      </c>
      <c r="X11" s="279"/>
      <c r="Y11" s="43"/>
      <c r="Z11" s="135"/>
      <c r="AA11" s="7"/>
      <c r="AB11" s="5"/>
      <c r="AC11" s="161"/>
      <c r="AD11" s="162"/>
      <c r="AE11" s="162"/>
      <c r="AF11" s="162"/>
      <c r="AG11" s="2"/>
      <c r="AH11" s="169"/>
    </row>
    <row r="12" spans="1:34" ht="60" customHeight="1">
      <c r="A12" s="169"/>
      <c r="B12" s="2"/>
      <c r="C12" s="162" t="str">
        <f>IFERROR(VLOOKUP($H$9&amp;F12,抽選結果!$A:$C,3,FALSE),"")</f>
        <v>アルゼンチンサッカークラブ日光</v>
      </c>
      <c r="D12" s="162"/>
      <c r="E12" s="162"/>
      <c r="F12" s="161">
        <v>4</v>
      </c>
      <c r="G12" s="8"/>
      <c r="H12" s="9"/>
      <c r="I12" s="135"/>
      <c r="J12" s="42"/>
      <c r="K12" s="284"/>
      <c r="L12" s="285"/>
      <c r="M12" s="135"/>
      <c r="N12" s="135"/>
      <c r="O12" s="26"/>
      <c r="P12" s="135"/>
      <c r="Q12" s="167"/>
      <c r="R12" s="167"/>
      <c r="S12" s="135"/>
      <c r="T12" s="25"/>
      <c r="U12" s="135"/>
      <c r="V12" s="135"/>
      <c r="W12" s="280"/>
      <c r="X12" s="281"/>
      <c r="Y12" s="43"/>
      <c r="Z12" s="135"/>
      <c r="AA12" s="10"/>
      <c r="AB12" s="8"/>
      <c r="AC12" s="161">
        <v>1</v>
      </c>
      <c r="AD12" s="271" t="str">
        <f>IFERROR(VLOOKUP($AA$9&amp;AC12,抽選結果!$A:$C,3,FALSE),"")</f>
        <v>ヴェルフェ矢板Ｕ－１２</v>
      </c>
      <c r="AE12" s="271"/>
      <c r="AF12" s="271"/>
      <c r="AG12" s="2"/>
      <c r="AH12" s="169"/>
    </row>
    <row r="13" spans="1:34" ht="60" customHeight="1">
      <c r="A13" s="169"/>
      <c r="B13" s="2"/>
      <c r="C13" s="162"/>
      <c r="D13" s="162"/>
      <c r="E13" s="162"/>
      <c r="F13" s="161"/>
      <c r="G13" s="3"/>
      <c r="H13" s="3"/>
      <c r="I13" s="135"/>
      <c r="J13" s="42"/>
      <c r="K13" s="135"/>
      <c r="L13" s="135"/>
      <c r="M13" s="135"/>
      <c r="N13" s="135"/>
      <c r="O13" s="26"/>
      <c r="P13" s="135"/>
      <c r="Q13" s="167"/>
      <c r="R13" s="167"/>
      <c r="S13" s="135"/>
      <c r="T13" s="25"/>
      <c r="U13" s="135"/>
      <c r="V13" s="135"/>
      <c r="W13" s="135"/>
      <c r="X13" s="135"/>
      <c r="Y13" s="43"/>
      <c r="Z13" s="135"/>
      <c r="AA13" s="3"/>
      <c r="AB13" s="3"/>
      <c r="AC13" s="161"/>
      <c r="AD13" s="271"/>
      <c r="AE13" s="271"/>
      <c r="AF13" s="271"/>
      <c r="AG13" s="2"/>
      <c r="AH13" s="169"/>
    </row>
    <row r="14" spans="1:34" ht="60" customHeight="1">
      <c r="A14" s="169"/>
      <c r="B14" s="2"/>
      <c r="C14" s="18"/>
      <c r="D14" s="18"/>
      <c r="E14" s="18"/>
      <c r="F14" s="133"/>
      <c r="G14" s="3"/>
      <c r="H14" s="3"/>
      <c r="I14" s="135"/>
      <c r="J14" s="42"/>
      <c r="K14" s="135"/>
      <c r="L14" s="135"/>
      <c r="M14" s="135"/>
      <c r="N14" s="135"/>
      <c r="O14" s="26"/>
      <c r="P14" s="135"/>
      <c r="Q14" s="135"/>
      <c r="R14" s="44"/>
      <c r="S14" s="135"/>
      <c r="T14" s="25"/>
      <c r="U14" s="135"/>
      <c r="V14" s="135"/>
      <c r="W14" s="135"/>
      <c r="X14" s="135"/>
      <c r="Y14" s="43"/>
      <c r="Z14" s="135"/>
      <c r="AA14" s="3"/>
      <c r="AB14" s="3"/>
      <c r="AC14" s="133"/>
      <c r="AD14" s="19"/>
      <c r="AE14" s="19"/>
      <c r="AF14" s="19"/>
      <c r="AG14" s="2"/>
      <c r="AH14" s="169"/>
    </row>
    <row r="15" spans="1:34" ht="60" customHeight="1">
      <c r="A15" s="169"/>
      <c r="B15" s="2"/>
      <c r="C15" s="18"/>
      <c r="D15" s="18"/>
      <c r="E15" s="18"/>
      <c r="F15" s="133"/>
      <c r="G15" s="3"/>
      <c r="H15" s="3"/>
      <c r="I15" s="135"/>
      <c r="J15" s="42"/>
      <c r="K15" s="135"/>
      <c r="L15" s="135"/>
      <c r="M15" s="135"/>
      <c r="N15" s="135"/>
      <c r="O15" s="26"/>
      <c r="P15" s="23"/>
      <c r="Q15" s="30"/>
      <c r="R15" s="30"/>
      <c r="S15" s="23"/>
      <c r="T15" s="25"/>
      <c r="U15" s="135"/>
      <c r="V15" s="135"/>
      <c r="W15" s="135"/>
      <c r="X15" s="135"/>
      <c r="Y15" s="43"/>
      <c r="Z15" s="135"/>
      <c r="AA15" s="3"/>
      <c r="AB15" s="3"/>
      <c r="AC15" s="133"/>
      <c r="AD15" s="19"/>
      <c r="AE15" s="19"/>
      <c r="AF15" s="19"/>
      <c r="AG15" s="2"/>
      <c r="AH15" s="169"/>
    </row>
    <row r="16" spans="1:34" ht="60" customHeight="1">
      <c r="A16" s="169"/>
      <c r="B16" s="2"/>
      <c r="C16" s="270" t="str">
        <f>IFERROR(VLOOKUP($H$19&amp;F16,抽選結果!$A:$C,3,FALSE),"")</f>
        <v>ＴＥＡＭリフレＳＣ</v>
      </c>
      <c r="D16" s="270"/>
      <c r="E16" s="270"/>
      <c r="F16" s="161">
        <v>1</v>
      </c>
      <c r="G16" s="12"/>
      <c r="H16" s="3"/>
      <c r="I16" s="135"/>
      <c r="J16" s="42"/>
      <c r="K16" s="135"/>
      <c r="L16" s="135"/>
      <c r="M16" s="135"/>
      <c r="N16" s="135"/>
      <c r="O16" s="26"/>
      <c r="P16" s="135"/>
      <c r="Q16" s="172" t="s">
        <v>41</v>
      </c>
      <c r="R16" s="172"/>
      <c r="S16" s="135"/>
      <c r="T16" s="25"/>
      <c r="U16" s="135"/>
      <c r="V16" s="135"/>
      <c r="W16" s="135"/>
      <c r="X16" s="135"/>
      <c r="Y16" s="43"/>
      <c r="Z16" s="135"/>
      <c r="AA16" s="3"/>
      <c r="AB16" s="11"/>
      <c r="AC16" s="161">
        <v>4</v>
      </c>
      <c r="AD16" s="272" t="str">
        <f>IFERROR(VLOOKUP($AA$19&amp;AC16,抽選結果!$A:$C,3,FALSE),"")</f>
        <v>栃木サッカークラブＵ－１１</v>
      </c>
      <c r="AE16" s="272"/>
      <c r="AF16" s="272"/>
      <c r="AG16" s="2"/>
      <c r="AH16" s="169"/>
    </row>
    <row r="17" spans="1:34" ht="60" customHeight="1">
      <c r="A17" s="169"/>
      <c r="B17" s="2"/>
      <c r="C17" s="270"/>
      <c r="D17" s="270"/>
      <c r="E17" s="270"/>
      <c r="F17" s="161"/>
      <c r="G17" s="7"/>
      <c r="H17" s="6"/>
      <c r="I17" s="25"/>
      <c r="J17" s="42"/>
      <c r="K17" s="298" t="str">
        <f>C16</f>
        <v>ＴＥＡＭリフレＳＣ</v>
      </c>
      <c r="L17" s="299"/>
      <c r="M17" s="135"/>
      <c r="N17" s="135"/>
      <c r="O17" s="26"/>
      <c r="P17" s="135"/>
      <c r="Q17" s="172"/>
      <c r="R17" s="172"/>
      <c r="S17" s="135"/>
      <c r="T17" s="25"/>
      <c r="U17" s="135"/>
      <c r="V17" s="135"/>
      <c r="W17" s="294" t="str">
        <f>AD18</f>
        <v>MORANGO栃木フットボールクラブU12</v>
      </c>
      <c r="X17" s="295"/>
      <c r="Y17" s="43"/>
      <c r="Z17" s="135"/>
      <c r="AA17" s="7"/>
      <c r="AB17" s="5"/>
      <c r="AC17" s="161"/>
      <c r="AD17" s="272"/>
      <c r="AE17" s="272"/>
      <c r="AF17" s="272"/>
      <c r="AG17" s="2"/>
      <c r="AH17" s="169"/>
    </row>
    <row r="18" spans="1:34" ht="60" customHeight="1">
      <c r="A18" s="169"/>
      <c r="B18" s="2"/>
      <c r="C18" s="171" t="str">
        <f>IFERROR(VLOOKUP($H$19&amp;F18,抽選結果!$A:$C,3,FALSE),"")</f>
        <v>足利サッカークラブジュニア</v>
      </c>
      <c r="D18" s="171"/>
      <c r="E18" s="171"/>
      <c r="F18" s="161">
        <v>2</v>
      </c>
      <c r="G18" s="12"/>
      <c r="H18" s="11"/>
      <c r="I18" s="25"/>
      <c r="J18" s="42"/>
      <c r="K18" s="300"/>
      <c r="L18" s="301"/>
      <c r="M18" s="23"/>
      <c r="N18" s="47"/>
      <c r="O18" s="26"/>
      <c r="P18" s="135"/>
      <c r="Q18" s="172"/>
      <c r="R18" s="172"/>
      <c r="S18" s="135"/>
      <c r="T18" s="25"/>
      <c r="U18" s="49"/>
      <c r="V18" s="23"/>
      <c r="W18" s="296"/>
      <c r="X18" s="297"/>
      <c r="Y18" s="43"/>
      <c r="Z18" s="135"/>
      <c r="AA18" s="12"/>
      <c r="AB18" s="11"/>
      <c r="AC18" s="161">
        <v>3</v>
      </c>
      <c r="AD18" s="269" t="str">
        <f>IFERROR(VLOOKUP($AA$19&amp;AC18,抽選結果!$A:$C,3,FALSE),"")</f>
        <v>MORANGO栃木フットボールクラブU12</v>
      </c>
      <c r="AE18" s="269"/>
      <c r="AF18" s="269"/>
      <c r="AG18" s="2"/>
      <c r="AH18" s="169"/>
    </row>
    <row r="19" spans="1:34" ht="60" customHeight="1">
      <c r="A19" s="169"/>
      <c r="B19" s="2"/>
      <c r="C19" s="171"/>
      <c r="D19" s="171"/>
      <c r="E19" s="171"/>
      <c r="F19" s="161"/>
      <c r="G19" s="7"/>
      <c r="H19" s="165" t="s">
        <v>42</v>
      </c>
      <c r="I19" s="25"/>
      <c r="J19" s="42"/>
      <c r="K19" s="135"/>
      <c r="L19" s="28"/>
      <c r="M19" s="135"/>
      <c r="N19" s="26"/>
      <c r="O19" s="48"/>
      <c r="P19" s="135"/>
      <c r="Q19" s="172"/>
      <c r="R19" s="172"/>
      <c r="S19" s="135"/>
      <c r="T19" s="44"/>
      <c r="U19" s="25"/>
      <c r="V19" s="135"/>
      <c r="W19" s="28"/>
      <c r="X19" s="132"/>
      <c r="Y19" s="43"/>
      <c r="Z19" s="135"/>
      <c r="AA19" s="174" t="s">
        <v>43</v>
      </c>
      <c r="AB19" s="6"/>
      <c r="AC19" s="161"/>
      <c r="AD19" s="269"/>
      <c r="AE19" s="269"/>
      <c r="AF19" s="269"/>
      <c r="AG19" s="2"/>
      <c r="AH19" s="169"/>
    </row>
    <row r="20" spans="1:34" ht="60" customHeight="1">
      <c r="A20" s="169"/>
      <c r="B20" s="2"/>
      <c r="C20" s="271" t="str">
        <f>IFERROR(VLOOKUP($H$19&amp;F20,抽選結果!$A:$C,3,FALSE),"")</f>
        <v>ＨＦＣ．ＺＥＲＯ真岡</v>
      </c>
      <c r="D20" s="271"/>
      <c r="E20" s="271"/>
      <c r="F20" s="161">
        <v>3</v>
      </c>
      <c r="G20" s="3"/>
      <c r="H20" s="173"/>
      <c r="I20" s="25"/>
      <c r="J20" s="42"/>
      <c r="K20" s="135"/>
      <c r="L20" s="28"/>
      <c r="M20" s="135"/>
      <c r="N20" s="26"/>
      <c r="O20" s="135"/>
      <c r="P20" s="135"/>
      <c r="Q20" s="172"/>
      <c r="R20" s="172"/>
      <c r="S20" s="135"/>
      <c r="T20" s="135"/>
      <c r="U20" s="25"/>
      <c r="V20" s="135"/>
      <c r="W20" s="28"/>
      <c r="X20" s="132"/>
      <c r="Y20" s="43"/>
      <c r="Z20" s="135"/>
      <c r="AA20" s="175"/>
      <c r="AB20" s="3"/>
      <c r="AC20" s="161">
        <v>2</v>
      </c>
      <c r="AD20" s="162" t="str">
        <f>IFERROR(VLOOKUP($AA$19&amp;AC20,抽選結果!$A:$C,3,FALSE),"")</f>
        <v>野原グランディオスＦＣ</v>
      </c>
      <c r="AE20" s="162"/>
      <c r="AF20" s="162"/>
      <c r="AG20" s="2"/>
      <c r="AH20" s="169"/>
    </row>
    <row r="21" spans="1:34" ht="60" customHeight="1">
      <c r="A21" s="169"/>
      <c r="B21" s="2"/>
      <c r="C21" s="271"/>
      <c r="D21" s="271"/>
      <c r="E21" s="271"/>
      <c r="F21" s="161"/>
      <c r="G21" s="7"/>
      <c r="H21" s="6"/>
      <c r="I21" s="135"/>
      <c r="J21" s="42"/>
      <c r="K21" s="278" t="str">
        <f>AD12</f>
        <v>ヴェルフェ矢板Ｕ－１２</v>
      </c>
      <c r="L21" s="279"/>
      <c r="M21" s="45"/>
      <c r="N21" s="48"/>
      <c r="O21" s="135"/>
      <c r="P21" s="135"/>
      <c r="Q21" s="29"/>
      <c r="R21" s="29"/>
      <c r="S21" s="135"/>
      <c r="T21" s="135"/>
      <c r="U21" s="44"/>
      <c r="V21" s="45"/>
      <c r="W21" s="274" t="str">
        <f>C6</f>
        <v>FC VALON</v>
      </c>
      <c r="X21" s="275"/>
      <c r="Y21" s="43"/>
      <c r="Z21" s="26"/>
      <c r="AA21" s="7"/>
      <c r="AB21" s="5"/>
      <c r="AC21" s="161"/>
      <c r="AD21" s="162"/>
      <c r="AE21" s="162"/>
      <c r="AF21" s="162"/>
      <c r="AG21" s="2"/>
      <c r="AH21" s="169"/>
    </row>
    <row r="22" spans="1:34" ht="60" customHeight="1">
      <c r="A22" s="169"/>
      <c r="B22" s="2"/>
      <c r="C22" s="162" t="str">
        <f>IFERROR(VLOOKUP($H$19&amp;F22,抽選結果!$A:$C,3,FALSE),"")</f>
        <v>ＦＣがむしゃら</v>
      </c>
      <c r="D22" s="162"/>
      <c r="E22" s="162"/>
      <c r="F22" s="161">
        <v>4</v>
      </c>
      <c r="G22" s="10"/>
      <c r="H22" s="9"/>
      <c r="I22" s="24"/>
      <c r="J22" s="42"/>
      <c r="K22" s="280"/>
      <c r="L22" s="281"/>
      <c r="M22" s="135"/>
      <c r="N22" s="135"/>
      <c r="O22" s="135"/>
      <c r="P22" s="135"/>
      <c r="Q22" s="29"/>
      <c r="R22" s="29"/>
      <c r="S22" s="135"/>
      <c r="T22" s="135"/>
      <c r="U22" s="135"/>
      <c r="V22" s="135"/>
      <c r="W22" s="276"/>
      <c r="X22" s="277"/>
      <c r="Y22" s="43"/>
      <c r="Z22" s="27"/>
      <c r="AA22" s="10"/>
      <c r="AB22" s="8"/>
      <c r="AC22" s="161">
        <v>1</v>
      </c>
      <c r="AD22" s="160" t="str">
        <f>IFERROR(VLOOKUP($AA$19&amp;AC22,抽選結果!$A:$C,3,FALSE),"")</f>
        <v>ＦＥ.アトレチコ佐野</v>
      </c>
      <c r="AE22" s="160"/>
      <c r="AF22" s="160"/>
      <c r="AG22" s="2"/>
      <c r="AH22" s="169"/>
    </row>
    <row r="23" spans="1:34" ht="60" customHeight="1">
      <c r="A23" s="170"/>
      <c r="B23" s="2"/>
      <c r="C23" s="162"/>
      <c r="D23" s="162"/>
      <c r="E23" s="162"/>
      <c r="F23" s="161"/>
      <c r="G23" s="3"/>
      <c r="H23" s="3"/>
      <c r="I23" s="135"/>
      <c r="J23" s="42"/>
      <c r="K23" s="135"/>
      <c r="L23" s="28"/>
      <c r="M23" s="135"/>
      <c r="N23" s="135"/>
      <c r="O23" s="135"/>
      <c r="P23" s="135"/>
      <c r="Q23" s="29"/>
      <c r="R23" s="29"/>
      <c r="S23" s="135"/>
      <c r="T23" s="135"/>
      <c r="U23" s="135"/>
      <c r="V23" s="135"/>
      <c r="W23" s="28"/>
      <c r="X23" s="132"/>
      <c r="Y23" s="43"/>
      <c r="Z23" s="135"/>
      <c r="AA23" s="3"/>
      <c r="AB23" s="3"/>
      <c r="AC23" s="161"/>
      <c r="AD23" s="160"/>
      <c r="AE23" s="160"/>
      <c r="AF23" s="160"/>
      <c r="AG23" s="2"/>
      <c r="AH23" s="170"/>
    </row>
    <row r="24" spans="1:34" ht="60" customHeight="1" thickTop="1">
      <c r="A24" s="13"/>
      <c r="B24" s="2"/>
      <c r="C24" s="18"/>
      <c r="D24" s="18"/>
      <c r="E24" s="18"/>
      <c r="F24" s="133"/>
      <c r="G24" s="3"/>
      <c r="H24" s="3"/>
      <c r="I24" s="135"/>
      <c r="J24" s="135"/>
      <c r="K24" s="135"/>
      <c r="L24" s="28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28"/>
      <c r="X24" s="132"/>
      <c r="Y24" s="135"/>
      <c r="Z24" s="135"/>
      <c r="AA24" s="3"/>
      <c r="AB24" s="3"/>
      <c r="AC24" s="133"/>
      <c r="AD24" s="19"/>
      <c r="AE24" s="19"/>
      <c r="AF24" s="19"/>
      <c r="AG24" s="2"/>
      <c r="AH24" s="13"/>
    </row>
    <row r="25" spans="1:3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</sheetData>
  <mergeCells count="54">
    <mergeCell ref="AC18:AC19"/>
    <mergeCell ref="K21:L22"/>
    <mergeCell ref="AA5:AC5"/>
    <mergeCell ref="F5:H5"/>
    <mergeCell ref="O5:T5"/>
    <mergeCell ref="AC10:AC11"/>
    <mergeCell ref="W17:X18"/>
    <mergeCell ref="AC16:AC17"/>
    <mergeCell ref="K17:L18"/>
    <mergeCell ref="K7:L8"/>
    <mergeCell ref="AA9:AA10"/>
    <mergeCell ref="K11:L12"/>
    <mergeCell ref="W11:X12"/>
    <mergeCell ref="W21:X22"/>
    <mergeCell ref="A6:A23"/>
    <mergeCell ref="C6:E7"/>
    <mergeCell ref="F6:F7"/>
    <mergeCell ref="F10:F11"/>
    <mergeCell ref="C16:E17"/>
    <mergeCell ref="C20:E21"/>
    <mergeCell ref="C22:E23"/>
    <mergeCell ref="C10:E11"/>
    <mergeCell ref="AH6:AH23"/>
    <mergeCell ref="C8:E9"/>
    <mergeCell ref="F8:F9"/>
    <mergeCell ref="AC8:AC9"/>
    <mergeCell ref="AD8:AF9"/>
    <mergeCell ref="AD20:AF21"/>
    <mergeCell ref="F16:F17"/>
    <mergeCell ref="C18:E19"/>
    <mergeCell ref="F18:F19"/>
    <mergeCell ref="C12:E13"/>
    <mergeCell ref="F12:F13"/>
    <mergeCell ref="AC12:AC13"/>
    <mergeCell ref="AD12:AF13"/>
    <mergeCell ref="Q16:R20"/>
    <mergeCell ref="H19:H20"/>
    <mergeCell ref="AA19:AA20"/>
    <mergeCell ref="D1:AF2"/>
    <mergeCell ref="AC6:AC7"/>
    <mergeCell ref="AD6:AF7"/>
    <mergeCell ref="AD22:AF23"/>
    <mergeCell ref="F20:F21"/>
    <mergeCell ref="AC20:AC21"/>
    <mergeCell ref="AC22:AC23"/>
    <mergeCell ref="AD10:AF11"/>
    <mergeCell ref="AD16:AF17"/>
    <mergeCell ref="F22:F23"/>
    <mergeCell ref="AA3:AG3"/>
    <mergeCell ref="C4:E4"/>
    <mergeCell ref="H9:H10"/>
    <mergeCell ref="AD18:AF19"/>
    <mergeCell ref="Q8:R13"/>
    <mergeCell ref="W7:X8"/>
  </mergeCells>
  <phoneticPr fontId="1"/>
  <printOptions horizontalCentered="1" verticalCentered="1"/>
  <pageMargins left="0.59055118110236227" right="0.59055118110236227" top="0.78740157480314965" bottom="0.78740157480314965" header="0" footer="0.51181102362204722"/>
  <pageSetup paperSize="9" scale="52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1"/>
  <sheetViews>
    <sheetView tabSelected="1" view="pageBreakPreview" zoomScaleNormal="100" zoomScaleSheetLayoutView="100" workbookViewId="0"/>
  </sheetViews>
  <sheetFormatPr defaultColWidth="8.88671875" defaultRowHeight="13.2"/>
  <cols>
    <col min="1" max="23" width="5.6640625" customWidth="1"/>
    <col min="24" max="24" width="6.109375" customWidth="1"/>
    <col min="25" max="28" width="5.6640625" customWidth="1"/>
  </cols>
  <sheetData>
    <row r="1" spans="1:27" ht="23.1" customHeight="1">
      <c r="A1" s="51" t="s">
        <v>44</v>
      </c>
      <c r="B1" s="51"/>
      <c r="C1" s="51"/>
      <c r="D1" s="215">
        <f>組み合わせ!F5</f>
        <v>44185</v>
      </c>
      <c r="E1" s="215"/>
      <c r="F1" s="215"/>
      <c r="G1" s="51"/>
      <c r="O1" s="216" t="s">
        <v>64</v>
      </c>
      <c r="P1" s="216"/>
      <c r="Q1" s="216"/>
      <c r="S1" s="216" t="str">
        <f>組み合わせ!AH6</f>
        <v>SAKURAグリーンフィールド</v>
      </c>
      <c r="T1" s="216"/>
      <c r="U1" s="216"/>
      <c r="V1" s="216"/>
      <c r="W1" s="216"/>
      <c r="X1" s="216"/>
      <c r="Y1" s="216"/>
      <c r="Z1" s="216"/>
      <c r="AA1" s="216"/>
    </row>
    <row r="2" spans="1:27" ht="23.1" customHeight="1">
      <c r="A2" s="51"/>
      <c r="B2" s="51"/>
      <c r="C2" s="51"/>
      <c r="D2" s="51" t="s">
        <v>46</v>
      </c>
      <c r="E2" s="51"/>
      <c r="F2" s="51"/>
      <c r="G2" s="51"/>
      <c r="H2" s="51"/>
      <c r="I2" s="51"/>
      <c r="J2" s="51"/>
      <c r="O2" s="136"/>
      <c r="P2" s="136"/>
      <c r="Q2" s="136"/>
      <c r="R2" s="52"/>
      <c r="S2" s="52"/>
      <c r="T2" s="52"/>
      <c r="U2" s="52"/>
      <c r="V2" s="52"/>
      <c r="W2" s="52"/>
      <c r="X2" s="52"/>
      <c r="Y2" s="52"/>
    </row>
    <row r="3" spans="1:27" ht="23.1" customHeight="1">
      <c r="A3" s="51"/>
      <c r="E3" s="51"/>
      <c r="F3" s="53"/>
      <c r="G3" s="53"/>
      <c r="H3" s="53"/>
      <c r="I3" s="53"/>
      <c r="J3" s="53"/>
      <c r="K3" s="53"/>
      <c r="L3" s="53"/>
      <c r="M3" s="53"/>
      <c r="N3" s="53"/>
      <c r="O3" s="216"/>
      <c r="P3" s="216"/>
      <c r="Q3" s="216"/>
      <c r="R3" s="52"/>
      <c r="S3" s="52"/>
      <c r="T3" s="52"/>
      <c r="U3" s="52"/>
      <c r="V3" s="52"/>
      <c r="W3" s="52"/>
    </row>
    <row r="4" spans="1:27" ht="20.100000000000001" customHeight="1">
      <c r="A4" s="51"/>
      <c r="B4" s="51"/>
      <c r="C4" s="51"/>
      <c r="D4" s="51"/>
      <c r="E4" s="51"/>
      <c r="F4" s="216" t="s">
        <v>65</v>
      </c>
      <c r="G4" s="216"/>
      <c r="H4" s="51"/>
      <c r="P4" s="136"/>
      <c r="Q4" s="136"/>
      <c r="R4" s="136"/>
      <c r="S4" s="216" t="s">
        <v>66</v>
      </c>
      <c r="T4" s="216"/>
      <c r="U4" s="99"/>
      <c r="V4" s="52"/>
      <c r="W4" s="52"/>
      <c r="X4" s="52"/>
    </row>
    <row r="5" spans="1:27" ht="20.100000000000001" customHeight="1" thickBot="1">
      <c r="A5" s="17"/>
      <c r="B5" s="17"/>
      <c r="C5" s="17"/>
      <c r="D5" s="17"/>
      <c r="E5" s="17"/>
      <c r="F5" s="17"/>
      <c r="G5" s="260"/>
      <c r="H5" s="261"/>
      <c r="I5" s="261"/>
      <c r="J5" s="261"/>
      <c r="K5" s="261"/>
      <c r="L5" s="100"/>
      <c r="M5" s="100"/>
      <c r="N5" s="100"/>
      <c r="O5" s="101"/>
      <c r="P5" s="100"/>
      <c r="Q5" s="100"/>
      <c r="R5" s="100"/>
      <c r="S5" s="150"/>
      <c r="T5" s="100"/>
      <c r="U5" s="100"/>
      <c r="V5" s="17"/>
      <c r="W5" s="17"/>
      <c r="X5" s="17"/>
      <c r="Y5" s="17"/>
    </row>
    <row r="6" spans="1:27" ht="20.100000000000001" customHeight="1" thickTop="1">
      <c r="A6" s="17"/>
      <c r="B6" s="17"/>
      <c r="C6" s="54"/>
      <c r="D6" s="55"/>
      <c r="E6" s="56"/>
      <c r="F6" s="57"/>
      <c r="G6" s="100"/>
      <c r="H6" s="100"/>
      <c r="I6" s="259"/>
      <c r="J6" s="100"/>
      <c r="K6" s="150"/>
      <c r="L6" s="17"/>
      <c r="M6" s="17"/>
      <c r="N6" s="17"/>
      <c r="O6" s="21"/>
      <c r="P6" s="17"/>
      <c r="Q6" s="256"/>
      <c r="R6" s="257"/>
      <c r="S6" s="264"/>
      <c r="T6" s="265"/>
      <c r="U6" s="257"/>
      <c r="V6" s="258"/>
      <c r="W6" s="100"/>
      <c r="X6" s="100"/>
      <c r="Y6" s="100"/>
      <c r="Z6" s="21"/>
    </row>
    <row r="7" spans="1:27" ht="20.100000000000001" customHeight="1">
      <c r="A7" s="17"/>
      <c r="B7" s="17"/>
      <c r="C7" s="59"/>
      <c r="D7" s="17"/>
      <c r="E7" s="60"/>
      <c r="F7" s="59"/>
      <c r="G7" s="17"/>
      <c r="H7" s="100"/>
      <c r="I7" s="259"/>
      <c r="J7" s="100"/>
      <c r="K7" s="150"/>
      <c r="L7" s="17"/>
      <c r="M7" s="17"/>
      <c r="N7" s="17"/>
      <c r="O7" s="21"/>
      <c r="P7" s="17"/>
      <c r="Q7" s="259"/>
      <c r="R7" s="100"/>
      <c r="S7" s="60"/>
      <c r="T7" s="59"/>
      <c r="U7" s="100"/>
      <c r="V7" s="150"/>
      <c r="W7" s="100"/>
      <c r="X7" s="100"/>
      <c r="Y7" s="100"/>
      <c r="Z7" s="21"/>
    </row>
    <row r="8" spans="1:27" ht="20.100000000000001" customHeight="1">
      <c r="A8" s="17"/>
      <c r="B8" s="205">
        <v>1</v>
      </c>
      <c r="C8" s="205"/>
      <c r="D8" s="17"/>
      <c r="E8" s="205">
        <v>2</v>
      </c>
      <c r="F8" s="205"/>
      <c r="G8" s="17"/>
      <c r="H8" s="205">
        <v>3</v>
      </c>
      <c r="I8" s="205"/>
      <c r="J8" s="17"/>
      <c r="K8" s="205">
        <v>4</v>
      </c>
      <c r="L8" s="205"/>
      <c r="M8" s="17"/>
      <c r="N8" s="17"/>
      <c r="O8" s="21"/>
      <c r="P8" s="205">
        <v>1</v>
      </c>
      <c r="Q8" s="205"/>
      <c r="R8" s="17"/>
      <c r="S8" s="205">
        <v>2</v>
      </c>
      <c r="T8" s="205"/>
      <c r="U8" s="17"/>
      <c r="V8" s="205">
        <v>3</v>
      </c>
      <c r="W8" s="205"/>
      <c r="X8" s="17"/>
      <c r="Y8" s="205"/>
      <c r="Z8" s="205"/>
    </row>
    <row r="9" spans="1:27" ht="20.100000000000001" customHeight="1">
      <c r="A9" s="17"/>
      <c r="B9" s="213" t="str">
        <f>組み合わせ!AD22</f>
        <v>ＦＥ.アトレチコ佐野</v>
      </c>
      <c r="C9" s="213"/>
      <c r="D9" s="147"/>
      <c r="E9" s="213" t="str">
        <f>組み合わせ!AD20</f>
        <v>野原グランディオスＦＣ</v>
      </c>
      <c r="F9" s="213"/>
      <c r="G9" s="61"/>
      <c r="H9" s="254" t="str">
        <f>組み合わせ!AD18</f>
        <v>MORANGO栃木フットボールクラブU12</v>
      </c>
      <c r="I9" s="254"/>
      <c r="J9" s="61"/>
      <c r="K9" s="255" t="str">
        <f>組み合わせ!AD16</f>
        <v>栃木サッカークラブＵ－１１</v>
      </c>
      <c r="L9" s="255"/>
      <c r="M9" s="61"/>
      <c r="N9" s="61"/>
      <c r="O9" s="21"/>
      <c r="P9" s="255" t="str">
        <f>組み合わせ!AD12</f>
        <v>ヴェルフェ矢板Ｕ－１２</v>
      </c>
      <c r="Q9" s="255"/>
      <c r="R9" s="61"/>
      <c r="S9" s="213" t="str">
        <f>組み合わせ!AD10</f>
        <v>Ｆ.Ｃ.栃木ジュニア</v>
      </c>
      <c r="T9" s="213"/>
      <c r="U9" s="61"/>
      <c r="V9" s="254" t="str">
        <f>組み合わせ!AD8</f>
        <v>ともぞうサッカークラブ</v>
      </c>
      <c r="W9" s="254"/>
      <c r="X9" s="61"/>
      <c r="Y9" s="213"/>
      <c r="Z9" s="213"/>
    </row>
    <row r="10" spans="1:27" ht="20.100000000000001" customHeight="1">
      <c r="A10" s="17"/>
      <c r="B10" s="213"/>
      <c r="C10" s="213"/>
      <c r="D10" s="147"/>
      <c r="E10" s="213"/>
      <c r="F10" s="213"/>
      <c r="G10" s="61"/>
      <c r="H10" s="254"/>
      <c r="I10" s="254"/>
      <c r="J10" s="61"/>
      <c r="K10" s="255"/>
      <c r="L10" s="255"/>
      <c r="M10" s="61"/>
      <c r="N10" s="61"/>
      <c r="O10" s="61"/>
      <c r="P10" s="255"/>
      <c r="Q10" s="255"/>
      <c r="R10" s="61"/>
      <c r="S10" s="213"/>
      <c r="T10" s="213"/>
      <c r="U10" s="61"/>
      <c r="V10" s="254"/>
      <c r="W10" s="254"/>
      <c r="X10" s="61"/>
      <c r="Y10" s="213"/>
      <c r="Z10" s="213"/>
    </row>
    <row r="11" spans="1:27" ht="20.100000000000001" customHeight="1">
      <c r="A11" s="17"/>
      <c r="B11" s="213"/>
      <c r="C11" s="213"/>
      <c r="D11" s="147"/>
      <c r="E11" s="213"/>
      <c r="F11" s="213"/>
      <c r="G11" s="61"/>
      <c r="H11" s="254"/>
      <c r="I11" s="254"/>
      <c r="J11" s="61"/>
      <c r="K11" s="255"/>
      <c r="L11" s="255"/>
      <c r="M11" s="61"/>
      <c r="N11" s="61"/>
      <c r="O11" s="61"/>
      <c r="P11" s="255"/>
      <c r="Q11" s="255"/>
      <c r="R11" s="61"/>
      <c r="S11" s="213"/>
      <c r="T11" s="213"/>
      <c r="U11" s="61"/>
      <c r="V11" s="254"/>
      <c r="W11" s="254"/>
      <c r="X11" s="61"/>
      <c r="Y11" s="213"/>
      <c r="Z11" s="213"/>
    </row>
    <row r="12" spans="1:27" ht="20.100000000000001" customHeight="1">
      <c r="A12" s="17"/>
      <c r="B12" s="213"/>
      <c r="C12" s="213"/>
      <c r="D12" s="147"/>
      <c r="E12" s="213"/>
      <c r="F12" s="213"/>
      <c r="G12" s="61"/>
      <c r="H12" s="254"/>
      <c r="I12" s="254"/>
      <c r="J12" s="61"/>
      <c r="K12" s="255"/>
      <c r="L12" s="255"/>
      <c r="M12" s="61"/>
      <c r="N12" s="61"/>
      <c r="O12" s="61"/>
      <c r="P12" s="255"/>
      <c r="Q12" s="255"/>
      <c r="R12" s="61"/>
      <c r="S12" s="213"/>
      <c r="T12" s="213"/>
      <c r="U12" s="61"/>
      <c r="V12" s="254"/>
      <c r="W12" s="254"/>
      <c r="X12" s="61"/>
      <c r="Y12" s="213"/>
      <c r="Z12" s="213"/>
    </row>
    <row r="13" spans="1:27" ht="20.100000000000001" customHeight="1">
      <c r="A13" s="17"/>
      <c r="B13" s="213"/>
      <c r="C13" s="213"/>
      <c r="D13" s="147"/>
      <c r="E13" s="213"/>
      <c r="F13" s="213"/>
      <c r="G13" s="61"/>
      <c r="H13" s="254"/>
      <c r="I13" s="254"/>
      <c r="J13" s="61"/>
      <c r="K13" s="255"/>
      <c r="L13" s="255"/>
      <c r="M13" s="61"/>
      <c r="N13" s="61"/>
      <c r="O13" s="61"/>
      <c r="P13" s="255"/>
      <c r="Q13" s="255"/>
      <c r="R13" s="61"/>
      <c r="S13" s="213"/>
      <c r="T13" s="213"/>
      <c r="U13" s="61"/>
      <c r="V13" s="254"/>
      <c r="W13" s="254"/>
      <c r="X13" s="61"/>
      <c r="Y13" s="213"/>
      <c r="Z13" s="213"/>
    </row>
    <row r="14" spans="1:27" ht="20.100000000000001" customHeight="1">
      <c r="A14" s="17"/>
      <c r="B14" s="213"/>
      <c r="C14" s="213"/>
      <c r="D14" s="147"/>
      <c r="E14" s="213"/>
      <c r="F14" s="213"/>
      <c r="G14" s="61"/>
      <c r="H14" s="254"/>
      <c r="I14" s="254"/>
      <c r="J14" s="61"/>
      <c r="K14" s="255"/>
      <c r="L14" s="255"/>
      <c r="M14" s="61"/>
      <c r="N14" s="61"/>
      <c r="O14" s="61"/>
      <c r="P14" s="255"/>
      <c r="Q14" s="255"/>
      <c r="R14" s="61"/>
      <c r="S14" s="213"/>
      <c r="T14" s="213"/>
      <c r="U14" s="61"/>
      <c r="V14" s="254"/>
      <c r="W14" s="254"/>
      <c r="X14" s="61"/>
      <c r="Y14" s="213"/>
      <c r="Z14" s="213"/>
    </row>
    <row r="15" spans="1:27" ht="20.100000000000001" customHeight="1">
      <c r="A15" s="17"/>
      <c r="B15" s="213"/>
      <c r="C15" s="213"/>
      <c r="D15" s="147"/>
      <c r="E15" s="213"/>
      <c r="F15" s="213"/>
      <c r="G15" s="61"/>
      <c r="H15" s="254"/>
      <c r="I15" s="254"/>
      <c r="J15" s="61"/>
      <c r="K15" s="255"/>
      <c r="L15" s="255"/>
      <c r="M15" s="61"/>
      <c r="N15" s="61"/>
      <c r="O15" s="61"/>
      <c r="P15" s="255"/>
      <c r="Q15" s="255"/>
      <c r="R15" s="61"/>
      <c r="S15" s="213"/>
      <c r="T15" s="213"/>
      <c r="U15" s="61"/>
      <c r="V15" s="254"/>
      <c r="W15" s="254"/>
      <c r="X15" s="61"/>
      <c r="Y15" s="213"/>
      <c r="Z15" s="213"/>
    </row>
    <row r="16" spans="1:27" ht="20.100000000000001" customHeight="1">
      <c r="A16" s="17"/>
      <c r="B16" s="213"/>
      <c r="C16" s="213"/>
      <c r="D16" s="147"/>
      <c r="E16" s="213"/>
      <c r="F16" s="213"/>
      <c r="G16" s="61"/>
      <c r="H16" s="254"/>
      <c r="I16" s="254"/>
      <c r="J16" s="61"/>
      <c r="K16" s="255"/>
      <c r="L16" s="255"/>
      <c r="M16" s="61"/>
      <c r="N16" s="61"/>
      <c r="O16" s="61"/>
      <c r="P16" s="255"/>
      <c r="Q16" s="255"/>
      <c r="R16" s="61"/>
      <c r="S16" s="213"/>
      <c r="T16" s="213"/>
      <c r="U16" s="61"/>
      <c r="V16" s="254"/>
      <c r="W16" s="254"/>
      <c r="X16" s="61"/>
      <c r="Y16" s="213"/>
      <c r="Z16" s="213"/>
    </row>
    <row r="17" spans="1:26" ht="20.100000000000001" customHeight="1">
      <c r="A17" s="17"/>
      <c r="B17" s="213"/>
      <c r="C17" s="213"/>
      <c r="D17" s="147"/>
      <c r="E17" s="213"/>
      <c r="F17" s="213"/>
      <c r="G17" s="61"/>
      <c r="H17" s="254"/>
      <c r="I17" s="254"/>
      <c r="J17" s="61"/>
      <c r="K17" s="255"/>
      <c r="L17" s="255"/>
      <c r="M17" s="61"/>
      <c r="N17" s="61"/>
      <c r="O17" s="61"/>
      <c r="P17" s="255"/>
      <c r="Q17" s="255"/>
      <c r="R17" s="61"/>
      <c r="S17" s="213"/>
      <c r="T17" s="213"/>
      <c r="U17" s="61"/>
      <c r="V17" s="254"/>
      <c r="W17" s="254"/>
      <c r="X17" s="61"/>
      <c r="Y17" s="213"/>
      <c r="Z17" s="213"/>
    </row>
    <row r="18" spans="1:26" ht="20.100000000000001" customHeight="1">
      <c r="A18" s="50"/>
      <c r="B18" s="50"/>
      <c r="C18" s="50"/>
      <c r="D18" s="50"/>
      <c r="E18" s="5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0"/>
      <c r="X18" s="50"/>
      <c r="Y18" s="50"/>
      <c r="Z18" s="21"/>
    </row>
    <row r="19" spans="1:26" ht="17.100000000000001" customHeight="1">
      <c r="A19" s="21"/>
      <c r="B19" s="21"/>
      <c r="C19" s="95" t="s">
        <v>49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214" t="s">
        <v>50</v>
      </c>
      <c r="W19" s="214"/>
      <c r="X19" s="214"/>
      <c r="Y19" s="214"/>
      <c r="Z19" s="16"/>
    </row>
    <row r="20" spans="1:26" ht="17.100000000000001" customHeight="1">
      <c r="A20" s="21"/>
      <c r="B20" s="21"/>
      <c r="C20" s="205" t="s">
        <v>47</v>
      </c>
      <c r="D20" s="205" t="s">
        <v>51</v>
      </c>
      <c r="E20" s="207">
        <v>0.39583333333333331</v>
      </c>
      <c r="F20" s="207"/>
      <c r="G20" s="212" t="str">
        <f>B9</f>
        <v>ＦＥ.アトレチコ佐野</v>
      </c>
      <c r="H20" s="212"/>
      <c r="I20" s="212"/>
      <c r="J20" s="212"/>
      <c r="K20" s="205">
        <f>M20+M21+M22</f>
        <v>3</v>
      </c>
      <c r="L20" s="204" t="s">
        <v>52</v>
      </c>
      <c r="M20" s="145">
        <v>0</v>
      </c>
      <c r="N20" s="145" t="s">
        <v>53</v>
      </c>
      <c r="O20" s="145">
        <v>2</v>
      </c>
      <c r="P20" s="204" t="s">
        <v>54</v>
      </c>
      <c r="Q20" s="205">
        <f>O20+O21+O22</f>
        <v>2</v>
      </c>
      <c r="R20" s="206" t="str">
        <f>E9</f>
        <v>野原グランディオスＦＣ</v>
      </c>
      <c r="S20" s="206"/>
      <c r="T20" s="206"/>
      <c r="U20" s="206"/>
      <c r="V20" s="205" t="s">
        <v>55</v>
      </c>
      <c r="W20" s="205"/>
      <c r="X20" s="205"/>
      <c r="Y20" s="205"/>
      <c r="Z20" s="15"/>
    </row>
    <row r="21" spans="1:26" ht="17.100000000000001" customHeight="1">
      <c r="A21" s="21"/>
      <c r="B21" s="21"/>
      <c r="C21" s="205"/>
      <c r="D21" s="205"/>
      <c r="E21" s="207"/>
      <c r="F21" s="207"/>
      <c r="G21" s="212"/>
      <c r="H21" s="212"/>
      <c r="I21" s="212"/>
      <c r="J21" s="212"/>
      <c r="K21" s="205"/>
      <c r="L21" s="204"/>
      <c r="M21" s="145">
        <v>1</v>
      </c>
      <c r="N21" s="145" t="s">
        <v>53</v>
      </c>
      <c r="O21" s="145">
        <v>0</v>
      </c>
      <c r="P21" s="204"/>
      <c r="Q21" s="205"/>
      <c r="R21" s="206"/>
      <c r="S21" s="206"/>
      <c r="T21" s="206"/>
      <c r="U21" s="206"/>
      <c r="V21" s="205"/>
      <c r="W21" s="205"/>
      <c r="X21" s="205"/>
      <c r="Y21" s="205"/>
      <c r="Z21" s="15"/>
    </row>
    <row r="22" spans="1:26" ht="17.100000000000001" customHeight="1">
      <c r="A22" s="21"/>
      <c r="B22" s="21"/>
      <c r="C22" s="205"/>
      <c r="D22" s="205"/>
      <c r="E22" s="207"/>
      <c r="F22" s="207"/>
      <c r="G22" s="212"/>
      <c r="H22" s="212"/>
      <c r="I22" s="212"/>
      <c r="J22" s="212"/>
      <c r="K22" s="205"/>
      <c r="L22" s="204"/>
      <c r="M22" s="145">
        <v>2</v>
      </c>
      <c r="N22" s="145" t="s">
        <v>53</v>
      </c>
      <c r="O22" s="145">
        <v>0</v>
      </c>
      <c r="P22" s="204"/>
      <c r="Q22" s="205"/>
      <c r="R22" s="206"/>
      <c r="S22" s="206"/>
      <c r="T22" s="206"/>
      <c r="U22" s="206"/>
      <c r="V22" s="205"/>
      <c r="W22" s="205"/>
      <c r="X22" s="205"/>
      <c r="Y22" s="205"/>
      <c r="Z22" s="15"/>
    </row>
    <row r="23" spans="1:26" ht="17.100000000000001" customHeight="1">
      <c r="A23" s="21"/>
      <c r="B23" s="21"/>
      <c r="C23" s="205" t="s">
        <v>48</v>
      </c>
      <c r="D23" s="205" t="s">
        <v>51</v>
      </c>
      <c r="E23" s="207">
        <v>0.39583333333333331</v>
      </c>
      <c r="F23" s="207"/>
      <c r="G23" s="208" t="str">
        <f>H9</f>
        <v>MORANGO栃木フットボールクラブU12</v>
      </c>
      <c r="H23" s="208"/>
      <c r="I23" s="208"/>
      <c r="J23" s="208"/>
      <c r="K23" s="205">
        <f>M23+M24+M25</f>
        <v>0</v>
      </c>
      <c r="L23" s="204" t="s">
        <v>52</v>
      </c>
      <c r="M23" s="145">
        <v>0</v>
      </c>
      <c r="N23" s="145" t="s">
        <v>53</v>
      </c>
      <c r="O23" s="145">
        <v>0</v>
      </c>
      <c r="P23" s="204" t="s">
        <v>54</v>
      </c>
      <c r="Q23" s="205">
        <f>O23+O24+O25</f>
        <v>2</v>
      </c>
      <c r="R23" s="211" t="str">
        <f>K9</f>
        <v>栃木サッカークラブＵ－１１</v>
      </c>
      <c r="S23" s="211"/>
      <c r="T23" s="211"/>
      <c r="U23" s="211"/>
      <c r="V23" s="205" t="s">
        <v>55</v>
      </c>
      <c r="W23" s="205"/>
      <c r="X23" s="205"/>
      <c r="Y23" s="205"/>
      <c r="Z23" s="15"/>
    </row>
    <row r="24" spans="1:26" ht="17.100000000000001" customHeight="1">
      <c r="A24" s="21"/>
      <c r="B24" s="21"/>
      <c r="C24" s="205"/>
      <c r="D24" s="205"/>
      <c r="E24" s="207"/>
      <c r="F24" s="207"/>
      <c r="G24" s="208"/>
      <c r="H24" s="208"/>
      <c r="I24" s="208"/>
      <c r="J24" s="208"/>
      <c r="K24" s="205"/>
      <c r="L24" s="204"/>
      <c r="M24" s="145">
        <v>0</v>
      </c>
      <c r="N24" s="145" t="s">
        <v>53</v>
      </c>
      <c r="O24" s="145">
        <v>0</v>
      </c>
      <c r="P24" s="204"/>
      <c r="Q24" s="205"/>
      <c r="R24" s="211"/>
      <c r="S24" s="211"/>
      <c r="T24" s="211"/>
      <c r="U24" s="211"/>
      <c r="V24" s="205"/>
      <c r="W24" s="205"/>
      <c r="X24" s="205"/>
      <c r="Y24" s="205"/>
      <c r="Z24" s="15"/>
    </row>
    <row r="25" spans="1:26" ht="17.100000000000001" customHeight="1">
      <c r="A25" s="21"/>
      <c r="B25" s="21"/>
      <c r="C25" s="205"/>
      <c r="D25" s="205"/>
      <c r="E25" s="207"/>
      <c r="F25" s="207"/>
      <c r="G25" s="208"/>
      <c r="H25" s="208"/>
      <c r="I25" s="208"/>
      <c r="J25" s="208"/>
      <c r="K25" s="205"/>
      <c r="L25" s="204"/>
      <c r="M25" s="145">
        <v>0</v>
      </c>
      <c r="N25" s="145" t="s">
        <v>53</v>
      </c>
      <c r="O25" s="145">
        <v>2</v>
      </c>
      <c r="P25" s="204"/>
      <c r="Q25" s="205"/>
      <c r="R25" s="211"/>
      <c r="S25" s="211"/>
      <c r="T25" s="211"/>
      <c r="U25" s="211"/>
      <c r="V25" s="205"/>
      <c r="W25" s="205"/>
      <c r="X25" s="205"/>
      <c r="Y25" s="205"/>
      <c r="Z25" s="15"/>
    </row>
    <row r="26" spans="1:26" ht="17.100000000000001" customHeight="1">
      <c r="A26" s="21"/>
      <c r="B26" s="21"/>
      <c r="C26" s="17"/>
      <c r="D26" s="145"/>
      <c r="E26" s="17"/>
      <c r="F26" s="17"/>
      <c r="G26" s="63"/>
      <c r="H26" s="63"/>
      <c r="I26" s="63"/>
      <c r="J26" s="63"/>
      <c r="K26" s="83"/>
      <c r="L26" s="62"/>
      <c r="M26" s="145"/>
      <c r="N26" s="145"/>
      <c r="O26" s="145"/>
      <c r="P26" s="62"/>
      <c r="Q26" s="148"/>
      <c r="R26" s="63"/>
      <c r="S26" s="63"/>
      <c r="T26" s="63"/>
      <c r="U26" s="63"/>
      <c r="V26" s="50"/>
      <c r="W26" s="50"/>
      <c r="X26" s="50"/>
      <c r="Y26" s="50"/>
      <c r="Z26" s="50"/>
    </row>
    <row r="27" spans="1:26" ht="17.100000000000001" customHeight="1">
      <c r="A27" s="21"/>
      <c r="B27" s="21"/>
      <c r="C27" s="205" t="s">
        <v>47</v>
      </c>
      <c r="D27" s="205" t="s">
        <v>56</v>
      </c>
      <c r="E27" s="207">
        <v>0.43055555555555558</v>
      </c>
      <c r="F27" s="207"/>
      <c r="G27" s="211" t="str">
        <f>P9</f>
        <v>ヴェルフェ矢板Ｕ－１２</v>
      </c>
      <c r="H27" s="211"/>
      <c r="I27" s="211"/>
      <c r="J27" s="211"/>
      <c r="K27" s="205">
        <f>M27+M28+M29</f>
        <v>6</v>
      </c>
      <c r="L27" s="204" t="s">
        <v>52</v>
      </c>
      <c r="M27" s="145">
        <v>2</v>
      </c>
      <c r="N27" s="145" t="s">
        <v>53</v>
      </c>
      <c r="O27" s="145">
        <v>0</v>
      </c>
      <c r="P27" s="204" t="s">
        <v>54</v>
      </c>
      <c r="Q27" s="205">
        <f>O27+O28+O29</f>
        <v>0</v>
      </c>
      <c r="R27" s="208" t="str">
        <f>S9</f>
        <v>Ｆ.Ｃ.栃木ジュニア</v>
      </c>
      <c r="S27" s="208"/>
      <c r="T27" s="208"/>
      <c r="U27" s="208"/>
      <c r="V27" s="205" t="s">
        <v>55</v>
      </c>
      <c r="W27" s="205"/>
      <c r="X27" s="205"/>
      <c r="Y27" s="205"/>
      <c r="Z27" s="15"/>
    </row>
    <row r="28" spans="1:26" ht="17.100000000000001" customHeight="1">
      <c r="A28" s="21"/>
      <c r="B28" s="21"/>
      <c r="C28" s="205"/>
      <c r="D28" s="205"/>
      <c r="E28" s="207"/>
      <c r="F28" s="207"/>
      <c r="G28" s="211"/>
      <c r="H28" s="211"/>
      <c r="I28" s="211"/>
      <c r="J28" s="211"/>
      <c r="K28" s="205"/>
      <c r="L28" s="204"/>
      <c r="M28" s="145">
        <v>2</v>
      </c>
      <c r="N28" s="145" t="s">
        <v>53</v>
      </c>
      <c r="O28" s="145">
        <v>0</v>
      </c>
      <c r="P28" s="204"/>
      <c r="Q28" s="205"/>
      <c r="R28" s="208"/>
      <c r="S28" s="208"/>
      <c r="T28" s="208"/>
      <c r="U28" s="208"/>
      <c r="V28" s="205"/>
      <c r="W28" s="205"/>
      <c r="X28" s="205"/>
      <c r="Y28" s="205"/>
      <c r="Z28" s="15"/>
    </row>
    <row r="29" spans="1:26" ht="17.100000000000001" customHeight="1">
      <c r="A29" s="21"/>
      <c r="B29" s="21"/>
      <c r="C29" s="205"/>
      <c r="D29" s="205"/>
      <c r="E29" s="207"/>
      <c r="F29" s="207"/>
      <c r="G29" s="211"/>
      <c r="H29" s="211"/>
      <c r="I29" s="211"/>
      <c r="J29" s="211"/>
      <c r="K29" s="205"/>
      <c r="L29" s="204"/>
      <c r="M29" s="145">
        <v>2</v>
      </c>
      <c r="N29" s="145" t="s">
        <v>53</v>
      </c>
      <c r="O29" s="145">
        <v>0</v>
      </c>
      <c r="P29" s="204"/>
      <c r="Q29" s="205"/>
      <c r="R29" s="208"/>
      <c r="S29" s="208"/>
      <c r="T29" s="208"/>
      <c r="U29" s="208"/>
      <c r="V29" s="205"/>
      <c r="W29" s="205"/>
      <c r="X29" s="205"/>
      <c r="Y29" s="205"/>
      <c r="Z29" s="15"/>
    </row>
    <row r="30" spans="1:26" ht="17.100000000000001" customHeight="1">
      <c r="A30" s="21"/>
      <c r="B30" s="21"/>
      <c r="C30" s="205" t="s">
        <v>48</v>
      </c>
      <c r="D30" s="205" t="s">
        <v>56</v>
      </c>
      <c r="E30" s="207">
        <v>0.43055555555555558</v>
      </c>
      <c r="F30" s="207"/>
      <c r="G30" s="209" t="s">
        <v>67</v>
      </c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96"/>
      <c r="W30" s="96"/>
      <c r="X30" s="96"/>
      <c r="Y30" s="96"/>
      <c r="Z30" s="15"/>
    </row>
    <row r="31" spans="1:26" ht="17.100000000000001" customHeight="1">
      <c r="A31" s="21"/>
      <c r="B31" s="21"/>
      <c r="C31" s="205"/>
      <c r="D31" s="205"/>
      <c r="E31" s="207"/>
      <c r="F31" s="207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96"/>
      <c r="W31" s="96"/>
      <c r="X31" s="96"/>
      <c r="Y31" s="96"/>
      <c r="Z31" s="15"/>
    </row>
    <row r="32" spans="1:26" ht="17.100000000000001" customHeight="1">
      <c r="A32" s="21"/>
      <c r="B32" s="21"/>
      <c r="C32" s="205"/>
      <c r="D32" s="205"/>
      <c r="E32" s="207"/>
      <c r="F32" s="207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96"/>
      <c r="W32" s="96"/>
      <c r="X32" s="96"/>
      <c r="Y32" s="96"/>
      <c r="Z32" s="15"/>
    </row>
    <row r="33" spans="1:26" ht="17.100000000000001" customHeight="1">
      <c r="A33" s="21"/>
      <c r="B33" s="21"/>
      <c r="C33" s="17"/>
      <c r="D33" s="145"/>
      <c r="E33" s="17"/>
      <c r="F33" s="17"/>
      <c r="G33" s="63"/>
      <c r="H33" s="63"/>
      <c r="I33" s="63"/>
      <c r="J33" s="63"/>
      <c r="K33" s="83"/>
      <c r="L33" s="62"/>
      <c r="M33" s="145"/>
      <c r="N33" s="145"/>
      <c r="O33" s="145"/>
      <c r="P33" s="62"/>
      <c r="Q33" s="148"/>
      <c r="R33" s="63"/>
      <c r="S33" s="63"/>
      <c r="T33" s="63"/>
      <c r="U33" s="63"/>
      <c r="V33" s="50"/>
      <c r="W33" s="50"/>
      <c r="X33" s="50"/>
      <c r="Y33" s="50"/>
      <c r="Z33" s="50"/>
    </row>
    <row r="34" spans="1:26" ht="17.100000000000001" customHeight="1">
      <c r="A34" s="21"/>
      <c r="B34" s="21"/>
      <c r="C34" s="205" t="s">
        <v>47</v>
      </c>
      <c r="D34" s="205" t="s">
        <v>57</v>
      </c>
      <c r="E34" s="207">
        <v>0.46527777777777773</v>
      </c>
      <c r="F34" s="207"/>
      <c r="G34" s="208" t="str">
        <f>B9</f>
        <v>ＦＥ.アトレチコ佐野</v>
      </c>
      <c r="H34" s="208"/>
      <c r="I34" s="208"/>
      <c r="J34" s="208"/>
      <c r="K34" s="205">
        <f>M34+M35+M36</f>
        <v>0</v>
      </c>
      <c r="L34" s="204" t="s">
        <v>52</v>
      </c>
      <c r="M34" s="145">
        <v>0</v>
      </c>
      <c r="N34" s="145" t="s">
        <v>53</v>
      </c>
      <c r="O34" s="145">
        <v>2</v>
      </c>
      <c r="P34" s="204" t="s">
        <v>54</v>
      </c>
      <c r="Q34" s="205">
        <f>O34+O35+O36</f>
        <v>4</v>
      </c>
      <c r="R34" s="212" t="str">
        <f>H9</f>
        <v>MORANGO栃木フットボールクラブU12</v>
      </c>
      <c r="S34" s="212"/>
      <c r="T34" s="212"/>
      <c r="U34" s="212"/>
      <c r="V34" s="205" t="s">
        <v>55</v>
      </c>
      <c r="W34" s="205"/>
      <c r="X34" s="205"/>
      <c r="Y34" s="205"/>
      <c r="Z34" s="15"/>
    </row>
    <row r="35" spans="1:26" ht="17.100000000000001" customHeight="1">
      <c r="A35" s="21"/>
      <c r="B35" s="21"/>
      <c r="C35" s="205"/>
      <c r="D35" s="205"/>
      <c r="E35" s="207"/>
      <c r="F35" s="207"/>
      <c r="G35" s="208"/>
      <c r="H35" s="208"/>
      <c r="I35" s="208"/>
      <c r="J35" s="208"/>
      <c r="K35" s="205"/>
      <c r="L35" s="204"/>
      <c r="M35" s="145">
        <v>0</v>
      </c>
      <c r="N35" s="145" t="s">
        <v>53</v>
      </c>
      <c r="O35" s="145">
        <v>0</v>
      </c>
      <c r="P35" s="204"/>
      <c r="Q35" s="205"/>
      <c r="R35" s="212"/>
      <c r="S35" s="212"/>
      <c r="T35" s="212"/>
      <c r="U35" s="212"/>
      <c r="V35" s="205"/>
      <c r="W35" s="205"/>
      <c r="X35" s="205"/>
      <c r="Y35" s="205"/>
      <c r="Z35" s="15"/>
    </row>
    <row r="36" spans="1:26" ht="17.100000000000001" customHeight="1">
      <c r="A36" s="21"/>
      <c r="B36" s="21"/>
      <c r="C36" s="205"/>
      <c r="D36" s="205"/>
      <c r="E36" s="207"/>
      <c r="F36" s="207"/>
      <c r="G36" s="208"/>
      <c r="H36" s="208"/>
      <c r="I36" s="208"/>
      <c r="J36" s="208"/>
      <c r="K36" s="205"/>
      <c r="L36" s="204"/>
      <c r="M36" s="145">
        <v>0</v>
      </c>
      <c r="N36" s="145" t="s">
        <v>53</v>
      </c>
      <c r="O36" s="145">
        <v>2</v>
      </c>
      <c r="P36" s="204"/>
      <c r="Q36" s="205"/>
      <c r="R36" s="212"/>
      <c r="S36" s="212"/>
      <c r="T36" s="212"/>
      <c r="U36" s="212"/>
      <c r="V36" s="205"/>
      <c r="W36" s="205"/>
      <c r="X36" s="205"/>
      <c r="Y36" s="205"/>
      <c r="Z36" s="15"/>
    </row>
    <row r="37" spans="1:26" ht="17.100000000000001" customHeight="1">
      <c r="A37" s="21"/>
      <c r="B37" s="21"/>
      <c r="C37" s="205" t="s">
        <v>48</v>
      </c>
      <c r="D37" s="205" t="s">
        <v>57</v>
      </c>
      <c r="E37" s="207">
        <v>0.46527777777777773</v>
      </c>
      <c r="F37" s="207"/>
      <c r="G37" s="206" t="str">
        <f>E9</f>
        <v>野原グランディオスＦＣ</v>
      </c>
      <c r="H37" s="206"/>
      <c r="I37" s="206"/>
      <c r="J37" s="206"/>
      <c r="K37" s="205">
        <f>M37+M38+M39</f>
        <v>0</v>
      </c>
      <c r="L37" s="204" t="s">
        <v>52</v>
      </c>
      <c r="M37" s="145">
        <v>0</v>
      </c>
      <c r="N37" s="145" t="s">
        <v>53</v>
      </c>
      <c r="O37" s="145">
        <v>1</v>
      </c>
      <c r="P37" s="204" t="s">
        <v>54</v>
      </c>
      <c r="Q37" s="205">
        <f>O37+O38+O39</f>
        <v>4</v>
      </c>
      <c r="R37" s="211" t="str">
        <f>K9</f>
        <v>栃木サッカークラブＵ－１１</v>
      </c>
      <c r="S37" s="211"/>
      <c r="T37" s="211"/>
      <c r="U37" s="211"/>
      <c r="V37" s="205" t="s">
        <v>55</v>
      </c>
      <c r="W37" s="205"/>
      <c r="X37" s="205"/>
      <c r="Y37" s="205"/>
      <c r="Z37" s="15"/>
    </row>
    <row r="38" spans="1:26" ht="17.100000000000001" customHeight="1">
      <c r="A38" s="21"/>
      <c r="B38" s="21"/>
      <c r="C38" s="205"/>
      <c r="D38" s="205"/>
      <c r="E38" s="207"/>
      <c r="F38" s="207"/>
      <c r="G38" s="206"/>
      <c r="H38" s="206"/>
      <c r="I38" s="206"/>
      <c r="J38" s="206"/>
      <c r="K38" s="205"/>
      <c r="L38" s="204"/>
      <c r="M38" s="145">
        <v>0</v>
      </c>
      <c r="N38" s="145" t="s">
        <v>53</v>
      </c>
      <c r="O38" s="145">
        <v>2</v>
      </c>
      <c r="P38" s="204"/>
      <c r="Q38" s="205"/>
      <c r="R38" s="211"/>
      <c r="S38" s="211"/>
      <c r="T38" s="211"/>
      <c r="U38" s="211"/>
      <c r="V38" s="205"/>
      <c r="W38" s="205"/>
      <c r="X38" s="205"/>
      <c r="Y38" s="205"/>
      <c r="Z38" s="15"/>
    </row>
    <row r="39" spans="1:26" ht="17.100000000000001" customHeight="1">
      <c r="A39" s="21"/>
      <c r="B39" s="21"/>
      <c r="C39" s="205"/>
      <c r="D39" s="205"/>
      <c r="E39" s="207"/>
      <c r="F39" s="207"/>
      <c r="G39" s="206"/>
      <c r="H39" s="206"/>
      <c r="I39" s="206"/>
      <c r="J39" s="206"/>
      <c r="K39" s="205"/>
      <c r="L39" s="204"/>
      <c r="M39" s="145">
        <v>0</v>
      </c>
      <c r="N39" s="145" t="s">
        <v>53</v>
      </c>
      <c r="O39" s="145">
        <v>1</v>
      </c>
      <c r="P39" s="204"/>
      <c r="Q39" s="205"/>
      <c r="R39" s="211"/>
      <c r="S39" s="211"/>
      <c r="T39" s="211"/>
      <c r="U39" s="211"/>
      <c r="V39" s="205"/>
      <c r="W39" s="205"/>
      <c r="X39" s="205"/>
      <c r="Y39" s="205"/>
      <c r="Z39" s="15"/>
    </row>
    <row r="40" spans="1:26" ht="17.100000000000001" customHeight="1">
      <c r="A40" s="21"/>
      <c r="B40" s="21"/>
      <c r="C40" s="17"/>
      <c r="D40" s="145"/>
      <c r="E40" s="17"/>
      <c r="F40" s="17"/>
      <c r="G40" s="63"/>
      <c r="H40" s="63"/>
      <c r="I40" s="63"/>
      <c r="J40" s="63"/>
      <c r="K40" s="83"/>
      <c r="L40" s="62"/>
      <c r="M40" s="145"/>
      <c r="N40" s="145"/>
      <c r="O40" s="145"/>
      <c r="P40" s="62"/>
      <c r="Q40" s="148"/>
      <c r="R40" s="63"/>
      <c r="S40" s="63"/>
      <c r="T40" s="63"/>
      <c r="U40" s="63"/>
      <c r="V40" s="50"/>
      <c r="W40" s="50"/>
      <c r="X40" s="50"/>
      <c r="Y40" s="50"/>
      <c r="Z40" s="50"/>
    </row>
    <row r="41" spans="1:26" ht="17.100000000000001" customHeight="1">
      <c r="A41" s="21"/>
      <c r="B41" s="21"/>
      <c r="C41" s="205" t="s">
        <v>47</v>
      </c>
      <c r="D41" s="205" t="s">
        <v>58</v>
      </c>
      <c r="E41" s="207">
        <v>0.5</v>
      </c>
      <c r="F41" s="207"/>
      <c r="G41" s="210" t="str">
        <f>P9</f>
        <v>ヴェルフェ矢板Ｕ－１２</v>
      </c>
      <c r="H41" s="210"/>
      <c r="I41" s="210"/>
      <c r="J41" s="210"/>
      <c r="K41" s="205">
        <f>M41+M42+M43</f>
        <v>1</v>
      </c>
      <c r="L41" s="204" t="s">
        <v>52</v>
      </c>
      <c r="M41" s="145">
        <v>0</v>
      </c>
      <c r="N41" s="145" t="s">
        <v>53</v>
      </c>
      <c r="O41" s="145">
        <v>0</v>
      </c>
      <c r="P41" s="204" t="s">
        <v>54</v>
      </c>
      <c r="Q41" s="205">
        <f>O41+O42+O43</f>
        <v>1</v>
      </c>
      <c r="R41" s="210" t="str">
        <f>V9</f>
        <v>ともぞうサッカークラブ</v>
      </c>
      <c r="S41" s="210"/>
      <c r="T41" s="210"/>
      <c r="U41" s="210"/>
      <c r="V41" s="205" t="s">
        <v>55</v>
      </c>
      <c r="W41" s="205"/>
      <c r="X41" s="205"/>
      <c r="Y41" s="205"/>
      <c r="Z41" s="15"/>
    </row>
    <row r="42" spans="1:26" ht="17.100000000000001" customHeight="1">
      <c r="A42" s="21"/>
      <c r="B42" s="21"/>
      <c r="C42" s="205"/>
      <c r="D42" s="205"/>
      <c r="E42" s="207"/>
      <c r="F42" s="207"/>
      <c r="G42" s="210"/>
      <c r="H42" s="210"/>
      <c r="I42" s="210"/>
      <c r="J42" s="210"/>
      <c r="K42" s="205"/>
      <c r="L42" s="204"/>
      <c r="M42" s="145">
        <v>1</v>
      </c>
      <c r="N42" s="145" t="s">
        <v>53</v>
      </c>
      <c r="O42" s="145">
        <v>0</v>
      </c>
      <c r="P42" s="204"/>
      <c r="Q42" s="205"/>
      <c r="R42" s="210"/>
      <c r="S42" s="210"/>
      <c r="T42" s="210"/>
      <c r="U42" s="210"/>
      <c r="V42" s="205"/>
      <c r="W42" s="205"/>
      <c r="X42" s="205"/>
      <c r="Y42" s="205"/>
      <c r="Z42" s="15"/>
    </row>
    <row r="43" spans="1:26" ht="17.100000000000001" customHeight="1">
      <c r="A43" s="21"/>
      <c r="B43" s="21"/>
      <c r="C43" s="205"/>
      <c r="D43" s="205"/>
      <c r="E43" s="207"/>
      <c r="F43" s="207"/>
      <c r="G43" s="210"/>
      <c r="H43" s="210"/>
      <c r="I43" s="210"/>
      <c r="J43" s="210"/>
      <c r="K43" s="205"/>
      <c r="L43" s="204"/>
      <c r="M43" s="145">
        <v>0</v>
      </c>
      <c r="N43" s="145" t="s">
        <v>53</v>
      </c>
      <c r="O43" s="145">
        <v>1</v>
      </c>
      <c r="P43" s="204"/>
      <c r="Q43" s="205"/>
      <c r="R43" s="210"/>
      <c r="S43" s="210"/>
      <c r="T43" s="210"/>
      <c r="U43" s="210"/>
      <c r="V43" s="205"/>
      <c r="W43" s="205"/>
      <c r="X43" s="205"/>
      <c r="Y43" s="205"/>
      <c r="Z43" s="15"/>
    </row>
    <row r="44" spans="1:26" ht="17.100000000000001" customHeight="1">
      <c r="A44" s="21"/>
      <c r="B44" s="21"/>
      <c r="C44" s="205" t="s">
        <v>48</v>
      </c>
      <c r="D44" s="205" t="s">
        <v>58</v>
      </c>
      <c r="E44" s="207">
        <v>0.5</v>
      </c>
      <c r="F44" s="207"/>
      <c r="G44" s="209" t="s">
        <v>67</v>
      </c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96"/>
      <c r="W44" s="96"/>
      <c r="X44" s="96"/>
      <c r="Y44" s="96"/>
      <c r="Z44" s="15"/>
    </row>
    <row r="45" spans="1:26" ht="17.100000000000001" customHeight="1">
      <c r="A45" s="21"/>
      <c r="B45" s="21"/>
      <c r="C45" s="205"/>
      <c r="D45" s="205"/>
      <c r="E45" s="207"/>
      <c r="F45" s="207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96"/>
      <c r="W45" s="96"/>
      <c r="X45" s="96"/>
      <c r="Y45" s="96"/>
      <c r="Z45" s="15"/>
    </row>
    <row r="46" spans="1:26" ht="17.100000000000001" customHeight="1">
      <c r="A46" s="21"/>
      <c r="B46" s="21"/>
      <c r="C46" s="205"/>
      <c r="D46" s="205"/>
      <c r="E46" s="207"/>
      <c r="F46" s="207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96"/>
      <c r="W46" s="96"/>
      <c r="X46" s="96"/>
      <c r="Y46" s="96"/>
      <c r="Z46" s="15"/>
    </row>
    <row r="47" spans="1:26" ht="17.100000000000001" customHeight="1">
      <c r="A47" s="21"/>
      <c r="B47" s="21"/>
      <c r="C47" s="17"/>
      <c r="D47" s="17"/>
      <c r="E47" s="17"/>
      <c r="F47" s="17"/>
      <c r="G47" s="63"/>
      <c r="H47" s="63"/>
      <c r="I47" s="63"/>
      <c r="J47" s="63"/>
      <c r="K47" s="83"/>
      <c r="L47" s="17"/>
      <c r="M47" s="145"/>
      <c r="N47" s="145"/>
      <c r="O47" s="145"/>
      <c r="P47" s="17"/>
      <c r="Q47" s="148"/>
      <c r="R47" s="63"/>
      <c r="S47" s="63"/>
      <c r="T47" s="63"/>
      <c r="U47" s="63"/>
      <c r="V47" s="50"/>
      <c r="W47" s="50"/>
      <c r="X47" s="50"/>
      <c r="Y47" s="50"/>
      <c r="Z47" s="50"/>
    </row>
    <row r="48" spans="1:26" ht="17.100000000000001" customHeight="1">
      <c r="A48" s="21"/>
      <c r="B48" s="21"/>
      <c r="C48" s="205" t="s">
        <v>47</v>
      </c>
      <c r="D48" s="205" t="s">
        <v>59</v>
      </c>
      <c r="E48" s="207">
        <v>0.53472222222222221</v>
      </c>
      <c r="F48" s="207"/>
      <c r="G48" s="212" t="str">
        <f>B9</f>
        <v>ＦＥ.アトレチコ佐野</v>
      </c>
      <c r="H48" s="212"/>
      <c r="I48" s="212"/>
      <c r="J48" s="212"/>
      <c r="K48" s="205">
        <f>M48+M49+M50</f>
        <v>2</v>
      </c>
      <c r="L48" s="204" t="s">
        <v>52</v>
      </c>
      <c r="M48" s="145">
        <v>0</v>
      </c>
      <c r="N48" s="145" t="s">
        <v>53</v>
      </c>
      <c r="O48" s="145">
        <v>0</v>
      </c>
      <c r="P48" s="204" t="s">
        <v>54</v>
      </c>
      <c r="Q48" s="205">
        <f>O48+O49+O50</f>
        <v>1</v>
      </c>
      <c r="R48" s="206" t="str">
        <f>K9</f>
        <v>栃木サッカークラブＵ－１１</v>
      </c>
      <c r="S48" s="206"/>
      <c r="T48" s="206"/>
      <c r="U48" s="206"/>
      <c r="V48" s="205" t="s">
        <v>55</v>
      </c>
      <c r="W48" s="205"/>
      <c r="X48" s="205"/>
      <c r="Y48" s="205"/>
      <c r="Z48" s="15"/>
    </row>
    <row r="49" spans="1:27" ht="17.100000000000001" customHeight="1">
      <c r="A49" s="21"/>
      <c r="B49" s="21"/>
      <c r="C49" s="205"/>
      <c r="D49" s="205"/>
      <c r="E49" s="207"/>
      <c r="F49" s="207"/>
      <c r="G49" s="212"/>
      <c r="H49" s="212"/>
      <c r="I49" s="212"/>
      <c r="J49" s="212"/>
      <c r="K49" s="205"/>
      <c r="L49" s="204"/>
      <c r="M49" s="145">
        <v>2</v>
      </c>
      <c r="N49" s="145" t="s">
        <v>53</v>
      </c>
      <c r="O49" s="145">
        <v>0</v>
      </c>
      <c r="P49" s="204"/>
      <c r="Q49" s="205"/>
      <c r="R49" s="206"/>
      <c r="S49" s="206"/>
      <c r="T49" s="206"/>
      <c r="U49" s="206"/>
      <c r="V49" s="205"/>
      <c r="W49" s="205"/>
      <c r="X49" s="205"/>
      <c r="Y49" s="205"/>
      <c r="Z49" s="15"/>
    </row>
    <row r="50" spans="1:27" ht="17.100000000000001" customHeight="1">
      <c r="A50" s="21"/>
      <c r="B50" s="21"/>
      <c r="C50" s="205"/>
      <c r="D50" s="205"/>
      <c r="E50" s="207"/>
      <c r="F50" s="207"/>
      <c r="G50" s="212"/>
      <c r="H50" s="212"/>
      <c r="I50" s="212"/>
      <c r="J50" s="212"/>
      <c r="K50" s="205"/>
      <c r="L50" s="204"/>
      <c r="M50" s="145">
        <v>0</v>
      </c>
      <c r="N50" s="145" t="s">
        <v>53</v>
      </c>
      <c r="O50" s="145">
        <v>1</v>
      </c>
      <c r="P50" s="204"/>
      <c r="Q50" s="205"/>
      <c r="R50" s="206"/>
      <c r="S50" s="206"/>
      <c r="T50" s="206"/>
      <c r="U50" s="206"/>
      <c r="V50" s="205"/>
      <c r="W50" s="205"/>
      <c r="X50" s="205"/>
      <c r="Y50" s="205"/>
      <c r="Z50" s="15"/>
    </row>
    <row r="51" spans="1:27" ht="17.100000000000001" customHeight="1">
      <c r="A51" s="21"/>
      <c r="B51" s="21"/>
      <c r="C51" s="205" t="s">
        <v>48</v>
      </c>
      <c r="D51" s="205" t="s">
        <v>59</v>
      </c>
      <c r="E51" s="207">
        <v>0.53472222222222221</v>
      </c>
      <c r="F51" s="207"/>
      <c r="G51" s="206" t="str">
        <f>E9</f>
        <v>野原グランディオスＦＣ</v>
      </c>
      <c r="H51" s="206"/>
      <c r="I51" s="206"/>
      <c r="J51" s="206"/>
      <c r="K51" s="205">
        <f>M51+M52+M53</f>
        <v>1</v>
      </c>
      <c r="L51" s="204" t="s">
        <v>52</v>
      </c>
      <c r="M51" s="145">
        <v>0</v>
      </c>
      <c r="N51" s="145" t="s">
        <v>53</v>
      </c>
      <c r="O51" s="145">
        <v>1</v>
      </c>
      <c r="P51" s="204" t="s">
        <v>54</v>
      </c>
      <c r="Q51" s="205">
        <f>O51+O52+O53</f>
        <v>4</v>
      </c>
      <c r="R51" s="212" t="str">
        <f>H9</f>
        <v>MORANGO栃木フットボールクラブU12</v>
      </c>
      <c r="S51" s="212"/>
      <c r="T51" s="212"/>
      <c r="U51" s="212"/>
      <c r="V51" s="205" t="s">
        <v>55</v>
      </c>
      <c r="W51" s="205"/>
      <c r="X51" s="205"/>
      <c r="Y51" s="205"/>
      <c r="Z51" s="15"/>
    </row>
    <row r="52" spans="1:27" ht="17.100000000000001" customHeight="1">
      <c r="A52" s="21"/>
      <c r="B52" s="21"/>
      <c r="C52" s="205"/>
      <c r="D52" s="205"/>
      <c r="E52" s="207"/>
      <c r="F52" s="207"/>
      <c r="G52" s="206"/>
      <c r="H52" s="206"/>
      <c r="I52" s="206"/>
      <c r="J52" s="206"/>
      <c r="K52" s="205"/>
      <c r="L52" s="204"/>
      <c r="M52" s="145">
        <v>0</v>
      </c>
      <c r="N52" s="145" t="s">
        <v>53</v>
      </c>
      <c r="O52" s="145">
        <v>0</v>
      </c>
      <c r="P52" s="204"/>
      <c r="Q52" s="205"/>
      <c r="R52" s="212"/>
      <c r="S52" s="212"/>
      <c r="T52" s="212"/>
      <c r="U52" s="212"/>
      <c r="V52" s="205"/>
      <c r="W52" s="205"/>
      <c r="X52" s="205"/>
      <c r="Y52" s="205"/>
      <c r="Z52" s="15"/>
    </row>
    <row r="53" spans="1:27" ht="17.100000000000001" customHeight="1">
      <c r="A53" s="21"/>
      <c r="B53" s="21"/>
      <c r="C53" s="205"/>
      <c r="D53" s="205"/>
      <c r="E53" s="207"/>
      <c r="F53" s="207"/>
      <c r="G53" s="206"/>
      <c r="H53" s="206"/>
      <c r="I53" s="206"/>
      <c r="J53" s="206"/>
      <c r="K53" s="205"/>
      <c r="L53" s="204"/>
      <c r="M53" s="145">
        <v>1</v>
      </c>
      <c r="N53" s="145" t="s">
        <v>53</v>
      </c>
      <c r="O53" s="145">
        <v>3</v>
      </c>
      <c r="P53" s="204"/>
      <c r="Q53" s="205"/>
      <c r="R53" s="212"/>
      <c r="S53" s="212"/>
      <c r="T53" s="212"/>
      <c r="U53" s="212"/>
      <c r="V53" s="205"/>
      <c r="W53" s="205"/>
      <c r="X53" s="205"/>
      <c r="Y53" s="205"/>
      <c r="Z53" s="15"/>
    </row>
    <row r="54" spans="1:27" ht="17.100000000000001" customHeight="1">
      <c r="A54" s="21"/>
      <c r="B54" s="21"/>
      <c r="C54" s="21"/>
      <c r="D54" s="21"/>
      <c r="E54" s="21"/>
      <c r="F54" s="21"/>
      <c r="G54" s="63"/>
      <c r="H54" s="63"/>
      <c r="I54" s="63"/>
      <c r="J54" s="63"/>
      <c r="K54" s="93"/>
      <c r="L54" s="21"/>
      <c r="M54" s="145"/>
      <c r="N54" s="145"/>
      <c r="O54" s="145"/>
      <c r="P54" s="21"/>
      <c r="Q54" s="94"/>
      <c r="R54" s="63"/>
      <c r="S54" s="63"/>
      <c r="T54" s="63"/>
      <c r="U54" s="63"/>
      <c r="V54" s="21"/>
      <c r="W54" s="21"/>
      <c r="X54" s="21"/>
      <c r="Y54" s="21"/>
      <c r="Z54" s="21"/>
    </row>
    <row r="55" spans="1:27" ht="17.100000000000001" customHeight="1">
      <c r="A55" s="21"/>
      <c r="B55" s="21"/>
      <c r="C55" s="205" t="s">
        <v>47</v>
      </c>
      <c r="D55" s="205" t="s">
        <v>60</v>
      </c>
      <c r="E55" s="207">
        <v>0.56944444444444442</v>
      </c>
      <c r="F55" s="207"/>
      <c r="G55" s="208" t="str">
        <f>S9</f>
        <v>Ｆ.Ｃ.栃木ジュニア</v>
      </c>
      <c r="H55" s="208"/>
      <c r="I55" s="208"/>
      <c r="J55" s="208"/>
      <c r="K55" s="205">
        <f>M55+M56+M57</f>
        <v>0</v>
      </c>
      <c r="L55" s="204" t="s">
        <v>52</v>
      </c>
      <c r="M55" s="145">
        <v>0</v>
      </c>
      <c r="N55" s="145" t="s">
        <v>53</v>
      </c>
      <c r="O55" s="145">
        <v>4</v>
      </c>
      <c r="P55" s="204" t="s">
        <v>54</v>
      </c>
      <c r="Q55" s="205">
        <f>O55+O56+O57</f>
        <v>10</v>
      </c>
      <c r="R55" s="211" t="str">
        <f>V9</f>
        <v>ともぞうサッカークラブ</v>
      </c>
      <c r="S55" s="211"/>
      <c r="T55" s="211"/>
      <c r="U55" s="211"/>
      <c r="V55" s="205" t="s">
        <v>55</v>
      </c>
      <c r="W55" s="205"/>
      <c r="X55" s="205"/>
      <c r="Y55" s="205"/>
      <c r="Z55" s="15"/>
    </row>
    <row r="56" spans="1:27" ht="17.100000000000001" customHeight="1">
      <c r="A56" s="21"/>
      <c r="B56" s="21"/>
      <c r="C56" s="205"/>
      <c r="D56" s="205"/>
      <c r="E56" s="207"/>
      <c r="F56" s="207"/>
      <c r="G56" s="208"/>
      <c r="H56" s="208"/>
      <c r="I56" s="208"/>
      <c r="J56" s="208"/>
      <c r="K56" s="205"/>
      <c r="L56" s="204"/>
      <c r="M56" s="145">
        <v>0</v>
      </c>
      <c r="N56" s="145" t="s">
        <v>53</v>
      </c>
      <c r="O56" s="145">
        <v>3</v>
      </c>
      <c r="P56" s="204"/>
      <c r="Q56" s="205"/>
      <c r="R56" s="211"/>
      <c r="S56" s="211"/>
      <c r="T56" s="211"/>
      <c r="U56" s="211"/>
      <c r="V56" s="205"/>
      <c r="W56" s="205"/>
      <c r="X56" s="205"/>
      <c r="Y56" s="205"/>
      <c r="Z56" s="15"/>
    </row>
    <row r="57" spans="1:27" ht="17.100000000000001" customHeight="1">
      <c r="A57" s="21"/>
      <c r="B57" s="21"/>
      <c r="C57" s="205"/>
      <c r="D57" s="205"/>
      <c r="E57" s="207"/>
      <c r="F57" s="207"/>
      <c r="G57" s="208"/>
      <c r="H57" s="208"/>
      <c r="I57" s="208"/>
      <c r="J57" s="208"/>
      <c r="K57" s="205"/>
      <c r="L57" s="204"/>
      <c r="M57" s="145">
        <v>0</v>
      </c>
      <c r="N57" s="145" t="s">
        <v>53</v>
      </c>
      <c r="O57" s="145">
        <v>3</v>
      </c>
      <c r="P57" s="204"/>
      <c r="Q57" s="205"/>
      <c r="R57" s="211"/>
      <c r="S57" s="211"/>
      <c r="T57" s="211"/>
      <c r="U57" s="211"/>
      <c r="V57" s="205"/>
      <c r="W57" s="205"/>
      <c r="X57" s="205"/>
      <c r="Y57" s="205"/>
      <c r="Z57" s="15"/>
    </row>
    <row r="58" spans="1:27" ht="17.100000000000001" customHeight="1">
      <c r="A58" s="21"/>
      <c r="B58" s="21"/>
      <c r="C58" s="205" t="s">
        <v>48</v>
      </c>
      <c r="D58" s="205" t="s">
        <v>60</v>
      </c>
      <c r="E58" s="207">
        <v>0.56944444444444442</v>
      </c>
      <c r="F58" s="207"/>
      <c r="G58" s="209" t="s">
        <v>67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96"/>
      <c r="W58" s="96"/>
      <c r="X58" s="96"/>
      <c r="Y58" s="96"/>
      <c r="Z58" s="15"/>
    </row>
    <row r="59" spans="1:27" ht="17.100000000000001" customHeight="1">
      <c r="A59" s="21"/>
      <c r="B59" s="21"/>
      <c r="C59" s="205"/>
      <c r="D59" s="205"/>
      <c r="E59" s="207"/>
      <c r="F59" s="207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96"/>
      <c r="W59" s="96"/>
      <c r="X59" s="96"/>
      <c r="Y59" s="96"/>
      <c r="Z59" s="15"/>
    </row>
    <row r="60" spans="1:27" ht="17.100000000000001" customHeight="1">
      <c r="A60" s="21"/>
      <c r="B60" s="21"/>
      <c r="C60" s="205"/>
      <c r="D60" s="205"/>
      <c r="E60" s="207"/>
      <c r="F60" s="207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96"/>
      <c r="W60" s="96"/>
      <c r="X60" s="96"/>
      <c r="Y60" s="96"/>
      <c r="Z60" s="15"/>
    </row>
    <row r="61" spans="1:27" ht="17.100000000000001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7" ht="32.1" customHeight="1">
      <c r="A62" s="201" t="str">
        <f>F4</f>
        <v>Ｃ</v>
      </c>
      <c r="B62" s="201"/>
      <c r="C62" s="200" t="str">
        <f>A64</f>
        <v>ＦＥ.アトレチコ佐野</v>
      </c>
      <c r="D62" s="200"/>
      <c r="E62" s="200" t="str">
        <f>A66</f>
        <v>野原グランディオスＦＣ</v>
      </c>
      <c r="F62" s="200"/>
      <c r="G62" s="200" t="str">
        <f>A68</f>
        <v>MORANGO栃木フットボールクラブU12</v>
      </c>
      <c r="H62" s="200"/>
      <c r="I62" s="200" t="str">
        <f>A70</f>
        <v>栃木サッカークラブＵ－１１</v>
      </c>
      <c r="J62" s="200"/>
      <c r="K62" s="202" t="s">
        <v>61</v>
      </c>
      <c r="L62" s="203" t="s">
        <v>62</v>
      </c>
      <c r="M62" s="202" t="s">
        <v>63</v>
      </c>
      <c r="N62" s="21"/>
      <c r="O62" s="201" t="str">
        <f>S4</f>
        <v>Ｄ</v>
      </c>
      <c r="P62" s="201"/>
      <c r="Q62" s="200" t="str">
        <f>P9</f>
        <v>ヴェルフェ矢板Ｕ－１２</v>
      </c>
      <c r="R62" s="200"/>
      <c r="S62" s="200" t="str">
        <f>S9</f>
        <v>Ｆ.Ｃ.栃木ジュニア</v>
      </c>
      <c r="T62" s="200"/>
      <c r="U62" s="200" t="str">
        <f>V9</f>
        <v>ともぞうサッカークラブ</v>
      </c>
      <c r="V62" s="200"/>
      <c r="W62" s="202" t="s">
        <v>61</v>
      </c>
      <c r="X62" s="203" t="s">
        <v>62</v>
      </c>
      <c r="Y62" s="202" t="s">
        <v>63</v>
      </c>
      <c r="Z62" s="152"/>
      <c r="AA62" s="101"/>
    </row>
    <row r="63" spans="1:27" ht="32.1" customHeight="1">
      <c r="A63" s="201"/>
      <c r="B63" s="201"/>
      <c r="C63" s="200"/>
      <c r="D63" s="200"/>
      <c r="E63" s="200"/>
      <c r="F63" s="200"/>
      <c r="G63" s="200"/>
      <c r="H63" s="200"/>
      <c r="I63" s="200"/>
      <c r="J63" s="200"/>
      <c r="K63" s="202"/>
      <c r="L63" s="203"/>
      <c r="M63" s="202"/>
      <c r="N63" s="21"/>
      <c r="O63" s="201"/>
      <c r="P63" s="201"/>
      <c r="Q63" s="200"/>
      <c r="R63" s="200"/>
      <c r="S63" s="200"/>
      <c r="T63" s="200"/>
      <c r="U63" s="200"/>
      <c r="V63" s="200"/>
      <c r="W63" s="202"/>
      <c r="X63" s="203"/>
      <c r="Y63" s="202"/>
      <c r="Z63" s="104"/>
      <c r="AA63" s="102"/>
    </row>
    <row r="64" spans="1:27" ht="18" customHeight="1">
      <c r="A64" s="192" t="str">
        <f>B9</f>
        <v>ＦＥ.アトレチコ佐野</v>
      </c>
      <c r="B64" s="192"/>
      <c r="C64" s="193"/>
      <c r="D64" s="194"/>
      <c r="E64" s="151">
        <f>K20</f>
        <v>3</v>
      </c>
      <c r="F64" s="151">
        <f>Q20</f>
        <v>2</v>
      </c>
      <c r="G64" s="151">
        <f>K34</f>
        <v>0</v>
      </c>
      <c r="H64" s="151">
        <f>Q34</f>
        <v>4</v>
      </c>
      <c r="I64" s="151">
        <f>K48</f>
        <v>2</v>
      </c>
      <c r="J64" s="151">
        <f>Q48</f>
        <v>1</v>
      </c>
      <c r="K64" s="190">
        <f>COUNTIF(C65:J65,"○")*3+COUNTIF(C65:J65,"△")</f>
        <v>6</v>
      </c>
      <c r="L64" s="190">
        <f>E64-F64+G64-H64+I64-J64</f>
        <v>-2</v>
      </c>
      <c r="M64" s="190">
        <v>3</v>
      </c>
      <c r="N64" s="21"/>
      <c r="O64" s="178" t="str">
        <f>P9</f>
        <v>ヴェルフェ矢板Ｕ－１２</v>
      </c>
      <c r="P64" s="179"/>
      <c r="Q64" s="186"/>
      <c r="R64" s="187"/>
      <c r="S64" s="151">
        <f>K27</f>
        <v>6</v>
      </c>
      <c r="T64" s="151">
        <f>Q27</f>
        <v>0</v>
      </c>
      <c r="U64" s="151">
        <f>K41</f>
        <v>1</v>
      </c>
      <c r="V64" s="151">
        <f>Q41</f>
        <v>1</v>
      </c>
      <c r="W64" s="185">
        <f>COUNTIF(Q65:V65,"○")*3+COUNTIF(Q65:V65,"△")</f>
        <v>4</v>
      </c>
      <c r="X64" s="185">
        <f>S64-T64+U64-V64</f>
        <v>6</v>
      </c>
      <c r="Y64" s="262">
        <v>2</v>
      </c>
      <c r="Z64" s="152"/>
      <c r="AA64" s="103"/>
    </row>
    <row r="65" spans="1:27" ht="18" customHeight="1">
      <c r="A65" s="192"/>
      <c r="B65" s="192"/>
      <c r="C65" s="195"/>
      <c r="D65" s="196"/>
      <c r="E65" s="183" t="str">
        <f>IF(E64&gt;F64,"○",IF(E64&lt;F64,"×",IF(E64=F64,"△")))</f>
        <v>○</v>
      </c>
      <c r="F65" s="184"/>
      <c r="G65" s="183" t="str">
        <f>IF(G64&gt;H64,"○",IF(G64&lt;H64,"×",IF(G64=H64,"△")))</f>
        <v>×</v>
      </c>
      <c r="H65" s="184"/>
      <c r="I65" s="183" t="str">
        <f>IF(I64&gt;J64,"○",IF(I64&lt;J64,"×",IF(I64=J64,"△")))</f>
        <v>○</v>
      </c>
      <c r="J65" s="184"/>
      <c r="K65" s="191"/>
      <c r="L65" s="191"/>
      <c r="M65" s="191"/>
      <c r="N65" s="21"/>
      <c r="O65" s="180"/>
      <c r="P65" s="181"/>
      <c r="Q65" s="188"/>
      <c r="R65" s="189"/>
      <c r="S65" s="183" t="str">
        <f>IF(S64&gt;T64,"○",IF(S64&lt;T64,"×",IF(S64=T64,"△")))</f>
        <v>○</v>
      </c>
      <c r="T65" s="184"/>
      <c r="U65" s="183" t="str">
        <f>IF(U64&gt;V64,"○",IF(U64&lt;V64,"×",IF(U64=V64,"△")))</f>
        <v>△</v>
      </c>
      <c r="V65" s="184"/>
      <c r="W65" s="185"/>
      <c r="X65" s="185"/>
      <c r="Y65" s="263"/>
      <c r="Z65" s="152"/>
      <c r="AA65" s="103"/>
    </row>
    <row r="66" spans="1:27" ht="18" customHeight="1">
      <c r="A66" s="192" t="str">
        <f>E9</f>
        <v>野原グランディオスＦＣ</v>
      </c>
      <c r="B66" s="192"/>
      <c r="C66" s="151">
        <f>F64</f>
        <v>2</v>
      </c>
      <c r="D66" s="151">
        <f>E64</f>
        <v>3</v>
      </c>
      <c r="E66" s="186"/>
      <c r="F66" s="187"/>
      <c r="G66" s="151">
        <f>K51</f>
        <v>1</v>
      </c>
      <c r="H66" s="151">
        <f>Q51</f>
        <v>4</v>
      </c>
      <c r="I66" s="151">
        <f>K37</f>
        <v>0</v>
      </c>
      <c r="J66" s="151">
        <f>Q37</f>
        <v>4</v>
      </c>
      <c r="K66" s="190">
        <f>COUNTIF(C67:J67,"○")*3+COUNTIF(C67:J67,"△")</f>
        <v>0</v>
      </c>
      <c r="L66" s="190">
        <f>C66-D66+G66-H66+I66-J66</f>
        <v>-8</v>
      </c>
      <c r="M66" s="190">
        <v>4</v>
      </c>
      <c r="N66" s="21"/>
      <c r="O66" s="178" t="str">
        <f>S9</f>
        <v>Ｆ.Ｃ.栃木ジュニア</v>
      </c>
      <c r="P66" s="179"/>
      <c r="Q66" s="151">
        <f>T64</f>
        <v>0</v>
      </c>
      <c r="R66" s="151">
        <f>S64</f>
        <v>6</v>
      </c>
      <c r="S66" s="186"/>
      <c r="T66" s="187"/>
      <c r="U66" s="151">
        <f>K55</f>
        <v>0</v>
      </c>
      <c r="V66" s="151">
        <f>Q55</f>
        <v>10</v>
      </c>
      <c r="W66" s="185">
        <f>COUNTIF(Q67:V67,"○")*3+COUNTIF(Q67:V67,"△")</f>
        <v>0</v>
      </c>
      <c r="X66" s="185">
        <f>Q66-R66+U66-V66</f>
        <v>-16</v>
      </c>
      <c r="Y66" s="262">
        <v>3</v>
      </c>
      <c r="Z66" s="152"/>
      <c r="AA66" s="103"/>
    </row>
    <row r="67" spans="1:27" ht="18" customHeight="1">
      <c r="A67" s="192"/>
      <c r="B67" s="192"/>
      <c r="C67" s="183" t="str">
        <f>IF(C66&gt;D66,"○",IF(C66&lt;D66,"×",IF(C66=D66,"△")))</f>
        <v>×</v>
      </c>
      <c r="D67" s="184"/>
      <c r="E67" s="188"/>
      <c r="F67" s="189"/>
      <c r="G67" s="183" t="str">
        <f>IF(G66&gt;H66,"○",IF(G66&lt;H66,"×",IF(G66=H66,"△")))</f>
        <v>×</v>
      </c>
      <c r="H67" s="184"/>
      <c r="I67" s="183" t="str">
        <f>IF(I66&gt;J66,"○",IF(I66&lt;J66,"×",IF(I66=J66,"△")))</f>
        <v>×</v>
      </c>
      <c r="J67" s="184"/>
      <c r="K67" s="191"/>
      <c r="L67" s="191"/>
      <c r="M67" s="191"/>
      <c r="N67" s="21"/>
      <c r="O67" s="180"/>
      <c r="P67" s="181"/>
      <c r="Q67" s="183" t="str">
        <f>IF(Q66&gt;R66,"○",IF(Q66&lt;R66,"×",IF(Q66=R66,"△")))</f>
        <v>×</v>
      </c>
      <c r="R67" s="184"/>
      <c r="S67" s="188"/>
      <c r="T67" s="189"/>
      <c r="U67" s="183" t="str">
        <f>IF(U66&gt;V66,"○",IF(U66&lt;V66,"×",IF(U66=V66,"△")))</f>
        <v>×</v>
      </c>
      <c r="V67" s="184"/>
      <c r="W67" s="185"/>
      <c r="X67" s="185"/>
      <c r="Y67" s="263"/>
      <c r="Z67" s="152"/>
      <c r="AA67" s="103"/>
    </row>
    <row r="68" spans="1:27" ht="18" customHeight="1">
      <c r="A68" s="192" t="str">
        <f>H9</f>
        <v>MORANGO栃木フットボールクラブU12</v>
      </c>
      <c r="B68" s="192"/>
      <c r="C68" s="151">
        <f>H64</f>
        <v>4</v>
      </c>
      <c r="D68" s="151">
        <f>G64</f>
        <v>0</v>
      </c>
      <c r="E68" s="151">
        <f>H66</f>
        <v>4</v>
      </c>
      <c r="F68" s="151">
        <f>G66</f>
        <v>1</v>
      </c>
      <c r="G68" s="186"/>
      <c r="H68" s="187"/>
      <c r="I68" s="151">
        <f>K23</f>
        <v>0</v>
      </c>
      <c r="J68" s="151">
        <f>Q23</f>
        <v>2</v>
      </c>
      <c r="K68" s="190">
        <f>COUNTIF(C69:J69,"○")*3+COUNTIF(C69:J69,"△")</f>
        <v>6</v>
      </c>
      <c r="L68" s="190">
        <f>C68-D68+E68-F68+I68-J68</f>
        <v>5</v>
      </c>
      <c r="M68" s="190">
        <v>1</v>
      </c>
      <c r="N68" s="21"/>
      <c r="O68" s="178" t="str">
        <f>V9</f>
        <v>ともぞうサッカークラブ</v>
      </c>
      <c r="P68" s="179"/>
      <c r="Q68" s="151">
        <f>V64</f>
        <v>1</v>
      </c>
      <c r="R68" s="151">
        <f>U64</f>
        <v>1</v>
      </c>
      <c r="S68" s="151">
        <f>V66</f>
        <v>10</v>
      </c>
      <c r="T68" s="151">
        <f>U66</f>
        <v>0</v>
      </c>
      <c r="U68" s="186"/>
      <c r="V68" s="187"/>
      <c r="W68" s="185">
        <f>COUNTIF(Q69:V69,"○")*3+COUNTIF(Q69:V69,"△")</f>
        <v>4</v>
      </c>
      <c r="X68" s="185">
        <f>Q68-R68+S68-T68</f>
        <v>10</v>
      </c>
      <c r="Y68" s="262">
        <v>1</v>
      </c>
      <c r="Z68" s="152"/>
      <c r="AA68" s="103"/>
    </row>
    <row r="69" spans="1:27" ht="18" customHeight="1">
      <c r="A69" s="192"/>
      <c r="B69" s="192"/>
      <c r="C69" s="183" t="str">
        <f>IF(C68&gt;D68,"○",IF(C68&lt;D68,"×",IF(C68=D68,"△")))</f>
        <v>○</v>
      </c>
      <c r="D69" s="184"/>
      <c r="E69" s="183" t="str">
        <f>IF(E68&gt;F68,"○",IF(E68&lt;F68,"×",IF(E68=F68,"△")))</f>
        <v>○</v>
      </c>
      <c r="F69" s="184"/>
      <c r="G69" s="188"/>
      <c r="H69" s="189"/>
      <c r="I69" s="183" t="str">
        <f>IF(I68&gt;J68,"○",IF(I68&lt;J68,"×",IF(I68=J68,"△")))</f>
        <v>×</v>
      </c>
      <c r="J69" s="184"/>
      <c r="K69" s="191"/>
      <c r="L69" s="191"/>
      <c r="M69" s="191"/>
      <c r="N69" s="21"/>
      <c r="O69" s="180"/>
      <c r="P69" s="181"/>
      <c r="Q69" s="183" t="str">
        <f>IF(Q68&gt;R68,"○",IF(Q68&lt;R68,"×",IF(Q68=R68,"△")))</f>
        <v>△</v>
      </c>
      <c r="R69" s="184"/>
      <c r="S69" s="183" t="str">
        <f>IF(S68&gt;T68,"○",IF(S68&lt;T68,"×",IF(S68=T68,"△")))</f>
        <v>○</v>
      </c>
      <c r="T69" s="184"/>
      <c r="U69" s="188"/>
      <c r="V69" s="189"/>
      <c r="W69" s="185"/>
      <c r="X69" s="185"/>
      <c r="Y69" s="263"/>
      <c r="Z69" s="103"/>
      <c r="AA69" s="103"/>
    </row>
    <row r="70" spans="1:27" ht="18" customHeight="1">
      <c r="A70" s="192" t="str">
        <f>K9</f>
        <v>栃木サッカークラブＵ－１１</v>
      </c>
      <c r="B70" s="192"/>
      <c r="C70" s="151">
        <f>J64</f>
        <v>1</v>
      </c>
      <c r="D70" s="151">
        <f>I64</f>
        <v>2</v>
      </c>
      <c r="E70" s="151">
        <f>J66</f>
        <v>4</v>
      </c>
      <c r="F70" s="151">
        <f>I66</f>
        <v>0</v>
      </c>
      <c r="G70" s="151">
        <f>J68</f>
        <v>2</v>
      </c>
      <c r="H70" s="151">
        <f>I68</f>
        <v>0</v>
      </c>
      <c r="I70" s="193"/>
      <c r="J70" s="194"/>
      <c r="K70" s="190">
        <f>COUNTIF(C71:J71,"○")*3+COUNTIF(C71:J71,"△")</f>
        <v>6</v>
      </c>
      <c r="L70" s="190">
        <f>C70-D70+E70-F70+G70-H70</f>
        <v>5</v>
      </c>
      <c r="M70" s="190">
        <v>2</v>
      </c>
      <c r="N70" s="21"/>
      <c r="O70" s="197"/>
      <c r="P70" s="197"/>
      <c r="Q70" s="146"/>
      <c r="R70" s="146"/>
      <c r="S70" s="146"/>
      <c r="T70" s="146"/>
      <c r="U70" s="146"/>
      <c r="V70" s="146"/>
      <c r="W70" s="199"/>
      <c r="X70" s="199"/>
      <c r="Y70" s="199"/>
      <c r="Z70" s="182"/>
      <c r="AA70" s="182"/>
    </row>
    <row r="71" spans="1:27" ht="18" customHeight="1">
      <c r="A71" s="192"/>
      <c r="B71" s="192"/>
      <c r="C71" s="183" t="str">
        <f>IF(C70&gt;D70,"○",IF(C70&lt;D70,"×",IF(C70=D70,"△")))</f>
        <v>×</v>
      </c>
      <c r="D71" s="184"/>
      <c r="E71" s="183" t="str">
        <f>IF(E70&gt;F70,"○",IF(E70&lt;F70,"×",IF(E70=F70,"△")))</f>
        <v>○</v>
      </c>
      <c r="F71" s="184"/>
      <c r="G71" s="183" t="str">
        <f>IF(G70&gt;H70,"○",IF(G70&lt;H70,"×",IF(G70=H70,"△")))</f>
        <v>○</v>
      </c>
      <c r="H71" s="184"/>
      <c r="I71" s="195"/>
      <c r="J71" s="196"/>
      <c r="K71" s="191"/>
      <c r="L71" s="191"/>
      <c r="M71" s="191"/>
      <c r="N71" s="21"/>
      <c r="O71" s="198"/>
      <c r="P71" s="198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</sheetData>
  <mergeCells count="201">
    <mergeCell ref="D1:F1"/>
    <mergeCell ref="O1:Q1"/>
    <mergeCell ref="S1:AA1"/>
    <mergeCell ref="O3:Q3"/>
    <mergeCell ref="F4:G4"/>
    <mergeCell ref="S4:T4"/>
    <mergeCell ref="B8:C8"/>
    <mergeCell ref="E8:F8"/>
    <mergeCell ref="H8:I8"/>
    <mergeCell ref="K8:L8"/>
    <mergeCell ref="P8:Q8"/>
    <mergeCell ref="S8:T8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V19:Y19"/>
    <mergeCell ref="V20:Y22"/>
    <mergeCell ref="C23:C25"/>
    <mergeCell ref="D23:D25"/>
    <mergeCell ref="E23:F25"/>
    <mergeCell ref="G23:J25"/>
    <mergeCell ref="K23:K25"/>
    <mergeCell ref="L23:L25"/>
    <mergeCell ref="P23:P25"/>
    <mergeCell ref="Q23:Q25"/>
    <mergeCell ref="R23:U25"/>
    <mergeCell ref="V23:Y25"/>
    <mergeCell ref="C20:C22"/>
    <mergeCell ref="D20:D22"/>
    <mergeCell ref="E20:F22"/>
    <mergeCell ref="G20:J22"/>
    <mergeCell ref="K20:K22"/>
    <mergeCell ref="L20:L22"/>
    <mergeCell ref="P20:P22"/>
    <mergeCell ref="Q20:Q22"/>
    <mergeCell ref="R20:U22"/>
    <mergeCell ref="P34:P36"/>
    <mergeCell ref="Q34:Q36"/>
    <mergeCell ref="R34:U36"/>
    <mergeCell ref="V27:Y29"/>
    <mergeCell ref="C30:C32"/>
    <mergeCell ref="D30:D32"/>
    <mergeCell ref="E30:F32"/>
    <mergeCell ref="C34:C36"/>
    <mergeCell ref="D34:D36"/>
    <mergeCell ref="E34:F36"/>
    <mergeCell ref="G34:J36"/>
    <mergeCell ref="K34:K36"/>
    <mergeCell ref="L34:L36"/>
    <mergeCell ref="V34:Y36"/>
    <mergeCell ref="G30:U32"/>
    <mergeCell ref="C27:C29"/>
    <mergeCell ref="D27:D29"/>
    <mergeCell ref="E27:F29"/>
    <mergeCell ref="G27:J29"/>
    <mergeCell ref="K27:K29"/>
    <mergeCell ref="L27:L29"/>
    <mergeCell ref="P27:P29"/>
    <mergeCell ref="Q27:Q29"/>
    <mergeCell ref="R27:U29"/>
    <mergeCell ref="V37:Y39"/>
    <mergeCell ref="C41:C43"/>
    <mergeCell ref="D41:D43"/>
    <mergeCell ref="E41:F43"/>
    <mergeCell ref="G41:J43"/>
    <mergeCell ref="K41:K43"/>
    <mergeCell ref="L41:L43"/>
    <mergeCell ref="P41:P43"/>
    <mergeCell ref="Q41:Q43"/>
    <mergeCell ref="R41:U43"/>
    <mergeCell ref="C37:C39"/>
    <mergeCell ref="D37:D39"/>
    <mergeCell ref="E37:F39"/>
    <mergeCell ref="G37:J39"/>
    <mergeCell ref="K37:K39"/>
    <mergeCell ref="L37:L39"/>
    <mergeCell ref="P37:P39"/>
    <mergeCell ref="Q37:Q39"/>
    <mergeCell ref="R37:U39"/>
    <mergeCell ref="V41:Y43"/>
    <mergeCell ref="C44:C46"/>
    <mergeCell ref="D44:D46"/>
    <mergeCell ref="E44:F46"/>
    <mergeCell ref="C48:C50"/>
    <mergeCell ref="D48:D50"/>
    <mergeCell ref="E48:F50"/>
    <mergeCell ref="G48:J50"/>
    <mergeCell ref="K48:K50"/>
    <mergeCell ref="L48:L50"/>
    <mergeCell ref="V48:Y50"/>
    <mergeCell ref="G44:U46"/>
    <mergeCell ref="E51:F53"/>
    <mergeCell ref="G51:J53"/>
    <mergeCell ref="K51:K53"/>
    <mergeCell ref="L51:L53"/>
    <mergeCell ref="P51:P53"/>
    <mergeCell ref="Q51:Q53"/>
    <mergeCell ref="R51:U53"/>
    <mergeCell ref="P48:P50"/>
    <mergeCell ref="Q48:Q50"/>
    <mergeCell ref="R48:U50"/>
    <mergeCell ref="Y62:Y63"/>
    <mergeCell ref="X62:X63"/>
    <mergeCell ref="L55:L57"/>
    <mergeCell ref="P55:P57"/>
    <mergeCell ref="Q55:Q57"/>
    <mergeCell ref="R55:U57"/>
    <mergeCell ref="V51:Y53"/>
    <mergeCell ref="C55:C57"/>
    <mergeCell ref="D55:D57"/>
    <mergeCell ref="E55:F57"/>
    <mergeCell ref="K62:K63"/>
    <mergeCell ref="L62:L63"/>
    <mergeCell ref="M62:M63"/>
    <mergeCell ref="O62:P63"/>
    <mergeCell ref="V55:Y57"/>
    <mergeCell ref="C58:C60"/>
    <mergeCell ref="D58:D60"/>
    <mergeCell ref="E58:F60"/>
    <mergeCell ref="G55:J57"/>
    <mergeCell ref="K55:K57"/>
    <mergeCell ref="G58:U60"/>
    <mergeCell ref="W62:W63"/>
    <mergeCell ref="C51:C53"/>
    <mergeCell ref="D51:D53"/>
    <mergeCell ref="A66:B67"/>
    <mergeCell ref="E66:F67"/>
    <mergeCell ref="K66:K67"/>
    <mergeCell ref="L66:L67"/>
    <mergeCell ref="M66:M67"/>
    <mergeCell ref="Q64:R65"/>
    <mergeCell ref="Y64:Y65"/>
    <mergeCell ref="Q62:R63"/>
    <mergeCell ref="S62:T63"/>
    <mergeCell ref="U62:V63"/>
    <mergeCell ref="A62:B63"/>
    <mergeCell ref="C62:D63"/>
    <mergeCell ref="E62:F63"/>
    <mergeCell ref="G62:H63"/>
    <mergeCell ref="I62:J63"/>
    <mergeCell ref="E65:F65"/>
    <mergeCell ref="G65:H65"/>
    <mergeCell ref="I65:J65"/>
    <mergeCell ref="S65:T65"/>
    <mergeCell ref="U65:V65"/>
    <mergeCell ref="A64:B65"/>
    <mergeCell ref="C64:D65"/>
    <mergeCell ref="K64:K65"/>
    <mergeCell ref="L64:L65"/>
    <mergeCell ref="A70:B71"/>
    <mergeCell ref="I70:J71"/>
    <mergeCell ref="K70:K71"/>
    <mergeCell ref="L70:L71"/>
    <mergeCell ref="M70:M71"/>
    <mergeCell ref="O70:P71"/>
    <mergeCell ref="Y68:Y69"/>
    <mergeCell ref="W70:X71"/>
    <mergeCell ref="Y70:Y71"/>
    <mergeCell ref="A68:B69"/>
    <mergeCell ref="G68:H69"/>
    <mergeCell ref="K68:K69"/>
    <mergeCell ref="L68:L69"/>
    <mergeCell ref="M68:M69"/>
    <mergeCell ref="O68:P69"/>
    <mergeCell ref="U68:V69"/>
    <mergeCell ref="C69:D69"/>
    <mergeCell ref="E69:F69"/>
    <mergeCell ref="I69:J69"/>
    <mergeCell ref="Q69:R69"/>
    <mergeCell ref="S69:T69"/>
    <mergeCell ref="O64:P65"/>
    <mergeCell ref="Z70:Z71"/>
    <mergeCell ref="AA70:AA71"/>
    <mergeCell ref="C71:D71"/>
    <mergeCell ref="E71:F71"/>
    <mergeCell ref="G71:H71"/>
    <mergeCell ref="Q71:R71"/>
    <mergeCell ref="S71:T71"/>
    <mergeCell ref="X68:X69"/>
    <mergeCell ref="X66:X67"/>
    <mergeCell ref="W68:W69"/>
    <mergeCell ref="W66:W67"/>
    <mergeCell ref="Y66:Y67"/>
    <mergeCell ref="S66:T67"/>
    <mergeCell ref="O66:P67"/>
    <mergeCell ref="U71:V71"/>
    <mergeCell ref="C67:D67"/>
    <mergeCell ref="G67:H67"/>
    <mergeCell ref="I67:J67"/>
    <mergeCell ref="Q67:R67"/>
    <mergeCell ref="U67:V67"/>
    <mergeCell ref="M64:M65"/>
    <mergeCell ref="X64:X65"/>
    <mergeCell ref="W64:W65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1"/>
  <sheetViews>
    <sheetView view="pageBreakPreview" zoomScaleNormal="100" zoomScaleSheetLayoutView="100" workbookViewId="0"/>
  </sheetViews>
  <sheetFormatPr defaultColWidth="8.88671875" defaultRowHeight="13.2"/>
  <cols>
    <col min="1" max="10" width="5.6640625" customWidth="1"/>
    <col min="11" max="11" width="6" customWidth="1"/>
    <col min="12" max="12" width="6.21875" customWidth="1"/>
    <col min="13" max="28" width="5.6640625" customWidth="1"/>
  </cols>
  <sheetData>
    <row r="1" spans="1:27" ht="23.1" customHeight="1">
      <c r="A1" s="51" t="s">
        <v>44</v>
      </c>
      <c r="B1" s="51"/>
      <c r="C1" s="51"/>
      <c r="D1" s="215">
        <f>組み合わせ!F5</f>
        <v>44185</v>
      </c>
      <c r="E1" s="215"/>
      <c r="F1" s="215"/>
      <c r="G1" s="51"/>
      <c r="O1" s="216" t="s">
        <v>45</v>
      </c>
      <c r="P1" s="216"/>
      <c r="Q1" s="216"/>
      <c r="S1" s="223" t="str">
        <f>組み合わせ!A6</f>
        <v>足利市西部多目的運動場（あしスタ）</v>
      </c>
      <c r="T1" s="223"/>
      <c r="U1" s="223"/>
      <c r="V1" s="223"/>
      <c r="W1" s="223"/>
      <c r="X1" s="223"/>
      <c r="Y1" s="223"/>
      <c r="Z1" s="223"/>
      <c r="AA1" s="223"/>
    </row>
    <row r="2" spans="1:27" ht="23.1" customHeight="1">
      <c r="A2" s="51"/>
      <c r="B2" s="51"/>
      <c r="C2" s="51"/>
      <c r="D2" s="51" t="s">
        <v>46</v>
      </c>
      <c r="E2" s="51"/>
      <c r="F2" s="51"/>
      <c r="G2" s="51"/>
      <c r="H2" s="51"/>
      <c r="I2" s="51"/>
      <c r="J2" s="51"/>
      <c r="O2" s="136"/>
      <c r="P2" s="136"/>
      <c r="Q2" s="136"/>
      <c r="R2" s="52"/>
      <c r="S2" s="52"/>
      <c r="T2" s="52"/>
      <c r="U2" s="52"/>
      <c r="V2" s="52"/>
      <c r="W2" s="52"/>
      <c r="X2" s="52"/>
      <c r="Y2" s="52"/>
    </row>
    <row r="3" spans="1:27" ht="23.1" customHeight="1">
      <c r="A3" s="51"/>
      <c r="E3" s="51"/>
      <c r="F3" s="53"/>
      <c r="G3" s="53"/>
      <c r="H3" s="53"/>
      <c r="I3" s="53"/>
      <c r="J3" s="53"/>
      <c r="K3" s="53"/>
      <c r="L3" s="53"/>
      <c r="M3" s="53"/>
      <c r="N3" s="53"/>
      <c r="O3" s="216"/>
      <c r="P3" s="216"/>
      <c r="Q3" s="216"/>
      <c r="R3" s="52"/>
      <c r="S3" s="52"/>
      <c r="T3" s="52"/>
      <c r="U3" s="52"/>
      <c r="V3" s="52"/>
      <c r="W3" s="52"/>
    </row>
    <row r="4" spans="1:27" ht="20.100000000000001" customHeight="1">
      <c r="A4" s="51"/>
      <c r="B4" s="51"/>
      <c r="C4" s="51"/>
      <c r="D4" s="51"/>
      <c r="E4" s="51"/>
      <c r="F4" s="216" t="s">
        <v>47</v>
      </c>
      <c r="G4" s="216"/>
      <c r="H4" s="51"/>
      <c r="P4" s="136"/>
      <c r="Q4" s="136"/>
      <c r="R4" s="136"/>
      <c r="S4" s="52"/>
      <c r="T4" s="216" t="s">
        <v>48</v>
      </c>
      <c r="U4" s="216"/>
      <c r="V4" s="52"/>
      <c r="W4" s="52"/>
      <c r="X4" s="52"/>
    </row>
    <row r="5" spans="1:27" ht="20.100000000000001" customHeight="1" thickBot="1">
      <c r="A5" s="17"/>
      <c r="B5" s="17"/>
      <c r="C5" s="17"/>
      <c r="D5" s="17"/>
      <c r="E5" s="17"/>
      <c r="F5" s="17"/>
      <c r="G5" s="149"/>
      <c r="H5" s="100"/>
      <c r="I5" s="100"/>
      <c r="J5" s="100"/>
      <c r="K5" s="100"/>
      <c r="L5" s="100"/>
      <c r="M5" s="100"/>
      <c r="N5" s="100"/>
      <c r="O5" s="101"/>
      <c r="P5" s="100"/>
      <c r="Q5" s="100"/>
      <c r="R5" s="100"/>
      <c r="S5" s="100"/>
      <c r="T5" s="150"/>
      <c r="U5" s="100"/>
      <c r="V5" s="17"/>
      <c r="W5" s="17"/>
      <c r="X5" s="17"/>
      <c r="Y5" s="17"/>
    </row>
    <row r="6" spans="1:27" ht="20.100000000000001" customHeight="1" thickTop="1">
      <c r="A6" s="17"/>
      <c r="B6" s="17"/>
      <c r="C6" s="256"/>
      <c r="D6" s="257"/>
      <c r="E6" s="264"/>
      <c r="F6" s="265"/>
      <c r="G6" s="257"/>
      <c r="H6" s="258"/>
      <c r="I6" s="54"/>
      <c r="J6" s="55"/>
      <c r="K6" s="58"/>
      <c r="L6" s="17"/>
      <c r="M6" s="17"/>
      <c r="N6" s="17"/>
      <c r="P6" s="17"/>
      <c r="Q6" s="256"/>
      <c r="R6" s="257"/>
      <c r="S6" s="264"/>
      <c r="T6" s="265"/>
      <c r="U6" s="257"/>
      <c r="V6" s="258"/>
      <c r="W6" s="55"/>
      <c r="X6" s="55"/>
      <c r="Y6" s="58"/>
    </row>
    <row r="7" spans="1:27" ht="20.100000000000001" customHeight="1">
      <c r="A7" s="17"/>
      <c r="B7" s="17"/>
      <c r="C7" s="259"/>
      <c r="D7" s="100"/>
      <c r="E7" s="60"/>
      <c r="F7" s="59"/>
      <c r="G7" s="100"/>
      <c r="H7" s="150"/>
      <c r="I7" s="59"/>
      <c r="J7" s="17"/>
      <c r="K7" s="60"/>
      <c r="L7" s="17"/>
      <c r="M7" s="17"/>
      <c r="N7" s="17"/>
      <c r="P7" s="17"/>
      <c r="Q7" s="259"/>
      <c r="R7" s="100"/>
      <c r="S7" s="60"/>
      <c r="T7" s="59"/>
      <c r="U7" s="100"/>
      <c r="V7" s="150"/>
      <c r="W7" s="100"/>
      <c r="X7" s="17"/>
      <c r="Y7" s="60"/>
    </row>
    <row r="8" spans="1:27" ht="20.100000000000001" customHeight="1">
      <c r="A8" s="17"/>
      <c r="B8" s="205">
        <v>1</v>
      </c>
      <c r="C8" s="205"/>
      <c r="D8" s="17"/>
      <c r="E8" s="205">
        <v>2</v>
      </c>
      <c r="F8" s="205"/>
      <c r="G8" s="17"/>
      <c r="H8" s="205">
        <v>3</v>
      </c>
      <c r="I8" s="205"/>
      <c r="J8" s="17"/>
      <c r="K8" s="205">
        <v>4</v>
      </c>
      <c r="L8" s="205"/>
      <c r="M8" s="17"/>
      <c r="N8" s="17"/>
      <c r="P8" s="205">
        <v>1</v>
      </c>
      <c r="Q8" s="205"/>
      <c r="R8" s="17"/>
      <c r="S8" s="205">
        <v>2</v>
      </c>
      <c r="T8" s="205"/>
      <c r="U8" s="17"/>
      <c r="V8" s="205">
        <v>3</v>
      </c>
      <c r="W8" s="205"/>
      <c r="X8" s="17"/>
      <c r="Y8" s="205">
        <v>4</v>
      </c>
      <c r="Z8" s="205"/>
    </row>
    <row r="9" spans="1:27" ht="20.100000000000001" customHeight="1">
      <c r="A9" s="17"/>
      <c r="B9" s="255" t="str">
        <f>組み合わせ!C6</f>
        <v>FC VALON</v>
      </c>
      <c r="C9" s="255"/>
      <c r="D9" s="143"/>
      <c r="E9" s="213" t="str">
        <f>組み合わせ!C8</f>
        <v>Ｋ－ＷＥＳＴ．ＦＣ２００１</v>
      </c>
      <c r="F9" s="213"/>
      <c r="G9" s="61"/>
      <c r="H9" s="254" t="str">
        <f>組み合わせ!C10</f>
        <v>三島ＦＣ</v>
      </c>
      <c r="I9" s="254"/>
      <c r="J9" s="61"/>
      <c r="K9" s="213" t="str">
        <f>組み合わせ!C12</f>
        <v>アルゼンチンサッカークラブ日光</v>
      </c>
      <c r="L9" s="213"/>
      <c r="M9" s="61"/>
      <c r="N9" s="61"/>
      <c r="P9" s="267" t="str">
        <f>組み合わせ!C16</f>
        <v>ＴＥＡＭリフレＳＣ</v>
      </c>
      <c r="Q9" s="267"/>
      <c r="R9" s="61"/>
      <c r="S9" s="213" t="str">
        <f>組み合わせ!C18</f>
        <v>足利サッカークラブジュニア</v>
      </c>
      <c r="T9" s="213"/>
      <c r="U9" s="61"/>
      <c r="V9" s="255" t="str">
        <f>組み合わせ!C20</f>
        <v>ＨＦＣ．ＺＥＲＯ真岡</v>
      </c>
      <c r="W9" s="255"/>
      <c r="X9" s="61"/>
      <c r="Y9" s="213" t="str">
        <f>組み合わせ!C22</f>
        <v>ＦＣがむしゃら</v>
      </c>
      <c r="Z9" s="213"/>
    </row>
    <row r="10" spans="1:27" ht="20.100000000000001" customHeight="1">
      <c r="A10" s="17"/>
      <c r="B10" s="255"/>
      <c r="C10" s="255"/>
      <c r="D10" s="143"/>
      <c r="E10" s="213"/>
      <c r="F10" s="213"/>
      <c r="G10" s="61"/>
      <c r="H10" s="254"/>
      <c r="I10" s="254"/>
      <c r="J10" s="61"/>
      <c r="K10" s="213"/>
      <c r="L10" s="213"/>
      <c r="M10" s="61"/>
      <c r="N10" s="61"/>
      <c r="O10" s="61"/>
      <c r="P10" s="267"/>
      <c r="Q10" s="267"/>
      <c r="R10" s="61"/>
      <c r="S10" s="213"/>
      <c r="T10" s="213"/>
      <c r="U10" s="61"/>
      <c r="V10" s="255"/>
      <c r="W10" s="255"/>
      <c r="X10" s="61"/>
      <c r="Y10" s="213"/>
      <c r="Z10" s="213"/>
    </row>
    <row r="11" spans="1:27" ht="20.100000000000001" customHeight="1">
      <c r="A11" s="17"/>
      <c r="B11" s="255"/>
      <c r="C11" s="255"/>
      <c r="D11" s="143"/>
      <c r="E11" s="213"/>
      <c r="F11" s="213"/>
      <c r="G11" s="61"/>
      <c r="H11" s="254"/>
      <c r="I11" s="254"/>
      <c r="J11" s="61"/>
      <c r="K11" s="213"/>
      <c r="L11" s="213"/>
      <c r="M11" s="61"/>
      <c r="N11" s="61"/>
      <c r="O11" s="61"/>
      <c r="P11" s="267"/>
      <c r="Q11" s="267"/>
      <c r="R11" s="61"/>
      <c r="S11" s="213"/>
      <c r="T11" s="213"/>
      <c r="U11" s="61"/>
      <c r="V11" s="255"/>
      <c r="W11" s="255"/>
      <c r="X11" s="61"/>
      <c r="Y11" s="213"/>
      <c r="Z11" s="213"/>
    </row>
    <row r="12" spans="1:27" ht="20.100000000000001" customHeight="1">
      <c r="A12" s="17"/>
      <c r="B12" s="255"/>
      <c r="C12" s="255"/>
      <c r="D12" s="143"/>
      <c r="E12" s="213"/>
      <c r="F12" s="213"/>
      <c r="G12" s="61"/>
      <c r="H12" s="254"/>
      <c r="I12" s="254"/>
      <c r="J12" s="61"/>
      <c r="K12" s="213"/>
      <c r="L12" s="213"/>
      <c r="M12" s="61"/>
      <c r="N12" s="61"/>
      <c r="O12" s="61"/>
      <c r="P12" s="267"/>
      <c r="Q12" s="267"/>
      <c r="R12" s="61"/>
      <c r="S12" s="213"/>
      <c r="T12" s="213"/>
      <c r="U12" s="61"/>
      <c r="V12" s="255"/>
      <c r="W12" s="255"/>
      <c r="X12" s="61"/>
      <c r="Y12" s="213"/>
      <c r="Z12" s="213"/>
    </row>
    <row r="13" spans="1:27" ht="20.100000000000001" customHeight="1">
      <c r="A13" s="17"/>
      <c r="B13" s="255"/>
      <c r="C13" s="255"/>
      <c r="D13" s="143"/>
      <c r="E13" s="213"/>
      <c r="F13" s="213"/>
      <c r="G13" s="61"/>
      <c r="H13" s="254"/>
      <c r="I13" s="254"/>
      <c r="J13" s="61"/>
      <c r="K13" s="213"/>
      <c r="L13" s="213"/>
      <c r="M13" s="61"/>
      <c r="N13" s="61"/>
      <c r="O13" s="61"/>
      <c r="P13" s="267"/>
      <c r="Q13" s="267"/>
      <c r="R13" s="61"/>
      <c r="S13" s="213"/>
      <c r="T13" s="213"/>
      <c r="U13" s="61"/>
      <c r="V13" s="255"/>
      <c r="W13" s="255"/>
      <c r="X13" s="61"/>
      <c r="Y13" s="213"/>
      <c r="Z13" s="213"/>
    </row>
    <row r="14" spans="1:27" ht="20.100000000000001" customHeight="1">
      <c r="A14" s="17"/>
      <c r="B14" s="255"/>
      <c r="C14" s="255"/>
      <c r="D14" s="143"/>
      <c r="E14" s="213"/>
      <c r="F14" s="213"/>
      <c r="G14" s="61"/>
      <c r="H14" s="254"/>
      <c r="I14" s="254"/>
      <c r="J14" s="61"/>
      <c r="K14" s="213"/>
      <c r="L14" s="213"/>
      <c r="M14" s="61"/>
      <c r="N14" s="61"/>
      <c r="O14" s="61"/>
      <c r="P14" s="267"/>
      <c r="Q14" s="267"/>
      <c r="R14" s="61"/>
      <c r="S14" s="213"/>
      <c r="T14" s="213"/>
      <c r="U14" s="61"/>
      <c r="V14" s="255"/>
      <c r="W14" s="255"/>
      <c r="X14" s="61"/>
      <c r="Y14" s="213"/>
      <c r="Z14" s="213"/>
    </row>
    <row r="15" spans="1:27" ht="20.100000000000001" customHeight="1">
      <c r="A15" s="17"/>
      <c r="B15" s="255"/>
      <c r="C15" s="255"/>
      <c r="D15" s="143"/>
      <c r="E15" s="213"/>
      <c r="F15" s="213"/>
      <c r="G15" s="61"/>
      <c r="H15" s="254"/>
      <c r="I15" s="254"/>
      <c r="J15" s="61"/>
      <c r="K15" s="213"/>
      <c r="L15" s="213"/>
      <c r="M15" s="61"/>
      <c r="N15" s="61"/>
      <c r="O15" s="61"/>
      <c r="P15" s="267"/>
      <c r="Q15" s="267"/>
      <c r="R15" s="61"/>
      <c r="S15" s="213"/>
      <c r="T15" s="213"/>
      <c r="U15" s="61"/>
      <c r="V15" s="255"/>
      <c r="W15" s="255"/>
      <c r="X15" s="61"/>
      <c r="Y15" s="213"/>
      <c r="Z15" s="213"/>
    </row>
    <row r="16" spans="1:27" ht="20.100000000000001" customHeight="1">
      <c r="A16" s="17"/>
      <c r="B16" s="255"/>
      <c r="C16" s="255"/>
      <c r="D16" s="143"/>
      <c r="E16" s="213"/>
      <c r="F16" s="213"/>
      <c r="G16" s="61"/>
      <c r="H16" s="254"/>
      <c r="I16" s="254"/>
      <c r="J16" s="61"/>
      <c r="K16" s="213"/>
      <c r="L16" s="213"/>
      <c r="M16" s="61"/>
      <c r="N16" s="61"/>
      <c r="O16" s="61"/>
      <c r="P16" s="267"/>
      <c r="Q16" s="267"/>
      <c r="R16" s="61"/>
      <c r="S16" s="213"/>
      <c r="T16" s="213"/>
      <c r="U16" s="61"/>
      <c r="V16" s="255"/>
      <c r="W16" s="255"/>
      <c r="X16" s="61"/>
      <c r="Y16" s="213"/>
      <c r="Z16" s="213"/>
    </row>
    <row r="17" spans="1:26" ht="20.100000000000001" customHeight="1">
      <c r="A17" s="17"/>
      <c r="B17" s="255"/>
      <c r="C17" s="255"/>
      <c r="D17" s="143"/>
      <c r="E17" s="213"/>
      <c r="F17" s="213"/>
      <c r="G17" s="61"/>
      <c r="H17" s="254"/>
      <c r="I17" s="254"/>
      <c r="J17" s="61"/>
      <c r="K17" s="213"/>
      <c r="L17" s="213"/>
      <c r="M17" s="61"/>
      <c r="N17" s="61"/>
      <c r="O17" s="61"/>
      <c r="P17" s="267"/>
      <c r="Q17" s="267"/>
      <c r="R17" s="61"/>
      <c r="S17" s="213"/>
      <c r="T17" s="213"/>
      <c r="U17" s="61"/>
      <c r="V17" s="255"/>
      <c r="W17" s="255"/>
      <c r="X17" s="61"/>
      <c r="Y17" s="213"/>
      <c r="Z17" s="213"/>
    </row>
    <row r="18" spans="1:26" ht="20.100000000000001" customHeight="1">
      <c r="A18" s="50"/>
      <c r="B18" s="50"/>
      <c r="C18" s="50"/>
      <c r="D18" s="50"/>
      <c r="E18" s="5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0"/>
      <c r="X18" s="50"/>
      <c r="Y18" s="50"/>
    </row>
    <row r="19" spans="1:26" ht="17.100000000000001" customHeight="1">
      <c r="C19" s="95" t="s">
        <v>49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214" t="s">
        <v>50</v>
      </c>
      <c r="W19" s="214"/>
      <c r="X19" s="214"/>
      <c r="Y19" s="214"/>
      <c r="Z19" s="16"/>
    </row>
    <row r="20" spans="1:26" ht="17.100000000000001" customHeight="1">
      <c r="C20" s="205" t="s">
        <v>47</v>
      </c>
      <c r="D20" s="205" t="s">
        <v>51</v>
      </c>
      <c r="E20" s="207">
        <v>0.39583333333333331</v>
      </c>
      <c r="F20" s="207"/>
      <c r="G20" s="211" t="str">
        <f>B9</f>
        <v>FC VALON</v>
      </c>
      <c r="H20" s="211"/>
      <c r="I20" s="211"/>
      <c r="J20" s="211"/>
      <c r="K20" s="205">
        <f>M20+M21+M22</f>
        <v>5</v>
      </c>
      <c r="L20" s="204" t="s">
        <v>52</v>
      </c>
      <c r="M20" s="145">
        <v>2</v>
      </c>
      <c r="N20" s="145" t="s">
        <v>53</v>
      </c>
      <c r="O20" s="145">
        <v>0</v>
      </c>
      <c r="P20" s="204" t="s">
        <v>54</v>
      </c>
      <c r="Q20" s="205">
        <f>O20+O21+O22</f>
        <v>1</v>
      </c>
      <c r="R20" s="206" t="str">
        <f>E9</f>
        <v>Ｋ－ＷＥＳＴ．ＦＣ２００１</v>
      </c>
      <c r="S20" s="206"/>
      <c r="T20" s="206"/>
      <c r="U20" s="206"/>
      <c r="V20" s="205" t="s">
        <v>55</v>
      </c>
      <c r="W20" s="205"/>
      <c r="X20" s="205"/>
      <c r="Y20" s="205"/>
      <c r="Z20" s="15"/>
    </row>
    <row r="21" spans="1:26" ht="17.100000000000001" customHeight="1">
      <c r="C21" s="205"/>
      <c r="D21" s="205"/>
      <c r="E21" s="207"/>
      <c r="F21" s="207"/>
      <c r="G21" s="211"/>
      <c r="H21" s="211"/>
      <c r="I21" s="211"/>
      <c r="J21" s="211"/>
      <c r="K21" s="205"/>
      <c r="L21" s="204"/>
      <c r="M21" s="145">
        <v>2</v>
      </c>
      <c r="N21" s="145" t="s">
        <v>53</v>
      </c>
      <c r="O21" s="145">
        <v>0</v>
      </c>
      <c r="P21" s="204"/>
      <c r="Q21" s="205"/>
      <c r="R21" s="206"/>
      <c r="S21" s="206"/>
      <c r="T21" s="206"/>
      <c r="U21" s="206"/>
      <c r="V21" s="205"/>
      <c r="W21" s="205"/>
      <c r="X21" s="205"/>
      <c r="Y21" s="205"/>
      <c r="Z21" s="15"/>
    </row>
    <row r="22" spans="1:26" ht="17.100000000000001" customHeight="1">
      <c r="C22" s="205"/>
      <c r="D22" s="205"/>
      <c r="E22" s="207"/>
      <c r="F22" s="207"/>
      <c r="G22" s="211"/>
      <c r="H22" s="211"/>
      <c r="I22" s="211"/>
      <c r="J22" s="211"/>
      <c r="K22" s="205"/>
      <c r="L22" s="204"/>
      <c r="M22" s="145">
        <v>1</v>
      </c>
      <c r="N22" s="145" t="s">
        <v>53</v>
      </c>
      <c r="O22" s="145">
        <v>1</v>
      </c>
      <c r="P22" s="204"/>
      <c r="Q22" s="205"/>
      <c r="R22" s="206"/>
      <c r="S22" s="206"/>
      <c r="T22" s="206"/>
      <c r="U22" s="206"/>
      <c r="V22" s="205"/>
      <c r="W22" s="205"/>
      <c r="X22" s="205"/>
      <c r="Y22" s="205"/>
      <c r="Z22" s="15"/>
    </row>
    <row r="23" spans="1:26" ht="17.100000000000001" customHeight="1">
      <c r="C23" s="205" t="s">
        <v>48</v>
      </c>
      <c r="D23" s="205" t="s">
        <v>51</v>
      </c>
      <c r="E23" s="207">
        <v>0.39583333333333331</v>
      </c>
      <c r="F23" s="207"/>
      <c r="G23" s="211" t="str">
        <f>H9</f>
        <v>三島ＦＣ</v>
      </c>
      <c r="H23" s="211"/>
      <c r="I23" s="211"/>
      <c r="J23" s="211"/>
      <c r="K23" s="205">
        <f>M23+M24+M25</f>
        <v>9</v>
      </c>
      <c r="L23" s="204" t="s">
        <v>52</v>
      </c>
      <c r="M23" s="145">
        <v>5</v>
      </c>
      <c r="N23" s="145" t="s">
        <v>53</v>
      </c>
      <c r="O23" s="145">
        <v>0</v>
      </c>
      <c r="P23" s="204" t="s">
        <v>54</v>
      </c>
      <c r="Q23" s="205">
        <f>O23+O24+O25</f>
        <v>0</v>
      </c>
      <c r="R23" s="206" t="str">
        <f>K9</f>
        <v>アルゼンチンサッカークラブ日光</v>
      </c>
      <c r="S23" s="206"/>
      <c r="T23" s="206"/>
      <c r="U23" s="206"/>
      <c r="V23" s="205" t="s">
        <v>55</v>
      </c>
      <c r="W23" s="205"/>
      <c r="X23" s="205"/>
      <c r="Y23" s="205"/>
      <c r="Z23" s="15"/>
    </row>
    <row r="24" spans="1:26" ht="17.100000000000001" customHeight="1">
      <c r="C24" s="205"/>
      <c r="D24" s="205"/>
      <c r="E24" s="207"/>
      <c r="F24" s="207"/>
      <c r="G24" s="211"/>
      <c r="H24" s="211"/>
      <c r="I24" s="211"/>
      <c r="J24" s="211"/>
      <c r="K24" s="205"/>
      <c r="L24" s="204"/>
      <c r="M24" s="145">
        <v>2</v>
      </c>
      <c r="N24" s="145" t="s">
        <v>53</v>
      </c>
      <c r="O24" s="145">
        <v>0</v>
      </c>
      <c r="P24" s="204"/>
      <c r="Q24" s="205"/>
      <c r="R24" s="206"/>
      <c r="S24" s="206"/>
      <c r="T24" s="206"/>
      <c r="U24" s="206"/>
      <c r="V24" s="205"/>
      <c r="W24" s="205"/>
      <c r="X24" s="205"/>
      <c r="Y24" s="205"/>
      <c r="Z24" s="15"/>
    </row>
    <row r="25" spans="1:26" ht="17.100000000000001" customHeight="1">
      <c r="C25" s="205"/>
      <c r="D25" s="205"/>
      <c r="E25" s="207"/>
      <c r="F25" s="207"/>
      <c r="G25" s="211"/>
      <c r="H25" s="211"/>
      <c r="I25" s="211"/>
      <c r="J25" s="211"/>
      <c r="K25" s="205"/>
      <c r="L25" s="204"/>
      <c r="M25" s="145">
        <v>2</v>
      </c>
      <c r="N25" s="145" t="s">
        <v>53</v>
      </c>
      <c r="O25" s="145">
        <v>0</v>
      </c>
      <c r="P25" s="204"/>
      <c r="Q25" s="205"/>
      <c r="R25" s="206"/>
      <c r="S25" s="206"/>
      <c r="T25" s="206"/>
      <c r="U25" s="206"/>
      <c r="V25" s="205"/>
      <c r="W25" s="205"/>
      <c r="X25" s="205"/>
      <c r="Y25" s="205"/>
      <c r="Z25" s="15"/>
    </row>
    <row r="26" spans="1:26" ht="17.100000000000001" customHeight="1">
      <c r="C26" s="17"/>
      <c r="D26" s="137"/>
      <c r="E26" s="17"/>
      <c r="F26" s="17"/>
      <c r="G26" s="63"/>
      <c r="H26" s="63"/>
      <c r="I26" s="63"/>
      <c r="J26" s="63"/>
      <c r="K26" s="83"/>
      <c r="L26" s="62"/>
      <c r="M26" s="145"/>
      <c r="N26" s="145"/>
      <c r="O26" s="145"/>
      <c r="P26" s="62"/>
      <c r="Q26" s="148"/>
      <c r="R26" s="63"/>
      <c r="S26" s="63"/>
      <c r="T26" s="63"/>
      <c r="U26" s="63"/>
      <c r="V26" s="50"/>
      <c r="W26" s="50"/>
      <c r="X26" s="50"/>
      <c r="Y26" s="50"/>
      <c r="Z26" s="50"/>
    </row>
    <row r="27" spans="1:26" ht="17.100000000000001" customHeight="1">
      <c r="C27" s="205" t="s">
        <v>47</v>
      </c>
      <c r="D27" s="205" t="s">
        <v>56</v>
      </c>
      <c r="E27" s="207">
        <v>0.43055555555555558</v>
      </c>
      <c r="F27" s="207"/>
      <c r="G27" s="211" t="str">
        <f>P9</f>
        <v>ＴＥＡＭリフレＳＣ</v>
      </c>
      <c r="H27" s="211"/>
      <c r="I27" s="211"/>
      <c r="J27" s="211"/>
      <c r="K27" s="205">
        <f>M27+M28+M29</f>
        <v>1</v>
      </c>
      <c r="L27" s="204" t="s">
        <v>52</v>
      </c>
      <c r="M27" s="145">
        <v>1</v>
      </c>
      <c r="N27" s="145" t="s">
        <v>53</v>
      </c>
      <c r="O27" s="145">
        <v>0</v>
      </c>
      <c r="P27" s="204" t="s">
        <v>54</v>
      </c>
      <c r="Q27" s="205">
        <f>O27+O28+O29</f>
        <v>0</v>
      </c>
      <c r="R27" s="206" t="str">
        <f>S9</f>
        <v>足利サッカークラブジュニア</v>
      </c>
      <c r="S27" s="206"/>
      <c r="T27" s="206"/>
      <c r="U27" s="206"/>
      <c r="V27" s="205" t="s">
        <v>55</v>
      </c>
      <c r="W27" s="205"/>
      <c r="X27" s="205"/>
      <c r="Y27" s="205"/>
      <c r="Z27" s="15"/>
    </row>
    <row r="28" spans="1:26" ht="17.100000000000001" customHeight="1">
      <c r="C28" s="205"/>
      <c r="D28" s="205"/>
      <c r="E28" s="207"/>
      <c r="F28" s="207"/>
      <c r="G28" s="211"/>
      <c r="H28" s="211"/>
      <c r="I28" s="211"/>
      <c r="J28" s="211"/>
      <c r="K28" s="205"/>
      <c r="L28" s="204"/>
      <c r="M28" s="145">
        <v>0</v>
      </c>
      <c r="N28" s="145" t="s">
        <v>53</v>
      </c>
      <c r="O28" s="145">
        <v>0</v>
      </c>
      <c r="P28" s="204"/>
      <c r="Q28" s="205"/>
      <c r="R28" s="206"/>
      <c r="S28" s="206"/>
      <c r="T28" s="206"/>
      <c r="U28" s="206"/>
      <c r="V28" s="205"/>
      <c r="W28" s="205"/>
      <c r="X28" s="205"/>
      <c r="Y28" s="205"/>
      <c r="Z28" s="15"/>
    </row>
    <row r="29" spans="1:26" ht="17.100000000000001" customHeight="1">
      <c r="C29" s="205"/>
      <c r="D29" s="205"/>
      <c r="E29" s="207"/>
      <c r="F29" s="207"/>
      <c r="G29" s="211"/>
      <c r="H29" s="211"/>
      <c r="I29" s="211"/>
      <c r="J29" s="211"/>
      <c r="K29" s="205"/>
      <c r="L29" s="204"/>
      <c r="M29" s="145">
        <v>0</v>
      </c>
      <c r="N29" s="145" t="s">
        <v>53</v>
      </c>
      <c r="O29" s="145">
        <v>0</v>
      </c>
      <c r="P29" s="204"/>
      <c r="Q29" s="205"/>
      <c r="R29" s="206"/>
      <c r="S29" s="206"/>
      <c r="T29" s="206"/>
      <c r="U29" s="206"/>
      <c r="V29" s="205"/>
      <c r="W29" s="205"/>
      <c r="X29" s="205"/>
      <c r="Y29" s="205"/>
      <c r="Z29" s="15"/>
    </row>
    <row r="30" spans="1:26" ht="17.100000000000001" customHeight="1">
      <c r="C30" s="205" t="s">
        <v>48</v>
      </c>
      <c r="D30" s="205" t="s">
        <v>56</v>
      </c>
      <c r="E30" s="207">
        <v>0.43055555555555558</v>
      </c>
      <c r="F30" s="207"/>
      <c r="G30" s="212" t="str">
        <f>V9</f>
        <v>ＨＦＣ．ＺＥＲＯ真岡</v>
      </c>
      <c r="H30" s="212"/>
      <c r="I30" s="212"/>
      <c r="J30" s="212"/>
      <c r="K30" s="205">
        <f>M30+M31+M32</f>
        <v>1</v>
      </c>
      <c r="L30" s="204" t="s">
        <v>52</v>
      </c>
      <c r="M30" s="145">
        <v>0</v>
      </c>
      <c r="N30" s="145" t="s">
        <v>53</v>
      </c>
      <c r="O30" s="145">
        <v>0</v>
      </c>
      <c r="P30" s="204" t="s">
        <v>54</v>
      </c>
      <c r="Q30" s="205">
        <f>O30+O31+O32</f>
        <v>0</v>
      </c>
      <c r="R30" s="206" t="str">
        <f>Y9</f>
        <v>ＦＣがむしゃら</v>
      </c>
      <c r="S30" s="206"/>
      <c r="T30" s="206"/>
      <c r="U30" s="206"/>
      <c r="V30" s="205" t="s">
        <v>55</v>
      </c>
      <c r="W30" s="205"/>
      <c r="X30" s="205"/>
      <c r="Y30" s="205"/>
      <c r="Z30" s="15"/>
    </row>
    <row r="31" spans="1:26" ht="17.100000000000001" customHeight="1">
      <c r="C31" s="205"/>
      <c r="D31" s="205"/>
      <c r="E31" s="207"/>
      <c r="F31" s="207"/>
      <c r="G31" s="212"/>
      <c r="H31" s="212"/>
      <c r="I31" s="212"/>
      <c r="J31" s="212"/>
      <c r="K31" s="205"/>
      <c r="L31" s="204"/>
      <c r="M31" s="145">
        <v>0</v>
      </c>
      <c r="N31" s="145" t="s">
        <v>53</v>
      </c>
      <c r="O31" s="145">
        <v>0</v>
      </c>
      <c r="P31" s="204"/>
      <c r="Q31" s="205"/>
      <c r="R31" s="206"/>
      <c r="S31" s="206"/>
      <c r="T31" s="206"/>
      <c r="U31" s="206"/>
      <c r="V31" s="205"/>
      <c r="W31" s="205"/>
      <c r="X31" s="205"/>
      <c r="Y31" s="205"/>
      <c r="Z31" s="15"/>
    </row>
    <row r="32" spans="1:26" ht="17.100000000000001" customHeight="1">
      <c r="C32" s="205"/>
      <c r="D32" s="205"/>
      <c r="E32" s="207"/>
      <c r="F32" s="207"/>
      <c r="G32" s="212"/>
      <c r="H32" s="212"/>
      <c r="I32" s="212"/>
      <c r="J32" s="212"/>
      <c r="K32" s="205"/>
      <c r="L32" s="204"/>
      <c r="M32" s="145">
        <v>1</v>
      </c>
      <c r="N32" s="145" t="s">
        <v>53</v>
      </c>
      <c r="O32" s="145">
        <v>0</v>
      </c>
      <c r="P32" s="204"/>
      <c r="Q32" s="205"/>
      <c r="R32" s="206"/>
      <c r="S32" s="206"/>
      <c r="T32" s="206"/>
      <c r="U32" s="206"/>
      <c r="V32" s="205"/>
      <c r="W32" s="205"/>
      <c r="X32" s="205"/>
      <c r="Y32" s="205"/>
      <c r="Z32" s="15"/>
    </row>
    <row r="33" spans="3:26" ht="17.100000000000001" customHeight="1">
      <c r="C33" s="17"/>
      <c r="D33" s="137"/>
      <c r="E33" s="17"/>
      <c r="F33" s="17"/>
      <c r="G33" s="63"/>
      <c r="H33" s="63"/>
      <c r="I33" s="63"/>
      <c r="J33" s="63"/>
      <c r="K33" s="83"/>
      <c r="L33" s="62"/>
      <c r="M33" s="145"/>
      <c r="N33" s="145"/>
      <c r="O33" s="145"/>
      <c r="P33" s="62"/>
      <c r="Q33" s="148"/>
      <c r="R33" s="63"/>
      <c r="S33" s="63"/>
      <c r="T33" s="63"/>
      <c r="U33" s="63"/>
      <c r="V33" s="50"/>
      <c r="W33" s="50"/>
      <c r="X33" s="50"/>
      <c r="Y33" s="50"/>
      <c r="Z33" s="50"/>
    </row>
    <row r="34" spans="3:26" ht="17.100000000000001" customHeight="1">
      <c r="C34" s="205" t="s">
        <v>47</v>
      </c>
      <c r="D34" s="205" t="s">
        <v>57</v>
      </c>
      <c r="E34" s="207">
        <v>0.46527777777777773</v>
      </c>
      <c r="F34" s="207"/>
      <c r="G34" s="206" t="str">
        <f>B9</f>
        <v>FC VALON</v>
      </c>
      <c r="H34" s="206"/>
      <c r="I34" s="206"/>
      <c r="J34" s="206"/>
      <c r="K34" s="205">
        <f>M34+M35+M36</f>
        <v>1</v>
      </c>
      <c r="L34" s="204" t="s">
        <v>52</v>
      </c>
      <c r="M34" s="145">
        <v>1</v>
      </c>
      <c r="N34" s="145" t="s">
        <v>53</v>
      </c>
      <c r="O34" s="145">
        <v>3</v>
      </c>
      <c r="P34" s="204" t="s">
        <v>54</v>
      </c>
      <c r="Q34" s="205">
        <f>O34+O35+O36</f>
        <v>4</v>
      </c>
      <c r="R34" s="211" t="str">
        <f>H9</f>
        <v>三島ＦＣ</v>
      </c>
      <c r="S34" s="211"/>
      <c r="T34" s="211"/>
      <c r="U34" s="211"/>
      <c r="V34" s="205" t="s">
        <v>55</v>
      </c>
      <c r="W34" s="205"/>
      <c r="X34" s="205"/>
      <c r="Y34" s="205"/>
      <c r="Z34" s="15"/>
    </row>
    <row r="35" spans="3:26" ht="17.100000000000001" customHeight="1">
      <c r="C35" s="205"/>
      <c r="D35" s="205"/>
      <c r="E35" s="207"/>
      <c r="F35" s="207"/>
      <c r="G35" s="206"/>
      <c r="H35" s="206"/>
      <c r="I35" s="206"/>
      <c r="J35" s="206"/>
      <c r="K35" s="205"/>
      <c r="L35" s="204"/>
      <c r="M35" s="145">
        <v>0</v>
      </c>
      <c r="N35" s="145" t="s">
        <v>53</v>
      </c>
      <c r="O35" s="145">
        <v>0</v>
      </c>
      <c r="P35" s="204"/>
      <c r="Q35" s="205"/>
      <c r="R35" s="211"/>
      <c r="S35" s="211"/>
      <c r="T35" s="211"/>
      <c r="U35" s="211"/>
      <c r="V35" s="205"/>
      <c r="W35" s="205"/>
      <c r="X35" s="205"/>
      <c r="Y35" s="205"/>
      <c r="Z35" s="15"/>
    </row>
    <row r="36" spans="3:26" ht="17.100000000000001" customHeight="1">
      <c r="C36" s="205"/>
      <c r="D36" s="205"/>
      <c r="E36" s="207"/>
      <c r="F36" s="207"/>
      <c r="G36" s="206"/>
      <c r="H36" s="206"/>
      <c r="I36" s="206"/>
      <c r="J36" s="206"/>
      <c r="K36" s="205"/>
      <c r="L36" s="204"/>
      <c r="M36" s="145">
        <v>0</v>
      </c>
      <c r="N36" s="145" t="s">
        <v>53</v>
      </c>
      <c r="O36" s="145">
        <v>1</v>
      </c>
      <c r="P36" s="204"/>
      <c r="Q36" s="205"/>
      <c r="R36" s="211"/>
      <c r="S36" s="211"/>
      <c r="T36" s="211"/>
      <c r="U36" s="211"/>
      <c r="V36" s="205"/>
      <c r="W36" s="205"/>
      <c r="X36" s="205"/>
      <c r="Y36" s="205"/>
      <c r="Z36" s="15"/>
    </row>
    <row r="37" spans="3:26" ht="17.100000000000001" customHeight="1">
      <c r="C37" s="205" t="s">
        <v>48</v>
      </c>
      <c r="D37" s="205" t="s">
        <v>57</v>
      </c>
      <c r="E37" s="207">
        <v>0.46527777777777773</v>
      </c>
      <c r="F37" s="207"/>
      <c r="G37" s="211" t="str">
        <f>E9</f>
        <v>Ｋ－ＷＥＳＴ．ＦＣ２００１</v>
      </c>
      <c r="H37" s="211"/>
      <c r="I37" s="211"/>
      <c r="J37" s="211"/>
      <c r="K37" s="205">
        <f>M37+M38+M39</f>
        <v>4</v>
      </c>
      <c r="L37" s="204" t="s">
        <v>52</v>
      </c>
      <c r="M37" s="145">
        <v>0</v>
      </c>
      <c r="N37" s="145" t="s">
        <v>53</v>
      </c>
      <c r="O37" s="145">
        <v>0</v>
      </c>
      <c r="P37" s="204" t="s">
        <v>54</v>
      </c>
      <c r="Q37" s="205">
        <f>O37+O38+O39</f>
        <v>0</v>
      </c>
      <c r="R37" s="206" t="str">
        <f>K9</f>
        <v>アルゼンチンサッカークラブ日光</v>
      </c>
      <c r="S37" s="206"/>
      <c r="T37" s="206"/>
      <c r="U37" s="206"/>
      <c r="V37" s="205" t="s">
        <v>55</v>
      </c>
      <c r="W37" s="205"/>
      <c r="X37" s="205"/>
      <c r="Y37" s="205"/>
      <c r="Z37" s="15"/>
    </row>
    <row r="38" spans="3:26" ht="17.100000000000001" customHeight="1">
      <c r="C38" s="205"/>
      <c r="D38" s="205"/>
      <c r="E38" s="207"/>
      <c r="F38" s="207"/>
      <c r="G38" s="211"/>
      <c r="H38" s="211"/>
      <c r="I38" s="211"/>
      <c r="J38" s="211"/>
      <c r="K38" s="205"/>
      <c r="L38" s="204"/>
      <c r="M38" s="145">
        <v>2</v>
      </c>
      <c r="N38" s="145" t="s">
        <v>53</v>
      </c>
      <c r="O38" s="145">
        <v>0</v>
      </c>
      <c r="P38" s="204"/>
      <c r="Q38" s="205"/>
      <c r="R38" s="206"/>
      <c r="S38" s="206"/>
      <c r="T38" s="206"/>
      <c r="U38" s="206"/>
      <c r="V38" s="205"/>
      <c r="W38" s="205"/>
      <c r="X38" s="205"/>
      <c r="Y38" s="205"/>
      <c r="Z38" s="15"/>
    </row>
    <row r="39" spans="3:26" ht="17.100000000000001" customHeight="1">
      <c r="C39" s="205"/>
      <c r="D39" s="205"/>
      <c r="E39" s="207"/>
      <c r="F39" s="207"/>
      <c r="G39" s="211"/>
      <c r="H39" s="211"/>
      <c r="I39" s="211"/>
      <c r="J39" s="211"/>
      <c r="K39" s="205"/>
      <c r="L39" s="204"/>
      <c r="M39" s="145">
        <v>2</v>
      </c>
      <c r="N39" s="145" t="s">
        <v>53</v>
      </c>
      <c r="O39" s="145">
        <v>0</v>
      </c>
      <c r="P39" s="204"/>
      <c r="Q39" s="205"/>
      <c r="R39" s="206"/>
      <c r="S39" s="206"/>
      <c r="T39" s="206"/>
      <c r="U39" s="206"/>
      <c r="V39" s="205"/>
      <c r="W39" s="205"/>
      <c r="X39" s="205"/>
      <c r="Y39" s="205"/>
      <c r="Z39" s="15"/>
    </row>
    <row r="40" spans="3:26" ht="17.100000000000001" customHeight="1">
      <c r="C40" s="17"/>
      <c r="D40" s="137"/>
      <c r="E40" s="17"/>
      <c r="F40" s="17"/>
      <c r="G40" s="63"/>
      <c r="H40" s="63"/>
      <c r="I40" s="63"/>
      <c r="J40" s="63"/>
      <c r="K40" s="83"/>
      <c r="L40" s="62"/>
      <c r="M40" s="145"/>
      <c r="N40" s="145"/>
      <c r="O40" s="145"/>
      <c r="P40" s="62"/>
      <c r="Q40" s="148"/>
      <c r="R40" s="63"/>
      <c r="S40" s="63"/>
      <c r="T40" s="63"/>
      <c r="U40" s="63"/>
      <c r="V40" s="50"/>
      <c r="W40" s="50"/>
      <c r="X40" s="50"/>
      <c r="Y40" s="50"/>
      <c r="Z40" s="50"/>
    </row>
    <row r="41" spans="3:26" ht="17.100000000000001" customHeight="1">
      <c r="C41" s="205" t="s">
        <v>47</v>
      </c>
      <c r="D41" s="205" t="s">
        <v>58</v>
      </c>
      <c r="E41" s="207">
        <v>0.5</v>
      </c>
      <c r="F41" s="207"/>
      <c r="G41" s="210" t="str">
        <f>P9</f>
        <v>ＴＥＡＭリフレＳＣ</v>
      </c>
      <c r="H41" s="210"/>
      <c r="I41" s="210"/>
      <c r="J41" s="210"/>
      <c r="K41" s="205">
        <f>M41+M42+M43</f>
        <v>1</v>
      </c>
      <c r="L41" s="204" t="s">
        <v>52</v>
      </c>
      <c r="M41" s="145">
        <v>1</v>
      </c>
      <c r="N41" s="145" t="s">
        <v>53</v>
      </c>
      <c r="O41" s="145">
        <v>0</v>
      </c>
      <c r="P41" s="204" t="s">
        <v>54</v>
      </c>
      <c r="Q41" s="205">
        <f>O41+O42+O43</f>
        <v>1</v>
      </c>
      <c r="R41" s="253" t="str">
        <f>V9</f>
        <v>ＨＦＣ．ＺＥＲＯ真岡</v>
      </c>
      <c r="S41" s="253"/>
      <c r="T41" s="253"/>
      <c r="U41" s="253"/>
      <c r="V41" s="205" t="s">
        <v>55</v>
      </c>
      <c r="W41" s="205"/>
      <c r="X41" s="205"/>
      <c r="Y41" s="205"/>
      <c r="Z41" s="15"/>
    </row>
    <row r="42" spans="3:26" ht="17.100000000000001" customHeight="1">
      <c r="C42" s="205"/>
      <c r="D42" s="205"/>
      <c r="E42" s="207"/>
      <c r="F42" s="207"/>
      <c r="G42" s="210"/>
      <c r="H42" s="210"/>
      <c r="I42" s="210"/>
      <c r="J42" s="210"/>
      <c r="K42" s="205"/>
      <c r="L42" s="204"/>
      <c r="M42" s="145">
        <v>0</v>
      </c>
      <c r="N42" s="145" t="s">
        <v>53</v>
      </c>
      <c r="O42" s="145">
        <v>1</v>
      </c>
      <c r="P42" s="204"/>
      <c r="Q42" s="205"/>
      <c r="R42" s="253"/>
      <c r="S42" s="253"/>
      <c r="T42" s="253"/>
      <c r="U42" s="253"/>
      <c r="V42" s="205"/>
      <c r="W42" s="205"/>
      <c r="X42" s="205"/>
      <c r="Y42" s="205"/>
      <c r="Z42" s="15"/>
    </row>
    <row r="43" spans="3:26" ht="17.100000000000001" customHeight="1">
      <c r="C43" s="205"/>
      <c r="D43" s="205"/>
      <c r="E43" s="207"/>
      <c r="F43" s="207"/>
      <c r="G43" s="210"/>
      <c r="H43" s="210"/>
      <c r="I43" s="210"/>
      <c r="J43" s="210"/>
      <c r="K43" s="205"/>
      <c r="L43" s="204"/>
      <c r="M43" s="145">
        <v>0</v>
      </c>
      <c r="N43" s="145" t="s">
        <v>53</v>
      </c>
      <c r="O43" s="145">
        <v>0</v>
      </c>
      <c r="P43" s="204"/>
      <c r="Q43" s="205"/>
      <c r="R43" s="253"/>
      <c r="S43" s="253"/>
      <c r="T43" s="253"/>
      <c r="U43" s="253"/>
      <c r="V43" s="205"/>
      <c r="W43" s="205"/>
      <c r="X43" s="205"/>
      <c r="Y43" s="205"/>
      <c r="Z43" s="15"/>
    </row>
    <row r="44" spans="3:26" ht="17.100000000000001" customHeight="1">
      <c r="C44" s="205" t="s">
        <v>48</v>
      </c>
      <c r="D44" s="205" t="s">
        <v>58</v>
      </c>
      <c r="E44" s="207">
        <v>0.5</v>
      </c>
      <c r="F44" s="207"/>
      <c r="G44" s="211" t="str">
        <f>S9</f>
        <v>足利サッカークラブジュニア</v>
      </c>
      <c r="H44" s="211"/>
      <c r="I44" s="211"/>
      <c r="J44" s="211"/>
      <c r="K44" s="205">
        <f>M44+M45+M46</f>
        <v>3</v>
      </c>
      <c r="L44" s="204" t="s">
        <v>52</v>
      </c>
      <c r="M44" s="145">
        <v>0</v>
      </c>
      <c r="N44" s="145" t="s">
        <v>53</v>
      </c>
      <c r="O44" s="145">
        <v>0</v>
      </c>
      <c r="P44" s="204" t="s">
        <v>54</v>
      </c>
      <c r="Q44" s="205">
        <f>O44+O45+O46</f>
        <v>0</v>
      </c>
      <c r="R44" s="206" t="str">
        <f>Y9</f>
        <v>ＦＣがむしゃら</v>
      </c>
      <c r="S44" s="206"/>
      <c r="T44" s="206"/>
      <c r="U44" s="206"/>
      <c r="V44" s="205" t="s">
        <v>55</v>
      </c>
      <c r="W44" s="205"/>
      <c r="X44" s="205"/>
      <c r="Y44" s="205"/>
      <c r="Z44" s="15"/>
    </row>
    <row r="45" spans="3:26" ht="17.100000000000001" customHeight="1">
      <c r="C45" s="205"/>
      <c r="D45" s="205"/>
      <c r="E45" s="207"/>
      <c r="F45" s="207"/>
      <c r="G45" s="211"/>
      <c r="H45" s="211"/>
      <c r="I45" s="211"/>
      <c r="J45" s="211"/>
      <c r="K45" s="205"/>
      <c r="L45" s="204"/>
      <c r="M45" s="145">
        <v>0</v>
      </c>
      <c r="N45" s="145" t="s">
        <v>53</v>
      </c>
      <c r="O45" s="145">
        <v>0</v>
      </c>
      <c r="P45" s="204"/>
      <c r="Q45" s="205"/>
      <c r="R45" s="206"/>
      <c r="S45" s="206"/>
      <c r="T45" s="206"/>
      <c r="U45" s="206"/>
      <c r="V45" s="205"/>
      <c r="W45" s="205"/>
      <c r="X45" s="205"/>
      <c r="Y45" s="205"/>
      <c r="Z45" s="15"/>
    </row>
    <row r="46" spans="3:26" ht="17.100000000000001" customHeight="1">
      <c r="C46" s="205"/>
      <c r="D46" s="205"/>
      <c r="E46" s="207"/>
      <c r="F46" s="207"/>
      <c r="G46" s="211"/>
      <c r="H46" s="211"/>
      <c r="I46" s="211"/>
      <c r="J46" s="211"/>
      <c r="K46" s="205"/>
      <c r="L46" s="204"/>
      <c r="M46" s="145">
        <v>3</v>
      </c>
      <c r="N46" s="145" t="s">
        <v>53</v>
      </c>
      <c r="O46" s="145">
        <v>0</v>
      </c>
      <c r="P46" s="204"/>
      <c r="Q46" s="205"/>
      <c r="R46" s="206"/>
      <c r="S46" s="206"/>
      <c r="T46" s="206"/>
      <c r="U46" s="206"/>
      <c r="V46" s="205"/>
      <c r="W46" s="205"/>
      <c r="X46" s="205"/>
      <c r="Y46" s="205"/>
      <c r="Z46" s="15"/>
    </row>
    <row r="47" spans="3:26" ht="17.100000000000001" customHeight="1">
      <c r="C47" s="17"/>
      <c r="D47" s="17"/>
      <c r="E47" s="17"/>
      <c r="F47" s="17"/>
      <c r="G47" s="63"/>
      <c r="H47" s="63"/>
      <c r="I47" s="63"/>
      <c r="J47" s="63"/>
      <c r="K47" s="83"/>
      <c r="L47" s="17"/>
      <c r="M47" s="145"/>
      <c r="N47" s="145"/>
      <c r="O47" s="145"/>
      <c r="P47" s="17"/>
      <c r="Q47" s="148"/>
      <c r="R47" s="63"/>
      <c r="S47" s="63"/>
      <c r="T47" s="63"/>
      <c r="U47" s="63"/>
      <c r="V47" s="50"/>
      <c r="W47" s="50"/>
      <c r="X47" s="50"/>
      <c r="Y47" s="50"/>
      <c r="Z47" s="50"/>
    </row>
    <row r="48" spans="3:26" ht="17.100000000000001" customHeight="1">
      <c r="C48" s="205" t="s">
        <v>47</v>
      </c>
      <c r="D48" s="205" t="s">
        <v>59</v>
      </c>
      <c r="E48" s="207">
        <v>0.53472222222222221</v>
      </c>
      <c r="F48" s="207"/>
      <c r="G48" s="211" t="str">
        <f>B9</f>
        <v>FC VALON</v>
      </c>
      <c r="H48" s="211"/>
      <c r="I48" s="211"/>
      <c r="J48" s="211"/>
      <c r="K48" s="205">
        <f>M48+M49+M50</f>
        <v>13</v>
      </c>
      <c r="L48" s="204" t="s">
        <v>52</v>
      </c>
      <c r="M48" s="145">
        <v>5</v>
      </c>
      <c r="N48" s="145" t="s">
        <v>53</v>
      </c>
      <c r="O48" s="145">
        <v>0</v>
      </c>
      <c r="P48" s="204" t="s">
        <v>54</v>
      </c>
      <c r="Q48" s="205">
        <f>O48+O49+O50</f>
        <v>0</v>
      </c>
      <c r="R48" s="206" t="str">
        <f>K9</f>
        <v>アルゼンチンサッカークラブ日光</v>
      </c>
      <c r="S48" s="206"/>
      <c r="T48" s="206"/>
      <c r="U48" s="206"/>
      <c r="V48" s="205" t="s">
        <v>55</v>
      </c>
      <c r="W48" s="205"/>
      <c r="X48" s="205"/>
      <c r="Y48" s="205"/>
      <c r="Z48" s="15"/>
    </row>
    <row r="49" spans="1:27" ht="17.100000000000001" customHeight="1">
      <c r="C49" s="205"/>
      <c r="D49" s="205"/>
      <c r="E49" s="207"/>
      <c r="F49" s="207"/>
      <c r="G49" s="211"/>
      <c r="H49" s="211"/>
      <c r="I49" s="211"/>
      <c r="J49" s="211"/>
      <c r="K49" s="205"/>
      <c r="L49" s="204"/>
      <c r="M49" s="145">
        <v>5</v>
      </c>
      <c r="N49" s="145" t="s">
        <v>53</v>
      </c>
      <c r="O49" s="145">
        <v>0</v>
      </c>
      <c r="P49" s="204"/>
      <c r="Q49" s="205"/>
      <c r="R49" s="206"/>
      <c r="S49" s="206"/>
      <c r="T49" s="206"/>
      <c r="U49" s="206"/>
      <c r="V49" s="205"/>
      <c r="W49" s="205"/>
      <c r="X49" s="205"/>
      <c r="Y49" s="205"/>
      <c r="Z49" s="15"/>
    </row>
    <row r="50" spans="1:27" ht="17.100000000000001" customHeight="1">
      <c r="C50" s="205"/>
      <c r="D50" s="205"/>
      <c r="E50" s="207"/>
      <c r="F50" s="207"/>
      <c r="G50" s="211"/>
      <c r="H50" s="211"/>
      <c r="I50" s="211"/>
      <c r="J50" s="211"/>
      <c r="K50" s="205"/>
      <c r="L50" s="204"/>
      <c r="M50" s="145">
        <v>3</v>
      </c>
      <c r="N50" s="145" t="s">
        <v>53</v>
      </c>
      <c r="O50" s="145">
        <v>0</v>
      </c>
      <c r="P50" s="204"/>
      <c r="Q50" s="205"/>
      <c r="R50" s="206"/>
      <c r="S50" s="206"/>
      <c r="T50" s="206"/>
      <c r="U50" s="206"/>
      <c r="V50" s="205"/>
      <c r="W50" s="205"/>
      <c r="X50" s="205"/>
      <c r="Y50" s="205"/>
      <c r="Z50" s="15"/>
    </row>
    <row r="51" spans="1:27" ht="17.100000000000001" customHeight="1">
      <c r="C51" s="205" t="s">
        <v>48</v>
      </c>
      <c r="D51" s="205" t="s">
        <v>59</v>
      </c>
      <c r="E51" s="207">
        <v>0.53472222222222221</v>
      </c>
      <c r="F51" s="207"/>
      <c r="G51" s="206" t="str">
        <f>E9</f>
        <v>Ｋ－ＷＥＳＴ．ＦＣ２００１</v>
      </c>
      <c r="H51" s="206"/>
      <c r="I51" s="206"/>
      <c r="J51" s="206"/>
      <c r="K51" s="205">
        <f>M51+M52+M53</f>
        <v>1</v>
      </c>
      <c r="L51" s="204" t="s">
        <v>52</v>
      </c>
      <c r="M51" s="145">
        <v>0</v>
      </c>
      <c r="N51" s="145" t="s">
        <v>53</v>
      </c>
      <c r="O51" s="145">
        <v>1</v>
      </c>
      <c r="P51" s="204" t="s">
        <v>54</v>
      </c>
      <c r="Q51" s="205">
        <f>O51+O52+O53</f>
        <v>6</v>
      </c>
      <c r="R51" s="211" t="str">
        <f>H9</f>
        <v>三島ＦＣ</v>
      </c>
      <c r="S51" s="211"/>
      <c r="T51" s="211"/>
      <c r="U51" s="211"/>
      <c r="V51" s="205" t="s">
        <v>55</v>
      </c>
      <c r="W51" s="205"/>
      <c r="X51" s="205"/>
      <c r="Y51" s="205"/>
      <c r="Z51" s="15"/>
    </row>
    <row r="52" spans="1:27" ht="17.100000000000001" customHeight="1">
      <c r="C52" s="205"/>
      <c r="D52" s="205"/>
      <c r="E52" s="207"/>
      <c r="F52" s="207"/>
      <c r="G52" s="206"/>
      <c r="H52" s="206"/>
      <c r="I52" s="206"/>
      <c r="J52" s="206"/>
      <c r="K52" s="205"/>
      <c r="L52" s="204"/>
      <c r="M52" s="145">
        <v>0</v>
      </c>
      <c r="N52" s="145" t="s">
        <v>53</v>
      </c>
      <c r="O52" s="145">
        <v>4</v>
      </c>
      <c r="P52" s="204"/>
      <c r="Q52" s="205"/>
      <c r="R52" s="211"/>
      <c r="S52" s="211"/>
      <c r="T52" s="211"/>
      <c r="U52" s="211"/>
      <c r="V52" s="205"/>
      <c r="W52" s="205"/>
      <c r="X52" s="205"/>
      <c r="Y52" s="205"/>
      <c r="Z52" s="15"/>
    </row>
    <row r="53" spans="1:27" ht="17.100000000000001" customHeight="1">
      <c r="C53" s="205"/>
      <c r="D53" s="205"/>
      <c r="E53" s="207"/>
      <c r="F53" s="207"/>
      <c r="G53" s="206"/>
      <c r="H53" s="206"/>
      <c r="I53" s="206"/>
      <c r="J53" s="206"/>
      <c r="K53" s="205"/>
      <c r="L53" s="204"/>
      <c r="M53" s="145">
        <v>1</v>
      </c>
      <c r="N53" s="145" t="s">
        <v>53</v>
      </c>
      <c r="O53" s="145">
        <v>1</v>
      </c>
      <c r="P53" s="204"/>
      <c r="Q53" s="205"/>
      <c r="R53" s="211"/>
      <c r="S53" s="211"/>
      <c r="T53" s="211"/>
      <c r="U53" s="211"/>
      <c r="V53" s="205"/>
      <c r="W53" s="205"/>
      <c r="X53" s="205"/>
      <c r="Y53" s="205"/>
      <c r="Z53" s="15"/>
    </row>
    <row r="54" spans="1:27" ht="17.100000000000001" customHeight="1">
      <c r="G54" s="63"/>
      <c r="H54" s="63"/>
      <c r="I54" s="63"/>
      <c r="J54" s="63"/>
      <c r="K54" s="93"/>
      <c r="L54" s="21"/>
      <c r="M54" s="145"/>
      <c r="N54" s="145"/>
      <c r="O54" s="145"/>
      <c r="P54" s="21"/>
      <c r="Q54" s="94"/>
      <c r="R54" s="63"/>
      <c r="S54" s="63"/>
      <c r="T54" s="63"/>
      <c r="U54" s="63"/>
    </row>
    <row r="55" spans="1:27" ht="17.100000000000001" customHeight="1">
      <c r="C55" s="205" t="s">
        <v>47</v>
      </c>
      <c r="D55" s="205" t="s">
        <v>60</v>
      </c>
      <c r="E55" s="207">
        <v>0.56944444444444442</v>
      </c>
      <c r="F55" s="207"/>
      <c r="G55" s="210" t="str">
        <f>P9</f>
        <v>ＴＥＡＭリフレＳＣ</v>
      </c>
      <c r="H55" s="210"/>
      <c r="I55" s="210"/>
      <c r="J55" s="210"/>
      <c r="K55" s="205">
        <f>M55+M56+M57</f>
        <v>3</v>
      </c>
      <c r="L55" s="204" t="s">
        <v>52</v>
      </c>
      <c r="M55" s="145">
        <v>3</v>
      </c>
      <c r="N55" s="145" t="s">
        <v>53</v>
      </c>
      <c r="O55" s="145">
        <v>0</v>
      </c>
      <c r="P55" s="204" t="s">
        <v>54</v>
      </c>
      <c r="Q55" s="205">
        <f>O55+O56+O57</f>
        <v>3</v>
      </c>
      <c r="R55" s="210" t="str">
        <f>Y9</f>
        <v>ＦＣがむしゃら</v>
      </c>
      <c r="S55" s="210"/>
      <c r="T55" s="210"/>
      <c r="U55" s="210"/>
      <c r="V55" s="205" t="s">
        <v>55</v>
      </c>
      <c r="W55" s="205"/>
      <c r="X55" s="205"/>
      <c r="Y55" s="205"/>
      <c r="Z55" s="15"/>
    </row>
    <row r="56" spans="1:27" ht="17.100000000000001" customHeight="1">
      <c r="C56" s="205"/>
      <c r="D56" s="205"/>
      <c r="E56" s="207"/>
      <c r="F56" s="207"/>
      <c r="G56" s="210"/>
      <c r="H56" s="210"/>
      <c r="I56" s="210"/>
      <c r="J56" s="210"/>
      <c r="K56" s="205"/>
      <c r="L56" s="204"/>
      <c r="M56" s="145">
        <v>0</v>
      </c>
      <c r="N56" s="145" t="s">
        <v>53</v>
      </c>
      <c r="O56" s="145">
        <v>3</v>
      </c>
      <c r="P56" s="204"/>
      <c r="Q56" s="205"/>
      <c r="R56" s="210"/>
      <c r="S56" s="210"/>
      <c r="T56" s="210"/>
      <c r="U56" s="210"/>
      <c r="V56" s="205"/>
      <c r="W56" s="205"/>
      <c r="X56" s="205"/>
      <c r="Y56" s="205"/>
      <c r="Z56" s="15"/>
    </row>
    <row r="57" spans="1:27" ht="17.100000000000001" customHeight="1">
      <c r="C57" s="205"/>
      <c r="D57" s="205"/>
      <c r="E57" s="207"/>
      <c r="F57" s="207"/>
      <c r="G57" s="210"/>
      <c r="H57" s="210"/>
      <c r="I57" s="210"/>
      <c r="J57" s="210"/>
      <c r="K57" s="205"/>
      <c r="L57" s="204"/>
      <c r="M57" s="145">
        <v>0</v>
      </c>
      <c r="N57" s="145" t="s">
        <v>53</v>
      </c>
      <c r="O57" s="145">
        <v>0</v>
      </c>
      <c r="P57" s="204"/>
      <c r="Q57" s="205"/>
      <c r="R57" s="210"/>
      <c r="S57" s="210"/>
      <c r="T57" s="210"/>
      <c r="U57" s="210"/>
      <c r="V57" s="205"/>
      <c r="W57" s="205"/>
      <c r="X57" s="205"/>
      <c r="Y57" s="205"/>
      <c r="Z57" s="15"/>
    </row>
    <row r="58" spans="1:27" ht="17.100000000000001" customHeight="1">
      <c r="C58" s="205" t="s">
        <v>48</v>
      </c>
      <c r="D58" s="205" t="s">
        <v>60</v>
      </c>
      <c r="E58" s="207">
        <v>0.56944444444444442</v>
      </c>
      <c r="F58" s="207"/>
      <c r="G58" s="210" t="str">
        <f>S9</f>
        <v>足利サッカークラブジュニア</v>
      </c>
      <c r="H58" s="210"/>
      <c r="I58" s="210"/>
      <c r="J58" s="210"/>
      <c r="K58" s="205">
        <f>M58+M59+M60</f>
        <v>0</v>
      </c>
      <c r="L58" s="204" t="s">
        <v>52</v>
      </c>
      <c r="M58" s="145">
        <v>0</v>
      </c>
      <c r="N58" s="145" t="s">
        <v>53</v>
      </c>
      <c r="O58" s="145">
        <v>0</v>
      </c>
      <c r="P58" s="204" t="s">
        <v>54</v>
      </c>
      <c r="Q58" s="205">
        <f>O58+O59+O60</f>
        <v>0</v>
      </c>
      <c r="R58" s="253" t="str">
        <f>V9</f>
        <v>ＨＦＣ．ＺＥＲＯ真岡</v>
      </c>
      <c r="S58" s="253"/>
      <c r="T58" s="253"/>
      <c r="U58" s="253"/>
      <c r="V58" s="205" t="s">
        <v>55</v>
      </c>
      <c r="W58" s="205"/>
      <c r="X58" s="205"/>
      <c r="Y58" s="205"/>
      <c r="Z58" s="15"/>
    </row>
    <row r="59" spans="1:27" ht="17.100000000000001" customHeight="1">
      <c r="C59" s="205"/>
      <c r="D59" s="205"/>
      <c r="E59" s="207"/>
      <c r="F59" s="207"/>
      <c r="G59" s="210"/>
      <c r="H59" s="210"/>
      <c r="I59" s="210"/>
      <c r="J59" s="210"/>
      <c r="K59" s="205"/>
      <c r="L59" s="204"/>
      <c r="M59" s="145">
        <v>0</v>
      </c>
      <c r="N59" s="145" t="s">
        <v>53</v>
      </c>
      <c r="O59" s="145">
        <v>0</v>
      </c>
      <c r="P59" s="204"/>
      <c r="Q59" s="205"/>
      <c r="R59" s="253"/>
      <c r="S59" s="253"/>
      <c r="T59" s="253"/>
      <c r="U59" s="253"/>
      <c r="V59" s="205"/>
      <c r="W59" s="205"/>
      <c r="X59" s="205"/>
      <c r="Y59" s="205"/>
      <c r="Z59" s="15"/>
    </row>
    <row r="60" spans="1:27" ht="17.100000000000001" customHeight="1">
      <c r="C60" s="205"/>
      <c r="D60" s="205"/>
      <c r="E60" s="207"/>
      <c r="F60" s="207"/>
      <c r="G60" s="210"/>
      <c r="H60" s="210"/>
      <c r="I60" s="210"/>
      <c r="J60" s="210"/>
      <c r="K60" s="205"/>
      <c r="L60" s="204"/>
      <c r="M60" s="145">
        <v>0</v>
      </c>
      <c r="N60" s="145" t="s">
        <v>53</v>
      </c>
      <c r="O60" s="145">
        <v>0</v>
      </c>
      <c r="P60" s="204"/>
      <c r="Q60" s="205"/>
      <c r="R60" s="253"/>
      <c r="S60" s="253"/>
      <c r="T60" s="253"/>
      <c r="U60" s="253"/>
      <c r="V60" s="205"/>
      <c r="W60" s="205"/>
      <c r="X60" s="205"/>
      <c r="Y60" s="205"/>
      <c r="Z60" s="15"/>
    </row>
    <row r="61" spans="1:27" ht="17.100000000000001" customHeight="1"/>
    <row r="62" spans="1:27" ht="32.1" customHeight="1">
      <c r="A62" s="201" t="str">
        <f>F4</f>
        <v>Ａ</v>
      </c>
      <c r="B62" s="201"/>
      <c r="C62" s="200" t="str">
        <f>A64</f>
        <v>FC VALON</v>
      </c>
      <c r="D62" s="200"/>
      <c r="E62" s="200" t="str">
        <f>A66</f>
        <v>Ｋ－ＷＥＳＴ．ＦＣ２００１</v>
      </c>
      <c r="F62" s="200"/>
      <c r="G62" s="200" t="str">
        <f>A68</f>
        <v>三島ＦＣ</v>
      </c>
      <c r="H62" s="200"/>
      <c r="I62" s="200" t="str">
        <f>A70</f>
        <v>アルゼンチンサッカークラブ日光</v>
      </c>
      <c r="J62" s="200"/>
      <c r="K62" s="202" t="s">
        <v>61</v>
      </c>
      <c r="L62" s="203" t="s">
        <v>62</v>
      </c>
      <c r="M62" s="202" t="s">
        <v>63</v>
      </c>
      <c r="O62" s="201" t="str">
        <f>T4</f>
        <v>Ｂ</v>
      </c>
      <c r="P62" s="201"/>
      <c r="Q62" s="200" t="str">
        <f>P9</f>
        <v>ＴＥＡＭリフレＳＣ</v>
      </c>
      <c r="R62" s="200"/>
      <c r="S62" s="200" t="str">
        <f>S9</f>
        <v>足利サッカークラブジュニア</v>
      </c>
      <c r="T62" s="200"/>
      <c r="U62" s="200" t="str">
        <f>V9</f>
        <v>ＨＦＣ．ＺＥＲＯ真岡</v>
      </c>
      <c r="V62" s="200"/>
      <c r="W62" s="200" t="str">
        <f>Y9</f>
        <v>ＦＣがむしゃら</v>
      </c>
      <c r="X62" s="200"/>
      <c r="Y62" s="202" t="s">
        <v>61</v>
      </c>
      <c r="Z62" s="203" t="s">
        <v>62</v>
      </c>
      <c r="AA62" s="202" t="s">
        <v>63</v>
      </c>
    </row>
    <row r="63" spans="1:27" ht="32.1" customHeight="1">
      <c r="A63" s="201"/>
      <c r="B63" s="201"/>
      <c r="C63" s="200"/>
      <c r="D63" s="200"/>
      <c r="E63" s="200"/>
      <c r="F63" s="200"/>
      <c r="G63" s="200"/>
      <c r="H63" s="200"/>
      <c r="I63" s="200"/>
      <c r="J63" s="200"/>
      <c r="K63" s="202"/>
      <c r="L63" s="203"/>
      <c r="M63" s="202"/>
      <c r="O63" s="201"/>
      <c r="P63" s="201"/>
      <c r="Q63" s="200"/>
      <c r="R63" s="200"/>
      <c r="S63" s="200"/>
      <c r="T63" s="200"/>
      <c r="U63" s="200"/>
      <c r="V63" s="200"/>
      <c r="W63" s="200"/>
      <c r="X63" s="200"/>
      <c r="Y63" s="202"/>
      <c r="Z63" s="203"/>
      <c r="AA63" s="202"/>
    </row>
    <row r="64" spans="1:27" ht="18" customHeight="1">
      <c r="A64" s="192" t="str">
        <f>B9</f>
        <v>FC VALON</v>
      </c>
      <c r="B64" s="192"/>
      <c r="C64" s="193"/>
      <c r="D64" s="194"/>
      <c r="E64" s="151">
        <f>K20</f>
        <v>5</v>
      </c>
      <c r="F64" s="151">
        <f>Q20</f>
        <v>1</v>
      </c>
      <c r="G64" s="151">
        <f>K34</f>
        <v>1</v>
      </c>
      <c r="H64" s="151">
        <f>Q34</f>
        <v>4</v>
      </c>
      <c r="I64" s="151">
        <f>K48</f>
        <v>13</v>
      </c>
      <c r="J64" s="151">
        <f>Q48</f>
        <v>0</v>
      </c>
      <c r="K64" s="190">
        <f>COUNTIF(C65:J65,"○")*3+COUNTIF(C65:J65,"△")</f>
        <v>6</v>
      </c>
      <c r="L64" s="190">
        <f>E64-F64+G64-H64+I64-J64</f>
        <v>14</v>
      </c>
      <c r="M64" s="190">
        <v>2</v>
      </c>
      <c r="N64" s="21"/>
      <c r="O64" s="178" t="str">
        <f>P9</f>
        <v>ＴＥＡＭリフレＳＣ</v>
      </c>
      <c r="P64" s="179"/>
      <c r="Q64" s="186"/>
      <c r="R64" s="187"/>
      <c r="S64" s="151">
        <f>K27</f>
        <v>1</v>
      </c>
      <c r="T64" s="151">
        <f>Q27</f>
        <v>0</v>
      </c>
      <c r="U64" s="151">
        <f>K41</f>
        <v>1</v>
      </c>
      <c r="V64" s="151">
        <f>Q41</f>
        <v>1</v>
      </c>
      <c r="W64" s="151">
        <f>K55</f>
        <v>3</v>
      </c>
      <c r="X64" s="151">
        <f>Q55</f>
        <v>3</v>
      </c>
      <c r="Y64" s="217">
        <f>COUNTIF(Q65:X65,"○")*3+COUNTIF(Q65:X65,"△")</f>
        <v>5</v>
      </c>
      <c r="Z64" s="217">
        <f>S64-T64+U64-V64+W64-X64</f>
        <v>1</v>
      </c>
      <c r="AA64" s="217">
        <v>1</v>
      </c>
    </row>
    <row r="65" spans="1:27" ht="18" customHeight="1">
      <c r="A65" s="192"/>
      <c r="B65" s="192"/>
      <c r="C65" s="195"/>
      <c r="D65" s="196"/>
      <c r="E65" s="183" t="str">
        <f>IF(E64&gt;F64,"○",IF(E64&lt;F64,"×",IF(E64=F64,"△")))</f>
        <v>○</v>
      </c>
      <c r="F65" s="184"/>
      <c r="G65" s="183" t="str">
        <f>IF(G64&gt;H64,"○",IF(G64&lt;H64,"×",IF(G64=H64,"△")))</f>
        <v>×</v>
      </c>
      <c r="H65" s="184"/>
      <c r="I65" s="183" t="str">
        <f>IF(I64&gt;J64,"○",IF(I64&lt;J64,"×",IF(I64=J64,"△")))</f>
        <v>○</v>
      </c>
      <c r="J65" s="184"/>
      <c r="K65" s="191"/>
      <c r="L65" s="191"/>
      <c r="M65" s="191"/>
      <c r="N65" s="21"/>
      <c r="O65" s="180"/>
      <c r="P65" s="181"/>
      <c r="Q65" s="188"/>
      <c r="R65" s="189"/>
      <c r="S65" s="183" t="str">
        <f>IF(S64&gt;T64,"○",IF(S64&lt;T64,"×",IF(S64=T64,"△")))</f>
        <v>○</v>
      </c>
      <c r="T65" s="184"/>
      <c r="U65" s="183" t="str">
        <f>IF(U64&gt;V64,"○",IF(U64&lt;V64,"×",IF(U64=V64,"△")))</f>
        <v>△</v>
      </c>
      <c r="V65" s="184"/>
      <c r="W65" s="183" t="str">
        <f>IF(W64&gt;X64,"○",IF(W64&lt;X64,"×",IF(W64=X64,"△")))</f>
        <v>△</v>
      </c>
      <c r="X65" s="184"/>
      <c r="Y65" s="218"/>
      <c r="Z65" s="218"/>
      <c r="AA65" s="218"/>
    </row>
    <row r="66" spans="1:27" ht="18" customHeight="1">
      <c r="A66" s="192" t="str">
        <f>E9</f>
        <v>Ｋ－ＷＥＳＴ．ＦＣ２００１</v>
      </c>
      <c r="B66" s="192"/>
      <c r="C66" s="151">
        <f>F64</f>
        <v>1</v>
      </c>
      <c r="D66" s="151">
        <f>E64</f>
        <v>5</v>
      </c>
      <c r="E66" s="186"/>
      <c r="F66" s="187"/>
      <c r="G66" s="151">
        <f>K51</f>
        <v>1</v>
      </c>
      <c r="H66" s="151">
        <f>Q51</f>
        <v>6</v>
      </c>
      <c r="I66" s="151">
        <f>K37</f>
        <v>4</v>
      </c>
      <c r="J66" s="151">
        <f>Q37</f>
        <v>0</v>
      </c>
      <c r="K66" s="190">
        <f>COUNTIF(C67:J67,"○")*3+COUNTIF(C67:J67,"△")</f>
        <v>3</v>
      </c>
      <c r="L66" s="190">
        <f>C66-D66+G66-H66+I66-J66</f>
        <v>-5</v>
      </c>
      <c r="M66" s="190">
        <v>3</v>
      </c>
      <c r="N66" s="21"/>
      <c r="O66" s="178" t="str">
        <f>S9</f>
        <v>足利サッカークラブジュニア</v>
      </c>
      <c r="P66" s="179"/>
      <c r="Q66" s="151">
        <f>T64</f>
        <v>0</v>
      </c>
      <c r="R66" s="151">
        <f>S64</f>
        <v>1</v>
      </c>
      <c r="S66" s="186"/>
      <c r="T66" s="187"/>
      <c r="U66" s="151">
        <f>K58</f>
        <v>0</v>
      </c>
      <c r="V66" s="151">
        <f>Q58</f>
        <v>0</v>
      </c>
      <c r="W66" s="151">
        <f>K44</f>
        <v>3</v>
      </c>
      <c r="X66" s="151">
        <f>Q44</f>
        <v>0</v>
      </c>
      <c r="Y66" s="217">
        <f>COUNTIF(Q67:X67,"○")*3+COUNTIF(Q67:X67,"△")</f>
        <v>4</v>
      </c>
      <c r="Z66" s="217">
        <f>Q66-R66+U66-V66+W66-X66</f>
        <v>2</v>
      </c>
      <c r="AA66" s="217">
        <v>3</v>
      </c>
    </row>
    <row r="67" spans="1:27" ht="18" customHeight="1">
      <c r="A67" s="192"/>
      <c r="B67" s="192"/>
      <c r="C67" s="183" t="str">
        <f>IF(C66&gt;D66,"○",IF(C66&lt;D66,"×",IF(C66=D66,"△")))</f>
        <v>×</v>
      </c>
      <c r="D67" s="184"/>
      <c r="E67" s="188"/>
      <c r="F67" s="189"/>
      <c r="G67" s="183" t="str">
        <f>IF(G66&gt;H66,"○",IF(G66&lt;H66,"×",IF(G66=H66,"△")))</f>
        <v>×</v>
      </c>
      <c r="H67" s="184"/>
      <c r="I67" s="183" t="str">
        <f>IF(I66&gt;J66,"○",IF(I66&lt;J66,"×",IF(I66=J66,"△")))</f>
        <v>○</v>
      </c>
      <c r="J67" s="184"/>
      <c r="K67" s="191"/>
      <c r="L67" s="191"/>
      <c r="M67" s="191"/>
      <c r="N67" s="21"/>
      <c r="O67" s="180"/>
      <c r="P67" s="181"/>
      <c r="Q67" s="183" t="str">
        <f>IF(Q66&gt;R66,"○",IF(Q66&lt;R66,"×",IF(Q66=R66,"△")))</f>
        <v>×</v>
      </c>
      <c r="R67" s="184"/>
      <c r="S67" s="188"/>
      <c r="T67" s="189"/>
      <c r="U67" s="183" t="str">
        <f>IF(U66&gt;V66,"○",IF(U66&lt;V66,"×",IF(U66=V66,"△")))</f>
        <v>△</v>
      </c>
      <c r="V67" s="184"/>
      <c r="W67" s="183" t="str">
        <f>IF(W66&gt;X66,"○",IF(W66&lt;X66,"×",IF(W66=X66,"△")))</f>
        <v>○</v>
      </c>
      <c r="X67" s="184"/>
      <c r="Y67" s="218"/>
      <c r="Z67" s="218"/>
      <c r="AA67" s="218"/>
    </row>
    <row r="68" spans="1:27" ht="18" customHeight="1">
      <c r="A68" s="192" t="str">
        <f>H9</f>
        <v>三島ＦＣ</v>
      </c>
      <c r="B68" s="192"/>
      <c r="C68" s="151">
        <f>H64</f>
        <v>4</v>
      </c>
      <c r="D68" s="151">
        <f>G64</f>
        <v>1</v>
      </c>
      <c r="E68" s="151">
        <f>H66</f>
        <v>6</v>
      </c>
      <c r="F68" s="151">
        <f>G66</f>
        <v>1</v>
      </c>
      <c r="G68" s="186"/>
      <c r="H68" s="187"/>
      <c r="I68" s="151">
        <f>K23</f>
        <v>9</v>
      </c>
      <c r="J68" s="151">
        <f>Q23</f>
        <v>0</v>
      </c>
      <c r="K68" s="190">
        <f>COUNTIF(C69:J69,"○")*3+COUNTIF(C69:J69,"△")</f>
        <v>9</v>
      </c>
      <c r="L68" s="190">
        <f>C68-D68+E68-F68+I68-J68</f>
        <v>17</v>
      </c>
      <c r="M68" s="190">
        <v>1</v>
      </c>
      <c r="N68" s="21"/>
      <c r="O68" s="178" t="str">
        <f>V9</f>
        <v>ＨＦＣ．ＺＥＲＯ真岡</v>
      </c>
      <c r="P68" s="179"/>
      <c r="Q68" s="151">
        <f>V64</f>
        <v>1</v>
      </c>
      <c r="R68" s="151">
        <f>U64</f>
        <v>1</v>
      </c>
      <c r="S68" s="151">
        <f>V66</f>
        <v>0</v>
      </c>
      <c r="T68" s="151">
        <f>U66</f>
        <v>0</v>
      </c>
      <c r="U68" s="186"/>
      <c r="V68" s="187"/>
      <c r="W68" s="151">
        <f>K30</f>
        <v>1</v>
      </c>
      <c r="X68" s="151">
        <f>Q30</f>
        <v>0</v>
      </c>
      <c r="Y68" s="217">
        <f>COUNTIF(Q69:X69,"○")*3+COUNTIF(Q69:X69,"△")</f>
        <v>5</v>
      </c>
      <c r="Z68" s="217">
        <f>Q68-R68+S68-T68+W68-X68</f>
        <v>1</v>
      </c>
      <c r="AA68" s="217">
        <v>2</v>
      </c>
    </row>
    <row r="69" spans="1:27" ht="18" customHeight="1">
      <c r="A69" s="192"/>
      <c r="B69" s="192"/>
      <c r="C69" s="183" t="str">
        <f>IF(C68&gt;D68,"○",IF(C68&lt;D68,"×",IF(C68=D68,"△")))</f>
        <v>○</v>
      </c>
      <c r="D69" s="184"/>
      <c r="E69" s="183" t="str">
        <f>IF(E68&gt;F68,"○",IF(E68&lt;F68,"×",IF(E68=F68,"△")))</f>
        <v>○</v>
      </c>
      <c r="F69" s="184"/>
      <c r="G69" s="188"/>
      <c r="H69" s="189"/>
      <c r="I69" s="183" t="str">
        <f>IF(I68&gt;J68,"○",IF(I68&lt;J68,"×",IF(I68=J68,"△")))</f>
        <v>○</v>
      </c>
      <c r="J69" s="184"/>
      <c r="K69" s="191"/>
      <c r="L69" s="191"/>
      <c r="M69" s="191"/>
      <c r="N69" s="21"/>
      <c r="O69" s="180"/>
      <c r="P69" s="181"/>
      <c r="Q69" s="183" t="str">
        <f>IF(Q68&gt;R68,"○",IF(Q68&lt;R68,"×",IF(Q68=R68,"△")))</f>
        <v>△</v>
      </c>
      <c r="R69" s="184"/>
      <c r="S69" s="183" t="str">
        <f>IF(S68&gt;T68,"○",IF(S68&lt;T68,"×",IF(S68=T68,"△")))</f>
        <v>△</v>
      </c>
      <c r="T69" s="184"/>
      <c r="U69" s="188"/>
      <c r="V69" s="189"/>
      <c r="W69" s="183" t="str">
        <f>IF(W68&gt;X68,"○",IF(W68&lt;X68,"×",IF(W68=X68,"△")))</f>
        <v>○</v>
      </c>
      <c r="X69" s="184"/>
      <c r="Y69" s="218"/>
      <c r="Z69" s="218"/>
      <c r="AA69" s="218"/>
    </row>
    <row r="70" spans="1:27" ht="18" customHeight="1">
      <c r="A70" s="192" t="str">
        <f>K9</f>
        <v>アルゼンチンサッカークラブ日光</v>
      </c>
      <c r="B70" s="192"/>
      <c r="C70" s="151">
        <f>J64</f>
        <v>0</v>
      </c>
      <c r="D70" s="151">
        <f>I64</f>
        <v>13</v>
      </c>
      <c r="E70" s="151">
        <f>J66</f>
        <v>0</v>
      </c>
      <c r="F70" s="151">
        <f>I66</f>
        <v>4</v>
      </c>
      <c r="G70" s="151">
        <f>J68</f>
        <v>0</v>
      </c>
      <c r="H70" s="151">
        <f>I68</f>
        <v>9</v>
      </c>
      <c r="I70" s="193"/>
      <c r="J70" s="194"/>
      <c r="K70" s="190">
        <f>COUNTIF(C71:J71,"○")*3+COUNTIF(C71:J71,"△")</f>
        <v>0</v>
      </c>
      <c r="L70" s="190">
        <f>C70-D70+E70-F70+G70-H70</f>
        <v>-26</v>
      </c>
      <c r="M70" s="190">
        <v>4</v>
      </c>
      <c r="N70" s="21"/>
      <c r="O70" s="219" t="str">
        <f>Y9</f>
        <v>ＦＣがむしゃら</v>
      </c>
      <c r="P70" s="220"/>
      <c r="Q70" s="151">
        <f>X64</f>
        <v>3</v>
      </c>
      <c r="R70" s="151">
        <f>W64</f>
        <v>3</v>
      </c>
      <c r="S70" s="151">
        <f>X66</f>
        <v>0</v>
      </c>
      <c r="T70" s="151">
        <f>W66</f>
        <v>3</v>
      </c>
      <c r="U70" s="151">
        <f>X68</f>
        <v>0</v>
      </c>
      <c r="V70" s="151">
        <f>W68</f>
        <v>1</v>
      </c>
      <c r="W70" s="186"/>
      <c r="X70" s="187"/>
      <c r="Y70" s="217">
        <f>COUNTIF(Q71:X71,"○")*3+COUNTIF(Q71:X71,"△")</f>
        <v>1</v>
      </c>
      <c r="Z70" s="217">
        <f>Q70-R70+S70-T70+U70-V70</f>
        <v>-4</v>
      </c>
      <c r="AA70" s="217">
        <v>4</v>
      </c>
    </row>
    <row r="71" spans="1:27" ht="18" customHeight="1">
      <c r="A71" s="192"/>
      <c r="B71" s="192"/>
      <c r="C71" s="183" t="str">
        <f>IF(C70&gt;D70,"○",IF(C70&lt;D70,"×",IF(C70=D70,"△")))</f>
        <v>×</v>
      </c>
      <c r="D71" s="184"/>
      <c r="E71" s="183" t="str">
        <f>IF(E70&gt;F70,"○",IF(E70&lt;F70,"×",IF(E70=F70,"△")))</f>
        <v>×</v>
      </c>
      <c r="F71" s="184"/>
      <c r="G71" s="183" t="str">
        <f>IF(G70&gt;H70,"○",IF(G70&lt;H70,"×",IF(G70=H70,"△")))</f>
        <v>×</v>
      </c>
      <c r="H71" s="184"/>
      <c r="I71" s="195"/>
      <c r="J71" s="196"/>
      <c r="K71" s="191"/>
      <c r="L71" s="191"/>
      <c r="M71" s="191"/>
      <c r="N71" s="21"/>
      <c r="O71" s="221"/>
      <c r="P71" s="222"/>
      <c r="Q71" s="183" t="str">
        <f>IF(Q70&gt;R70,"○",IF(Q70&lt;R70,"×",IF(Q70=R70,"△")))</f>
        <v>△</v>
      </c>
      <c r="R71" s="184"/>
      <c r="S71" s="183" t="str">
        <f>IF(S70&gt;T70,"○",IF(S70&lt;T70,"×",IF(S70=T70,"△")))</f>
        <v>×</v>
      </c>
      <c r="T71" s="184"/>
      <c r="U71" s="183" t="str">
        <f>IF(U70&gt;V70,"○",IF(U70&lt;V70,"×",IF(U70=V70,"△")))</f>
        <v>×</v>
      </c>
      <c r="V71" s="184"/>
      <c r="W71" s="188"/>
      <c r="X71" s="189"/>
      <c r="Y71" s="218"/>
      <c r="Z71" s="218"/>
      <c r="AA71" s="218"/>
    </row>
  </sheetData>
  <mergeCells count="223">
    <mergeCell ref="D1:F1"/>
    <mergeCell ref="O1:Q1"/>
    <mergeCell ref="O3:Q3"/>
    <mergeCell ref="F4:G4"/>
    <mergeCell ref="S1:AA1"/>
    <mergeCell ref="T4:U4"/>
    <mergeCell ref="D20:D22"/>
    <mergeCell ref="B9:C17"/>
    <mergeCell ref="E9:F17"/>
    <mergeCell ref="H9:I17"/>
    <mergeCell ref="K9:L17"/>
    <mergeCell ref="B8:C8"/>
    <mergeCell ref="E8:F8"/>
    <mergeCell ref="H8:I8"/>
    <mergeCell ref="K8:L8"/>
    <mergeCell ref="E20:F22"/>
    <mergeCell ref="Y8:Z8"/>
    <mergeCell ref="V8:W8"/>
    <mergeCell ref="S8:T8"/>
    <mergeCell ref="P8:Q8"/>
    <mergeCell ref="Y9:Z17"/>
    <mergeCell ref="V9:W17"/>
    <mergeCell ref="S9:T17"/>
    <mergeCell ref="P9:Q17"/>
    <mergeCell ref="D30:D32"/>
    <mergeCell ref="D23:D25"/>
    <mergeCell ref="D55:D57"/>
    <mergeCell ref="D48:D50"/>
    <mergeCell ref="D41:D43"/>
    <mergeCell ref="D34:D36"/>
    <mergeCell ref="D27:D29"/>
    <mergeCell ref="L62:L63"/>
    <mergeCell ref="M62:M63"/>
    <mergeCell ref="D58:D60"/>
    <mergeCell ref="D51:D53"/>
    <mergeCell ref="D44:D46"/>
    <mergeCell ref="D37:D39"/>
    <mergeCell ref="G58:J60"/>
    <mergeCell ref="E41:F43"/>
    <mergeCell ref="E37:F39"/>
    <mergeCell ref="L44:L46"/>
    <mergeCell ref="E27:F29"/>
    <mergeCell ref="E23:F25"/>
    <mergeCell ref="G55:J57"/>
    <mergeCell ref="G51:J53"/>
    <mergeCell ref="G48:J50"/>
    <mergeCell ref="G44:J46"/>
    <mergeCell ref="G41:J43"/>
    <mergeCell ref="AA62:AA63"/>
    <mergeCell ref="A64:B65"/>
    <mergeCell ref="C64:D65"/>
    <mergeCell ref="K64:K65"/>
    <mergeCell ref="L64:L65"/>
    <mergeCell ref="M64:M65"/>
    <mergeCell ref="O64:P65"/>
    <mergeCell ref="Q64:R65"/>
    <mergeCell ref="Y64:Y65"/>
    <mergeCell ref="Z64:Z65"/>
    <mergeCell ref="AA64:AA65"/>
    <mergeCell ref="E65:F65"/>
    <mergeCell ref="G65:H65"/>
    <mergeCell ref="I65:J65"/>
    <mergeCell ref="S65:T65"/>
    <mergeCell ref="U65:V65"/>
    <mergeCell ref="W65:X65"/>
    <mergeCell ref="A62:B63"/>
    <mergeCell ref="C62:D63"/>
    <mergeCell ref="E62:F63"/>
    <mergeCell ref="G62:H63"/>
    <mergeCell ref="I62:J63"/>
    <mergeCell ref="K62:K63"/>
    <mergeCell ref="O62:P63"/>
    <mergeCell ref="E66:F67"/>
    <mergeCell ref="K66:K67"/>
    <mergeCell ref="L66:L67"/>
    <mergeCell ref="M66:M67"/>
    <mergeCell ref="O66:P67"/>
    <mergeCell ref="S66:T67"/>
    <mergeCell ref="Y66:Y67"/>
    <mergeCell ref="Z66:Z67"/>
    <mergeCell ref="U62:V63"/>
    <mergeCell ref="W62:X63"/>
    <mergeCell ref="Y62:Y63"/>
    <mergeCell ref="Z62:Z63"/>
    <mergeCell ref="Q62:R63"/>
    <mergeCell ref="S62:T63"/>
    <mergeCell ref="AA66:AA67"/>
    <mergeCell ref="C67:D67"/>
    <mergeCell ref="G67:H67"/>
    <mergeCell ref="I67:J67"/>
    <mergeCell ref="Q67:R67"/>
    <mergeCell ref="U67:V67"/>
    <mergeCell ref="W67:X67"/>
    <mergeCell ref="A68:B69"/>
    <mergeCell ref="G68:H69"/>
    <mergeCell ref="K68:K69"/>
    <mergeCell ref="L68:L69"/>
    <mergeCell ref="M68:M69"/>
    <mergeCell ref="O68:P69"/>
    <mergeCell ref="U68:V69"/>
    <mergeCell ref="Y68:Y69"/>
    <mergeCell ref="Z68:Z69"/>
    <mergeCell ref="AA68:AA69"/>
    <mergeCell ref="C69:D69"/>
    <mergeCell ref="E69:F69"/>
    <mergeCell ref="I69:J69"/>
    <mergeCell ref="Q69:R69"/>
    <mergeCell ref="S69:T69"/>
    <mergeCell ref="W69:X69"/>
    <mergeCell ref="A66:B67"/>
    <mergeCell ref="A70:B71"/>
    <mergeCell ref="I70:J71"/>
    <mergeCell ref="K70:K71"/>
    <mergeCell ref="L70:L71"/>
    <mergeCell ref="M70:M71"/>
    <mergeCell ref="O70:P71"/>
    <mergeCell ref="W70:X71"/>
    <mergeCell ref="Y70:Y71"/>
    <mergeCell ref="Z70:Z71"/>
    <mergeCell ref="AA70:AA71"/>
    <mergeCell ref="C71:D71"/>
    <mergeCell ref="E71:F71"/>
    <mergeCell ref="G71:H71"/>
    <mergeCell ref="Q71:R71"/>
    <mergeCell ref="S71:T71"/>
    <mergeCell ref="U71:V71"/>
    <mergeCell ref="C23:C25"/>
    <mergeCell ref="C20:C22"/>
    <mergeCell ref="C27:C29"/>
    <mergeCell ref="C30:C32"/>
    <mergeCell ref="C34:C36"/>
    <mergeCell ref="C37:C39"/>
    <mergeCell ref="C41:C43"/>
    <mergeCell ref="C44:C46"/>
    <mergeCell ref="C48:C50"/>
    <mergeCell ref="C51:C53"/>
    <mergeCell ref="C55:C57"/>
    <mergeCell ref="C58:C60"/>
    <mergeCell ref="E34:F36"/>
    <mergeCell ref="E30:F32"/>
    <mergeCell ref="E58:F60"/>
    <mergeCell ref="E55:F57"/>
    <mergeCell ref="E51:F53"/>
    <mergeCell ref="E48:F50"/>
    <mergeCell ref="E44:F46"/>
    <mergeCell ref="G37:J39"/>
    <mergeCell ref="G34:J36"/>
    <mergeCell ref="G30:J32"/>
    <mergeCell ref="G27:J29"/>
    <mergeCell ref="G23:J25"/>
    <mergeCell ref="G20:J22"/>
    <mergeCell ref="V19:Y19"/>
    <mergeCell ref="V20:Y22"/>
    <mergeCell ref="V23:Y25"/>
    <mergeCell ref="V27:Y29"/>
    <mergeCell ref="V30:Y32"/>
    <mergeCell ref="V34:Y36"/>
    <mergeCell ref="V37:Y39"/>
    <mergeCell ref="V41:Y43"/>
    <mergeCell ref="V44:Y46"/>
    <mergeCell ref="V48:Y50"/>
    <mergeCell ref="R37:U39"/>
    <mergeCell ref="R34:U36"/>
    <mergeCell ref="R30:U32"/>
    <mergeCell ref="R27:U29"/>
    <mergeCell ref="R23:U25"/>
    <mergeCell ref="R20:U22"/>
    <mergeCell ref="V51:Y53"/>
    <mergeCell ref="V55:Y57"/>
    <mergeCell ref="V58:Y60"/>
    <mergeCell ref="R58:U60"/>
    <mergeCell ref="R55:U57"/>
    <mergeCell ref="R51:U53"/>
    <mergeCell ref="R48:U50"/>
    <mergeCell ref="R44:U46"/>
    <mergeCell ref="R41:U43"/>
    <mergeCell ref="Q58:Q60"/>
    <mergeCell ref="K58:K60"/>
    <mergeCell ref="Q55:Q57"/>
    <mergeCell ref="K55:K57"/>
    <mergeCell ref="Q51:Q53"/>
    <mergeCell ref="K51:K53"/>
    <mergeCell ref="Q48:Q50"/>
    <mergeCell ref="K48:K50"/>
    <mergeCell ref="K44:K46"/>
    <mergeCell ref="L48:L50"/>
    <mergeCell ref="L51:L53"/>
    <mergeCell ref="L55:L57"/>
    <mergeCell ref="L58:L60"/>
    <mergeCell ref="P44:P46"/>
    <mergeCell ref="P48:P50"/>
    <mergeCell ref="P51:P53"/>
    <mergeCell ref="P55:P57"/>
    <mergeCell ref="P58:P60"/>
    <mergeCell ref="Q44:Q46"/>
    <mergeCell ref="Q41:Q43"/>
    <mergeCell ref="K41:K43"/>
    <mergeCell ref="K37:K39"/>
    <mergeCell ref="Q34:Q36"/>
    <mergeCell ref="K34:K36"/>
    <mergeCell ref="L34:L36"/>
    <mergeCell ref="L37:L39"/>
    <mergeCell ref="L41:L43"/>
    <mergeCell ref="Q30:Q32"/>
    <mergeCell ref="P34:P36"/>
    <mergeCell ref="P37:P39"/>
    <mergeCell ref="P41:P43"/>
    <mergeCell ref="Q37:Q39"/>
    <mergeCell ref="Q27:Q29"/>
    <mergeCell ref="K30:K32"/>
    <mergeCell ref="K27:K29"/>
    <mergeCell ref="Q23:Q25"/>
    <mergeCell ref="K23:K25"/>
    <mergeCell ref="L30:L32"/>
    <mergeCell ref="Q20:Q22"/>
    <mergeCell ref="K20:K22"/>
    <mergeCell ref="L20:L22"/>
    <mergeCell ref="P20:P22"/>
    <mergeCell ref="L23:L25"/>
    <mergeCell ref="L27:L29"/>
    <mergeCell ref="P23:P25"/>
    <mergeCell ref="P27:P29"/>
    <mergeCell ref="P30:P32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75"/>
  <sheetViews>
    <sheetView view="pageBreakPreview" zoomScaleNormal="100" zoomScaleSheetLayoutView="100" workbookViewId="0"/>
  </sheetViews>
  <sheetFormatPr defaultColWidth="8.88671875" defaultRowHeight="13.2"/>
  <cols>
    <col min="1" max="25" width="5.6640625" customWidth="1"/>
  </cols>
  <sheetData>
    <row r="1" spans="1:26" ht="30.75" customHeight="1">
      <c r="A1" s="51" t="s">
        <v>68</v>
      </c>
      <c r="B1" s="51"/>
      <c r="C1" s="51"/>
      <c r="D1" s="51"/>
      <c r="E1" s="251">
        <f>組み合わせ!O5</f>
        <v>43839</v>
      </c>
      <c r="F1" s="251"/>
      <c r="G1" s="251"/>
      <c r="H1" s="251"/>
      <c r="I1" s="251"/>
      <c r="J1" s="251"/>
      <c r="O1" s="216" t="s">
        <v>69</v>
      </c>
      <c r="P1" s="216"/>
      <c r="Q1" s="216"/>
      <c r="R1" s="247" t="str">
        <f>組み合わせ!Q16</f>
        <v>宇都宮市サッカー場（平出）</v>
      </c>
      <c r="S1" s="247"/>
      <c r="T1" s="247"/>
      <c r="U1" s="247"/>
      <c r="V1" s="247"/>
      <c r="W1" s="247"/>
      <c r="X1" s="247"/>
      <c r="Y1" s="247"/>
    </row>
    <row r="2" spans="1:26" s="17" customFormat="1" ht="24" customHeight="1">
      <c r="A2" s="64"/>
      <c r="B2" s="64"/>
      <c r="E2" s="252" t="s">
        <v>70</v>
      </c>
      <c r="F2" s="252"/>
      <c r="G2" s="252"/>
      <c r="H2" s="252"/>
      <c r="I2" s="252"/>
      <c r="J2" s="252"/>
      <c r="O2" s="31"/>
      <c r="P2" s="31"/>
      <c r="Q2" s="31"/>
      <c r="R2" s="139"/>
      <c r="S2" s="248"/>
      <c r="T2" s="248"/>
      <c r="U2" s="248"/>
      <c r="V2" s="248"/>
      <c r="W2" s="248"/>
      <c r="X2" s="248"/>
      <c r="Y2" s="139"/>
    </row>
    <row r="3" spans="1:26" s="17" customFormat="1" ht="24" customHeight="1">
      <c r="A3" s="65"/>
      <c r="B3" s="65"/>
      <c r="C3" s="65"/>
      <c r="D3" s="65"/>
      <c r="E3" s="65"/>
      <c r="F3" s="65"/>
      <c r="G3" s="65"/>
      <c r="H3" s="65"/>
      <c r="I3" s="65"/>
      <c r="J3" s="66"/>
      <c r="K3" s="66"/>
      <c r="L3" s="66"/>
      <c r="M3" s="67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6" s="17" customFormat="1" ht="24" customHeight="1">
      <c r="A4" s="65"/>
      <c r="B4" s="65"/>
      <c r="C4" s="65"/>
      <c r="D4" s="65"/>
      <c r="E4" s="66"/>
      <c r="F4" s="66"/>
      <c r="G4" s="68"/>
      <c r="H4" s="69"/>
      <c r="I4" s="69"/>
      <c r="J4" s="65"/>
      <c r="K4" s="65"/>
      <c r="L4" s="65"/>
      <c r="M4" s="224" t="s">
        <v>71</v>
      </c>
      <c r="N4" s="249"/>
      <c r="O4" s="70"/>
      <c r="P4" s="70"/>
      <c r="Q4" s="70"/>
      <c r="R4" s="69"/>
      <c r="S4" s="69"/>
      <c r="T4" s="69"/>
      <c r="U4" s="71"/>
      <c r="V4" s="66"/>
      <c r="W4" s="65"/>
      <c r="X4" s="65"/>
      <c r="Y4" s="65"/>
    </row>
    <row r="5" spans="1:26" s="17" customFormat="1" ht="24" customHeight="1">
      <c r="A5" s="65"/>
      <c r="B5" s="65"/>
      <c r="C5" s="65"/>
      <c r="D5" s="65"/>
      <c r="E5" s="72"/>
      <c r="F5" s="70"/>
      <c r="G5" s="65" t="s">
        <v>72</v>
      </c>
      <c r="H5" s="65"/>
      <c r="I5" s="73"/>
      <c r="J5" s="65"/>
      <c r="K5" s="65"/>
      <c r="L5" s="65"/>
      <c r="M5" s="65"/>
      <c r="N5" s="65"/>
      <c r="O5" s="65"/>
      <c r="P5" s="65"/>
      <c r="Q5" s="65"/>
      <c r="R5" s="72"/>
      <c r="S5" s="65"/>
      <c r="T5" s="65" t="s">
        <v>73</v>
      </c>
      <c r="U5" s="65"/>
      <c r="V5" s="73"/>
      <c r="W5" s="65"/>
      <c r="X5" s="65"/>
      <c r="Y5" s="65"/>
    </row>
    <row r="6" spans="1:26" s="17" customFormat="1" ht="24" customHeight="1">
      <c r="A6" s="65"/>
      <c r="B6" s="65"/>
      <c r="C6" s="72"/>
      <c r="D6" s="70" t="s">
        <v>74</v>
      </c>
      <c r="E6" s="74"/>
      <c r="F6" s="75"/>
      <c r="G6" s="65"/>
      <c r="H6" s="65"/>
      <c r="I6" s="72"/>
      <c r="J6" s="70" t="s">
        <v>75</v>
      </c>
      <c r="K6" s="76"/>
      <c r="L6" s="77"/>
      <c r="M6" s="65"/>
      <c r="N6" s="65"/>
      <c r="O6" s="73"/>
      <c r="P6" s="72"/>
      <c r="Q6" s="70" t="s">
        <v>76</v>
      </c>
      <c r="R6" s="74"/>
      <c r="S6" s="140"/>
      <c r="T6" s="65"/>
      <c r="U6" s="73"/>
      <c r="V6" s="72"/>
      <c r="W6" s="70" t="s">
        <v>77</v>
      </c>
      <c r="X6" s="76"/>
      <c r="Y6" s="65"/>
    </row>
    <row r="7" spans="1:26" s="17" customFormat="1" ht="24" customHeight="1">
      <c r="A7" s="65"/>
      <c r="B7" s="250">
        <v>1</v>
      </c>
      <c r="C7" s="250"/>
      <c r="D7" s="65"/>
      <c r="E7" s="250">
        <v>2</v>
      </c>
      <c r="F7" s="250"/>
      <c r="G7" s="65"/>
      <c r="H7" s="250">
        <v>3</v>
      </c>
      <c r="I7" s="250"/>
      <c r="J7" s="65"/>
      <c r="K7" s="250">
        <v>4</v>
      </c>
      <c r="L7" s="250"/>
      <c r="M7" s="65"/>
      <c r="N7" s="65"/>
      <c r="O7" s="250">
        <v>5</v>
      </c>
      <c r="P7" s="250"/>
      <c r="Q7" s="65"/>
      <c r="R7" s="250">
        <v>6</v>
      </c>
      <c r="S7" s="250"/>
      <c r="T7" s="65"/>
      <c r="U7" s="250">
        <v>7</v>
      </c>
      <c r="V7" s="250"/>
      <c r="W7" s="65"/>
      <c r="X7" s="250">
        <v>8</v>
      </c>
      <c r="Y7" s="250"/>
    </row>
    <row r="8" spans="1:26" s="17" customFormat="1" ht="39.9" customHeight="1">
      <c r="B8" s="244" t="str">
        <f>ＡＢ!H9</f>
        <v>三島ＦＣ</v>
      </c>
      <c r="C8" s="244"/>
      <c r="D8" s="137"/>
      <c r="E8" s="244" t="str">
        <f>ＣＤ!K9</f>
        <v>栃木サッカークラブＵ－１１</v>
      </c>
      <c r="F8" s="244"/>
      <c r="G8" s="78"/>
      <c r="H8" s="245" t="str">
        <f>ＡＢ!P9</f>
        <v>ＴＥＡＭリフレＳＣ</v>
      </c>
      <c r="I8" s="245"/>
      <c r="J8" s="78"/>
      <c r="K8" s="268" t="str">
        <f>ＣＤ!P9</f>
        <v>ヴェルフェ矢板Ｕ－１２</v>
      </c>
      <c r="L8" s="268"/>
      <c r="M8" s="78"/>
      <c r="N8" s="78"/>
      <c r="O8" s="244" t="str">
        <f>ＡＢ!B9</f>
        <v>FC VALON</v>
      </c>
      <c r="P8" s="244"/>
      <c r="Q8" s="78"/>
      <c r="R8" s="244" t="str">
        <f>ＣＤ!H9</f>
        <v>MORANGO栃木フットボールクラブU12</v>
      </c>
      <c r="S8" s="244"/>
      <c r="T8" s="78"/>
      <c r="U8" s="266" t="str">
        <f>ＡＢ!V9</f>
        <v>ＨＦＣ．ＺＥＲＯ真岡</v>
      </c>
      <c r="V8" s="266"/>
      <c r="W8" s="78"/>
      <c r="X8" s="268" t="str">
        <f>ＣＤ!V9</f>
        <v>ともぞうサッカークラブ</v>
      </c>
      <c r="Y8" s="268"/>
    </row>
    <row r="9" spans="1:26" s="17" customFormat="1" ht="39.9" customHeight="1">
      <c r="B9" s="244"/>
      <c r="C9" s="244"/>
      <c r="D9" s="137"/>
      <c r="E9" s="244"/>
      <c r="F9" s="244"/>
      <c r="G9" s="78"/>
      <c r="H9" s="245"/>
      <c r="I9" s="245"/>
      <c r="J9" s="78"/>
      <c r="K9" s="268"/>
      <c r="L9" s="268"/>
      <c r="M9" s="78"/>
      <c r="N9" s="78"/>
      <c r="O9" s="244"/>
      <c r="P9" s="244"/>
      <c r="Q9" s="78"/>
      <c r="R9" s="244"/>
      <c r="S9" s="244"/>
      <c r="T9" s="78"/>
      <c r="U9" s="266"/>
      <c r="V9" s="266"/>
      <c r="W9" s="78"/>
      <c r="X9" s="268"/>
      <c r="Y9" s="268"/>
    </row>
    <row r="10" spans="1:26" s="17" customFormat="1" ht="39.9" customHeight="1">
      <c r="B10" s="244"/>
      <c r="C10" s="244"/>
      <c r="D10" s="137"/>
      <c r="E10" s="244"/>
      <c r="F10" s="244"/>
      <c r="G10" s="78"/>
      <c r="H10" s="245"/>
      <c r="I10" s="245"/>
      <c r="J10" s="78"/>
      <c r="K10" s="268"/>
      <c r="L10" s="268"/>
      <c r="M10" s="78"/>
      <c r="N10" s="78"/>
      <c r="O10" s="244"/>
      <c r="P10" s="244"/>
      <c r="Q10" s="78"/>
      <c r="R10" s="244"/>
      <c r="S10" s="244"/>
      <c r="T10" s="78"/>
      <c r="U10" s="266"/>
      <c r="V10" s="266"/>
      <c r="W10" s="78"/>
      <c r="X10" s="268"/>
      <c r="Y10" s="268"/>
    </row>
    <row r="11" spans="1:26" s="17" customFormat="1" ht="39.9" customHeight="1">
      <c r="B11" s="244"/>
      <c r="C11" s="244"/>
      <c r="D11" s="137"/>
      <c r="E11" s="244"/>
      <c r="F11" s="244"/>
      <c r="G11" s="78"/>
      <c r="H11" s="245"/>
      <c r="I11" s="245"/>
      <c r="J11" s="78"/>
      <c r="K11" s="268"/>
      <c r="L11" s="268"/>
      <c r="M11" s="78"/>
      <c r="N11" s="78"/>
      <c r="O11" s="244"/>
      <c r="P11" s="244"/>
      <c r="Q11" s="78"/>
      <c r="R11" s="244"/>
      <c r="S11" s="244"/>
      <c r="T11" s="78"/>
      <c r="U11" s="266"/>
      <c r="V11" s="266"/>
      <c r="W11" s="78"/>
      <c r="X11" s="268"/>
      <c r="Y11" s="268"/>
    </row>
    <row r="12" spans="1:26" s="17" customFormat="1" ht="39.9" customHeight="1">
      <c r="B12" s="244"/>
      <c r="C12" s="244"/>
      <c r="D12" s="137"/>
      <c r="E12" s="244"/>
      <c r="F12" s="244"/>
      <c r="G12" s="78"/>
      <c r="H12" s="245"/>
      <c r="I12" s="245"/>
      <c r="J12" s="78"/>
      <c r="K12" s="268"/>
      <c r="L12" s="268"/>
      <c r="M12" s="78"/>
      <c r="N12" s="78"/>
      <c r="O12" s="244"/>
      <c r="P12" s="244"/>
      <c r="Q12" s="78"/>
      <c r="R12" s="244"/>
      <c r="S12" s="244"/>
      <c r="T12" s="78"/>
      <c r="U12" s="266"/>
      <c r="V12" s="266"/>
      <c r="W12" s="78"/>
      <c r="X12" s="268"/>
      <c r="Y12" s="268"/>
    </row>
    <row r="13" spans="1:26" s="17" customFormat="1" ht="13.5" customHeight="1"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6" s="17" customFormat="1" ht="24" customHeight="1">
      <c r="A14" s="241" t="s">
        <v>78</v>
      </c>
      <c r="B14" s="241"/>
      <c r="C14" s="241"/>
      <c r="D14" s="241"/>
      <c r="V14" s="246" t="s">
        <v>79</v>
      </c>
      <c r="W14" s="246"/>
      <c r="X14" s="246"/>
      <c r="Y14" s="246"/>
      <c r="Z14" s="50"/>
    </row>
    <row r="15" spans="1:26" s="17" customFormat="1" ht="18" customHeight="1">
      <c r="A15" s="206" t="s">
        <v>80</v>
      </c>
      <c r="B15" s="206"/>
      <c r="C15" s="237">
        <v>0.39583333333333331</v>
      </c>
      <c r="D15" s="237"/>
      <c r="E15" s="238" t="str">
        <f>B8</f>
        <v>三島ＦＣ</v>
      </c>
      <c r="F15" s="238"/>
      <c r="G15" s="238"/>
      <c r="H15" s="238"/>
      <c r="I15" s="238"/>
      <c r="J15" s="239">
        <f>L15+L17</f>
        <v>0</v>
      </c>
      <c r="K15" s="240" t="s">
        <v>81</v>
      </c>
      <c r="L15" s="32">
        <v>0</v>
      </c>
      <c r="M15" s="16" t="s">
        <v>82</v>
      </c>
      <c r="N15" s="32">
        <v>0</v>
      </c>
      <c r="O15" s="240" t="s">
        <v>83</v>
      </c>
      <c r="P15" s="239">
        <f>N15+N17</f>
        <v>0</v>
      </c>
      <c r="Q15" s="238" t="str">
        <f>E8</f>
        <v>栃木サッカークラブＵ－１１</v>
      </c>
      <c r="R15" s="238"/>
      <c r="S15" s="238"/>
      <c r="T15" s="238"/>
      <c r="U15" s="238"/>
      <c r="V15" s="224" t="s">
        <v>55</v>
      </c>
      <c r="W15" s="224"/>
      <c r="X15" s="224"/>
      <c r="Y15" s="224"/>
    </row>
    <row r="16" spans="1:26" s="17" customFormat="1" ht="18" customHeight="1">
      <c r="A16" s="206"/>
      <c r="B16" s="206"/>
      <c r="C16" s="237"/>
      <c r="D16" s="237"/>
      <c r="E16" s="238"/>
      <c r="F16" s="238"/>
      <c r="G16" s="238"/>
      <c r="H16" s="238"/>
      <c r="I16" s="238"/>
      <c r="J16" s="239"/>
      <c r="K16" s="240"/>
      <c r="L16" s="32"/>
      <c r="M16" s="16" t="s">
        <v>82</v>
      </c>
      <c r="N16" s="32"/>
      <c r="O16" s="240"/>
      <c r="P16" s="239"/>
      <c r="Q16" s="238"/>
      <c r="R16" s="238"/>
      <c r="S16" s="238"/>
      <c r="T16" s="238"/>
      <c r="U16" s="238"/>
      <c r="V16" s="224"/>
      <c r="W16" s="224"/>
      <c r="X16" s="224"/>
      <c r="Y16" s="224"/>
    </row>
    <row r="17" spans="1:25" s="17" customFormat="1" ht="18" customHeight="1">
      <c r="A17" s="206"/>
      <c r="B17" s="206"/>
      <c r="C17" s="237"/>
      <c r="D17" s="237"/>
      <c r="E17" s="238"/>
      <c r="F17" s="238"/>
      <c r="G17" s="238"/>
      <c r="H17" s="238"/>
      <c r="I17" s="238"/>
      <c r="J17" s="239"/>
      <c r="K17" s="240"/>
      <c r="L17" s="32">
        <v>0</v>
      </c>
      <c r="M17" s="16" t="s">
        <v>82</v>
      </c>
      <c r="N17" s="32">
        <v>0</v>
      </c>
      <c r="O17" s="240"/>
      <c r="P17" s="239"/>
      <c r="Q17" s="238"/>
      <c r="R17" s="238"/>
      <c r="S17" s="238"/>
      <c r="T17" s="238"/>
      <c r="U17" s="238"/>
      <c r="V17" s="224"/>
      <c r="W17" s="224"/>
      <c r="X17" s="224"/>
      <c r="Y17" s="224"/>
    </row>
    <row r="18" spans="1:25" s="17" customFormat="1" ht="9.9" customHeight="1">
      <c r="B18" s="141"/>
      <c r="J18" s="79"/>
      <c r="K18" s="80"/>
      <c r="L18" s="81"/>
      <c r="M18" s="138"/>
      <c r="N18" s="81"/>
      <c r="O18" s="82"/>
      <c r="P18" s="81"/>
      <c r="V18" s="15"/>
      <c r="W18" s="15"/>
      <c r="X18" s="15"/>
      <c r="Y18" s="15"/>
    </row>
    <row r="19" spans="1:25" s="17" customFormat="1" ht="18" customHeight="1">
      <c r="A19" s="206" t="s">
        <v>84</v>
      </c>
      <c r="B19" s="206"/>
      <c r="C19" s="237">
        <v>0.39583333333333331</v>
      </c>
      <c r="D19" s="237"/>
      <c r="E19" s="238" t="str">
        <f>H8</f>
        <v>ＴＥＡＭリフレＳＣ</v>
      </c>
      <c r="F19" s="238"/>
      <c r="G19" s="238"/>
      <c r="H19" s="238"/>
      <c r="I19" s="238"/>
      <c r="J19" s="239">
        <f>L19+L21</f>
        <v>0</v>
      </c>
      <c r="K19" s="240" t="s">
        <v>81</v>
      </c>
      <c r="L19" s="32">
        <v>0</v>
      </c>
      <c r="M19" s="16" t="s">
        <v>82</v>
      </c>
      <c r="N19" s="32">
        <v>0</v>
      </c>
      <c r="O19" s="240" t="s">
        <v>83</v>
      </c>
      <c r="P19" s="239">
        <f>N19+N21</f>
        <v>0</v>
      </c>
      <c r="Q19" s="238" t="str">
        <f>K8</f>
        <v>ヴェルフェ矢板Ｕ－１２</v>
      </c>
      <c r="R19" s="238"/>
      <c r="S19" s="238"/>
      <c r="T19" s="238"/>
      <c r="U19" s="238"/>
      <c r="V19" s="224" t="s">
        <v>55</v>
      </c>
      <c r="W19" s="224"/>
      <c r="X19" s="224"/>
      <c r="Y19" s="224"/>
    </row>
    <row r="20" spans="1:25" s="17" customFormat="1" ht="18" customHeight="1">
      <c r="A20" s="206"/>
      <c r="B20" s="206"/>
      <c r="C20" s="237"/>
      <c r="D20" s="237"/>
      <c r="E20" s="238"/>
      <c r="F20" s="238"/>
      <c r="G20" s="238"/>
      <c r="H20" s="238"/>
      <c r="I20" s="238"/>
      <c r="J20" s="239"/>
      <c r="K20" s="240"/>
      <c r="L20" s="32"/>
      <c r="M20" s="16" t="s">
        <v>82</v>
      </c>
      <c r="N20" s="32"/>
      <c r="O20" s="240"/>
      <c r="P20" s="239"/>
      <c r="Q20" s="238"/>
      <c r="R20" s="238"/>
      <c r="S20" s="238"/>
      <c r="T20" s="238"/>
      <c r="U20" s="238"/>
      <c r="V20" s="224"/>
      <c r="W20" s="224"/>
      <c r="X20" s="224"/>
      <c r="Y20" s="224"/>
    </row>
    <row r="21" spans="1:25" s="17" customFormat="1" ht="18" customHeight="1">
      <c r="A21" s="206"/>
      <c r="B21" s="206"/>
      <c r="C21" s="237"/>
      <c r="D21" s="237"/>
      <c r="E21" s="238"/>
      <c r="F21" s="238"/>
      <c r="G21" s="238"/>
      <c r="H21" s="238"/>
      <c r="I21" s="238"/>
      <c r="J21" s="239"/>
      <c r="K21" s="240"/>
      <c r="L21" s="32">
        <v>0</v>
      </c>
      <c r="M21" s="16" t="s">
        <v>82</v>
      </c>
      <c r="N21" s="32">
        <v>0</v>
      </c>
      <c r="O21" s="240"/>
      <c r="P21" s="239"/>
      <c r="Q21" s="238"/>
      <c r="R21" s="238"/>
      <c r="S21" s="238"/>
      <c r="T21" s="238"/>
      <c r="U21" s="238"/>
      <c r="V21" s="224"/>
      <c r="W21" s="224"/>
      <c r="X21" s="224"/>
      <c r="Y21" s="224"/>
    </row>
    <row r="22" spans="1:25" s="17" customFormat="1" ht="9.9" customHeight="1">
      <c r="B22" s="141"/>
      <c r="J22" s="79"/>
      <c r="K22" s="80"/>
      <c r="L22" s="81"/>
      <c r="M22" s="138"/>
      <c r="N22" s="81"/>
      <c r="O22" s="82"/>
      <c r="P22" s="81"/>
      <c r="V22" s="15"/>
      <c r="W22" s="15"/>
      <c r="X22" s="15"/>
      <c r="Y22" s="15"/>
    </row>
    <row r="23" spans="1:25" s="17" customFormat="1" ht="18" customHeight="1">
      <c r="A23" s="206" t="s">
        <v>85</v>
      </c>
      <c r="B23" s="206"/>
      <c r="C23" s="237">
        <v>0.43055555555555558</v>
      </c>
      <c r="D23" s="237"/>
      <c r="E23" s="238" t="str">
        <f>O8</f>
        <v>FC VALON</v>
      </c>
      <c r="F23" s="238"/>
      <c r="G23" s="238"/>
      <c r="H23" s="238"/>
      <c r="I23" s="238"/>
      <c r="J23" s="239">
        <f>L23+L25</f>
        <v>0</v>
      </c>
      <c r="K23" s="240" t="s">
        <v>81</v>
      </c>
      <c r="L23" s="32">
        <v>0</v>
      </c>
      <c r="M23" s="16" t="s">
        <v>82</v>
      </c>
      <c r="N23" s="32">
        <v>0</v>
      </c>
      <c r="O23" s="240" t="s">
        <v>83</v>
      </c>
      <c r="P23" s="239">
        <f>N23+N25</f>
        <v>0</v>
      </c>
      <c r="Q23" s="206" t="str">
        <f>R8</f>
        <v>MORANGO栃木フットボールクラブU12</v>
      </c>
      <c r="R23" s="206"/>
      <c r="S23" s="206"/>
      <c r="T23" s="206"/>
      <c r="U23" s="206"/>
      <c r="V23" s="224" t="s">
        <v>55</v>
      </c>
      <c r="W23" s="224"/>
      <c r="X23" s="224"/>
      <c r="Y23" s="224"/>
    </row>
    <row r="24" spans="1:25" s="17" customFormat="1" ht="18" customHeight="1">
      <c r="A24" s="206"/>
      <c r="B24" s="206"/>
      <c r="C24" s="237"/>
      <c r="D24" s="237"/>
      <c r="E24" s="238"/>
      <c r="F24" s="238"/>
      <c r="G24" s="238"/>
      <c r="H24" s="238"/>
      <c r="I24" s="238"/>
      <c r="J24" s="239"/>
      <c r="K24" s="240"/>
      <c r="L24" s="32"/>
      <c r="M24" s="16" t="s">
        <v>82</v>
      </c>
      <c r="N24" s="32"/>
      <c r="O24" s="240"/>
      <c r="P24" s="239"/>
      <c r="Q24" s="206"/>
      <c r="R24" s="206"/>
      <c r="S24" s="206"/>
      <c r="T24" s="206"/>
      <c r="U24" s="206"/>
      <c r="V24" s="224"/>
      <c r="W24" s="224"/>
      <c r="X24" s="224"/>
      <c r="Y24" s="224"/>
    </row>
    <row r="25" spans="1:25" s="17" customFormat="1" ht="18" customHeight="1">
      <c r="A25" s="206"/>
      <c r="B25" s="206"/>
      <c r="C25" s="237"/>
      <c r="D25" s="237"/>
      <c r="E25" s="238"/>
      <c r="F25" s="238"/>
      <c r="G25" s="238"/>
      <c r="H25" s="238"/>
      <c r="I25" s="238"/>
      <c r="J25" s="239"/>
      <c r="K25" s="240"/>
      <c r="L25" s="32">
        <v>0</v>
      </c>
      <c r="M25" s="16" t="s">
        <v>82</v>
      </c>
      <c r="N25" s="32">
        <v>0</v>
      </c>
      <c r="O25" s="240"/>
      <c r="P25" s="239"/>
      <c r="Q25" s="206"/>
      <c r="R25" s="206"/>
      <c r="S25" s="206"/>
      <c r="T25" s="206"/>
      <c r="U25" s="206"/>
      <c r="V25" s="224"/>
      <c r="W25" s="224"/>
      <c r="X25" s="224"/>
      <c r="Y25" s="224"/>
    </row>
    <row r="26" spans="1:25" s="17" customFormat="1" ht="9.9" customHeight="1">
      <c r="B26" s="141"/>
      <c r="J26" s="79"/>
      <c r="K26" s="80"/>
      <c r="L26" s="81"/>
      <c r="M26" s="138"/>
      <c r="N26" s="81"/>
      <c r="O26" s="82"/>
      <c r="P26" s="81"/>
      <c r="V26" s="15"/>
      <c r="W26" s="15"/>
      <c r="X26" s="15"/>
      <c r="Y26" s="15"/>
    </row>
    <row r="27" spans="1:25" s="17" customFormat="1" ht="18" customHeight="1">
      <c r="A27" s="206" t="s">
        <v>86</v>
      </c>
      <c r="B27" s="206"/>
      <c r="C27" s="237">
        <v>0.43055555555555558</v>
      </c>
      <c r="D27" s="237"/>
      <c r="E27" s="238" t="str">
        <f>U8</f>
        <v>ＨＦＣ．ＺＥＲＯ真岡</v>
      </c>
      <c r="F27" s="238"/>
      <c r="G27" s="238"/>
      <c r="H27" s="238"/>
      <c r="I27" s="238"/>
      <c r="J27" s="239">
        <f>L27+L29</f>
        <v>0</v>
      </c>
      <c r="K27" s="240" t="s">
        <v>81</v>
      </c>
      <c r="L27" s="32">
        <v>0</v>
      </c>
      <c r="M27" s="16" t="s">
        <v>82</v>
      </c>
      <c r="N27" s="32">
        <v>0</v>
      </c>
      <c r="O27" s="240" t="s">
        <v>83</v>
      </c>
      <c r="P27" s="239">
        <f>N27+N29</f>
        <v>0</v>
      </c>
      <c r="Q27" s="208" t="str">
        <f>X8</f>
        <v>ともぞうサッカークラブ</v>
      </c>
      <c r="R27" s="208"/>
      <c r="S27" s="208"/>
      <c r="T27" s="208"/>
      <c r="U27" s="208"/>
      <c r="V27" s="224" t="s">
        <v>55</v>
      </c>
      <c r="W27" s="224"/>
      <c r="X27" s="224"/>
      <c r="Y27" s="224"/>
    </row>
    <row r="28" spans="1:25" s="17" customFormat="1" ht="18" customHeight="1">
      <c r="A28" s="206"/>
      <c r="B28" s="206"/>
      <c r="C28" s="237"/>
      <c r="D28" s="237"/>
      <c r="E28" s="238"/>
      <c r="F28" s="238"/>
      <c r="G28" s="238"/>
      <c r="H28" s="238"/>
      <c r="I28" s="238"/>
      <c r="J28" s="239"/>
      <c r="K28" s="240"/>
      <c r="L28" s="32"/>
      <c r="M28" s="16" t="s">
        <v>82</v>
      </c>
      <c r="N28" s="32"/>
      <c r="O28" s="240"/>
      <c r="P28" s="239"/>
      <c r="Q28" s="208"/>
      <c r="R28" s="208"/>
      <c r="S28" s="208"/>
      <c r="T28" s="208"/>
      <c r="U28" s="208"/>
      <c r="V28" s="224"/>
      <c r="W28" s="224"/>
      <c r="X28" s="224"/>
      <c r="Y28" s="224"/>
    </row>
    <row r="29" spans="1:25" s="17" customFormat="1" ht="18" customHeight="1">
      <c r="A29" s="206"/>
      <c r="B29" s="206"/>
      <c r="C29" s="237"/>
      <c r="D29" s="237"/>
      <c r="E29" s="238"/>
      <c r="F29" s="238"/>
      <c r="G29" s="238"/>
      <c r="H29" s="238"/>
      <c r="I29" s="238"/>
      <c r="J29" s="239"/>
      <c r="K29" s="240"/>
      <c r="L29" s="32">
        <v>0</v>
      </c>
      <c r="M29" s="16" t="s">
        <v>82</v>
      </c>
      <c r="N29" s="32">
        <v>0</v>
      </c>
      <c r="O29" s="240"/>
      <c r="P29" s="239"/>
      <c r="Q29" s="208"/>
      <c r="R29" s="208"/>
      <c r="S29" s="208"/>
      <c r="T29" s="208"/>
      <c r="U29" s="208"/>
      <c r="V29" s="224"/>
      <c r="W29" s="224"/>
      <c r="X29" s="224"/>
      <c r="Y29" s="224"/>
    </row>
    <row r="30" spans="1:25" s="17" customFormat="1" ht="9.9" customHeight="1">
      <c r="A30" s="83"/>
      <c r="B30" s="141"/>
      <c r="C30" s="142"/>
      <c r="D30" s="142"/>
      <c r="F30" s="138"/>
      <c r="G30" s="138"/>
      <c r="H30" s="138"/>
      <c r="I30" s="138"/>
      <c r="J30" s="32"/>
      <c r="K30" s="84"/>
      <c r="L30" s="32"/>
      <c r="M30" s="15"/>
      <c r="N30" s="32"/>
      <c r="O30" s="84"/>
      <c r="P30" s="32"/>
      <c r="Q30" s="141"/>
      <c r="R30" s="141"/>
      <c r="S30" s="141"/>
      <c r="T30" s="141"/>
      <c r="V30" s="140"/>
      <c r="W30" s="140"/>
      <c r="X30" s="140"/>
      <c r="Y30" s="140"/>
    </row>
    <row r="31" spans="1:25" s="17" customFormat="1" ht="24" customHeight="1">
      <c r="A31" s="241" t="s">
        <v>87</v>
      </c>
      <c r="B31" s="241"/>
      <c r="C31" s="241"/>
      <c r="D31" s="241"/>
      <c r="J31" s="85"/>
      <c r="L31" s="85"/>
      <c r="N31" s="85"/>
      <c r="P31" s="85"/>
      <c r="V31" s="15"/>
      <c r="W31" s="15"/>
      <c r="X31" s="15"/>
      <c r="Y31" s="15"/>
    </row>
    <row r="32" spans="1:25" s="17" customFormat="1" ht="18" customHeight="1">
      <c r="A32" s="206" t="s">
        <v>88</v>
      </c>
      <c r="B32" s="206"/>
      <c r="C32" s="237">
        <v>0.5</v>
      </c>
      <c r="D32" s="237"/>
      <c r="E32" s="238" t="s">
        <v>89</v>
      </c>
      <c r="F32" s="238"/>
      <c r="G32" s="238"/>
      <c r="H32" s="238"/>
      <c r="I32" s="238"/>
      <c r="J32" s="239">
        <f>L32+L34</f>
        <v>0</v>
      </c>
      <c r="K32" s="240" t="s">
        <v>81</v>
      </c>
      <c r="L32" s="32">
        <v>0</v>
      </c>
      <c r="M32" s="16" t="s">
        <v>82</v>
      </c>
      <c r="N32" s="32">
        <v>0</v>
      </c>
      <c r="O32" s="240" t="s">
        <v>83</v>
      </c>
      <c r="P32" s="239">
        <f>N32+N34</f>
        <v>0</v>
      </c>
      <c r="Q32" s="238" t="s">
        <v>90</v>
      </c>
      <c r="R32" s="238"/>
      <c r="S32" s="238"/>
      <c r="T32" s="238"/>
      <c r="U32" s="238"/>
      <c r="V32" s="224" t="s">
        <v>55</v>
      </c>
      <c r="W32" s="224"/>
      <c r="X32" s="224"/>
      <c r="Y32" s="224"/>
    </row>
    <row r="33" spans="1:25" s="17" customFormat="1" ht="18" customHeight="1">
      <c r="A33" s="206"/>
      <c r="B33" s="206"/>
      <c r="C33" s="237"/>
      <c r="D33" s="237"/>
      <c r="E33" s="238"/>
      <c r="F33" s="238"/>
      <c r="G33" s="238"/>
      <c r="H33" s="238"/>
      <c r="I33" s="238"/>
      <c r="J33" s="239"/>
      <c r="K33" s="240"/>
      <c r="L33" s="32"/>
      <c r="M33" s="16" t="s">
        <v>82</v>
      </c>
      <c r="N33" s="32"/>
      <c r="O33" s="240"/>
      <c r="P33" s="239"/>
      <c r="Q33" s="238"/>
      <c r="R33" s="238"/>
      <c r="S33" s="238"/>
      <c r="T33" s="238"/>
      <c r="U33" s="238"/>
      <c r="V33" s="224"/>
      <c r="W33" s="224"/>
      <c r="X33" s="224"/>
      <c r="Y33" s="224"/>
    </row>
    <row r="34" spans="1:25" s="17" customFormat="1" ht="18" customHeight="1">
      <c r="A34" s="206"/>
      <c r="B34" s="206"/>
      <c r="C34" s="237"/>
      <c r="D34" s="237"/>
      <c r="E34" s="238"/>
      <c r="F34" s="238"/>
      <c r="G34" s="238"/>
      <c r="H34" s="238"/>
      <c r="I34" s="238"/>
      <c r="J34" s="239"/>
      <c r="K34" s="240"/>
      <c r="L34" s="32">
        <v>0</v>
      </c>
      <c r="M34" s="16" t="s">
        <v>82</v>
      </c>
      <c r="N34" s="32">
        <v>0</v>
      </c>
      <c r="O34" s="240"/>
      <c r="P34" s="239"/>
      <c r="Q34" s="238"/>
      <c r="R34" s="238"/>
      <c r="S34" s="238"/>
      <c r="T34" s="238"/>
      <c r="U34" s="238"/>
      <c r="V34" s="224"/>
      <c r="W34" s="224"/>
      <c r="X34" s="224"/>
      <c r="Y34" s="224"/>
    </row>
    <row r="35" spans="1:25" s="17" customFormat="1" ht="9.9" customHeight="1">
      <c r="B35" s="141"/>
      <c r="J35" s="85"/>
      <c r="L35" s="85"/>
      <c r="N35" s="85"/>
      <c r="P35" s="85"/>
      <c r="V35" s="15"/>
      <c r="W35" s="15"/>
      <c r="X35" s="15"/>
      <c r="Y35" s="15"/>
    </row>
    <row r="36" spans="1:25" s="17" customFormat="1" ht="18" customHeight="1">
      <c r="A36" s="206" t="s">
        <v>91</v>
      </c>
      <c r="B36" s="206"/>
      <c r="C36" s="237">
        <v>0.5</v>
      </c>
      <c r="D36" s="237"/>
      <c r="E36" s="238" t="s">
        <v>92</v>
      </c>
      <c r="F36" s="238"/>
      <c r="G36" s="238"/>
      <c r="H36" s="238"/>
      <c r="I36" s="238"/>
      <c r="J36" s="239">
        <f>L36+L38</f>
        <v>0</v>
      </c>
      <c r="K36" s="240" t="s">
        <v>81</v>
      </c>
      <c r="L36" s="32">
        <v>0</v>
      </c>
      <c r="M36" s="16" t="s">
        <v>82</v>
      </c>
      <c r="N36" s="32">
        <v>0</v>
      </c>
      <c r="O36" s="240" t="s">
        <v>83</v>
      </c>
      <c r="P36" s="239">
        <f>N36+N38</f>
        <v>0</v>
      </c>
      <c r="Q36" s="205" t="s">
        <v>93</v>
      </c>
      <c r="R36" s="205"/>
      <c r="S36" s="205"/>
      <c r="T36" s="205"/>
      <c r="U36" s="205"/>
      <c r="V36" s="224" t="s">
        <v>55</v>
      </c>
      <c r="W36" s="224"/>
      <c r="X36" s="224"/>
      <c r="Y36" s="224"/>
    </row>
    <row r="37" spans="1:25" s="17" customFormat="1" ht="18" customHeight="1">
      <c r="A37" s="206"/>
      <c r="B37" s="206"/>
      <c r="C37" s="237"/>
      <c r="D37" s="237"/>
      <c r="E37" s="238"/>
      <c r="F37" s="238"/>
      <c r="G37" s="238"/>
      <c r="H37" s="238"/>
      <c r="I37" s="238"/>
      <c r="J37" s="239"/>
      <c r="K37" s="240"/>
      <c r="L37" s="32"/>
      <c r="M37" s="16" t="s">
        <v>82</v>
      </c>
      <c r="N37" s="32"/>
      <c r="O37" s="240"/>
      <c r="P37" s="239"/>
      <c r="Q37" s="205"/>
      <c r="R37" s="205"/>
      <c r="S37" s="205"/>
      <c r="T37" s="205"/>
      <c r="U37" s="205"/>
      <c r="V37" s="224"/>
      <c r="W37" s="224"/>
      <c r="X37" s="224"/>
      <c r="Y37" s="224"/>
    </row>
    <row r="38" spans="1:25" s="17" customFormat="1" ht="18" customHeight="1">
      <c r="A38" s="206"/>
      <c r="B38" s="206"/>
      <c r="C38" s="237"/>
      <c r="D38" s="237"/>
      <c r="E38" s="238"/>
      <c r="F38" s="238"/>
      <c r="G38" s="238"/>
      <c r="H38" s="238"/>
      <c r="I38" s="238"/>
      <c r="J38" s="239"/>
      <c r="K38" s="240"/>
      <c r="L38" s="32">
        <v>0</v>
      </c>
      <c r="M38" s="16" t="s">
        <v>82</v>
      </c>
      <c r="N38" s="32">
        <v>0</v>
      </c>
      <c r="O38" s="240"/>
      <c r="P38" s="239"/>
      <c r="Q38" s="205"/>
      <c r="R38" s="205"/>
      <c r="S38" s="205"/>
      <c r="T38" s="205"/>
      <c r="U38" s="205"/>
      <c r="V38" s="224"/>
      <c r="W38" s="224"/>
      <c r="X38" s="224"/>
      <c r="Y38" s="224"/>
    </row>
    <row r="39" spans="1:25" s="17" customFormat="1" ht="9.9" customHeight="1">
      <c r="A39" s="83"/>
      <c r="B39" s="141"/>
      <c r="C39" s="142"/>
      <c r="D39" s="142"/>
      <c r="F39" s="138"/>
      <c r="G39" s="138"/>
      <c r="H39" s="138"/>
      <c r="I39" s="138"/>
      <c r="J39" s="32"/>
      <c r="K39" s="84"/>
      <c r="L39" s="32"/>
      <c r="M39" s="15"/>
      <c r="N39" s="32"/>
      <c r="O39" s="84"/>
      <c r="P39" s="32"/>
      <c r="Q39" s="141"/>
      <c r="R39" s="141"/>
      <c r="S39" s="141"/>
      <c r="T39" s="141"/>
      <c r="V39" s="140"/>
      <c r="W39" s="140"/>
      <c r="X39" s="140"/>
      <c r="Y39" s="140"/>
    </row>
    <row r="40" spans="1:25" s="17" customFormat="1" ht="24" customHeight="1">
      <c r="A40" s="241" t="s">
        <v>94</v>
      </c>
      <c r="B40" s="241"/>
      <c r="C40" s="241"/>
      <c r="D40" s="241"/>
      <c r="J40" s="85"/>
      <c r="L40" s="85"/>
      <c r="N40" s="85"/>
      <c r="P40" s="85"/>
    </row>
    <row r="41" spans="1:25" s="17" customFormat="1" ht="18" customHeight="1">
      <c r="A41" s="206" t="s">
        <v>95</v>
      </c>
      <c r="B41" s="206"/>
      <c r="C41" s="237">
        <v>0.58333333333333337</v>
      </c>
      <c r="D41" s="237"/>
      <c r="E41" s="238" t="s">
        <v>96</v>
      </c>
      <c r="F41" s="238"/>
      <c r="G41" s="238"/>
      <c r="H41" s="238"/>
      <c r="I41" s="238"/>
      <c r="J41" s="242">
        <f>L41+L42+L43</f>
        <v>0</v>
      </c>
      <c r="K41" s="243" t="s">
        <v>81</v>
      </c>
      <c r="L41" s="32">
        <v>0</v>
      </c>
      <c r="M41" s="16" t="s">
        <v>82</v>
      </c>
      <c r="N41" s="32">
        <v>0</v>
      </c>
      <c r="O41" s="243" t="s">
        <v>83</v>
      </c>
      <c r="P41" s="242">
        <f>N41+N42+N43</f>
        <v>0</v>
      </c>
      <c r="Q41" s="238" t="s">
        <v>97</v>
      </c>
      <c r="R41" s="238"/>
      <c r="S41" s="238"/>
      <c r="T41" s="238"/>
      <c r="U41" s="238"/>
      <c r="V41" s="224" t="s">
        <v>55</v>
      </c>
      <c r="W41" s="224"/>
      <c r="X41" s="224"/>
      <c r="Y41" s="224"/>
    </row>
    <row r="42" spans="1:25" s="17" customFormat="1" ht="18" customHeight="1">
      <c r="A42" s="206"/>
      <c r="B42" s="206"/>
      <c r="C42" s="237"/>
      <c r="D42" s="237"/>
      <c r="E42" s="238"/>
      <c r="F42" s="238"/>
      <c r="G42" s="238"/>
      <c r="H42" s="238"/>
      <c r="I42" s="238"/>
      <c r="J42" s="242"/>
      <c r="K42" s="243"/>
      <c r="L42" s="32">
        <v>0</v>
      </c>
      <c r="M42" s="16" t="s">
        <v>82</v>
      </c>
      <c r="N42" s="32">
        <v>0</v>
      </c>
      <c r="O42" s="243"/>
      <c r="P42" s="242"/>
      <c r="Q42" s="238"/>
      <c r="R42" s="238"/>
      <c r="S42" s="238"/>
      <c r="T42" s="238"/>
      <c r="U42" s="238"/>
      <c r="V42" s="224"/>
      <c r="W42" s="224"/>
      <c r="X42" s="224"/>
      <c r="Y42" s="224"/>
    </row>
    <row r="43" spans="1:25" s="17" customFormat="1" ht="18" customHeight="1">
      <c r="A43" s="206"/>
      <c r="B43" s="206"/>
      <c r="C43" s="237"/>
      <c r="D43" s="237"/>
      <c r="E43" s="238"/>
      <c r="F43" s="238"/>
      <c r="G43" s="238"/>
      <c r="H43" s="238"/>
      <c r="I43" s="238"/>
      <c r="J43" s="242"/>
      <c r="K43" s="243"/>
      <c r="L43" s="32">
        <v>0</v>
      </c>
      <c r="M43" s="16" t="s">
        <v>82</v>
      </c>
      <c r="N43" s="32">
        <v>0</v>
      </c>
      <c r="O43" s="243"/>
      <c r="P43" s="242"/>
      <c r="Q43" s="238"/>
      <c r="R43" s="238"/>
      <c r="S43" s="238"/>
      <c r="T43" s="238"/>
      <c r="U43" s="238"/>
      <c r="V43" s="224"/>
      <c r="W43" s="224"/>
      <c r="X43" s="224"/>
      <c r="Y43" s="224"/>
    </row>
    <row r="44" spans="1:25" ht="11.1" customHeight="1"/>
    <row r="45" spans="1:25" ht="30">
      <c r="A45" s="86" t="s">
        <v>98</v>
      </c>
      <c r="B45" s="144"/>
      <c r="C45" s="87"/>
      <c r="D45" s="87"/>
      <c r="E45" s="88"/>
      <c r="F45" s="88"/>
      <c r="G45" s="88"/>
      <c r="H45" s="88"/>
      <c r="I45" s="85"/>
      <c r="J45" s="62"/>
      <c r="K45" s="15"/>
      <c r="L45" s="15"/>
      <c r="M45" s="15"/>
      <c r="N45" s="62"/>
      <c r="O45" s="32"/>
      <c r="P45" s="88"/>
      <c r="Q45" s="88"/>
      <c r="R45" s="88"/>
      <c r="S45" s="88"/>
      <c r="T45" s="144"/>
      <c r="U45" s="144"/>
      <c r="V45" s="144"/>
      <c r="W45" s="144"/>
    </row>
    <row r="46" spans="1:25" ht="28.2">
      <c r="A46" s="17"/>
      <c r="B46" s="144"/>
      <c r="C46" s="87"/>
      <c r="D46" s="87"/>
      <c r="E46" s="88"/>
      <c r="F46" s="88"/>
      <c r="G46" s="88"/>
      <c r="H46" s="88"/>
      <c r="I46" s="85"/>
      <c r="J46" s="62"/>
      <c r="K46" s="15"/>
      <c r="L46" s="15"/>
      <c r="M46" s="89" t="s">
        <v>99</v>
      </c>
      <c r="N46" s="62"/>
      <c r="O46" s="90"/>
      <c r="P46" s="90"/>
      <c r="Q46" s="90"/>
      <c r="R46" s="90"/>
      <c r="S46" s="90"/>
      <c r="T46" s="91"/>
      <c r="U46" s="91"/>
      <c r="V46" s="91"/>
      <c r="W46" s="91"/>
    </row>
    <row r="47" spans="1:25" ht="24.9" customHeight="1">
      <c r="B47" s="231" t="s">
        <v>100</v>
      </c>
      <c r="C47" s="231"/>
      <c r="D47" s="225"/>
      <c r="E47" s="225"/>
      <c r="F47" s="225"/>
      <c r="G47" s="225"/>
      <c r="H47" s="225"/>
      <c r="I47" s="225"/>
      <c r="J47" s="225"/>
      <c r="K47" s="225"/>
      <c r="N47" s="226">
        <v>1</v>
      </c>
      <c r="O47" s="228" t="s">
        <v>101</v>
      </c>
      <c r="P47" s="228"/>
      <c r="Q47" s="228"/>
      <c r="R47" s="228"/>
      <c r="T47" s="226">
        <v>11</v>
      </c>
      <c r="U47" s="228" t="s">
        <v>101</v>
      </c>
      <c r="V47" s="228"/>
      <c r="W47" s="228"/>
      <c r="X47" s="228"/>
    </row>
    <row r="48" spans="1:25" ht="12.9" customHeight="1">
      <c r="B48" s="232"/>
      <c r="C48" s="232"/>
      <c r="D48" s="230"/>
      <c r="E48" s="230"/>
      <c r="F48" s="230"/>
      <c r="G48" s="230"/>
      <c r="H48" s="230"/>
      <c r="I48" s="230"/>
      <c r="J48" s="230"/>
      <c r="K48" s="230"/>
      <c r="N48" s="227"/>
      <c r="O48" s="229"/>
      <c r="P48" s="229"/>
      <c r="Q48" s="229"/>
      <c r="R48" s="229"/>
      <c r="T48" s="227"/>
      <c r="U48" s="229"/>
      <c r="V48" s="229"/>
      <c r="W48" s="229"/>
      <c r="X48" s="229"/>
    </row>
    <row r="49" spans="2:24" ht="9.9" customHeight="1">
      <c r="B49" s="92"/>
      <c r="C49" s="92"/>
      <c r="D49" s="89"/>
      <c r="N49" s="91"/>
      <c r="T49" s="144"/>
      <c r="X49" s="144"/>
    </row>
    <row r="50" spans="2:24" ht="24.9" customHeight="1">
      <c r="B50" s="231" t="s">
        <v>102</v>
      </c>
      <c r="C50" s="231"/>
      <c r="D50" s="233"/>
      <c r="E50" s="233"/>
      <c r="F50" s="233"/>
      <c r="G50" s="233"/>
      <c r="H50" s="233"/>
      <c r="I50" s="233"/>
      <c r="J50" s="233"/>
      <c r="K50" s="233"/>
      <c r="N50" s="226">
        <v>2</v>
      </c>
      <c r="O50" s="228" t="s">
        <v>101</v>
      </c>
      <c r="P50" s="228"/>
      <c r="Q50" s="228"/>
      <c r="R50" s="228"/>
      <c r="T50" s="226">
        <v>12</v>
      </c>
      <c r="U50" s="228" t="s">
        <v>101</v>
      </c>
      <c r="V50" s="228"/>
      <c r="W50" s="228"/>
      <c r="X50" s="228"/>
    </row>
    <row r="51" spans="2:24" ht="12.9" customHeight="1">
      <c r="B51" s="232"/>
      <c r="C51" s="232"/>
      <c r="D51" s="234"/>
      <c r="E51" s="234"/>
      <c r="F51" s="234"/>
      <c r="G51" s="234"/>
      <c r="H51" s="234"/>
      <c r="I51" s="234"/>
      <c r="J51" s="234"/>
      <c r="K51" s="234"/>
      <c r="N51" s="227"/>
      <c r="O51" s="229"/>
      <c r="P51" s="229"/>
      <c r="Q51" s="229"/>
      <c r="R51" s="229"/>
      <c r="T51" s="227"/>
      <c r="U51" s="229"/>
      <c r="V51" s="229"/>
      <c r="W51" s="229"/>
      <c r="X51" s="229"/>
    </row>
    <row r="52" spans="2:24" ht="9.9" customHeight="1">
      <c r="B52" s="89"/>
      <c r="C52" s="89"/>
      <c r="D52" s="89"/>
      <c r="E52" s="89"/>
      <c r="F52" s="89"/>
      <c r="G52" s="89"/>
      <c r="H52" s="89"/>
      <c r="I52" s="89"/>
      <c r="J52" s="89"/>
      <c r="N52" s="91"/>
      <c r="T52" s="91"/>
      <c r="X52" s="144"/>
    </row>
    <row r="53" spans="2:24" ht="24.9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N53" s="226">
        <v>3</v>
      </c>
      <c r="O53" s="228" t="s">
        <v>101</v>
      </c>
      <c r="P53" s="228"/>
      <c r="Q53" s="228"/>
      <c r="R53" s="228"/>
      <c r="T53" s="226">
        <v>13</v>
      </c>
      <c r="U53" s="228" t="s">
        <v>101</v>
      </c>
      <c r="V53" s="228"/>
      <c r="W53" s="228"/>
      <c r="X53" s="228"/>
    </row>
    <row r="54" spans="2:24" ht="12.9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N54" s="227"/>
      <c r="O54" s="229"/>
      <c r="P54" s="229"/>
      <c r="Q54" s="229"/>
      <c r="R54" s="229"/>
      <c r="T54" s="227"/>
      <c r="U54" s="229"/>
      <c r="V54" s="229"/>
      <c r="W54" s="229"/>
      <c r="X54" s="229"/>
    </row>
    <row r="55" spans="2:24" ht="9.9" customHeight="1">
      <c r="B55" s="89"/>
      <c r="C55" s="89"/>
      <c r="D55" s="89"/>
      <c r="N55" s="91"/>
      <c r="T55" s="91"/>
    </row>
    <row r="56" spans="2:24" ht="24.9" customHeight="1">
      <c r="B56" s="225" t="s">
        <v>103</v>
      </c>
      <c r="C56" s="225"/>
      <c r="D56" s="225"/>
      <c r="E56" s="225"/>
      <c r="F56" s="225"/>
      <c r="G56" s="225"/>
      <c r="H56" s="225"/>
      <c r="I56" s="225"/>
      <c r="J56" s="225"/>
      <c r="K56" s="225"/>
      <c r="N56" s="226">
        <v>4</v>
      </c>
      <c r="O56" s="228" t="s">
        <v>101</v>
      </c>
      <c r="P56" s="228"/>
      <c r="Q56" s="228"/>
      <c r="R56" s="228"/>
      <c r="T56" s="226">
        <v>14</v>
      </c>
      <c r="U56" s="228" t="s">
        <v>101</v>
      </c>
      <c r="V56" s="228"/>
      <c r="W56" s="228"/>
      <c r="X56" s="228"/>
    </row>
    <row r="57" spans="2:24" ht="12.9" customHeight="1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N57" s="227"/>
      <c r="O57" s="229"/>
      <c r="P57" s="229"/>
      <c r="Q57" s="229"/>
      <c r="R57" s="229"/>
      <c r="T57" s="227"/>
      <c r="U57" s="229"/>
      <c r="V57" s="229"/>
      <c r="W57" s="229"/>
      <c r="X57" s="229"/>
    </row>
    <row r="58" spans="2:24" ht="9.9" customHeight="1">
      <c r="B58" s="89"/>
      <c r="C58" s="89"/>
      <c r="D58" s="89"/>
      <c r="N58" s="91"/>
      <c r="O58" s="50"/>
      <c r="P58" s="50"/>
      <c r="Q58" s="50"/>
      <c r="R58" s="50"/>
      <c r="T58" s="91"/>
      <c r="U58" s="50"/>
      <c r="V58" s="50"/>
      <c r="W58" s="50"/>
      <c r="X58" s="50"/>
    </row>
    <row r="59" spans="2:24" ht="24.9" customHeight="1">
      <c r="B59" s="225" t="s">
        <v>103</v>
      </c>
      <c r="C59" s="225"/>
      <c r="D59" s="233"/>
      <c r="E59" s="233"/>
      <c r="F59" s="233"/>
      <c r="G59" s="233"/>
      <c r="H59" s="233"/>
      <c r="I59" s="233"/>
      <c r="J59" s="233"/>
      <c r="K59" s="233"/>
      <c r="N59" s="226">
        <v>5</v>
      </c>
      <c r="O59" s="228" t="s">
        <v>101</v>
      </c>
      <c r="P59" s="228"/>
      <c r="Q59" s="228"/>
      <c r="R59" s="228"/>
      <c r="T59" s="226">
        <v>15</v>
      </c>
      <c r="U59" s="228" t="s">
        <v>101</v>
      </c>
      <c r="V59" s="228"/>
      <c r="W59" s="228"/>
      <c r="X59" s="228"/>
    </row>
    <row r="60" spans="2:24" ht="12.9" customHeight="1">
      <c r="B60" s="230"/>
      <c r="C60" s="230"/>
      <c r="D60" s="234"/>
      <c r="E60" s="234"/>
      <c r="F60" s="234"/>
      <c r="G60" s="234"/>
      <c r="H60" s="234"/>
      <c r="I60" s="234"/>
      <c r="J60" s="234"/>
      <c r="K60" s="234"/>
      <c r="N60" s="227"/>
      <c r="O60" s="229"/>
      <c r="P60" s="229"/>
      <c r="Q60" s="229"/>
      <c r="R60" s="229"/>
      <c r="T60" s="227"/>
      <c r="U60" s="229"/>
      <c r="V60" s="229"/>
      <c r="W60" s="229"/>
      <c r="X60" s="229"/>
    </row>
    <row r="61" spans="2:24" ht="9.9" customHeight="1">
      <c r="B61" s="89"/>
      <c r="C61" s="89"/>
      <c r="D61" s="89"/>
      <c r="N61" s="91"/>
      <c r="O61" s="50"/>
      <c r="P61" s="50"/>
      <c r="Q61" s="50"/>
      <c r="R61" s="50"/>
      <c r="T61" s="91"/>
      <c r="U61" s="50"/>
      <c r="V61" s="50"/>
      <c r="W61" s="50"/>
      <c r="X61" s="50"/>
    </row>
    <row r="62" spans="2:24" ht="24.9" customHeight="1">
      <c r="B62" s="231" t="s">
        <v>104</v>
      </c>
      <c r="C62" s="231"/>
      <c r="D62" s="225"/>
      <c r="E62" s="225"/>
      <c r="F62" s="225"/>
      <c r="G62" s="225"/>
      <c r="H62" s="225"/>
      <c r="I62" s="225"/>
      <c r="J62" s="225"/>
      <c r="K62" s="225"/>
      <c r="N62" s="226">
        <v>6</v>
      </c>
      <c r="O62" s="228" t="s">
        <v>101</v>
      </c>
      <c r="P62" s="228"/>
      <c r="Q62" s="228"/>
      <c r="R62" s="228"/>
      <c r="T62" s="226">
        <v>16</v>
      </c>
      <c r="U62" s="228" t="s">
        <v>101</v>
      </c>
      <c r="V62" s="228"/>
      <c r="W62" s="228"/>
      <c r="X62" s="228"/>
    </row>
    <row r="63" spans="2:24" ht="12.9" customHeight="1">
      <c r="B63" s="232"/>
      <c r="C63" s="232"/>
      <c r="D63" s="230"/>
      <c r="E63" s="230"/>
      <c r="F63" s="230"/>
      <c r="G63" s="230"/>
      <c r="H63" s="230"/>
      <c r="I63" s="230"/>
      <c r="J63" s="230"/>
      <c r="K63" s="230"/>
      <c r="N63" s="227"/>
      <c r="O63" s="229"/>
      <c r="P63" s="229"/>
      <c r="Q63" s="229"/>
      <c r="R63" s="229"/>
      <c r="T63" s="227"/>
      <c r="U63" s="229"/>
      <c r="V63" s="229"/>
      <c r="W63" s="229"/>
      <c r="X63" s="229"/>
    </row>
    <row r="64" spans="2:24" ht="9.9" customHeight="1">
      <c r="B64" s="89"/>
      <c r="C64" s="89"/>
      <c r="D64" s="89"/>
      <c r="N64" s="91"/>
      <c r="O64" s="50"/>
      <c r="P64" s="50"/>
      <c r="Q64" s="50"/>
      <c r="R64" s="50"/>
      <c r="T64" s="91"/>
      <c r="U64" s="50"/>
      <c r="V64" s="50"/>
      <c r="W64" s="50"/>
      <c r="X64" s="50"/>
    </row>
    <row r="65" spans="2:24" ht="24.9" customHeight="1">
      <c r="B65" s="89"/>
      <c r="C65" s="89"/>
      <c r="D65" s="89"/>
      <c r="N65" s="226">
        <v>7</v>
      </c>
      <c r="O65" s="228" t="s">
        <v>101</v>
      </c>
      <c r="P65" s="228"/>
      <c r="Q65" s="228"/>
      <c r="R65" s="228"/>
      <c r="T65" s="235"/>
      <c r="U65" s="236"/>
      <c r="V65" s="236"/>
      <c r="W65" s="236"/>
      <c r="X65" s="236"/>
    </row>
    <row r="66" spans="2:24" ht="12.9" customHeight="1">
      <c r="B66" s="89"/>
      <c r="C66" s="89"/>
      <c r="D66" s="89"/>
      <c r="N66" s="227"/>
      <c r="O66" s="229"/>
      <c r="P66" s="229"/>
      <c r="Q66" s="229"/>
      <c r="R66" s="229"/>
      <c r="T66" s="235"/>
      <c r="U66" s="236"/>
      <c r="V66" s="236"/>
      <c r="W66" s="236"/>
      <c r="X66" s="236"/>
    </row>
    <row r="67" spans="2:24" ht="9.9" customHeight="1">
      <c r="B67" s="89"/>
      <c r="N67" s="91"/>
      <c r="O67" s="50"/>
      <c r="P67" s="50"/>
      <c r="Q67" s="50"/>
      <c r="R67" s="50"/>
      <c r="T67" s="97"/>
      <c r="U67" s="98"/>
      <c r="V67" s="98"/>
      <c r="W67" s="98"/>
      <c r="X67" s="98"/>
    </row>
    <row r="68" spans="2:24" ht="24.9" customHeight="1">
      <c r="C68" s="92"/>
      <c r="D68" s="92"/>
      <c r="N68" s="226">
        <v>8</v>
      </c>
      <c r="O68" s="228" t="s">
        <v>101</v>
      </c>
      <c r="P68" s="228"/>
      <c r="Q68" s="228"/>
      <c r="R68" s="228"/>
      <c r="T68" s="235"/>
      <c r="U68" s="236"/>
      <c r="V68" s="236"/>
      <c r="W68" s="236"/>
      <c r="X68" s="236"/>
    </row>
    <row r="69" spans="2:24" ht="12.9" customHeight="1">
      <c r="B69" s="92"/>
      <c r="C69" s="92"/>
      <c r="D69" s="92"/>
      <c r="N69" s="227"/>
      <c r="O69" s="229"/>
      <c r="P69" s="229"/>
      <c r="Q69" s="229"/>
      <c r="R69" s="229"/>
      <c r="T69" s="235"/>
      <c r="U69" s="236"/>
      <c r="V69" s="236"/>
      <c r="W69" s="236"/>
      <c r="X69" s="236"/>
    </row>
    <row r="70" spans="2:24" ht="9.9" customHeight="1">
      <c r="B70" s="92"/>
      <c r="C70" s="92"/>
      <c r="D70" s="92"/>
      <c r="N70" s="91"/>
      <c r="O70" s="50"/>
      <c r="P70" s="50"/>
      <c r="Q70" s="50"/>
      <c r="R70" s="50"/>
      <c r="T70" s="97"/>
      <c r="U70" s="98"/>
      <c r="V70" s="98"/>
      <c r="W70" s="98"/>
      <c r="X70" s="98"/>
    </row>
    <row r="71" spans="2:24" ht="24.9" customHeight="1">
      <c r="B71" s="89"/>
      <c r="N71" s="226">
        <v>9</v>
      </c>
      <c r="O71" s="228" t="s">
        <v>101</v>
      </c>
      <c r="P71" s="228"/>
      <c r="Q71" s="228"/>
      <c r="R71" s="228"/>
      <c r="T71" s="235"/>
      <c r="U71" s="236"/>
      <c r="V71" s="236"/>
      <c r="W71" s="236"/>
      <c r="X71" s="236"/>
    </row>
    <row r="72" spans="2:24" ht="12.9" customHeight="1">
      <c r="B72" s="89"/>
      <c r="C72" s="89"/>
      <c r="D72" s="89"/>
      <c r="N72" s="227"/>
      <c r="O72" s="229"/>
      <c r="P72" s="229"/>
      <c r="Q72" s="229"/>
      <c r="R72" s="229"/>
      <c r="T72" s="235"/>
      <c r="U72" s="236"/>
      <c r="V72" s="236"/>
      <c r="W72" s="236"/>
      <c r="X72" s="236"/>
    </row>
    <row r="73" spans="2:24" ht="9.9" customHeight="1">
      <c r="B73" s="89"/>
      <c r="C73" s="89"/>
      <c r="D73" s="89"/>
      <c r="N73" s="91"/>
      <c r="O73" s="50"/>
      <c r="P73" s="50"/>
      <c r="Q73" s="50"/>
      <c r="R73" s="50"/>
      <c r="T73" s="97"/>
      <c r="U73" s="98"/>
      <c r="V73" s="98"/>
      <c r="W73" s="98"/>
      <c r="X73" s="98"/>
    </row>
    <row r="74" spans="2:24" ht="24.9" customHeight="1">
      <c r="B74" s="89"/>
      <c r="C74" s="89"/>
      <c r="D74" s="89"/>
      <c r="N74" s="226">
        <v>10</v>
      </c>
      <c r="O74" s="228" t="s">
        <v>101</v>
      </c>
      <c r="P74" s="228"/>
      <c r="Q74" s="228"/>
      <c r="R74" s="228"/>
      <c r="T74" s="235"/>
      <c r="U74" s="236"/>
      <c r="V74" s="236"/>
      <c r="W74" s="236"/>
      <c r="X74" s="236"/>
    </row>
    <row r="75" spans="2:24" ht="12.9" customHeight="1">
      <c r="B75" s="89"/>
      <c r="N75" s="227"/>
      <c r="O75" s="229"/>
      <c r="P75" s="229"/>
      <c r="Q75" s="229"/>
      <c r="R75" s="229"/>
      <c r="T75" s="235"/>
      <c r="U75" s="236"/>
      <c r="V75" s="236"/>
      <c r="W75" s="236"/>
      <c r="X75" s="236"/>
    </row>
  </sheetData>
  <mergeCells count="140">
    <mergeCell ref="O1:Q1"/>
    <mergeCell ref="R1:Y1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E1:J1"/>
    <mergeCell ref="E2:J2"/>
    <mergeCell ref="B8:C12"/>
    <mergeCell ref="E8:F12"/>
    <mergeCell ref="H8:I12"/>
    <mergeCell ref="K8:L12"/>
    <mergeCell ref="O8:P12"/>
    <mergeCell ref="R8:S12"/>
    <mergeCell ref="U8:V12"/>
    <mergeCell ref="X8:Y12"/>
    <mergeCell ref="A14:D14"/>
    <mergeCell ref="V14:Y14"/>
    <mergeCell ref="A15:B17"/>
    <mergeCell ref="C15:D17"/>
    <mergeCell ref="E15:I17"/>
    <mergeCell ref="J15:J17"/>
    <mergeCell ref="K15:K17"/>
    <mergeCell ref="O15:O17"/>
    <mergeCell ref="P15:P17"/>
    <mergeCell ref="Q15:U17"/>
    <mergeCell ref="V15:Y17"/>
    <mergeCell ref="A19:B21"/>
    <mergeCell ref="C19:D21"/>
    <mergeCell ref="E19:I21"/>
    <mergeCell ref="J19:J21"/>
    <mergeCell ref="K19:K21"/>
    <mergeCell ref="O19:O21"/>
    <mergeCell ref="P19:P21"/>
    <mergeCell ref="Q19:U21"/>
    <mergeCell ref="V19:Y21"/>
    <mergeCell ref="A23:B25"/>
    <mergeCell ref="C23:D25"/>
    <mergeCell ref="E23:I25"/>
    <mergeCell ref="J23:J25"/>
    <mergeCell ref="K23:K25"/>
    <mergeCell ref="O23:O25"/>
    <mergeCell ref="P23:P25"/>
    <mergeCell ref="Q23:U25"/>
    <mergeCell ref="V23:Y25"/>
    <mergeCell ref="A27:B29"/>
    <mergeCell ref="C27:D29"/>
    <mergeCell ref="E27:I29"/>
    <mergeCell ref="J27:J29"/>
    <mergeCell ref="K27:K29"/>
    <mergeCell ref="O27:O29"/>
    <mergeCell ref="P27:P29"/>
    <mergeCell ref="Q27:U29"/>
    <mergeCell ref="V27:Y29"/>
    <mergeCell ref="A31:D31"/>
    <mergeCell ref="A32:B34"/>
    <mergeCell ref="C32:D34"/>
    <mergeCell ref="E32:I34"/>
    <mergeCell ref="J32:J34"/>
    <mergeCell ref="K32:K34"/>
    <mergeCell ref="O32:O34"/>
    <mergeCell ref="P32:P34"/>
    <mergeCell ref="Q32:U34"/>
    <mergeCell ref="V41:Y43"/>
    <mergeCell ref="A36:B38"/>
    <mergeCell ref="C36:D38"/>
    <mergeCell ref="E36:I38"/>
    <mergeCell ref="J36:J38"/>
    <mergeCell ref="K36:K38"/>
    <mergeCell ref="O36:O38"/>
    <mergeCell ref="P36:P38"/>
    <mergeCell ref="Q36:U38"/>
    <mergeCell ref="V36:Y38"/>
    <mergeCell ref="A40:D40"/>
    <mergeCell ref="A41:B43"/>
    <mergeCell ref="C41:D43"/>
    <mergeCell ref="E41:I43"/>
    <mergeCell ref="J41:J43"/>
    <mergeCell ref="K41:K43"/>
    <mergeCell ref="O41:O43"/>
    <mergeCell ref="P41:P43"/>
    <mergeCell ref="Q41:U43"/>
    <mergeCell ref="B59:C60"/>
    <mergeCell ref="D59:K60"/>
    <mergeCell ref="N59:N60"/>
    <mergeCell ref="O59:R60"/>
    <mergeCell ref="T59:T60"/>
    <mergeCell ref="U59:X60"/>
    <mergeCell ref="B62:C63"/>
    <mergeCell ref="D62:K63"/>
    <mergeCell ref="N62:N63"/>
    <mergeCell ref="O62:R63"/>
    <mergeCell ref="T62:T63"/>
    <mergeCell ref="U62:X63"/>
    <mergeCell ref="N74:N75"/>
    <mergeCell ref="O74:R75"/>
    <mergeCell ref="T74:T75"/>
    <mergeCell ref="U74:X75"/>
    <mergeCell ref="N65:N66"/>
    <mergeCell ref="O65:R66"/>
    <mergeCell ref="T65:T66"/>
    <mergeCell ref="U65:X66"/>
    <mergeCell ref="N68:N69"/>
    <mergeCell ref="O68:R69"/>
    <mergeCell ref="T68:T69"/>
    <mergeCell ref="U68:X69"/>
    <mergeCell ref="N71:N72"/>
    <mergeCell ref="O71:R72"/>
    <mergeCell ref="T71:T72"/>
    <mergeCell ref="U71:X72"/>
    <mergeCell ref="V32:Y34"/>
    <mergeCell ref="B53:K54"/>
    <mergeCell ref="N53:N54"/>
    <mergeCell ref="O53:R54"/>
    <mergeCell ref="T53:T54"/>
    <mergeCell ref="U53:X54"/>
    <mergeCell ref="B56:C57"/>
    <mergeCell ref="D56:K57"/>
    <mergeCell ref="N56:N57"/>
    <mergeCell ref="O56:R57"/>
    <mergeCell ref="T56:T57"/>
    <mergeCell ref="U56:X57"/>
    <mergeCell ref="B47:C48"/>
    <mergeCell ref="D47:K48"/>
    <mergeCell ref="N47:N48"/>
    <mergeCell ref="O47:R48"/>
    <mergeCell ref="T47:T48"/>
    <mergeCell ref="U47:X48"/>
    <mergeCell ref="B50:C51"/>
    <mergeCell ref="D50:K51"/>
    <mergeCell ref="N50:N51"/>
    <mergeCell ref="O50:R51"/>
    <mergeCell ref="T50:T51"/>
    <mergeCell ref="U50:X51"/>
  </mergeCells>
  <phoneticPr fontId="1"/>
  <printOptions horizontalCentered="1" verticalCentered="1"/>
  <pageMargins left="0.59" right="0.59" top="0.39" bottom="0.39" header="0" footer="0"/>
  <pageSetup paperSize="9" scale="54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抽選結果</vt:lpstr>
      <vt:lpstr>組み合わせ</vt:lpstr>
      <vt:lpstr>ＣＤ</vt:lpstr>
      <vt:lpstr>ＡＢ</vt:lpstr>
      <vt:lpstr>準々決勝・準決勝・決勝</vt:lpstr>
      <vt:lpstr>ＡＢ!Print_Area</vt:lpstr>
      <vt:lpstr>ＣＤ!Print_Area</vt:lpstr>
      <vt:lpstr>準々決勝・準決勝・決勝!Print_Area</vt:lpstr>
      <vt:lpstr>組み合わせ!Print_Area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MAYS</cp:lastModifiedBy>
  <cp:revision/>
  <dcterms:created xsi:type="dcterms:W3CDTF">2011-10-15T08:04:23Z</dcterms:created>
  <dcterms:modified xsi:type="dcterms:W3CDTF">2020-12-20T06:48:55Z</dcterms:modified>
  <cp:category/>
  <cp:contentStatus/>
</cp:coreProperties>
</file>