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activeTab="1"/>
  </bookViews>
  <sheets>
    <sheet name="抽選結果" sheetId="1" r:id="rId1"/>
    <sheet name="組み合わせ" sheetId="2" r:id="rId2"/>
    <sheet name="AB" sheetId="3" r:id="rId3"/>
    <sheet name="CD" sheetId="4" r:id="rId4"/>
    <sheet name="準決勝・決勝" sheetId="5" r:id="rId5"/>
  </sheets>
  <definedNames>
    <definedName name="_xlnm.Print_Area" localSheetId="4">準決勝・決勝!$A$1:$Y$31</definedName>
    <definedName name="_xlnm.Print_Area" localSheetId="1">組み合わせ!$A$1:$AH$20</definedName>
    <definedName name="_xlnm.Print_Area" localSheetId="0">抽選結果!$C$1:$F$17</definedName>
  </definedNames>
  <calcPr calcId="152511"/>
</workbook>
</file>

<file path=xl/calcChain.xml><?xml version="1.0" encoding="utf-8"?>
<calcChain xmlns="http://schemas.openxmlformats.org/spreadsheetml/2006/main">
  <c r="R1" i="5" l="1"/>
  <c r="B1" i="5"/>
  <c r="U1" i="4"/>
  <c r="A1" i="4"/>
  <c r="U1" i="3"/>
  <c r="A1" i="3"/>
  <c r="AD18" i="2"/>
  <c r="C8" i="4" s="1"/>
  <c r="C18" i="2"/>
  <c r="Z8" i="3" s="1"/>
  <c r="AD16" i="2"/>
  <c r="G8" i="4" s="1"/>
  <c r="C16" i="2"/>
  <c r="V8" i="3" s="1"/>
  <c r="AD14" i="2"/>
  <c r="K8" i="4" s="1"/>
  <c r="C14" i="2"/>
  <c r="R8" i="3" s="1"/>
  <c r="AD10" i="2"/>
  <c r="R8" i="4" s="1"/>
  <c r="C10" i="2"/>
  <c r="K8" i="3" s="1"/>
  <c r="AD8" i="2"/>
  <c r="V8" i="4" s="1"/>
  <c r="C8" i="2"/>
  <c r="G8" i="3" s="1"/>
  <c r="AD6" i="2"/>
  <c r="Z8" i="4" s="1"/>
  <c r="C6" i="2"/>
  <c r="C8" i="3" s="1"/>
  <c r="P23" i="5"/>
  <c r="J23" i="5"/>
  <c r="Q18" i="5"/>
  <c r="P18" i="5"/>
  <c r="J18" i="5"/>
  <c r="F18" i="5"/>
  <c r="Q15" i="5"/>
  <c r="P15" i="5"/>
  <c r="J15" i="5"/>
  <c r="F15" i="5"/>
  <c r="R36" i="4"/>
  <c r="V48" i="4" s="1"/>
  <c r="L36" i="4"/>
  <c r="X46" i="4" s="1"/>
  <c r="R33" i="4"/>
  <c r="G48" i="4" s="1"/>
  <c r="L33" i="4"/>
  <c r="I46" i="4" s="1"/>
  <c r="R30" i="4"/>
  <c r="T48" i="4" s="1"/>
  <c r="L30" i="4"/>
  <c r="X44" i="4" s="1"/>
  <c r="R27" i="4"/>
  <c r="E48" i="4" s="1"/>
  <c r="L27" i="4"/>
  <c r="I44" i="4" s="1"/>
  <c r="R24" i="4"/>
  <c r="W44" i="4" s="1"/>
  <c r="L24" i="4"/>
  <c r="U46" i="4" s="1"/>
  <c r="R21" i="4"/>
  <c r="H44" i="4" s="1"/>
  <c r="L21" i="4"/>
  <c r="F46" i="4" s="1"/>
  <c r="V44" i="3"/>
  <c r="G44" i="3"/>
  <c r="R36" i="3"/>
  <c r="Y46" i="3" s="1"/>
  <c r="L36" i="3"/>
  <c r="W48" i="3" s="1"/>
  <c r="R33" i="3"/>
  <c r="J46" i="3" s="1"/>
  <c r="L33" i="3"/>
  <c r="H48" i="3" s="1"/>
  <c r="R30" i="3"/>
  <c r="T48" i="3" s="1"/>
  <c r="L30" i="3"/>
  <c r="X44" i="3" s="1"/>
  <c r="R27" i="3"/>
  <c r="E48" i="3" s="1"/>
  <c r="L27" i="3"/>
  <c r="I44" i="3" s="1"/>
  <c r="R24" i="3"/>
  <c r="T46" i="3" s="1"/>
  <c r="L24" i="3"/>
  <c r="U46" i="3" s="1"/>
  <c r="R21" i="3"/>
  <c r="E46" i="3" s="1"/>
  <c r="L21" i="3"/>
  <c r="F46" i="3" s="1"/>
  <c r="A17" i="1"/>
  <c r="A16" i="1"/>
  <c r="A15" i="1"/>
  <c r="A14" i="1"/>
  <c r="A13" i="1"/>
  <c r="A11" i="1"/>
  <c r="A10" i="1"/>
  <c r="A9" i="1"/>
  <c r="A8" i="1"/>
  <c r="A7" i="1"/>
  <c r="A6" i="1"/>
  <c r="A5" i="1"/>
  <c r="E47" i="3" l="1"/>
  <c r="AB48" i="4"/>
  <c r="F30" i="4"/>
  <c r="F24" i="4"/>
  <c r="P44" i="4"/>
  <c r="T42" i="4" s="1"/>
  <c r="F33" i="4"/>
  <c r="S21" i="4"/>
  <c r="A46" i="4"/>
  <c r="G42" i="4" s="1"/>
  <c r="S21" i="3"/>
  <c r="A46" i="3"/>
  <c r="G42" i="3" s="1"/>
  <c r="F33" i="3"/>
  <c r="P44" i="3"/>
  <c r="T42" i="3" s="1"/>
  <c r="F30" i="3"/>
  <c r="F24" i="3"/>
  <c r="S36" i="3"/>
  <c r="S30" i="3"/>
  <c r="P48" i="3"/>
  <c r="X42" i="3" s="1"/>
  <c r="F36" i="4"/>
  <c r="S24" i="4"/>
  <c r="P46" i="4"/>
  <c r="V42" i="4" s="1"/>
  <c r="T47" i="3"/>
  <c r="M48" i="4"/>
  <c r="S33" i="4"/>
  <c r="S27" i="4"/>
  <c r="A48" i="4"/>
  <c r="I42" i="4" s="1"/>
  <c r="F27" i="4"/>
  <c r="F21" i="4"/>
  <c r="A44" i="4"/>
  <c r="E42" i="4" s="1"/>
  <c r="A44" i="3"/>
  <c r="E42" i="3" s="1"/>
  <c r="F27" i="3"/>
  <c r="F21" i="3"/>
  <c r="S33" i="3"/>
  <c r="S27" i="3"/>
  <c r="A48" i="3"/>
  <c r="I42" i="3" s="1"/>
  <c r="S24" i="3"/>
  <c r="P46" i="3"/>
  <c r="V42" i="3" s="1"/>
  <c r="F36" i="3"/>
  <c r="S36" i="4"/>
  <c r="S30" i="4"/>
  <c r="P48" i="4"/>
  <c r="X42" i="4" s="1"/>
  <c r="H44" i="3"/>
  <c r="K44" i="3" s="1"/>
  <c r="W44" i="3"/>
  <c r="Z44" i="3" s="1"/>
  <c r="F48" i="3"/>
  <c r="E49" i="3" s="1"/>
  <c r="U48" i="3"/>
  <c r="T49" i="3" s="1"/>
  <c r="J44" i="4"/>
  <c r="I45" i="4" s="1"/>
  <c r="Y44" i="4"/>
  <c r="X45" i="4" s="1"/>
  <c r="J46" i="4"/>
  <c r="I47" i="4" s="1"/>
  <c r="Y46" i="4"/>
  <c r="X47" i="4" s="1"/>
  <c r="H48" i="4"/>
  <c r="G49" i="4" s="1"/>
  <c r="W48" i="4"/>
  <c r="V49" i="4" s="1"/>
  <c r="M44" i="3"/>
  <c r="AB44" i="3"/>
  <c r="AA44" i="3" s="1"/>
  <c r="I46" i="3"/>
  <c r="I47" i="3" s="1"/>
  <c r="X46" i="3"/>
  <c r="X47" i="3" s="1"/>
  <c r="G48" i="3"/>
  <c r="G49" i="3" s="1"/>
  <c r="V48" i="3"/>
  <c r="V49" i="3" s="1"/>
  <c r="G44" i="4"/>
  <c r="V44" i="4"/>
  <c r="E46" i="4"/>
  <c r="T46" i="4"/>
  <c r="J44" i="3"/>
  <c r="I45" i="3" s="1"/>
  <c r="Y44" i="3"/>
  <c r="X45" i="3" s="1"/>
  <c r="G45" i="3"/>
  <c r="F48" i="4"/>
  <c r="E49" i="4" s="1"/>
  <c r="U48" i="4"/>
  <c r="T49" i="4" s="1"/>
  <c r="M46" i="4" l="1"/>
  <c r="L46" i="4" s="1"/>
  <c r="K46" i="4"/>
  <c r="E47" i="4"/>
  <c r="L44" i="3"/>
  <c r="K48" i="4"/>
  <c r="Z48" i="3"/>
  <c r="AA48" i="4"/>
  <c r="K48" i="3"/>
  <c r="AB44" i="4"/>
  <c r="AA44" i="4" s="1"/>
  <c r="V45" i="4"/>
  <c r="Z44" i="4"/>
  <c r="V45" i="3"/>
  <c r="L48" i="4"/>
  <c r="M46" i="3"/>
  <c r="L46" i="3" s="1"/>
  <c r="M44" i="4"/>
  <c r="L44" i="4" s="1"/>
  <c r="K44" i="4"/>
  <c r="G45" i="4"/>
  <c r="AB46" i="3"/>
  <c r="AA46" i="3" s="1"/>
  <c r="Z48" i="4"/>
  <c r="M48" i="3"/>
  <c r="L48" i="3" s="1"/>
  <c r="AB46" i="4"/>
  <c r="AA46" i="4" s="1"/>
  <c r="T47" i="4"/>
  <c r="Z46" i="4"/>
  <c r="AB48" i="3"/>
  <c r="AA48" i="3" s="1"/>
  <c r="Z46" i="3"/>
  <c r="K46" i="3"/>
</calcChain>
</file>

<file path=xl/sharedStrings.xml><?xml version="1.0" encoding="utf-8"?>
<sst xmlns="http://schemas.openxmlformats.org/spreadsheetml/2006/main" count="216" uniqueCount="104">
  <si>
    <t>ＪＦＡバーモントカップ</t>
  </si>
  <si>
    <t>第31回全日本U-12フットサル選手権</t>
    <rPh sb="16" eb="19">
      <t>センシュケン</t>
    </rPh>
    <phoneticPr fontId="4"/>
  </si>
  <si>
    <t>栃木県大会抽選順</t>
    <rPh sb="5" eb="7">
      <t>チュウセン</t>
    </rPh>
    <rPh sb="7" eb="8">
      <t>ジュン</t>
    </rPh>
    <phoneticPr fontId="4"/>
  </si>
  <si>
    <t>チェック用</t>
    <rPh sb="4" eb="5">
      <t>ヨウ</t>
    </rPh>
    <phoneticPr fontId="4"/>
  </si>
  <si>
    <t>抽選結果</t>
    <rPh sb="0" eb="4">
      <t>チュウセンケッカ</t>
    </rPh>
    <phoneticPr fontId="4"/>
  </si>
  <si>
    <t>B1</t>
  </si>
  <si>
    <t>地区シード</t>
    <rPh sb="0" eb="2">
      <t>チク</t>
    </rPh>
    <phoneticPr fontId="4"/>
  </si>
  <si>
    <t>①</t>
  </si>
  <si>
    <t>芳賀</t>
    <rPh sb="0" eb="2">
      <t>ハガ</t>
    </rPh>
    <phoneticPr fontId="4"/>
  </si>
  <si>
    <t>祖母井クラブ</t>
    <rPh sb="0" eb="2">
      <t>ソボ</t>
    </rPh>
    <rPh sb="2" eb="3">
      <t>イ</t>
    </rPh>
    <phoneticPr fontId="4"/>
  </si>
  <si>
    <t>B2</t>
  </si>
  <si>
    <t>②</t>
  </si>
  <si>
    <t>下都賀</t>
    <rPh sb="0" eb="3">
      <t>シモツガ</t>
    </rPh>
    <phoneticPr fontId="4"/>
  </si>
  <si>
    <t>ＭＯＲＡＮＧＯ栃木フットボールクラブＵ１２</t>
  </si>
  <si>
    <t>D2</t>
  </si>
  <si>
    <t>③</t>
  </si>
  <si>
    <t>両毛</t>
    <rPh sb="0" eb="2">
      <t>リョウモウ</t>
    </rPh>
    <phoneticPr fontId="4"/>
  </si>
  <si>
    <t>ＦＥ．アトレチコ佐野</t>
    <rPh sb="8" eb="10">
      <t>サノ</t>
    </rPh>
    <phoneticPr fontId="4"/>
  </si>
  <si>
    <t>A3</t>
  </si>
  <si>
    <t>④</t>
  </si>
  <si>
    <t>北那須</t>
    <rPh sb="0" eb="1">
      <t>キタ</t>
    </rPh>
    <rPh sb="1" eb="3">
      <t>ナス</t>
    </rPh>
    <phoneticPr fontId="4"/>
  </si>
  <si>
    <t>野原グランディオスＦＣ</t>
    <rPh sb="0" eb="2">
      <t>ノハラ</t>
    </rPh>
    <phoneticPr fontId="4"/>
  </si>
  <si>
    <t>C1</t>
  </si>
  <si>
    <t>⑤</t>
  </si>
  <si>
    <t>塩谷南那須</t>
    <rPh sb="0" eb="2">
      <t>シオヤ</t>
    </rPh>
    <rPh sb="2" eb="5">
      <t>ミナミナス</t>
    </rPh>
    <phoneticPr fontId="4"/>
  </si>
  <si>
    <t>ＢＬＵＥ　ＴＨＵＮＤＥＲ</t>
  </si>
  <si>
    <t>C3</t>
  </si>
  <si>
    <t>⑥</t>
  </si>
  <si>
    <t>宇河</t>
    <rPh sb="0" eb="2">
      <t>ウカワ</t>
    </rPh>
    <phoneticPr fontId="4"/>
  </si>
  <si>
    <t>ともぞうサッカークラブ</t>
  </si>
  <si>
    <t>A1</t>
  </si>
  <si>
    <t>⑦</t>
  </si>
  <si>
    <t>上都賀</t>
    <rPh sb="0" eb="3">
      <t>カミツガ</t>
    </rPh>
    <phoneticPr fontId="4"/>
  </si>
  <si>
    <t>ＮＩＫＫＯ ＳＰＯＲＴＳ ＣＬＵＢ ジンガ</t>
  </si>
  <si>
    <t>B3</t>
  </si>
  <si>
    <t>⑧</t>
  </si>
  <si>
    <t>清原サッカースポーツ少年団</t>
    <rPh sb="0" eb="2">
      <t>キヨハラ</t>
    </rPh>
    <rPh sb="10" eb="13">
      <t>ショウネンダン</t>
    </rPh>
    <phoneticPr fontId="4"/>
  </si>
  <si>
    <t>D3</t>
  </si>
  <si>
    <t>⑨</t>
  </si>
  <si>
    <t>Ｓ４　スペランツァ</t>
  </si>
  <si>
    <t>A2</t>
  </si>
  <si>
    <t>⑩</t>
  </si>
  <si>
    <t>ＦＣ　ＶＡＬＯＮ</t>
  </si>
  <si>
    <t>C2</t>
  </si>
  <si>
    <t>⑪</t>
  </si>
  <si>
    <t>ＦＣ　ＳＨＵＪＡＫＵ</t>
  </si>
  <si>
    <t>D1</t>
  </si>
  <si>
    <t>⑫</t>
  </si>
  <si>
    <t>さくらボン・ディ・ボーラ</t>
  </si>
  <si>
    <t>JFAバーモントカップ第31回全日本U-12フットサル選手権・栃木県大会</t>
    <rPh sb="11" eb="12">
      <t>ダイ</t>
    </rPh>
    <rPh sb="14" eb="15">
      <t>カイ</t>
    </rPh>
    <rPh sb="15" eb="18">
      <t>ゼンニホン</t>
    </rPh>
    <rPh sb="27" eb="30">
      <t>センシュケン</t>
    </rPh>
    <rPh sb="31" eb="33">
      <t>トチギ</t>
    </rPh>
    <rPh sb="33" eb="36">
      <t>ケンタイカイ</t>
    </rPh>
    <phoneticPr fontId="4"/>
  </si>
  <si>
    <t>栃木県少年サッカー連盟</t>
    <rPh sb="0" eb="3">
      <t>トチギケン</t>
    </rPh>
    <rPh sb="3" eb="5">
      <t>ショウネン</t>
    </rPh>
    <rPh sb="9" eb="11">
      <t>レンメイ</t>
    </rPh>
    <phoneticPr fontId="4"/>
  </si>
  <si>
    <t>足利市民体育館</t>
    <rPh sb="0" eb="2">
      <t>アシカガ</t>
    </rPh>
    <rPh sb="2" eb="4">
      <t>シミン</t>
    </rPh>
    <rPh sb="4" eb="7">
      <t>タイイクカン</t>
    </rPh>
    <phoneticPr fontId="4"/>
  </si>
  <si>
    <t>会場</t>
    <rPh sb="0" eb="2">
      <t>カイジョウ</t>
    </rPh>
    <phoneticPr fontId="4"/>
  </si>
  <si>
    <t>足利市民体育館A</t>
    <rPh sb="0" eb="2">
      <t>アシカガ</t>
    </rPh>
    <rPh sb="2" eb="4">
      <t>シミン</t>
    </rPh>
    <rPh sb="4" eb="7">
      <t>タイイクカン</t>
    </rPh>
    <phoneticPr fontId="4"/>
  </si>
  <si>
    <t>足利市民体育館B</t>
    <rPh sb="0" eb="2">
      <t>アシカガ</t>
    </rPh>
    <rPh sb="2" eb="4">
      <t>シミン</t>
    </rPh>
    <rPh sb="4" eb="7">
      <t>タイイクカン</t>
    </rPh>
    <phoneticPr fontId="4"/>
  </si>
  <si>
    <t>A</t>
  </si>
  <si>
    <t>D</t>
  </si>
  <si>
    <t>B</t>
  </si>
  <si>
    <t>C</t>
  </si>
  <si>
    <t>予選リーグ</t>
    <rPh sb="0" eb="2">
      <t>ヨセン</t>
    </rPh>
    <phoneticPr fontId="4"/>
  </si>
  <si>
    <t>第１会場</t>
    <rPh sb="0" eb="1">
      <t>ダイ</t>
    </rPh>
    <rPh sb="2" eb="4">
      <t>カイジョウ</t>
    </rPh>
    <phoneticPr fontId="4"/>
  </si>
  <si>
    <t>監督打ち合わせ９：２０</t>
    <rPh sb="0" eb="2">
      <t>カントク</t>
    </rPh>
    <rPh sb="2" eb="3">
      <t>ウ</t>
    </rPh>
    <rPh sb="4" eb="5">
      <t>ア</t>
    </rPh>
    <phoneticPr fontId="4"/>
  </si>
  <si>
    <t>主・第２・第３・TK</t>
    <rPh sb="0" eb="1">
      <t>シュ</t>
    </rPh>
    <rPh sb="2" eb="3">
      <t>ダイ</t>
    </rPh>
    <rPh sb="5" eb="6">
      <t>ダイ</t>
    </rPh>
    <phoneticPr fontId="4"/>
  </si>
  <si>
    <t>（</t>
  </si>
  <si>
    <t>-</t>
  </si>
  <si>
    <t>）</t>
  </si>
  <si>
    <t>４，５，６，４</t>
  </si>
  <si>
    <t>１，２，３，１</t>
  </si>
  <si>
    <t>５，６，４，５</t>
  </si>
  <si>
    <t>２，３，１，２</t>
  </si>
  <si>
    <t>６，４，５，６</t>
  </si>
  <si>
    <t>３，１，２，３</t>
  </si>
  <si>
    <t>勝点</t>
    <rPh sb="0" eb="1">
      <t>カ</t>
    </rPh>
    <rPh sb="1" eb="2">
      <t>テン</t>
    </rPh>
    <phoneticPr fontId="4"/>
  </si>
  <si>
    <t>得失点</t>
    <rPh sb="0" eb="3">
      <t>トクシッテン</t>
    </rPh>
    <phoneticPr fontId="4"/>
  </si>
  <si>
    <t>総得点</t>
    <rPh sb="0" eb="1">
      <t>ソウ</t>
    </rPh>
    <rPh sb="1" eb="3">
      <t>トクテン</t>
    </rPh>
    <phoneticPr fontId="4"/>
  </si>
  <si>
    <t>順位</t>
    <rPh sb="0" eb="2">
      <t>ジュンイ</t>
    </rPh>
    <phoneticPr fontId="4"/>
  </si>
  <si>
    <t>第２会場</t>
    <rPh sb="0" eb="1">
      <t>ダイ</t>
    </rPh>
    <rPh sb="2" eb="4">
      <t>カイジョウ</t>
    </rPh>
    <phoneticPr fontId="4"/>
  </si>
  <si>
    <t>準決勝・決勝</t>
    <rPh sb="0" eb="3">
      <t>ジュンケッショウ</t>
    </rPh>
    <rPh sb="4" eb="6">
      <t>ケッショウ</t>
    </rPh>
    <phoneticPr fontId="4"/>
  </si>
  <si>
    <t>A⑧</t>
  </si>
  <si>
    <t>A⑦</t>
  </si>
  <si>
    <t>B⑦</t>
  </si>
  <si>
    <t>A１位</t>
    <rPh sb="2" eb="3">
      <t>イ</t>
    </rPh>
    <phoneticPr fontId="4"/>
  </si>
  <si>
    <t>B１位</t>
    <rPh sb="2" eb="3">
      <t>イ</t>
    </rPh>
    <phoneticPr fontId="4"/>
  </si>
  <si>
    <t>C１位</t>
    <rPh sb="2" eb="3">
      <t>イ</t>
    </rPh>
    <phoneticPr fontId="4"/>
  </si>
  <si>
    <t>D１位</t>
    <rPh sb="2" eb="3">
      <t>イ</t>
    </rPh>
    <phoneticPr fontId="4"/>
  </si>
  <si>
    <t>準決勝</t>
    <rPh sb="0" eb="3">
      <t>ジュンケッショウケッショウ</t>
    </rPh>
    <phoneticPr fontId="4"/>
  </si>
  <si>
    <t>主・第２・第３・ＴＫ</t>
    <rPh sb="0" eb="1">
      <t>シュ</t>
    </rPh>
    <rPh sb="2" eb="3">
      <t>ダイ</t>
    </rPh>
    <rPh sb="5" eb="6">
      <t>ダイ</t>
    </rPh>
    <phoneticPr fontId="4"/>
  </si>
  <si>
    <t>ー</t>
  </si>
  <si>
    <t>A2位</t>
    <rPh sb="2" eb="3">
      <t>イ</t>
    </rPh>
    <phoneticPr fontId="4"/>
  </si>
  <si>
    <t>B2位</t>
    <rPh sb="2" eb="3">
      <t>イ</t>
    </rPh>
    <phoneticPr fontId="4"/>
  </si>
  <si>
    <t>B3位</t>
    <rPh sb="2" eb="3">
      <t>イ</t>
    </rPh>
    <phoneticPr fontId="4"/>
  </si>
  <si>
    <t>A3位</t>
    <rPh sb="2" eb="3">
      <t>イ</t>
    </rPh>
    <phoneticPr fontId="4"/>
  </si>
  <si>
    <t>C2位</t>
    <rPh sb="2" eb="3">
      <t>イ</t>
    </rPh>
    <phoneticPr fontId="4"/>
  </si>
  <si>
    <t>D2位</t>
    <rPh sb="2" eb="3">
      <t>イ</t>
    </rPh>
    <phoneticPr fontId="4"/>
  </si>
  <si>
    <t>D3位</t>
    <rPh sb="2" eb="3">
      <t>イ</t>
    </rPh>
    <phoneticPr fontId="4"/>
  </si>
  <si>
    <t>C3位</t>
    <rPh sb="2" eb="3">
      <t>イ</t>
    </rPh>
    <phoneticPr fontId="4"/>
  </si>
  <si>
    <t>決勝</t>
    <rPh sb="0" eb="2">
      <t>ケッショウ</t>
    </rPh>
    <phoneticPr fontId="4"/>
  </si>
  <si>
    <t>プレイングタイム</t>
  </si>
  <si>
    <t>審判委員会</t>
    <rPh sb="0" eb="2">
      <t>シンパン</t>
    </rPh>
    <rPh sb="2" eb="5">
      <t>イインカイ</t>
    </rPh>
    <phoneticPr fontId="4"/>
  </si>
  <si>
    <t>A⑦負け</t>
    <rPh sb="2" eb="3">
      <t>マ</t>
    </rPh>
    <phoneticPr fontId="4"/>
  </si>
  <si>
    <t>B⑦負け</t>
    <rPh sb="2" eb="3">
      <t>マ</t>
    </rPh>
    <phoneticPr fontId="4"/>
  </si>
  <si>
    <t>優勝</t>
    <rPh sb="0" eb="2">
      <t>ユウショウ</t>
    </rPh>
    <phoneticPr fontId="4"/>
  </si>
  <si>
    <t>準優勝</t>
    <rPh sb="0" eb="3">
      <t>ジュンユウショウ</t>
    </rPh>
    <phoneticPr fontId="4"/>
  </si>
  <si>
    <t>第３位</t>
    <rPh sb="0" eb="1">
      <t>ダイ</t>
    </rPh>
    <rPh sb="2" eb="3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</si>
</sst>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&quot;:&quot;mm;@"/>
    <numFmt numFmtId="177" formatCode="h&quot;:&quot;mm"/>
    <numFmt numFmtId="178" formatCode="0&quot; &quot;"/>
  </numFmts>
  <fonts count="27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color rgb="FF000000"/>
      <name val="HG丸ｺﾞｼｯｸM-PRO"/>
      <family val="3"/>
      <charset val="128"/>
    </font>
    <font>
      <sz val="6"/>
      <color rgb="FF000000"/>
      <name val="ＭＳ Ｐゴシック"/>
      <family val="3"/>
      <charset val="128"/>
    </font>
    <font>
      <b/>
      <sz val="11"/>
      <color rgb="FF000000"/>
      <name val="Meiryo UI"/>
      <family val="3"/>
      <charset val="128"/>
    </font>
    <font>
      <sz val="16"/>
      <color rgb="FF00000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20"/>
      <color rgb="FF000000"/>
      <name val="ＤＨＰ平成ゴシックW5"/>
      <family val="3"/>
      <charset val="128"/>
    </font>
    <font>
      <sz val="18"/>
      <color rgb="FF000000"/>
      <name val="ＤＨＰ平成ゴシックW5"/>
      <family val="3"/>
      <charset val="128"/>
    </font>
    <font>
      <sz val="16"/>
      <color rgb="FF000000"/>
      <name val="ＭＳ Ｐゴシック"/>
      <family val="3"/>
      <charset val="128"/>
    </font>
    <font>
      <sz val="20"/>
      <color rgb="FF000000"/>
      <name val="HG正楷書体-PRO"/>
      <family val="4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HG正楷書体-PRO"/>
      <family val="4"/>
      <charset val="128"/>
    </font>
    <font>
      <sz val="22"/>
      <color rgb="FF000000"/>
      <name val="ＭＳ Ｐゴシック"/>
      <family val="3"/>
      <charset val="128"/>
    </font>
    <font>
      <b/>
      <sz val="15"/>
      <color rgb="FF000000"/>
      <name val="ＭＳ Ｐゴシック"/>
      <family val="3"/>
      <charset val="128"/>
    </font>
    <font>
      <sz val="15"/>
      <color rgb="FF00000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Border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textRotation="255" shrinkToFit="1"/>
    </xf>
    <xf numFmtId="0" fontId="9" fillId="0" borderId="0" xfId="0" applyFont="1" applyFill="1" applyAlignment="1">
      <alignment horizontal="center" vertical="center" textRotation="255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textRotation="255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4" fontId="10" fillId="0" borderId="0" xfId="0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horizontal="center" textRotation="255"/>
    </xf>
    <xf numFmtId="0" fontId="9" fillId="0" borderId="0" xfId="0" applyFont="1" applyAlignment="1">
      <alignment textRotation="255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textRotation="255"/>
    </xf>
    <xf numFmtId="0" fontId="9" fillId="0" borderId="0" xfId="0" applyFont="1" applyFill="1" applyAlignment="1">
      <alignment vertical="top" textRotation="255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177" fontId="9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9" fillId="3" borderId="0" xfId="0" applyFont="1" applyFill="1">
      <alignment vertical="center"/>
    </xf>
    <xf numFmtId="0" fontId="20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textRotation="255"/>
    </xf>
    <xf numFmtId="0" fontId="9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textRotation="255" shrinkToFit="1"/>
    </xf>
    <xf numFmtId="0" fontId="9" fillId="3" borderId="1" xfId="0" applyFont="1" applyFill="1" applyBorder="1" applyAlignment="1">
      <alignment horizontal="center" vertical="center" textRotation="255" shrinkToFit="1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vertical="center" textRotation="255" shrinkToFit="1"/>
    </xf>
    <xf numFmtId="0" fontId="9" fillId="0" borderId="4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top" textRotation="255"/>
    </xf>
    <xf numFmtId="0" fontId="9" fillId="0" borderId="0" xfId="0" applyFont="1" applyAlignment="1">
      <alignment horizontal="center" vertical="top" textRotation="255" wrapText="1"/>
    </xf>
    <xf numFmtId="0" fontId="9" fillId="0" borderId="0" xfId="0" applyFont="1" applyAlignment="1">
      <alignment horizontal="center" vertical="top" textRotation="255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textRotation="255"/>
    </xf>
    <xf numFmtId="0" fontId="0" fillId="0" borderId="0" xfId="0" applyAlignment="1">
      <alignment horizontal="center" vertical="top" textRotation="255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 vertical="top" textRotation="255" wrapText="1"/>
    </xf>
    <xf numFmtId="0" fontId="9" fillId="3" borderId="0" xfId="0" applyFont="1" applyFill="1" applyAlignment="1">
      <alignment horizontal="center" vertical="top" textRotation="255" wrapText="1"/>
    </xf>
    <xf numFmtId="0" fontId="0" fillId="0" borderId="0" xfId="0" applyAlignment="1">
      <alignment horizontal="center" vertical="top" textRotation="255" wrapText="1"/>
    </xf>
    <xf numFmtId="0" fontId="0" fillId="0" borderId="0" xfId="0" applyAlignment="1">
      <alignment horizontal="center" vertical="top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right" vertical="center"/>
    </xf>
    <xf numFmtId="0" fontId="24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177" fontId="9" fillId="0" borderId="0" xfId="0" applyNumberFormat="1" applyFont="1" applyFill="1" applyAlignment="1">
      <alignment horizontal="center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386718</xdr:colOff>
      <xdr:row>43</xdr:row>
      <xdr:rowOff>0</xdr:rowOff>
    </xdr:from>
    <xdr:ext cx="2360295" cy="1892295"/>
    <xdr:sp macro="" textlink="">
      <xdr:nvSpPr>
        <xdr:cNvPr id="2" name="Line 1"/>
        <xdr:cNvSpPr/>
      </xdr:nvSpPr>
      <xdr:spPr>
        <a:xfrm>
          <a:off x="1552578" y="13693140"/>
          <a:ext cx="2360295" cy="189229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ja-JP" altLang="en-US"/>
        </a:p>
      </xdr:txBody>
    </xdr:sp>
    <xdr:clientData/>
  </xdr:oneCellAnchor>
  <xdr:oneCellAnchor>
    <xdr:from>
      <xdr:col>18</xdr:col>
      <xdr:colOff>386718</xdr:colOff>
      <xdr:row>43</xdr:row>
      <xdr:rowOff>0</xdr:rowOff>
    </xdr:from>
    <xdr:ext cx="2397757" cy="1924053"/>
    <xdr:sp macro="" textlink="">
      <xdr:nvSpPr>
        <xdr:cNvPr id="3" name="Line 2"/>
        <xdr:cNvSpPr/>
      </xdr:nvSpPr>
      <xdr:spPr>
        <a:xfrm>
          <a:off x="7381878" y="13693140"/>
          <a:ext cx="2397757" cy="192405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386718</xdr:colOff>
      <xdr:row>43</xdr:row>
      <xdr:rowOff>0</xdr:rowOff>
    </xdr:from>
    <xdr:ext cx="2360295" cy="1892295"/>
    <xdr:sp macro="" textlink="">
      <xdr:nvSpPr>
        <xdr:cNvPr id="2" name="Line 1"/>
        <xdr:cNvSpPr/>
      </xdr:nvSpPr>
      <xdr:spPr>
        <a:xfrm>
          <a:off x="1552578" y="13693140"/>
          <a:ext cx="2360295" cy="189229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ja-JP" altLang="en-US"/>
        </a:p>
      </xdr:txBody>
    </xdr:sp>
    <xdr:clientData/>
  </xdr:oneCellAnchor>
  <xdr:oneCellAnchor>
    <xdr:from>
      <xdr:col>18</xdr:col>
      <xdr:colOff>386718</xdr:colOff>
      <xdr:row>43</xdr:row>
      <xdr:rowOff>0</xdr:rowOff>
    </xdr:from>
    <xdr:ext cx="2397757" cy="1924053"/>
    <xdr:sp macro="" textlink="">
      <xdr:nvSpPr>
        <xdr:cNvPr id="3" name="Line 2"/>
        <xdr:cNvSpPr/>
      </xdr:nvSpPr>
      <xdr:spPr>
        <a:xfrm>
          <a:off x="7381878" y="13693140"/>
          <a:ext cx="2397757" cy="192405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5" x14ac:dyDescent="0.2"/>
  <cols>
    <col min="1" max="1" width="8.77734375" style="1" bestFit="1" customWidth="1"/>
    <col min="2" max="2" width="9.44140625" style="1" bestFit="1" customWidth="1"/>
    <col min="3" max="4" width="10.109375" style="12" customWidth="1"/>
    <col min="5" max="5" width="10.21875" style="12" customWidth="1"/>
    <col min="6" max="6" width="32.6640625" customWidth="1"/>
    <col min="7" max="7" width="8.88671875" customWidth="1"/>
  </cols>
  <sheetData>
    <row r="1" spans="1:9" x14ac:dyDescent="0.2">
      <c r="C1" s="13" t="s">
        <v>0</v>
      </c>
      <c r="D1" s="13"/>
      <c r="E1" s="13"/>
      <c r="F1" s="13"/>
    </row>
    <row r="2" spans="1:9" x14ac:dyDescent="0.2">
      <c r="C2" s="13" t="s">
        <v>1</v>
      </c>
      <c r="D2" s="13"/>
      <c r="E2" s="13"/>
      <c r="F2" s="13"/>
    </row>
    <row r="3" spans="1:9" x14ac:dyDescent="0.2">
      <c r="C3" s="13" t="s">
        <v>2</v>
      </c>
      <c r="D3" s="13"/>
      <c r="E3" s="13"/>
      <c r="F3" s="13"/>
    </row>
    <row r="4" spans="1:9" ht="19.2" x14ac:dyDescent="0.2">
      <c r="A4" s="2" t="s">
        <v>3</v>
      </c>
      <c r="B4" s="3" t="s">
        <v>4</v>
      </c>
      <c r="C4" s="4"/>
      <c r="D4" s="4"/>
      <c r="E4" s="4"/>
      <c r="F4" s="4"/>
    </row>
    <row r="5" spans="1:9" ht="23.1" customHeight="1" x14ac:dyDescent="0.2">
      <c r="A5" s="2">
        <f t="shared" ref="A5:A11" si="0">COUNTIF(B:B,B5)</f>
        <v>1</v>
      </c>
      <c r="B5" s="5" t="s">
        <v>5</v>
      </c>
      <c r="C5" s="14" t="s">
        <v>6</v>
      </c>
      <c r="D5" s="7" t="s">
        <v>7</v>
      </c>
      <c r="E5" s="6" t="s">
        <v>8</v>
      </c>
      <c r="F5" s="6" t="s">
        <v>9</v>
      </c>
    </row>
    <row r="6" spans="1:9" ht="23.1" customHeight="1" x14ac:dyDescent="0.2">
      <c r="A6" s="2">
        <f t="shared" si="0"/>
        <v>1</v>
      </c>
      <c r="B6" s="5" t="s">
        <v>10</v>
      </c>
      <c r="C6" s="14"/>
      <c r="D6" s="7" t="s">
        <v>11</v>
      </c>
      <c r="E6" s="6" t="s">
        <v>12</v>
      </c>
      <c r="F6" s="6" t="s">
        <v>13</v>
      </c>
    </row>
    <row r="7" spans="1:9" ht="23.1" customHeight="1" x14ac:dyDescent="0.2">
      <c r="A7" s="2">
        <f t="shared" si="0"/>
        <v>1</v>
      </c>
      <c r="B7" s="5" t="s">
        <v>14</v>
      </c>
      <c r="C7" s="14"/>
      <c r="D7" s="7" t="s">
        <v>15</v>
      </c>
      <c r="E7" s="8" t="s">
        <v>16</v>
      </c>
      <c r="F7" s="6" t="s">
        <v>17</v>
      </c>
    </row>
    <row r="8" spans="1:9" ht="23.1" customHeight="1" x14ac:dyDescent="0.2">
      <c r="A8" s="2">
        <f t="shared" si="0"/>
        <v>1</v>
      </c>
      <c r="B8" s="5" t="s">
        <v>18</v>
      </c>
      <c r="C8" s="14"/>
      <c r="D8" s="7" t="s">
        <v>19</v>
      </c>
      <c r="E8" s="8" t="s">
        <v>20</v>
      </c>
      <c r="F8" s="6" t="s">
        <v>21</v>
      </c>
    </row>
    <row r="9" spans="1:9" ht="23.1" customHeight="1" x14ac:dyDescent="0.2">
      <c r="A9" s="2">
        <f t="shared" si="0"/>
        <v>1</v>
      </c>
      <c r="B9" s="3" t="s">
        <v>22</v>
      </c>
      <c r="C9" s="14"/>
      <c r="D9" s="7" t="s">
        <v>23</v>
      </c>
      <c r="E9" s="6" t="s">
        <v>24</v>
      </c>
      <c r="F9" s="6" t="s">
        <v>25</v>
      </c>
    </row>
    <row r="10" spans="1:9" ht="23.1" customHeight="1" x14ac:dyDescent="0.2">
      <c r="A10" s="2">
        <f t="shared" si="0"/>
        <v>1</v>
      </c>
      <c r="B10" s="3" t="s">
        <v>26</v>
      </c>
      <c r="C10" s="14"/>
      <c r="D10" s="7" t="s">
        <v>27</v>
      </c>
      <c r="E10" s="6" t="s">
        <v>28</v>
      </c>
      <c r="F10" s="6" t="s">
        <v>29</v>
      </c>
    </row>
    <row r="11" spans="1:9" ht="23.1" customHeight="1" x14ac:dyDescent="0.2">
      <c r="A11" s="2">
        <f t="shared" si="0"/>
        <v>1</v>
      </c>
      <c r="B11" s="3" t="s">
        <v>30</v>
      </c>
      <c r="C11" s="14"/>
      <c r="D11" s="7" t="s">
        <v>31</v>
      </c>
      <c r="E11" s="6" t="s">
        <v>32</v>
      </c>
      <c r="F11" s="6" t="s">
        <v>33</v>
      </c>
    </row>
    <row r="12" spans="1:9" ht="23.1" customHeight="1" x14ac:dyDescent="0.2">
      <c r="C12" s="9"/>
      <c r="D12" s="9"/>
      <c r="E12" s="9"/>
      <c r="F12" s="9"/>
    </row>
    <row r="13" spans="1:9" ht="23.1" customHeight="1" x14ac:dyDescent="0.2">
      <c r="A13" s="2">
        <f>COUNTIF(B:B,B13)</f>
        <v>1</v>
      </c>
      <c r="B13" s="3" t="s">
        <v>34</v>
      </c>
      <c r="C13" s="9"/>
      <c r="D13" s="7" t="s">
        <v>35</v>
      </c>
      <c r="E13" s="6" t="s">
        <v>28</v>
      </c>
      <c r="F13" s="6" t="s">
        <v>36</v>
      </c>
    </row>
    <row r="14" spans="1:9" ht="23.1" customHeight="1" x14ac:dyDescent="0.2">
      <c r="A14" s="2">
        <f>COUNTIF(B:B,B14)</f>
        <v>1</v>
      </c>
      <c r="B14" s="3" t="s">
        <v>37</v>
      </c>
      <c r="C14" s="9"/>
      <c r="D14" s="7" t="s">
        <v>38</v>
      </c>
      <c r="E14" s="6" t="s">
        <v>28</v>
      </c>
      <c r="F14" s="6" t="s">
        <v>39</v>
      </c>
    </row>
    <row r="15" spans="1:9" ht="23.1" customHeight="1" x14ac:dyDescent="0.2">
      <c r="A15" s="2">
        <f>COUNTIF(B:B,B15)</f>
        <v>1</v>
      </c>
      <c r="B15" s="3" t="s">
        <v>40</v>
      </c>
      <c r="C15" s="9"/>
      <c r="D15" s="7" t="s">
        <v>41</v>
      </c>
      <c r="E15" s="6" t="s">
        <v>12</v>
      </c>
      <c r="F15" s="6" t="s">
        <v>42</v>
      </c>
      <c r="I15" s="10"/>
    </row>
    <row r="16" spans="1:9" ht="23.1" customHeight="1" x14ac:dyDescent="0.2">
      <c r="A16" s="2">
        <f>COUNTIF(B:B,B16)</f>
        <v>1</v>
      </c>
      <c r="B16" s="3" t="s">
        <v>43</v>
      </c>
      <c r="C16" s="9"/>
      <c r="D16" s="7" t="s">
        <v>44</v>
      </c>
      <c r="E16" s="6" t="s">
        <v>16</v>
      </c>
      <c r="F16" s="6" t="s">
        <v>45</v>
      </c>
      <c r="I16" s="10"/>
    </row>
    <row r="17" spans="1:10" ht="23.1" customHeight="1" x14ac:dyDescent="0.2">
      <c r="A17" s="2">
        <f>COUNTIF(B:B,B17)</f>
        <v>1</v>
      </c>
      <c r="B17" s="3" t="s">
        <v>46</v>
      </c>
      <c r="C17" s="9"/>
      <c r="D17" s="7" t="s">
        <v>47</v>
      </c>
      <c r="E17" s="6" t="s">
        <v>24</v>
      </c>
      <c r="F17" s="6" t="s">
        <v>48</v>
      </c>
      <c r="J17" s="11"/>
    </row>
  </sheetData>
  <mergeCells count="4">
    <mergeCell ref="C1:F1"/>
    <mergeCell ref="C2:F2"/>
    <mergeCell ref="C3:F3"/>
    <mergeCell ref="C5:C11"/>
  </mergeCells>
  <phoneticPr fontId="7"/>
  <printOptions horizontalCentered="1"/>
  <pageMargins left="0.59055118110236182" right="0.59055118110236182" top="0.78740157480314998" bottom="0.59055118110236182" header="0" footer="0"/>
  <pageSetup paperSize="9" fitToWidth="0" fitToHeight="0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workbookViewId="0"/>
  </sheetViews>
  <sheetFormatPr defaultRowHeight="13.2" x14ac:dyDescent="0.2"/>
  <cols>
    <col min="1" max="1" width="7.109375" customWidth="1"/>
    <col min="2" max="2" width="2.6640625" customWidth="1"/>
    <col min="3" max="5" width="8.6640625" customWidth="1"/>
    <col min="6" max="6" width="4.6640625" customWidth="1"/>
    <col min="7" max="7" width="2.33203125" customWidth="1"/>
    <col min="8" max="8" width="4.6640625" customWidth="1"/>
    <col min="9" max="9" width="2.77734375" customWidth="1"/>
    <col min="10" max="10" width="3.33203125" customWidth="1"/>
    <col min="11" max="12" width="4.6640625" customWidth="1"/>
    <col min="13" max="13" width="1.88671875" customWidth="1"/>
    <col min="14" max="14" width="2.44140625" customWidth="1"/>
    <col min="15" max="15" width="3.21875" customWidth="1"/>
    <col min="16" max="16" width="2.33203125" customWidth="1"/>
    <col min="17" max="18" width="4.6640625" customWidth="1"/>
    <col min="19" max="19" width="2.33203125" customWidth="1"/>
    <col min="20" max="20" width="3.109375" customWidth="1"/>
    <col min="21" max="21" width="2.77734375" customWidth="1"/>
    <col min="22" max="22" width="2.109375" customWidth="1"/>
    <col min="23" max="24" width="4.6640625" customWidth="1"/>
    <col min="25" max="25" width="3.33203125" customWidth="1"/>
    <col min="26" max="26" width="2.88671875" customWidth="1"/>
    <col min="27" max="27" width="4.6640625" customWidth="1"/>
    <col min="28" max="28" width="2.77734375" customWidth="1"/>
    <col min="29" max="29" width="4.6640625" customWidth="1"/>
    <col min="30" max="32" width="8.6640625" customWidth="1"/>
    <col min="33" max="33" width="2.6640625" customWidth="1"/>
    <col min="34" max="34" width="7.88671875" customWidth="1"/>
    <col min="35" max="35" width="8.88671875" customWidth="1"/>
  </cols>
  <sheetData>
    <row r="1" spans="1:34" ht="60" customHeight="1" x14ac:dyDescent="0.2">
      <c r="A1" s="15"/>
      <c r="B1" s="15"/>
      <c r="C1" s="43" t="s">
        <v>49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15"/>
      <c r="AH1" s="15"/>
    </row>
    <row r="2" spans="1:34" ht="60" customHeight="1" x14ac:dyDescent="0.2">
      <c r="A2" s="15"/>
      <c r="B2" s="1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15"/>
      <c r="AH2" s="15"/>
    </row>
    <row r="3" spans="1:34" ht="60" customHeight="1" x14ac:dyDescent="0.2">
      <c r="A3" s="15"/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4" t="s">
        <v>50</v>
      </c>
      <c r="AB3" s="44"/>
      <c r="AC3" s="44"/>
      <c r="AD3" s="44"/>
      <c r="AE3" s="44"/>
      <c r="AF3" s="44"/>
      <c r="AG3" s="44"/>
      <c r="AH3" s="15"/>
    </row>
    <row r="4" spans="1:34" ht="60" customHeight="1" x14ac:dyDescent="0.2">
      <c r="A4" s="15"/>
      <c r="B4" s="15"/>
      <c r="C4" s="45"/>
      <c r="D4" s="45"/>
      <c r="E4" s="45"/>
      <c r="F4" s="15"/>
      <c r="G4" s="15"/>
      <c r="H4" s="15"/>
      <c r="I4" s="15"/>
      <c r="J4" s="15"/>
      <c r="K4" s="46" t="s">
        <v>51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4" ht="60" customHeight="1" thickBot="1" x14ac:dyDescent="0.25">
      <c r="A5" s="17" t="s">
        <v>52</v>
      </c>
      <c r="B5" s="15"/>
      <c r="C5" s="15"/>
      <c r="D5" s="15"/>
      <c r="E5" s="15"/>
      <c r="F5" s="15"/>
      <c r="G5" s="47">
        <v>44015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15"/>
      <c r="AD5" s="15"/>
      <c r="AE5" s="15"/>
      <c r="AF5" s="15"/>
      <c r="AG5" s="15"/>
      <c r="AH5" s="17" t="s">
        <v>52</v>
      </c>
    </row>
    <row r="6" spans="1:34" ht="60" customHeight="1" thickTop="1" thickBot="1" x14ac:dyDescent="0.25">
      <c r="A6" s="48" t="s">
        <v>53</v>
      </c>
      <c r="B6" s="15"/>
      <c r="C6" s="137" t="str">
        <f>IFERROR(VLOOKUP(ASC($K$8&amp;F6),抽選結果!$B:$F,5,FALSE),"")</f>
        <v>ＮＩＫＫＯ ＳＰＯＲＴＳ ＣＬＵＢ ジンガ</v>
      </c>
      <c r="D6" s="137"/>
      <c r="E6" s="137"/>
      <c r="F6" s="49">
        <v>1</v>
      </c>
      <c r="G6" s="18"/>
      <c r="H6" s="19"/>
      <c r="I6" s="20"/>
      <c r="J6" s="20"/>
      <c r="K6" s="20"/>
      <c r="L6" s="20"/>
      <c r="M6" s="20"/>
      <c r="N6" s="20"/>
      <c r="O6" s="20"/>
      <c r="P6" s="20"/>
      <c r="Q6" s="45"/>
      <c r="R6" s="45"/>
      <c r="S6" s="20"/>
      <c r="T6" s="20"/>
      <c r="U6" s="20"/>
      <c r="V6" s="20"/>
      <c r="W6" s="20"/>
      <c r="X6" s="20"/>
      <c r="Y6" s="20"/>
      <c r="Z6" s="20"/>
      <c r="AA6" s="21"/>
      <c r="AB6" s="22"/>
      <c r="AC6" s="49">
        <v>6</v>
      </c>
      <c r="AD6" s="90" t="str">
        <f>IFERROR(VLOOKUP(ASC($X$8&amp;AC6-3),抽選結果!$B:$F,5,FALSE),"")</f>
        <v>Ｓ４　スペランツァ</v>
      </c>
      <c r="AE6" s="90"/>
      <c r="AF6" s="90"/>
      <c r="AG6" s="15"/>
      <c r="AH6" s="48" t="s">
        <v>54</v>
      </c>
    </row>
    <row r="7" spans="1:34" ht="60" customHeight="1" thickTop="1" thickBot="1" x14ac:dyDescent="0.25">
      <c r="A7" s="48"/>
      <c r="B7" s="15"/>
      <c r="C7" s="137"/>
      <c r="D7" s="137"/>
      <c r="E7" s="137"/>
      <c r="F7" s="49"/>
      <c r="G7" s="23"/>
      <c r="H7" s="24"/>
      <c r="I7" s="20"/>
      <c r="J7" s="20"/>
      <c r="K7" s="20"/>
      <c r="L7" s="20"/>
      <c r="M7" s="20"/>
      <c r="N7" s="20"/>
      <c r="O7" s="20"/>
      <c r="P7" s="20"/>
      <c r="Q7" s="45"/>
      <c r="R7" s="45"/>
      <c r="S7" s="20"/>
      <c r="T7" s="20"/>
      <c r="U7" s="20"/>
      <c r="V7" s="20"/>
      <c r="W7" s="20"/>
      <c r="X7" s="20"/>
      <c r="Y7" s="20"/>
      <c r="Z7" s="20"/>
      <c r="AA7" s="23"/>
      <c r="AB7" s="24"/>
      <c r="AC7" s="49"/>
      <c r="AD7" s="90"/>
      <c r="AE7" s="90"/>
      <c r="AF7" s="90"/>
      <c r="AG7" s="15"/>
      <c r="AH7" s="48"/>
    </row>
    <row r="8" spans="1:34" ht="60" customHeight="1" thickTop="1" thickBot="1" x14ac:dyDescent="0.25">
      <c r="A8" s="48"/>
      <c r="B8" s="15"/>
      <c r="C8" s="141" t="str">
        <f>IFERROR(VLOOKUP(ASC($K$8&amp;F8),抽選結果!$B:$F,5,FALSE),"")</f>
        <v>ＦＣ　ＶＡＬＯＮ</v>
      </c>
      <c r="D8" s="141"/>
      <c r="E8" s="141"/>
      <c r="F8" s="49">
        <v>2</v>
      </c>
      <c r="G8" s="19"/>
      <c r="H8" s="25"/>
      <c r="I8" s="26"/>
      <c r="J8" s="27"/>
      <c r="K8" s="20" t="s">
        <v>55</v>
      </c>
      <c r="L8" s="20"/>
      <c r="M8" s="20"/>
      <c r="N8" s="20"/>
      <c r="O8" s="20"/>
      <c r="P8" s="20"/>
      <c r="Q8" s="45"/>
      <c r="R8" s="45"/>
      <c r="S8" s="20"/>
      <c r="T8" s="20"/>
      <c r="U8" s="20"/>
      <c r="V8" s="20"/>
      <c r="W8" s="20"/>
      <c r="X8" s="20" t="s">
        <v>56</v>
      </c>
      <c r="Y8" s="27"/>
      <c r="Z8" s="28"/>
      <c r="AA8" s="29"/>
      <c r="AB8" s="19"/>
      <c r="AC8" s="49">
        <v>5</v>
      </c>
      <c r="AD8" s="90" t="str">
        <f>IFERROR(VLOOKUP(ASC($X$8&amp;AC8-3),抽選結果!$B:$F,5,FALSE),"")</f>
        <v>ＦＥ．アトレチコ佐野</v>
      </c>
      <c r="AE8" s="90"/>
      <c r="AF8" s="90"/>
      <c r="AG8" s="15"/>
      <c r="AH8" s="48"/>
    </row>
    <row r="9" spans="1:34" ht="60" customHeight="1" thickTop="1" thickBot="1" x14ac:dyDescent="0.25">
      <c r="A9" s="48"/>
      <c r="B9" s="15"/>
      <c r="C9" s="141"/>
      <c r="D9" s="141"/>
      <c r="E9" s="141"/>
      <c r="F9" s="49"/>
      <c r="G9" s="30"/>
      <c r="H9" s="24"/>
      <c r="I9" s="20"/>
      <c r="J9" s="20"/>
      <c r="K9" s="31"/>
      <c r="L9" s="20"/>
      <c r="M9" s="20"/>
      <c r="N9" s="20"/>
      <c r="O9" s="20"/>
      <c r="P9" s="20"/>
      <c r="Q9" s="45"/>
      <c r="R9" s="45"/>
      <c r="S9" s="20"/>
      <c r="T9" s="20"/>
      <c r="U9" s="20"/>
      <c r="V9" s="20"/>
      <c r="W9" s="20"/>
      <c r="X9" s="20"/>
      <c r="Y9" s="31"/>
      <c r="Z9" s="20"/>
      <c r="AA9" s="23"/>
      <c r="AB9" s="30"/>
      <c r="AC9" s="49"/>
      <c r="AD9" s="90"/>
      <c r="AE9" s="90"/>
      <c r="AF9" s="90"/>
      <c r="AG9" s="15"/>
      <c r="AH9" s="48"/>
    </row>
    <row r="10" spans="1:34" ht="60" customHeight="1" thickTop="1" thickBot="1" x14ac:dyDescent="0.25">
      <c r="A10" s="48"/>
      <c r="B10" s="15"/>
      <c r="C10" s="137" t="str">
        <f>IFERROR(VLOOKUP(ASC($K$8&amp;F10),抽選結果!$B:$F,5,FALSE),"")</f>
        <v>野原グランディオスＦＣ</v>
      </c>
      <c r="D10" s="137"/>
      <c r="E10" s="137"/>
      <c r="F10" s="49">
        <v>3</v>
      </c>
      <c r="G10" s="21"/>
      <c r="H10" s="25"/>
      <c r="I10" s="20"/>
      <c r="J10" s="20"/>
      <c r="K10" s="31"/>
      <c r="L10" s="20"/>
      <c r="M10" s="20"/>
      <c r="N10" s="20"/>
      <c r="O10" s="20"/>
      <c r="P10" s="20"/>
      <c r="Q10" s="45"/>
      <c r="R10" s="45"/>
      <c r="S10" s="20"/>
      <c r="T10" s="20"/>
      <c r="U10" s="20"/>
      <c r="V10" s="20"/>
      <c r="W10" s="20"/>
      <c r="X10" s="20"/>
      <c r="Y10" s="31"/>
      <c r="Z10" s="20"/>
      <c r="AA10" s="29"/>
      <c r="AB10" s="21"/>
      <c r="AC10" s="49">
        <v>4</v>
      </c>
      <c r="AD10" s="140" t="str">
        <f>IFERROR(VLOOKUP(ASC($X$8&amp;AC10-3),抽選結果!$B:$F,5,FALSE),"")</f>
        <v>さくらボン・ディ・ボーラ</v>
      </c>
      <c r="AE10" s="140"/>
      <c r="AF10" s="140"/>
      <c r="AG10" s="15"/>
      <c r="AH10" s="48"/>
    </row>
    <row r="11" spans="1:34" ht="60" customHeight="1" thickTop="1" thickBot="1" x14ac:dyDescent="0.25">
      <c r="A11" s="48"/>
      <c r="B11" s="15"/>
      <c r="C11" s="137"/>
      <c r="D11" s="137"/>
      <c r="E11" s="137"/>
      <c r="F11" s="49"/>
      <c r="G11" s="19"/>
      <c r="H11" s="19"/>
      <c r="I11" s="20"/>
      <c r="J11" s="20"/>
      <c r="K11" s="31"/>
      <c r="L11" s="20"/>
      <c r="M11" s="20"/>
      <c r="N11" s="20"/>
      <c r="O11" s="20"/>
      <c r="P11" s="20"/>
      <c r="Q11" s="45"/>
      <c r="R11" s="45"/>
      <c r="S11" s="20"/>
      <c r="T11" s="20"/>
      <c r="U11" s="20"/>
      <c r="V11" s="20"/>
      <c r="W11" s="20"/>
      <c r="X11" s="20"/>
      <c r="Y11" s="31"/>
      <c r="Z11" s="20"/>
      <c r="AA11" s="19"/>
      <c r="AB11" s="19"/>
      <c r="AC11" s="49"/>
      <c r="AD11" s="140"/>
      <c r="AE11" s="140"/>
      <c r="AF11" s="140"/>
      <c r="AG11" s="15"/>
      <c r="AH11" s="48"/>
    </row>
    <row r="12" spans="1:34" ht="60" customHeight="1" thickTop="1" thickBot="1" x14ac:dyDescent="0.25">
      <c r="A12" s="48"/>
      <c r="B12" s="15"/>
      <c r="C12" s="32"/>
      <c r="D12" s="32"/>
      <c r="E12" s="32"/>
      <c r="F12" s="16"/>
      <c r="G12" s="19"/>
      <c r="H12" s="19"/>
      <c r="I12" s="20"/>
      <c r="J12" s="20"/>
      <c r="K12" s="26"/>
      <c r="L12" s="20"/>
      <c r="M12" s="20"/>
      <c r="N12" s="20"/>
      <c r="O12" s="20"/>
      <c r="P12" s="20"/>
      <c r="Q12" s="27"/>
      <c r="R12" s="26"/>
      <c r="S12" s="27"/>
      <c r="T12" s="27"/>
      <c r="U12" s="27"/>
      <c r="V12" s="27"/>
      <c r="W12" s="27"/>
      <c r="X12" s="28"/>
      <c r="Y12" s="31"/>
      <c r="Z12" s="20"/>
      <c r="AA12" s="19"/>
      <c r="AB12" s="19"/>
      <c r="AC12" s="16"/>
      <c r="AD12" s="33"/>
      <c r="AE12" s="33"/>
      <c r="AF12" s="33"/>
      <c r="AG12" s="15"/>
      <c r="AH12" s="48"/>
    </row>
    <row r="13" spans="1:34" ht="60" customHeight="1" thickTop="1" thickBot="1" x14ac:dyDescent="0.25">
      <c r="A13" s="48"/>
      <c r="B13" s="15"/>
      <c r="C13" s="32"/>
      <c r="D13" s="32"/>
      <c r="E13" s="32"/>
      <c r="F13" s="16"/>
      <c r="G13" s="19"/>
      <c r="H13" s="19"/>
      <c r="I13" s="20"/>
      <c r="J13" s="34"/>
      <c r="K13" s="31"/>
      <c r="L13" s="35"/>
      <c r="M13" s="35"/>
      <c r="N13" s="35"/>
      <c r="O13" s="35"/>
      <c r="P13" s="35"/>
      <c r="Q13" s="36"/>
      <c r="R13" s="37"/>
      <c r="S13" s="20"/>
      <c r="T13" s="20"/>
      <c r="U13" s="20"/>
      <c r="V13" s="20"/>
      <c r="W13" s="20"/>
      <c r="X13" s="20"/>
      <c r="Y13" s="31"/>
      <c r="Z13" s="20"/>
      <c r="AA13" s="19"/>
      <c r="AB13" s="19"/>
      <c r="AC13" s="16"/>
      <c r="AD13" s="33"/>
      <c r="AE13" s="33"/>
      <c r="AF13" s="33"/>
      <c r="AG13" s="15"/>
      <c r="AH13" s="48"/>
    </row>
    <row r="14" spans="1:34" ht="60" customHeight="1" thickTop="1" thickBot="1" x14ac:dyDescent="0.25">
      <c r="A14" s="48"/>
      <c r="B14" s="15"/>
      <c r="C14" s="138" t="str">
        <f>IFERROR(VLOOKUP(ASC($K$17&amp;F14-3),抽選結果!$B:$F,5,FALSE),"")</f>
        <v>祖母井クラブ</v>
      </c>
      <c r="D14" s="138"/>
      <c r="E14" s="138"/>
      <c r="F14" s="49">
        <v>4</v>
      </c>
      <c r="G14" s="18"/>
      <c r="H14" s="19"/>
      <c r="I14" s="20"/>
      <c r="J14" s="34"/>
      <c r="K14" s="20"/>
      <c r="L14" s="20"/>
      <c r="M14" s="20"/>
      <c r="N14" s="20"/>
      <c r="O14" s="20"/>
      <c r="P14" s="20"/>
      <c r="Q14" s="37"/>
      <c r="R14" s="37"/>
      <c r="S14" s="20"/>
      <c r="T14" s="20"/>
      <c r="U14" s="20"/>
      <c r="V14" s="20"/>
      <c r="W14" s="20"/>
      <c r="X14" s="20"/>
      <c r="Y14" s="31"/>
      <c r="Z14" s="20"/>
      <c r="AA14" s="19"/>
      <c r="AB14" s="22"/>
      <c r="AC14" s="49">
        <v>3</v>
      </c>
      <c r="AD14" s="139" t="str">
        <f>IFERROR(VLOOKUP(ASC($X$17&amp;AC14),抽選結果!$B:$F,5,FALSE),"")</f>
        <v>ともぞうサッカークラブ</v>
      </c>
      <c r="AE14" s="139"/>
      <c r="AF14" s="139"/>
      <c r="AG14" s="15"/>
      <c r="AH14" s="48"/>
    </row>
    <row r="15" spans="1:34" ht="60" customHeight="1" thickTop="1" thickBot="1" x14ac:dyDescent="0.25">
      <c r="A15" s="48"/>
      <c r="B15" s="15"/>
      <c r="C15" s="138"/>
      <c r="D15" s="138"/>
      <c r="E15" s="138"/>
      <c r="F15" s="49"/>
      <c r="G15" s="23"/>
      <c r="H15" s="24"/>
      <c r="I15" s="20"/>
      <c r="J15" s="34"/>
      <c r="K15" s="20"/>
      <c r="L15" s="20"/>
      <c r="M15" s="20"/>
      <c r="N15" s="20"/>
      <c r="O15" s="20"/>
      <c r="P15" s="20"/>
      <c r="Q15" s="37"/>
      <c r="R15" s="37"/>
      <c r="S15" s="20"/>
      <c r="T15" s="20"/>
      <c r="U15" s="20"/>
      <c r="V15" s="20"/>
      <c r="W15" s="20"/>
      <c r="X15" s="20"/>
      <c r="Y15" s="31"/>
      <c r="Z15" s="20"/>
      <c r="AA15" s="23"/>
      <c r="AB15" s="30"/>
      <c r="AC15" s="49"/>
      <c r="AD15" s="139"/>
      <c r="AE15" s="139"/>
      <c r="AF15" s="139"/>
      <c r="AG15" s="15"/>
      <c r="AH15" s="48"/>
    </row>
    <row r="16" spans="1:34" ht="60" customHeight="1" thickTop="1" thickBot="1" x14ac:dyDescent="0.25">
      <c r="A16" s="48"/>
      <c r="B16" s="15"/>
      <c r="C16" s="140" t="str">
        <f>IFERROR(VLOOKUP(ASC($K$17&amp;F16-3),抽選結果!$B:$F,5,FALSE),"")</f>
        <v>ＭＯＲＡＮＧＯ栃木フットボールクラブＵ１２</v>
      </c>
      <c r="D16" s="140"/>
      <c r="E16" s="140"/>
      <c r="F16" s="49">
        <v>5</v>
      </c>
      <c r="G16" s="18"/>
      <c r="H16" s="22"/>
      <c r="I16" s="20"/>
      <c r="J16" s="34"/>
      <c r="K16" s="20"/>
      <c r="L16" s="20"/>
      <c r="M16" s="20"/>
      <c r="N16" s="20"/>
      <c r="O16" s="20"/>
      <c r="P16" s="20"/>
      <c r="Q16" s="37"/>
      <c r="R16" s="37"/>
      <c r="S16" s="20"/>
      <c r="T16" s="20"/>
      <c r="U16" s="20"/>
      <c r="V16" s="20"/>
      <c r="W16" s="20"/>
      <c r="X16" s="20"/>
      <c r="Y16" s="31"/>
      <c r="Z16" s="20"/>
      <c r="AA16" s="18"/>
      <c r="AB16" s="22"/>
      <c r="AC16" s="49">
        <v>2</v>
      </c>
      <c r="AD16" s="90" t="str">
        <f>IFERROR(VLOOKUP(ASC($X$17&amp;AC16),抽選結果!$B:$F,5,FALSE),"")</f>
        <v>ＦＣ　ＳＨＵＪＡＫＵ</v>
      </c>
      <c r="AE16" s="90"/>
      <c r="AF16" s="90"/>
      <c r="AG16" s="15"/>
      <c r="AH16" s="48"/>
    </row>
    <row r="17" spans="1:34" ht="60" customHeight="1" thickTop="1" thickBot="1" x14ac:dyDescent="0.25">
      <c r="A17" s="48"/>
      <c r="B17" s="15"/>
      <c r="C17" s="140"/>
      <c r="D17" s="140"/>
      <c r="E17" s="140"/>
      <c r="F17" s="49"/>
      <c r="G17" s="23"/>
      <c r="H17" s="24"/>
      <c r="I17" s="38"/>
      <c r="J17" s="35"/>
      <c r="K17" s="20" t="s">
        <v>57</v>
      </c>
      <c r="L17" s="39"/>
      <c r="M17" s="20"/>
      <c r="N17" s="20"/>
      <c r="O17" s="20"/>
      <c r="P17" s="20"/>
      <c r="Q17" s="37"/>
      <c r="R17" s="37"/>
      <c r="S17" s="20"/>
      <c r="T17" s="20"/>
      <c r="U17" s="20"/>
      <c r="V17" s="20"/>
      <c r="W17" s="39"/>
      <c r="X17" s="40" t="s">
        <v>58</v>
      </c>
      <c r="Y17" s="35"/>
      <c r="Z17" s="41"/>
      <c r="AA17" s="23"/>
      <c r="AB17" s="24"/>
      <c r="AC17" s="49"/>
      <c r="AD17" s="90"/>
      <c r="AE17" s="90"/>
      <c r="AF17" s="90"/>
      <c r="AG17" s="15"/>
      <c r="AH17" s="48"/>
    </row>
    <row r="18" spans="1:34" ht="60" customHeight="1" thickTop="1" thickBot="1" x14ac:dyDescent="0.25">
      <c r="A18" s="48"/>
      <c r="B18" s="15"/>
      <c r="C18" s="142" t="str">
        <f>IFERROR(VLOOKUP(ASC($K$17&amp;F18-3),抽選結果!$B:$F,5,FALSE),"")</f>
        <v>清原サッカースポーツ少年団</v>
      </c>
      <c r="D18" s="142"/>
      <c r="E18" s="142"/>
      <c r="F18" s="49">
        <v>6</v>
      </c>
      <c r="G18" s="19"/>
      <c r="H18" s="25"/>
      <c r="I18" s="20"/>
      <c r="J18" s="20"/>
      <c r="K18" s="20"/>
      <c r="L18" s="39"/>
      <c r="M18" s="20"/>
      <c r="N18" s="20"/>
      <c r="O18" s="20"/>
      <c r="P18" s="20"/>
      <c r="Q18" s="37"/>
      <c r="R18" s="37"/>
      <c r="S18" s="20"/>
      <c r="T18" s="20"/>
      <c r="U18" s="20"/>
      <c r="V18" s="20"/>
      <c r="W18" s="39"/>
      <c r="X18" s="40"/>
      <c r="Y18" s="20"/>
      <c r="Z18" s="20"/>
      <c r="AA18" s="29"/>
      <c r="AB18" s="19"/>
      <c r="AC18" s="49">
        <v>1</v>
      </c>
      <c r="AD18" s="142" t="str">
        <f>IFERROR(VLOOKUP(ASC($X$17&amp;AC18),抽選結果!$B:$F,5,FALSE),"")</f>
        <v>ＢＬＵＥ　ＴＨＵＮＤＥＲ</v>
      </c>
      <c r="AE18" s="142"/>
      <c r="AF18" s="142"/>
      <c r="AG18" s="15"/>
      <c r="AH18" s="48"/>
    </row>
    <row r="19" spans="1:34" ht="60" customHeight="1" thickTop="1" thickBot="1" x14ac:dyDescent="0.25">
      <c r="A19" s="48"/>
      <c r="B19" s="15"/>
      <c r="C19" s="142"/>
      <c r="D19" s="142"/>
      <c r="E19" s="142"/>
      <c r="F19" s="49"/>
      <c r="G19" s="23"/>
      <c r="H19" s="30"/>
      <c r="I19" s="20"/>
      <c r="J19" s="20"/>
      <c r="K19" s="20"/>
      <c r="L19" s="39"/>
      <c r="M19" s="20"/>
      <c r="N19" s="20"/>
      <c r="O19" s="20"/>
      <c r="P19" s="20"/>
      <c r="Q19" s="37"/>
      <c r="R19" s="37"/>
      <c r="S19" s="20"/>
      <c r="T19" s="20"/>
      <c r="U19" s="20"/>
      <c r="V19" s="20"/>
      <c r="W19" s="39"/>
      <c r="X19" s="40"/>
      <c r="Y19" s="20"/>
      <c r="Z19" s="20"/>
      <c r="AA19" s="30"/>
      <c r="AB19" s="24"/>
      <c r="AC19" s="49"/>
      <c r="AD19" s="142"/>
      <c r="AE19" s="142"/>
      <c r="AF19" s="142"/>
      <c r="AG19" s="15"/>
      <c r="AH19" s="48"/>
    </row>
    <row r="20" spans="1:34" ht="60" customHeight="1" thickTop="1" x14ac:dyDescent="0.2">
      <c r="A20" s="42"/>
      <c r="B20" s="15"/>
      <c r="C20" s="32"/>
      <c r="D20" s="32"/>
      <c r="E20" s="32"/>
      <c r="F20" s="16"/>
      <c r="G20" s="19"/>
      <c r="H20" s="19"/>
      <c r="I20" s="20"/>
      <c r="J20" s="20"/>
      <c r="K20" s="20"/>
      <c r="L20" s="3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39"/>
      <c r="X20" s="40"/>
      <c r="Y20" s="20"/>
      <c r="Z20" s="20"/>
      <c r="AA20" s="19"/>
      <c r="AB20" s="19"/>
      <c r="AC20" s="16"/>
      <c r="AD20" s="33"/>
      <c r="AE20" s="33"/>
      <c r="AF20" s="33"/>
      <c r="AG20" s="15"/>
      <c r="AH20" s="42"/>
    </row>
    <row r="21" spans="1:34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</sheetData>
  <mergeCells count="32">
    <mergeCell ref="C18:E19"/>
    <mergeCell ref="F18:F19"/>
    <mergeCell ref="AC18:AC19"/>
    <mergeCell ref="AD18:AF19"/>
    <mergeCell ref="C14:E15"/>
    <mergeCell ref="F14:F15"/>
    <mergeCell ref="AC14:AC15"/>
    <mergeCell ref="AD14:AF15"/>
    <mergeCell ref="C16:E17"/>
    <mergeCell ref="F16:F17"/>
    <mergeCell ref="AC16:AC17"/>
    <mergeCell ref="AD16:AF17"/>
    <mergeCell ref="AD6:AF7"/>
    <mergeCell ref="AH6:AH19"/>
    <mergeCell ref="C8:E9"/>
    <mergeCell ref="F8:F9"/>
    <mergeCell ref="AC8:AC9"/>
    <mergeCell ref="AD8:AF9"/>
    <mergeCell ref="C10:E11"/>
    <mergeCell ref="F10:F11"/>
    <mergeCell ref="AC10:AC11"/>
    <mergeCell ref="AD10:AF11"/>
    <mergeCell ref="C1:AF2"/>
    <mergeCell ref="AA3:AG3"/>
    <mergeCell ref="C4:E4"/>
    <mergeCell ref="K4:X4"/>
    <mergeCell ref="G5:AB5"/>
    <mergeCell ref="A6:A19"/>
    <mergeCell ref="C6:E7"/>
    <mergeCell ref="F6:F7"/>
    <mergeCell ref="Q6:R11"/>
    <mergeCell ref="AC6:AC7"/>
  </mergeCells>
  <phoneticPr fontId="7"/>
  <printOptions horizontalCentered="1" verticalCentered="1"/>
  <pageMargins left="0.59055118110236182" right="0.59055118110236182" top="0.78740157480314998" bottom="0.78740157480314898" header="0" footer="0.511811023622047"/>
  <pageSetup paperSize="0" scale="53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workbookViewId="0">
      <selection sqref="A1:D1"/>
    </sheetView>
  </sheetViews>
  <sheetFormatPr defaultRowHeight="13.2" x14ac:dyDescent="0.2"/>
  <cols>
    <col min="1" max="30" width="5.6640625" customWidth="1"/>
    <col min="31" max="31" width="8.88671875" customWidth="1"/>
  </cols>
  <sheetData>
    <row r="1" spans="1:28" ht="25.05" customHeight="1" x14ac:dyDescent="0.2">
      <c r="A1" s="75">
        <f>組み合わせ!G5</f>
        <v>44015</v>
      </c>
      <c r="B1" s="75"/>
      <c r="C1" s="75"/>
      <c r="D1" s="75"/>
      <c r="E1" s="76" t="s">
        <v>59</v>
      </c>
      <c r="F1" s="76"/>
      <c r="G1" s="76"/>
      <c r="H1" s="76"/>
      <c r="I1" s="50"/>
      <c r="J1" s="51"/>
      <c r="R1" s="76" t="s">
        <v>60</v>
      </c>
      <c r="S1" s="76"/>
      <c r="T1" s="76"/>
      <c r="U1" s="77" t="str">
        <f>組み合わせ!A6</f>
        <v>足利市民体育館A</v>
      </c>
      <c r="V1" s="77"/>
      <c r="W1" s="77"/>
      <c r="X1" s="77"/>
      <c r="Y1" s="77"/>
      <c r="Z1" s="77"/>
      <c r="AA1" s="77"/>
      <c r="AB1" s="77"/>
    </row>
    <row r="2" spans="1:28" ht="25.05" customHeight="1" x14ac:dyDescent="0.2">
      <c r="V2" s="78" t="s">
        <v>61</v>
      </c>
      <c r="W2" s="78"/>
      <c r="X2" s="78"/>
      <c r="Y2" s="78"/>
      <c r="Z2" s="78"/>
      <c r="AA2" s="78"/>
      <c r="AB2" s="78"/>
    </row>
    <row r="3" spans="1:28" ht="25.05" customHeight="1" x14ac:dyDescent="0.2">
      <c r="C3" s="51"/>
      <c r="D3" s="51"/>
      <c r="E3" s="51"/>
      <c r="F3" s="51"/>
      <c r="G3" s="76" t="s">
        <v>55</v>
      </c>
      <c r="H3" s="76"/>
      <c r="I3" s="51"/>
      <c r="N3" s="79"/>
      <c r="O3" s="79"/>
      <c r="P3" s="79"/>
      <c r="R3" s="51"/>
      <c r="S3" s="51"/>
      <c r="T3" s="51"/>
      <c r="U3" s="51"/>
      <c r="V3" s="76" t="s">
        <v>57</v>
      </c>
      <c r="W3" s="76"/>
      <c r="X3" s="51"/>
    </row>
    <row r="4" spans="1:28" ht="25.05" customHeight="1" x14ac:dyDescent="0.2">
      <c r="C4" s="53"/>
      <c r="D4" s="54"/>
      <c r="E4" s="54"/>
      <c r="F4" s="54"/>
      <c r="G4" s="55"/>
      <c r="H4" s="56"/>
      <c r="I4" s="54"/>
      <c r="J4" s="54"/>
      <c r="K4" s="54"/>
      <c r="L4" s="53"/>
      <c r="M4" s="53"/>
      <c r="R4" s="53"/>
      <c r="S4" s="54"/>
      <c r="T4" s="54"/>
      <c r="U4" s="54"/>
      <c r="V4" s="55"/>
      <c r="W4" s="56"/>
      <c r="X4" s="54"/>
      <c r="Y4" s="54"/>
      <c r="Z4" s="54"/>
      <c r="AA4" s="53"/>
    </row>
    <row r="5" spans="1:28" ht="25.05" customHeight="1" x14ac:dyDescent="0.2">
      <c r="C5" s="57"/>
      <c r="D5" s="53"/>
      <c r="E5" s="53"/>
      <c r="F5" s="58"/>
      <c r="G5" s="59"/>
      <c r="H5" s="53"/>
      <c r="I5" s="60"/>
      <c r="J5" s="53"/>
      <c r="K5" s="61"/>
      <c r="L5" s="53"/>
      <c r="M5" s="53"/>
      <c r="R5" s="57"/>
      <c r="S5" s="53"/>
      <c r="T5" s="53"/>
      <c r="U5" s="58"/>
      <c r="V5" s="59"/>
      <c r="W5" s="53"/>
      <c r="X5" s="60"/>
      <c r="Y5" s="53"/>
      <c r="Z5" s="61"/>
      <c r="AA5" s="53"/>
    </row>
    <row r="6" spans="1:28" ht="25.05" customHeight="1" x14ac:dyDescent="0.2">
      <c r="C6" s="57"/>
      <c r="D6" s="53"/>
      <c r="E6" s="53"/>
      <c r="F6" s="53"/>
      <c r="G6" s="57"/>
      <c r="H6" s="53"/>
      <c r="I6" s="53"/>
      <c r="J6" s="53"/>
      <c r="K6" s="57"/>
      <c r="L6" s="53"/>
      <c r="M6" s="53"/>
      <c r="R6" s="57"/>
      <c r="S6" s="53"/>
      <c r="T6" s="53"/>
      <c r="U6" s="53"/>
      <c r="V6" s="57"/>
      <c r="W6" s="53"/>
      <c r="X6" s="53"/>
      <c r="Y6" s="53"/>
      <c r="Z6" s="57"/>
      <c r="AA6" s="53"/>
    </row>
    <row r="7" spans="1:28" ht="25.05" customHeight="1" x14ac:dyDescent="0.2">
      <c r="C7" s="80">
        <v>1</v>
      </c>
      <c r="D7" s="80"/>
      <c r="E7" s="53"/>
      <c r="F7" s="53"/>
      <c r="G7" s="80">
        <v>2</v>
      </c>
      <c r="H7" s="80"/>
      <c r="I7" s="53"/>
      <c r="J7" s="53"/>
      <c r="K7" s="80">
        <v>3</v>
      </c>
      <c r="L7" s="80"/>
      <c r="M7" s="53"/>
      <c r="R7" s="80">
        <v>4</v>
      </c>
      <c r="S7" s="80"/>
      <c r="T7" s="53"/>
      <c r="U7" s="53"/>
      <c r="V7" s="80">
        <v>5</v>
      </c>
      <c r="W7" s="80"/>
      <c r="X7" s="53"/>
      <c r="Y7" s="53"/>
      <c r="Z7" s="80">
        <v>6</v>
      </c>
      <c r="AA7" s="80"/>
    </row>
    <row r="8" spans="1:28" ht="25.05" customHeight="1" x14ac:dyDescent="0.2">
      <c r="C8" s="144" t="str">
        <f>組み合わせ!C6</f>
        <v>ＮＩＫＫＯ ＳＰＯＲＴＳ ＣＬＵＢ ジンガ</v>
      </c>
      <c r="D8" s="144"/>
      <c r="E8" s="159"/>
      <c r="F8" s="159"/>
      <c r="G8" s="145" t="str">
        <f>組み合わせ!C8</f>
        <v>ＦＣ　ＶＡＬＯＮ</v>
      </c>
      <c r="H8" s="145"/>
      <c r="I8" s="159"/>
      <c r="J8" s="159"/>
      <c r="K8" s="143" t="str">
        <f>組み合わせ!C10</f>
        <v>野原グランディオスＦＣ</v>
      </c>
      <c r="L8" s="143"/>
      <c r="M8" s="159"/>
      <c r="N8" s="160"/>
      <c r="O8" s="160"/>
      <c r="P8" s="160"/>
      <c r="Q8" s="161"/>
      <c r="R8" s="145" t="str">
        <f>組み合わせ!C14</f>
        <v>祖母井クラブ</v>
      </c>
      <c r="S8" s="145"/>
      <c r="T8" s="159"/>
      <c r="U8" s="159"/>
      <c r="V8" s="144" t="str">
        <f>組み合わせ!C16</f>
        <v>ＭＯＲＡＮＧＯ栃木フットボールクラブＵ１２</v>
      </c>
      <c r="W8" s="144"/>
      <c r="X8" s="159"/>
      <c r="Y8" s="159"/>
      <c r="Z8" s="143" t="str">
        <f>組み合わせ!C18</f>
        <v>清原サッカースポーツ少年団</v>
      </c>
      <c r="AA8" s="143"/>
    </row>
    <row r="9" spans="1:28" ht="25.05" customHeight="1" x14ac:dyDescent="0.2">
      <c r="C9" s="144"/>
      <c r="D9" s="144"/>
      <c r="E9" s="159"/>
      <c r="F9" s="159"/>
      <c r="G9" s="145"/>
      <c r="H9" s="145"/>
      <c r="I9" s="159"/>
      <c r="J9" s="159"/>
      <c r="K9" s="143"/>
      <c r="L9" s="143"/>
      <c r="M9" s="159"/>
      <c r="N9" s="160"/>
      <c r="O9" s="160"/>
      <c r="P9" s="160"/>
      <c r="Q9" s="161"/>
      <c r="R9" s="145"/>
      <c r="S9" s="145"/>
      <c r="T9" s="159"/>
      <c r="U9" s="159"/>
      <c r="V9" s="144"/>
      <c r="W9" s="144"/>
      <c r="X9" s="159"/>
      <c r="Y9" s="159"/>
      <c r="Z9" s="143"/>
      <c r="AA9" s="143"/>
    </row>
    <row r="10" spans="1:28" ht="25.05" customHeight="1" x14ac:dyDescent="0.2">
      <c r="C10" s="144"/>
      <c r="D10" s="144"/>
      <c r="E10" s="159"/>
      <c r="F10" s="159"/>
      <c r="G10" s="145"/>
      <c r="H10" s="145"/>
      <c r="I10" s="159"/>
      <c r="J10" s="159"/>
      <c r="K10" s="143"/>
      <c r="L10" s="143"/>
      <c r="M10" s="159"/>
      <c r="N10" s="160"/>
      <c r="O10" s="160"/>
      <c r="P10" s="160"/>
      <c r="Q10" s="161"/>
      <c r="R10" s="145"/>
      <c r="S10" s="145"/>
      <c r="T10" s="159"/>
      <c r="U10" s="159"/>
      <c r="V10" s="144"/>
      <c r="W10" s="144"/>
      <c r="X10" s="159"/>
      <c r="Y10" s="159"/>
      <c r="Z10" s="143"/>
      <c r="AA10" s="143"/>
    </row>
    <row r="11" spans="1:28" ht="25.05" customHeight="1" x14ac:dyDescent="0.2">
      <c r="C11" s="144"/>
      <c r="D11" s="144"/>
      <c r="E11" s="159"/>
      <c r="F11" s="159"/>
      <c r="G11" s="145"/>
      <c r="H11" s="145"/>
      <c r="I11" s="159"/>
      <c r="J11" s="159"/>
      <c r="K11" s="143"/>
      <c r="L11" s="143"/>
      <c r="M11" s="159"/>
      <c r="N11" s="160"/>
      <c r="O11" s="160"/>
      <c r="P11" s="160"/>
      <c r="Q11" s="161"/>
      <c r="R11" s="145"/>
      <c r="S11" s="145"/>
      <c r="T11" s="159"/>
      <c r="U11" s="159"/>
      <c r="V11" s="144"/>
      <c r="W11" s="144"/>
      <c r="X11" s="159"/>
      <c r="Y11" s="159"/>
      <c r="Z11" s="143"/>
      <c r="AA11" s="143"/>
    </row>
    <row r="12" spans="1:28" ht="25.05" customHeight="1" x14ac:dyDescent="0.2">
      <c r="C12" s="144"/>
      <c r="D12" s="144"/>
      <c r="E12" s="159"/>
      <c r="F12" s="159"/>
      <c r="G12" s="145"/>
      <c r="H12" s="145"/>
      <c r="I12" s="159"/>
      <c r="J12" s="159"/>
      <c r="K12" s="143"/>
      <c r="L12" s="143"/>
      <c r="M12" s="159"/>
      <c r="N12" s="160"/>
      <c r="O12" s="160"/>
      <c r="P12" s="160"/>
      <c r="Q12" s="161"/>
      <c r="R12" s="145"/>
      <c r="S12" s="145"/>
      <c r="T12" s="159"/>
      <c r="U12" s="159"/>
      <c r="V12" s="144"/>
      <c r="W12" s="144"/>
      <c r="X12" s="159"/>
      <c r="Y12" s="159"/>
      <c r="Z12" s="143"/>
      <c r="AA12" s="143"/>
    </row>
    <row r="13" spans="1:28" ht="25.05" customHeight="1" x14ac:dyDescent="0.2">
      <c r="C13" s="144"/>
      <c r="D13" s="144"/>
      <c r="E13" s="159"/>
      <c r="F13" s="159"/>
      <c r="G13" s="145"/>
      <c r="H13" s="145"/>
      <c r="I13" s="159"/>
      <c r="J13" s="159"/>
      <c r="K13" s="143"/>
      <c r="L13" s="143"/>
      <c r="M13" s="159"/>
      <c r="N13" s="160"/>
      <c r="O13" s="160"/>
      <c r="P13" s="160"/>
      <c r="Q13" s="161"/>
      <c r="R13" s="145"/>
      <c r="S13" s="145"/>
      <c r="T13" s="159"/>
      <c r="U13" s="159"/>
      <c r="V13" s="144"/>
      <c r="W13" s="144"/>
      <c r="X13" s="159"/>
      <c r="Y13" s="159"/>
      <c r="Z13" s="143"/>
      <c r="AA13" s="143"/>
    </row>
    <row r="14" spans="1:28" ht="25.05" customHeight="1" x14ac:dyDescent="0.2">
      <c r="C14" s="144"/>
      <c r="D14" s="144"/>
      <c r="E14" s="159"/>
      <c r="F14" s="159"/>
      <c r="G14" s="145"/>
      <c r="H14" s="145"/>
      <c r="I14" s="159"/>
      <c r="J14" s="159"/>
      <c r="K14" s="143"/>
      <c r="L14" s="143"/>
      <c r="M14" s="159"/>
      <c r="N14" s="160"/>
      <c r="O14" s="160"/>
      <c r="P14" s="160"/>
      <c r="Q14" s="161"/>
      <c r="R14" s="145"/>
      <c r="S14" s="145"/>
      <c r="T14" s="159"/>
      <c r="U14" s="159"/>
      <c r="V14" s="144"/>
      <c r="W14" s="144"/>
      <c r="X14" s="159"/>
      <c r="Y14" s="159"/>
      <c r="Z14" s="143"/>
      <c r="AA14" s="143"/>
    </row>
    <row r="15" spans="1:28" ht="25.05" customHeight="1" x14ac:dyDescent="0.2">
      <c r="C15" s="144"/>
      <c r="D15" s="144"/>
      <c r="E15" s="159"/>
      <c r="F15" s="159"/>
      <c r="G15" s="145"/>
      <c r="H15" s="145"/>
      <c r="I15" s="159"/>
      <c r="J15" s="159"/>
      <c r="K15" s="143"/>
      <c r="L15" s="143"/>
      <c r="M15" s="159"/>
      <c r="N15" s="160"/>
      <c r="O15" s="160"/>
      <c r="P15" s="160"/>
      <c r="Q15" s="161"/>
      <c r="R15" s="145"/>
      <c r="S15" s="145"/>
      <c r="T15" s="159"/>
      <c r="U15" s="159"/>
      <c r="V15" s="144"/>
      <c r="W15" s="144"/>
      <c r="X15" s="159"/>
      <c r="Y15" s="159"/>
      <c r="Z15" s="143"/>
      <c r="AA15" s="143"/>
    </row>
    <row r="16" spans="1:28" ht="25.05" customHeight="1" x14ac:dyDescent="0.2">
      <c r="C16" s="144"/>
      <c r="D16" s="144"/>
      <c r="E16" s="159"/>
      <c r="F16" s="159"/>
      <c r="G16" s="145"/>
      <c r="H16" s="145"/>
      <c r="I16" s="159"/>
      <c r="J16" s="159"/>
      <c r="K16" s="143"/>
      <c r="L16" s="143"/>
      <c r="M16" s="159"/>
      <c r="N16" s="160"/>
      <c r="O16" s="160"/>
      <c r="P16" s="160"/>
      <c r="Q16" s="161"/>
      <c r="R16" s="145"/>
      <c r="S16" s="145"/>
      <c r="T16" s="159"/>
      <c r="U16" s="159"/>
      <c r="V16" s="144"/>
      <c r="W16" s="144"/>
      <c r="X16" s="159"/>
      <c r="Y16" s="159"/>
      <c r="Z16" s="143"/>
      <c r="AA16" s="143"/>
    </row>
    <row r="17" spans="2:43" ht="25.05" customHeight="1" x14ac:dyDescent="0.2">
      <c r="C17" s="144"/>
      <c r="D17" s="144"/>
      <c r="E17" s="159"/>
      <c r="F17" s="159"/>
      <c r="G17" s="145"/>
      <c r="H17" s="145"/>
      <c r="I17" s="159"/>
      <c r="J17" s="159"/>
      <c r="K17" s="143"/>
      <c r="L17" s="143"/>
      <c r="M17" s="159"/>
      <c r="N17" s="160"/>
      <c r="O17" s="160"/>
      <c r="P17" s="160"/>
      <c r="Q17" s="161"/>
      <c r="R17" s="145"/>
      <c r="S17" s="145"/>
      <c r="T17" s="159"/>
      <c r="U17" s="159"/>
      <c r="V17" s="144"/>
      <c r="W17" s="144"/>
      <c r="X17" s="159"/>
      <c r="Y17" s="159"/>
      <c r="Z17" s="143"/>
      <c r="AA17" s="143"/>
    </row>
    <row r="18" spans="2:43" ht="25.05" customHeight="1" x14ac:dyDescent="0.2">
      <c r="C18" s="144"/>
      <c r="D18" s="144"/>
      <c r="E18" s="159"/>
      <c r="F18" s="159"/>
      <c r="G18" s="145"/>
      <c r="H18" s="145"/>
      <c r="I18" s="159"/>
      <c r="J18" s="159"/>
      <c r="K18" s="143"/>
      <c r="L18" s="143"/>
      <c r="M18" s="159"/>
      <c r="N18" s="160"/>
      <c r="O18" s="160"/>
      <c r="P18" s="160"/>
      <c r="Q18" s="161"/>
      <c r="R18" s="145"/>
      <c r="S18" s="145"/>
      <c r="T18" s="159"/>
      <c r="U18" s="159"/>
      <c r="V18" s="144"/>
      <c r="W18" s="144"/>
      <c r="X18" s="159"/>
      <c r="Y18" s="159"/>
      <c r="Z18" s="143"/>
      <c r="AA18" s="143"/>
    </row>
    <row r="19" spans="2:43" ht="25.05" customHeight="1" x14ac:dyDescent="0.2"/>
    <row r="20" spans="2:43" ht="25.05" customHeight="1" x14ac:dyDescent="0.2">
      <c r="Z20" s="81" t="s">
        <v>62</v>
      </c>
      <c r="AA20" s="81"/>
      <c r="AB20" s="81"/>
      <c r="AC20" s="81"/>
      <c r="AD20" s="81"/>
    </row>
    <row r="21" spans="2:43" ht="25.05" customHeight="1" x14ac:dyDescent="0.2">
      <c r="B21" s="80" t="s">
        <v>7</v>
      </c>
      <c r="C21" s="82">
        <v>0.41666666666666669</v>
      </c>
      <c r="D21" s="82"/>
      <c r="F21" s="146" t="str">
        <f>C8</f>
        <v>ＮＩＫＫＯ ＳＰＯＲＴＳ ＣＬＵＢ ジンガ</v>
      </c>
      <c r="G21" s="146"/>
      <c r="H21" s="146"/>
      <c r="I21" s="146"/>
      <c r="J21" s="146"/>
      <c r="K21" s="146"/>
      <c r="L21" s="147">
        <f>N21+N22</f>
        <v>0</v>
      </c>
      <c r="M21" s="84" t="s">
        <v>63</v>
      </c>
      <c r="N21" s="58"/>
      <c r="O21" s="58" t="s">
        <v>64</v>
      </c>
      <c r="P21" s="58"/>
      <c r="Q21" s="85" t="s">
        <v>65</v>
      </c>
      <c r="R21" s="149">
        <f>P21+P22</f>
        <v>0</v>
      </c>
      <c r="S21" s="83" t="str">
        <f>G8</f>
        <v>ＦＣ　ＶＡＬＯＮ</v>
      </c>
      <c r="T21" s="83"/>
      <c r="U21" s="83"/>
      <c r="V21" s="83"/>
      <c r="W21" s="83"/>
      <c r="X21" s="83"/>
      <c r="Z21" s="86" t="s">
        <v>66</v>
      </c>
      <c r="AA21" s="86"/>
      <c r="AB21" s="86"/>
      <c r="AC21" s="86"/>
      <c r="AD21" s="86"/>
    </row>
    <row r="22" spans="2:43" ht="25.05" customHeight="1" x14ac:dyDescent="0.2">
      <c r="B22" s="80"/>
      <c r="C22" s="82"/>
      <c r="D22" s="82"/>
      <c r="F22" s="146"/>
      <c r="G22" s="146"/>
      <c r="H22" s="146"/>
      <c r="I22" s="146"/>
      <c r="J22" s="146"/>
      <c r="K22" s="146"/>
      <c r="L22" s="147"/>
      <c r="M22" s="84"/>
      <c r="N22" s="58"/>
      <c r="O22" s="58" t="s">
        <v>64</v>
      </c>
      <c r="P22" s="58"/>
      <c r="Q22" s="85"/>
      <c r="R22" s="149"/>
      <c r="S22" s="83"/>
      <c r="T22" s="83"/>
      <c r="U22" s="83"/>
      <c r="V22" s="83"/>
      <c r="W22" s="83"/>
      <c r="X22" s="83"/>
      <c r="Z22" s="86"/>
      <c r="AA22" s="86"/>
      <c r="AB22" s="86"/>
      <c r="AC22" s="86"/>
      <c r="AD22" s="86"/>
    </row>
    <row r="23" spans="2:43" ht="25.05" customHeight="1" x14ac:dyDescent="0.2">
      <c r="B23" s="58"/>
      <c r="C23" s="70"/>
      <c r="D23" s="70"/>
      <c r="F23" s="65"/>
      <c r="G23" s="65"/>
      <c r="H23" s="65"/>
      <c r="I23" s="65"/>
      <c r="J23" s="69"/>
      <c r="K23" s="69"/>
      <c r="L23" s="148"/>
      <c r="M23" s="67"/>
      <c r="N23" s="58"/>
      <c r="O23" s="58"/>
      <c r="P23" s="58"/>
      <c r="Q23" s="68"/>
      <c r="R23" s="150"/>
      <c r="S23" s="65"/>
      <c r="T23" s="65"/>
      <c r="U23" s="65"/>
      <c r="V23" s="65"/>
      <c r="W23" s="69"/>
      <c r="X23" s="69"/>
      <c r="Z23" s="63"/>
      <c r="AA23" s="63"/>
      <c r="AB23" s="63"/>
      <c r="AC23" s="63"/>
      <c r="AD23" s="63"/>
      <c r="AG23" s="71"/>
      <c r="AH23" s="71"/>
      <c r="AI23" s="72"/>
      <c r="AJ23" s="71"/>
      <c r="AK23" s="71"/>
      <c r="AL23" s="72"/>
      <c r="AM23" s="71"/>
      <c r="AN23" s="71"/>
      <c r="AO23" s="72"/>
      <c r="AP23" s="71"/>
      <c r="AQ23" s="71"/>
    </row>
    <row r="24" spans="2:43" ht="25.05" customHeight="1" x14ac:dyDescent="0.2">
      <c r="B24" s="80" t="s">
        <v>11</v>
      </c>
      <c r="C24" s="82">
        <v>0.4375</v>
      </c>
      <c r="D24" s="82"/>
      <c r="F24" s="83" t="str">
        <f>R8</f>
        <v>祖母井クラブ</v>
      </c>
      <c r="G24" s="83"/>
      <c r="H24" s="83"/>
      <c r="I24" s="83"/>
      <c r="J24" s="83"/>
      <c r="K24" s="83"/>
      <c r="L24" s="147">
        <f>N24+N25</f>
        <v>0</v>
      </c>
      <c r="M24" s="84" t="s">
        <v>63</v>
      </c>
      <c r="N24" s="58"/>
      <c r="O24" s="58" t="s">
        <v>64</v>
      </c>
      <c r="P24" s="58"/>
      <c r="Q24" s="85" t="s">
        <v>65</v>
      </c>
      <c r="R24" s="149">
        <f>P24+P25</f>
        <v>0</v>
      </c>
      <c r="S24" s="83" t="str">
        <f>V8</f>
        <v>ＭＯＲＡＮＧＯ栃木フットボールクラブＵ１２</v>
      </c>
      <c r="T24" s="83"/>
      <c r="U24" s="83"/>
      <c r="V24" s="83"/>
      <c r="W24" s="83"/>
      <c r="X24" s="83"/>
      <c r="Z24" s="86" t="s">
        <v>67</v>
      </c>
      <c r="AA24" s="86"/>
      <c r="AB24" s="86"/>
      <c r="AC24" s="86"/>
      <c r="AD24" s="86"/>
      <c r="AG24" s="71"/>
      <c r="AH24" s="71"/>
      <c r="AI24" s="72"/>
      <c r="AJ24" s="71"/>
      <c r="AK24" s="71"/>
      <c r="AL24" s="72"/>
      <c r="AM24" s="71"/>
      <c r="AN24" s="71"/>
      <c r="AO24" s="72"/>
      <c r="AP24" s="71"/>
      <c r="AQ24" s="71"/>
    </row>
    <row r="25" spans="2:43" ht="25.05" customHeight="1" x14ac:dyDescent="0.2">
      <c r="B25" s="80"/>
      <c r="C25" s="82"/>
      <c r="D25" s="82"/>
      <c r="F25" s="83"/>
      <c r="G25" s="83"/>
      <c r="H25" s="83"/>
      <c r="I25" s="83"/>
      <c r="J25" s="83"/>
      <c r="K25" s="83"/>
      <c r="L25" s="147"/>
      <c r="M25" s="84"/>
      <c r="N25" s="58"/>
      <c r="O25" s="58" t="s">
        <v>64</v>
      </c>
      <c r="P25" s="58"/>
      <c r="Q25" s="85"/>
      <c r="R25" s="149"/>
      <c r="S25" s="83"/>
      <c r="T25" s="83"/>
      <c r="U25" s="83"/>
      <c r="V25" s="83"/>
      <c r="W25" s="83"/>
      <c r="X25" s="83"/>
      <c r="Z25" s="86"/>
      <c r="AA25" s="86"/>
      <c r="AB25" s="86"/>
      <c r="AC25" s="86"/>
      <c r="AD25" s="86"/>
      <c r="AG25" s="71"/>
      <c r="AH25" s="71"/>
      <c r="AI25" s="72"/>
      <c r="AJ25" s="71"/>
      <c r="AK25" s="71"/>
      <c r="AL25" s="72"/>
      <c r="AM25" s="71"/>
      <c r="AN25" s="71"/>
      <c r="AO25" s="72"/>
      <c r="AP25" s="71"/>
      <c r="AQ25" s="71"/>
    </row>
    <row r="26" spans="2:43" ht="25.05" customHeight="1" x14ac:dyDescent="0.2">
      <c r="B26" s="58"/>
      <c r="C26" s="70"/>
      <c r="D26" s="70"/>
      <c r="F26" s="65"/>
      <c r="G26" s="65"/>
      <c r="H26" s="65"/>
      <c r="I26" s="65"/>
      <c r="J26" s="69"/>
      <c r="K26" s="69"/>
      <c r="L26" s="148"/>
      <c r="M26" s="67"/>
      <c r="N26" s="58"/>
      <c r="O26" s="58"/>
      <c r="P26" s="58"/>
      <c r="Q26" s="68"/>
      <c r="R26" s="150"/>
      <c r="S26" s="65"/>
      <c r="T26" s="65"/>
      <c r="U26" s="65"/>
      <c r="V26" s="65"/>
      <c r="W26" s="69"/>
      <c r="X26" s="69"/>
      <c r="Z26" s="63"/>
      <c r="AA26" s="63"/>
      <c r="AB26" s="63"/>
      <c r="AC26" s="63"/>
      <c r="AD26" s="63"/>
      <c r="AG26" s="71"/>
      <c r="AH26" s="71"/>
      <c r="AI26" s="72"/>
      <c r="AJ26" s="71"/>
      <c r="AK26" s="71"/>
      <c r="AL26" s="72"/>
      <c r="AM26" s="71"/>
      <c r="AN26" s="71"/>
      <c r="AO26" s="72"/>
      <c r="AP26" s="71"/>
      <c r="AQ26" s="71"/>
    </row>
    <row r="27" spans="2:43" ht="25.05" customHeight="1" x14ac:dyDescent="0.2">
      <c r="B27" s="80" t="s">
        <v>15</v>
      </c>
      <c r="C27" s="82">
        <v>0.45833333333333331</v>
      </c>
      <c r="D27" s="82"/>
      <c r="F27" s="146" t="str">
        <f>C8</f>
        <v>ＮＩＫＫＯ ＳＰＯＲＴＳ ＣＬＵＢ ジンガ</v>
      </c>
      <c r="G27" s="146"/>
      <c r="H27" s="146"/>
      <c r="I27" s="146"/>
      <c r="J27" s="146"/>
      <c r="K27" s="146"/>
      <c r="L27" s="147">
        <f>N27+N28</f>
        <v>0</v>
      </c>
      <c r="M27" s="84" t="s">
        <v>63</v>
      </c>
      <c r="N27" s="58"/>
      <c r="O27" s="58" t="s">
        <v>64</v>
      </c>
      <c r="P27" s="58"/>
      <c r="Q27" s="85" t="s">
        <v>65</v>
      </c>
      <c r="R27" s="149">
        <f>P27+P28</f>
        <v>0</v>
      </c>
      <c r="S27" s="83" t="str">
        <f>K8</f>
        <v>野原グランディオスＦＣ</v>
      </c>
      <c r="T27" s="83"/>
      <c r="U27" s="83"/>
      <c r="V27" s="83"/>
      <c r="W27" s="83"/>
      <c r="X27" s="83"/>
      <c r="Z27" s="86" t="s">
        <v>68</v>
      </c>
      <c r="AA27" s="86"/>
      <c r="AB27" s="86"/>
      <c r="AC27" s="86"/>
      <c r="AD27" s="86"/>
      <c r="AG27" s="71"/>
      <c r="AH27" s="71"/>
      <c r="AI27" s="72"/>
      <c r="AJ27" s="71"/>
      <c r="AK27" s="71"/>
      <c r="AL27" s="72"/>
      <c r="AM27" s="71"/>
      <c r="AN27" s="71"/>
      <c r="AO27" s="72"/>
      <c r="AP27" s="71"/>
      <c r="AQ27" s="71"/>
    </row>
    <row r="28" spans="2:43" ht="25.05" customHeight="1" x14ac:dyDescent="0.2">
      <c r="B28" s="80"/>
      <c r="C28" s="82"/>
      <c r="D28" s="82"/>
      <c r="F28" s="146"/>
      <c r="G28" s="146"/>
      <c r="H28" s="146"/>
      <c r="I28" s="146"/>
      <c r="J28" s="146"/>
      <c r="K28" s="146"/>
      <c r="L28" s="147"/>
      <c r="M28" s="84"/>
      <c r="N28" s="58"/>
      <c r="O28" s="58" t="s">
        <v>64</v>
      </c>
      <c r="P28" s="58"/>
      <c r="Q28" s="85"/>
      <c r="R28" s="149"/>
      <c r="S28" s="83"/>
      <c r="T28" s="83"/>
      <c r="U28" s="83"/>
      <c r="V28" s="83"/>
      <c r="W28" s="83"/>
      <c r="X28" s="83"/>
      <c r="Z28" s="86"/>
      <c r="AA28" s="86"/>
      <c r="AB28" s="86"/>
      <c r="AC28" s="86"/>
      <c r="AD28" s="86"/>
      <c r="AG28" s="71"/>
      <c r="AH28" s="71"/>
      <c r="AI28" s="72"/>
      <c r="AJ28" s="71"/>
      <c r="AK28" s="71"/>
      <c r="AL28" s="72"/>
      <c r="AM28" s="71"/>
      <c r="AN28" s="71"/>
      <c r="AO28" s="72"/>
      <c r="AP28" s="71"/>
      <c r="AQ28" s="71"/>
    </row>
    <row r="29" spans="2:43" ht="25.05" customHeight="1" x14ac:dyDescent="0.2">
      <c r="B29" s="58"/>
      <c r="C29" s="70"/>
      <c r="D29" s="70"/>
      <c r="F29" s="65"/>
      <c r="G29" s="65"/>
      <c r="H29" s="65"/>
      <c r="I29" s="65"/>
      <c r="J29" s="69"/>
      <c r="K29" s="69"/>
      <c r="L29" s="148"/>
      <c r="M29" s="67"/>
      <c r="N29" s="58"/>
      <c r="O29" s="58"/>
      <c r="P29" s="58"/>
      <c r="Q29" s="68"/>
      <c r="R29" s="150"/>
      <c r="S29" s="65"/>
      <c r="T29" s="65"/>
      <c r="U29" s="65"/>
      <c r="V29" s="65"/>
      <c r="W29" s="69"/>
      <c r="X29" s="69"/>
      <c r="Z29" s="63"/>
      <c r="AA29" s="63"/>
      <c r="AB29" s="63"/>
      <c r="AC29" s="63"/>
      <c r="AD29" s="63"/>
      <c r="AG29" s="71"/>
      <c r="AH29" s="71"/>
    </row>
    <row r="30" spans="2:43" ht="25.05" customHeight="1" x14ac:dyDescent="0.2">
      <c r="B30" s="80" t="s">
        <v>19</v>
      </c>
      <c r="C30" s="82">
        <v>0.47916666666666663</v>
      </c>
      <c r="D30" s="82"/>
      <c r="F30" s="83" t="str">
        <f>R8</f>
        <v>祖母井クラブ</v>
      </c>
      <c r="G30" s="83"/>
      <c r="H30" s="83"/>
      <c r="I30" s="83"/>
      <c r="J30" s="83"/>
      <c r="K30" s="83"/>
      <c r="L30" s="147">
        <f>N30+N31</f>
        <v>0</v>
      </c>
      <c r="M30" s="84" t="s">
        <v>63</v>
      </c>
      <c r="N30" s="58"/>
      <c r="O30" s="58" t="s">
        <v>64</v>
      </c>
      <c r="P30" s="58"/>
      <c r="Q30" s="85" t="s">
        <v>65</v>
      </c>
      <c r="R30" s="149">
        <f>P30+P31</f>
        <v>0</v>
      </c>
      <c r="S30" s="83" t="str">
        <f>Z8</f>
        <v>清原サッカースポーツ少年団</v>
      </c>
      <c r="T30" s="83"/>
      <c r="U30" s="83"/>
      <c r="V30" s="83"/>
      <c r="W30" s="83"/>
      <c r="X30" s="83"/>
      <c r="Z30" s="86" t="s">
        <v>69</v>
      </c>
      <c r="AA30" s="86"/>
      <c r="AB30" s="86"/>
      <c r="AC30" s="86"/>
      <c r="AD30" s="86"/>
    </row>
    <row r="31" spans="2:43" ht="25.05" customHeight="1" x14ac:dyDescent="0.2">
      <c r="B31" s="80"/>
      <c r="C31" s="82"/>
      <c r="D31" s="82"/>
      <c r="F31" s="83"/>
      <c r="G31" s="83"/>
      <c r="H31" s="83"/>
      <c r="I31" s="83"/>
      <c r="J31" s="83"/>
      <c r="K31" s="83"/>
      <c r="L31" s="147"/>
      <c r="M31" s="84"/>
      <c r="N31" s="58"/>
      <c r="O31" s="58" t="s">
        <v>64</v>
      </c>
      <c r="P31" s="58"/>
      <c r="Q31" s="85"/>
      <c r="R31" s="149"/>
      <c r="S31" s="83"/>
      <c r="T31" s="83"/>
      <c r="U31" s="83"/>
      <c r="V31" s="83"/>
      <c r="W31" s="83"/>
      <c r="X31" s="83"/>
      <c r="Z31" s="86"/>
      <c r="AA31" s="86"/>
      <c r="AB31" s="86"/>
      <c r="AC31" s="86"/>
      <c r="AD31" s="86"/>
    </row>
    <row r="32" spans="2:43" ht="25.05" customHeight="1" x14ac:dyDescent="0.2">
      <c r="B32" s="53"/>
      <c r="C32" s="70"/>
      <c r="D32" s="70"/>
      <c r="F32" s="65"/>
      <c r="G32" s="65"/>
      <c r="H32" s="65"/>
      <c r="I32" s="65"/>
      <c r="J32" s="69"/>
      <c r="K32" s="69"/>
      <c r="L32" s="148"/>
      <c r="M32" s="73"/>
      <c r="N32" s="58"/>
      <c r="O32" s="58"/>
      <c r="P32" s="58"/>
      <c r="Q32" s="74"/>
      <c r="R32" s="150"/>
      <c r="S32" s="65"/>
      <c r="T32" s="65"/>
      <c r="U32" s="65"/>
      <c r="V32" s="65"/>
      <c r="W32" s="69"/>
      <c r="X32" s="69"/>
      <c r="Z32" s="63"/>
      <c r="AA32" s="63"/>
      <c r="AB32" s="63"/>
      <c r="AC32" s="63"/>
      <c r="AD32" s="63"/>
    </row>
    <row r="33" spans="1:30" ht="25.05" customHeight="1" x14ac:dyDescent="0.2">
      <c r="B33" s="80" t="s">
        <v>23</v>
      </c>
      <c r="C33" s="82">
        <v>0.5</v>
      </c>
      <c r="D33" s="82"/>
      <c r="F33" s="83" t="str">
        <f>G8</f>
        <v>ＦＣ　ＶＡＬＯＮ</v>
      </c>
      <c r="G33" s="83"/>
      <c r="H33" s="83"/>
      <c r="I33" s="83"/>
      <c r="J33" s="83"/>
      <c r="K33" s="83"/>
      <c r="L33" s="147">
        <f>N33+N34</f>
        <v>0</v>
      </c>
      <c r="M33" s="84" t="s">
        <v>63</v>
      </c>
      <c r="N33" s="58"/>
      <c r="O33" s="58" t="s">
        <v>64</v>
      </c>
      <c r="P33" s="58"/>
      <c r="Q33" s="85" t="s">
        <v>65</v>
      </c>
      <c r="R33" s="149">
        <f>P33+P34</f>
        <v>0</v>
      </c>
      <c r="S33" s="83" t="str">
        <f>K8</f>
        <v>野原グランディオスＦＣ</v>
      </c>
      <c r="T33" s="83"/>
      <c r="U33" s="83"/>
      <c r="V33" s="83"/>
      <c r="W33" s="83"/>
      <c r="X33" s="83"/>
      <c r="Z33" s="86" t="s">
        <v>70</v>
      </c>
      <c r="AA33" s="86"/>
      <c r="AB33" s="86"/>
      <c r="AC33" s="86"/>
      <c r="AD33" s="86"/>
    </row>
    <row r="34" spans="1:30" ht="25.05" customHeight="1" x14ac:dyDescent="0.2">
      <c r="B34" s="80"/>
      <c r="C34" s="82"/>
      <c r="D34" s="82"/>
      <c r="F34" s="83"/>
      <c r="G34" s="83"/>
      <c r="H34" s="83"/>
      <c r="I34" s="83"/>
      <c r="J34" s="83"/>
      <c r="K34" s="83"/>
      <c r="L34" s="147"/>
      <c r="M34" s="84"/>
      <c r="N34" s="58"/>
      <c r="O34" s="58" t="s">
        <v>64</v>
      </c>
      <c r="P34" s="58"/>
      <c r="Q34" s="85"/>
      <c r="R34" s="149"/>
      <c r="S34" s="83"/>
      <c r="T34" s="83"/>
      <c r="U34" s="83"/>
      <c r="V34" s="83"/>
      <c r="W34" s="83"/>
      <c r="X34" s="83"/>
      <c r="Z34" s="86"/>
      <c r="AA34" s="86"/>
      <c r="AB34" s="86"/>
      <c r="AC34" s="86"/>
      <c r="AD34" s="86"/>
    </row>
    <row r="35" spans="1:30" ht="25.05" customHeight="1" x14ac:dyDescent="0.2">
      <c r="C35" s="70"/>
      <c r="D35" s="70"/>
      <c r="F35" s="65"/>
      <c r="G35" s="65"/>
      <c r="H35" s="65"/>
      <c r="I35" s="65"/>
      <c r="J35" s="69"/>
      <c r="K35" s="69"/>
      <c r="L35" s="148"/>
      <c r="M35" s="73"/>
      <c r="N35" s="58"/>
      <c r="O35" s="58"/>
      <c r="P35" s="58"/>
      <c r="Q35" s="74"/>
      <c r="R35" s="150"/>
      <c r="S35" s="65"/>
      <c r="T35" s="65"/>
      <c r="U35" s="65"/>
      <c r="V35" s="65"/>
      <c r="W35" s="69"/>
      <c r="X35" s="69"/>
      <c r="Z35" s="62"/>
      <c r="AA35" s="62"/>
      <c r="AB35" s="62"/>
      <c r="AC35" s="62"/>
      <c r="AD35" s="62"/>
    </row>
    <row r="36" spans="1:30" ht="25.05" customHeight="1" x14ac:dyDescent="0.2">
      <c r="B36" s="80" t="s">
        <v>27</v>
      </c>
      <c r="C36" s="82">
        <v>0.52083333333333337</v>
      </c>
      <c r="D36" s="82"/>
      <c r="F36" s="83" t="str">
        <f>V8</f>
        <v>ＭＯＲＡＮＧＯ栃木フットボールクラブＵ１２</v>
      </c>
      <c r="G36" s="83"/>
      <c r="H36" s="83"/>
      <c r="I36" s="83"/>
      <c r="J36" s="83"/>
      <c r="K36" s="83"/>
      <c r="L36" s="147">
        <f>N36+N37</f>
        <v>0</v>
      </c>
      <c r="M36" s="84" t="s">
        <v>63</v>
      </c>
      <c r="N36" s="58"/>
      <c r="O36" s="58" t="s">
        <v>64</v>
      </c>
      <c r="P36" s="58"/>
      <c r="Q36" s="85" t="s">
        <v>65</v>
      </c>
      <c r="R36" s="149">
        <f>P36+P37</f>
        <v>0</v>
      </c>
      <c r="S36" s="83" t="str">
        <f>Z8</f>
        <v>清原サッカースポーツ少年団</v>
      </c>
      <c r="T36" s="83"/>
      <c r="U36" s="83"/>
      <c r="V36" s="83"/>
      <c r="W36" s="83"/>
      <c r="X36" s="83"/>
      <c r="Z36" s="86" t="s">
        <v>71</v>
      </c>
      <c r="AA36" s="86"/>
      <c r="AB36" s="86"/>
      <c r="AC36" s="86"/>
      <c r="AD36" s="86"/>
    </row>
    <row r="37" spans="1:30" ht="25.05" customHeight="1" x14ac:dyDescent="0.2">
      <c r="B37" s="80"/>
      <c r="C37" s="82"/>
      <c r="D37" s="82"/>
      <c r="F37" s="83"/>
      <c r="G37" s="83"/>
      <c r="H37" s="83"/>
      <c r="I37" s="83"/>
      <c r="J37" s="83"/>
      <c r="K37" s="83"/>
      <c r="L37" s="147"/>
      <c r="M37" s="84"/>
      <c r="N37" s="58"/>
      <c r="O37" s="58" t="s">
        <v>64</v>
      </c>
      <c r="P37" s="58"/>
      <c r="Q37" s="85"/>
      <c r="R37" s="149"/>
      <c r="S37" s="83"/>
      <c r="T37" s="83"/>
      <c r="U37" s="83"/>
      <c r="V37" s="83"/>
      <c r="W37" s="83"/>
      <c r="X37" s="83"/>
      <c r="Z37" s="86"/>
      <c r="AA37" s="86"/>
      <c r="AB37" s="86"/>
      <c r="AC37" s="86"/>
      <c r="AD37" s="86"/>
    </row>
    <row r="38" spans="1:30" ht="25.05" customHeight="1" x14ac:dyDescent="0.2">
      <c r="B38" s="58"/>
      <c r="C38" s="64"/>
      <c r="D38" s="64"/>
      <c r="F38" s="65"/>
      <c r="G38" s="65"/>
      <c r="H38" s="65"/>
      <c r="I38" s="65"/>
      <c r="J38" s="65"/>
      <c r="K38" s="65"/>
      <c r="L38" s="66"/>
      <c r="M38" s="67"/>
      <c r="N38" s="58"/>
      <c r="O38" s="58"/>
      <c r="P38" s="58"/>
      <c r="Q38" s="68"/>
      <c r="R38" s="69"/>
      <c r="S38" s="65"/>
      <c r="T38" s="65"/>
      <c r="U38" s="65"/>
      <c r="V38" s="65"/>
      <c r="W38" s="65"/>
      <c r="X38" s="65"/>
      <c r="Z38" s="69"/>
      <c r="AA38" s="69"/>
      <c r="AB38" s="69"/>
      <c r="AC38" s="69"/>
      <c r="AD38" s="69"/>
    </row>
    <row r="39" spans="1:30" ht="25.05" customHeight="1" x14ac:dyDescent="0.2">
      <c r="B39" s="58"/>
      <c r="C39" s="64"/>
      <c r="D39" s="64"/>
      <c r="F39" s="65"/>
      <c r="G39" s="65"/>
      <c r="H39" s="65"/>
      <c r="I39" s="65"/>
      <c r="J39" s="65"/>
      <c r="K39" s="65"/>
      <c r="L39" s="66"/>
      <c r="M39" s="67"/>
      <c r="N39" s="58"/>
      <c r="O39" s="58"/>
      <c r="P39" s="58"/>
      <c r="Q39" s="68"/>
      <c r="R39" s="69"/>
      <c r="S39" s="65"/>
      <c r="T39" s="65"/>
      <c r="U39" s="65"/>
      <c r="V39" s="65"/>
      <c r="W39" s="65"/>
      <c r="X39" s="65"/>
      <c r="Z39" s="69"/>
      <c r="AA39" s="69"/>
      <c r="AB39" s="69"/>
      <c r="AC39" s="69"/>
      <c r="AD39" s="69"/>
    </row>
    <row r="40" spans="1:30" ht="25.05" customHeight="1" x14ac:dyDescent="0.2">
      <c r="C40" s="70"/>
      <c r="D40" s="70"/>
      <c r="F40" s="65"/>
      <c r="G40" s="65"/>
      <c r="H40" s="65"/>
      <c r="I40" s="65"/>
      <c r="J40" s="69"/>
      <c r="K40" s="69"/>
      <c r="L40" s="66"/>
      <c r="M40" s="73"/>
      <c r="N40" s="58"/>
      <c r="O40" s="58"/>
      <c r="P40" s="58"/>
      <c r="Q40" s="74"/>
      <c r="R40" s="69"/>
      <c r="S40" s="65"/>
      <c r="T40" s="65"/>
      <c r="U40" s="65"/>
      <c r="V40" s="65"/>
      <c r="W40" s="69"/>
      <c r="X40" s="69"/>
    </row>
    <row r="41" spans="1:30" ht="25.05" customHeight="1" x14ac:dyDescent="0.2"/>
    <row r="42" spans="1:30" ht="35.1" customHeight="1" x14ac:dyDescent="0.2">
      <c r="A42" s="88" t="s">
        <v>55</v>
      </c>
      <c r="B42" s="88"/>
      <c r="C42" s="88"/>
      <c r="D42" s="88"/>
      <c r="E42" s="151" t="str">
        <f>A44</f>
        <v>ＮＩＫＫＯ ＳＰＯＲＴＳ ＣＬＵＢ ジンガ</v>
      </c>
      <c r="F42" s="151"/>
      <c r="G42" s="89" t="str">
        <f>A46</f>
        <v>ＦＣ　ＶＡＬＯＮ</v>
      </c>
      <c r="H42" s="89"/>
      <c r="I42" s="89" t="str">
        <f>A48</f>
        <v>野原グランディオスＦＣ</v>
      </c>
      <c r="J42" s="89"/>
      <c r="K42" s="153" t="s">
        <v>72</v>
      </c>
      <c r="L42" s="153" t="s">
        <v>73</v>
      </c>
      <c r="M42" s="153" t="s">
        <v>74</v>
      </c>
      <c r="N42" s="153" t="s">
        <v>75</v>
      </c>
      <c r="O42" s="154"/>
      <c r="P42" s="88" t="s">
        <v>57</v>
      </c>
      <c r="Q42" s="88"/>
      <c r="R42" s="88"/>
      <c r="S42" s="88"/>
      <c r="T42" s="89" t="str">
        <f>P44</f>
        <v>祖母井クラブ</v>
      </c>
      <c r="U42" s="89"/>
      <c r="V42" s="152" t="str">
        <f>P46</f>
        <v>ＭＯＲＡＮＧＯ栃木フットボールクラブＵ１２</v>
      </c>
      <c r="W42" s="152"/>
      <c r="X42" s="151" t="str">
        <f>P48</f>
        <v>清原サッカースポーツ少年団</v>
      </c>
      <c r="Y42" s="151"/>
      <c r="Z42" s="153" t="s">
        <v>72</v>
      </c>
      <c r="AA42" s="153" t="s">
        <v>73</v>
      </c>
      <c r="AB42" s="153" t="s">
        <v>74</v>
      </c>
      <c r="AC42" s="153" t="s">
        <v>75</v>
      </c>
    </row>
    <row r="43" spans="1:30" ht="35.1" customHeight="1" x14ac:dyDescent="0.2">
      <c r="A43" s="88"/>
      <c r="B43" s="88"/>
      <c r="C43" s="88"/>
      <c r="D43" s="88"/>
      <c r="E43" s="151"/>
      <c r="F43" s="151"/>
      <c r="G43" s="89"/>
      <c r="H43" s="89"/>
      <c r="I43" s="89"/>
      <c r="J43" s="89"/>
      <c r="K43" s="153"/>
      <c r="L43" s="153"/>
      <c r="M43" s="153"/>
      <c r="N43" s="153"/>
      <c r="O43" s="154"/>
      <c r="P43" s="88"/>
      <c r="Q43" s="88"/>
      <c r="R43" s="88"/>
      <c r="S43" s="88"/>
      <c r="T43" s="89"/>
      <c r="U43" s="89"/>
      <c r="V43" s="152"/>
      <c r="W43" s="152"/>
      <c r="X43" s="151"/>
      <c r="Y43" s="151"/>
      <c r="Z43" s="153"/>
      <c r="AA43" s="153"/>
      <c r="AB43" s="153"/>
      <c r="AC43" s="153"/>
    </row>
    <row r="44" spans="1:30" ht="25.05" customHeight="1" x14ac:dyDescent="0.2">
      <c r="A44" s="142" t="str">
        <f>C8</f>
        <v>ＮＩＫＫＯ ＳＰＯＲＴＳ ＣＬＵＢ ジンガ</v>
      </c>
      <c r="B44" s="142"/>
      <c r="C44" s="142"/>
      <c r="D44" s="142"/>
      <c r="E44" s="166"/>
      <c r="F44" s="167"/>
      <c r="G44" s="166">
        <f>L21</f>
        <v>0</v>
      </c>
      <c r="H44" s="167">
        <f>R21</f>
        <v>0</v>
      </c>
      <c r="I44" s="166">
        <f>L27</f>
        <v>0</v>
      </c>
      <c r="J44" s="167">
        <f>R27</f>
        <v>0</v>
      </c>
      <c r="K44" s="156">
        <f>IF(G44&gt;H44,3,IF(G44=H44,1))+IF(I44&gt;J44,3,IF(I44=J44,1))</f>
        <v>2</v>
      </c>
      <c r="L44" s="157">
        <f>SUM(M44-F44-H44-J44)</f>
        <v>0</v>
      </c>
      <c r="M44" s="157">
        <f>SUM(E44+G44+I44)</f>
        <v>0</v>
      </c>
      <c r="N44" s="91"/>
      <c r="P44" s="90" t="str">
        <f>R8</f>
        <v>祖母井クラブ</v>
      </c>
      <c r="Q44" s="90"/>
      <c r="R44" s="90"/>
      <c r="S44" s="90"/>
      <c r="T44" s="166"/>
      <c r="U44" s="167"/>
      <c r="V44" s="166">
        <f>L24</f>
        <v>0</v>
      </c>
      <c r="W44" s="167">
        <f>R24</f>
        <v>0</v>
      </c>
      <c r="X44" s="166">
        <f>L30</f>
        <v>0</v>
      </c>
      <c r="Y44" s="167">
        <f>R30</f>
        <v>0</v>
      </c>
      <c r="Z44" s="156">
        <f>IF(V44&gt;W44,3,IF(V44=W44,1))+IF(X44&gt;Y44,3,IF(X44=Y44,1))</f>
        <v>2</v>
      </c>
      <c r="AA44" s="157">
        <f>SUM(AB44-U44-W44-Y44)</f>
        <v>0</v>
      </c>
      <c r="AB44" s="157">
        <f>SUM(T44+V44+X44)</f>
        <v>0</v>
      </c>
      <c r="AC44" s="91"/>
    </row>
    <row r="45" spans="1:30" ht="25.05" customHeight="1" x14ac:dyDescent="0.2">
      <c r="A45" s="142"/>
      <c r="B45" s="142"/>
      <c r="C45" s="142"/>
      <c r="D45" s="142"/>
      <c r="E45" s="168"/>
      <c r="F45" s="168"/>
      <c r="G45" s="158" t="str">
        <f>IF(G44&gt;H44,"○",IF(G44&lt;H44,"×",IF(G44=H44,"△")))</f>
        <v>△</v>
      </c>
      <c r="H45" s="158"/>
      <c r="I45" s="158" t="str">
        <f>IF(I44&gt;J44,"○",IF(I44&lt;J44,"×",IF(I44=J44,"△")))</f>
        <v>△</v>
      </c>
      <c r="J45" s="158"/>
      <c r="K45" s="156"/>
      <c r="L45" s="157"/>
      <c r="M45" s="157"/>
      <c r="N45" s="91"/>
      <c r="P45" s="90"/>
      <c r="Q45" s="90"/>
      <c r="R45" s="90"/>
      <c r="S45" s="90"/>
      <c r="T45" s="168"/>
      <c r="U45" s="168"/>
      <c r="V45" s="158" t="str">
        <f>IF(V44&gt;W44,"○",IF(V44&lt;W44,"×",IF(V44=W44,"△")))</f>
        <v>△</v>
      </c>
      <c r="W45" s="158"/>
      <c r="X45" s="158" t="str">
        <f>IF(X44&gt;Y44,"○",IF(X44&lt;Y44,"×",IF(X44=Y44,"△")))</f>
        <v>△</v>
      </c>
      <c r="Y45" s="158"/>
      <c r="Z45" s="156"/>
      <c r="AA45" s="157"/>
      <c r="AB45" s="157"/>
      <c r="AC45" s="91"/>
    </row>
    <row r="46" spans="1:30" ht="25.05" customHeight="1" x14ac:dyDescent="0.2">
      <c r="A46" s="90" t="str">
        <f>G8</f>
        <v>ＦＣ　ＶＡＬＯＮ</v>
      </c>
      <c r="B46" s="90"/>
      <c r="C46" s="90"/>
      <c r="D46" s="90"/>
      <c r="E46" s="171">
        <f>R21</f>
        <v>0</v>
      </c>
      <c r="F46" s="170">
        <f>L21</f>
        <v>0</v>
      </c>
      <c r="G46" s="171"/>
      <c r="H46" s="170"/>
      <c r="I46" s="171">
        <f>L33</f>
        <v>0</v>
      </c>
      <c r="J46" s="170">
        <f>R33</f>
        <v>0</v>
      </c>
      <c r="K46" s="156">
        <f>IF(E46&gt;F46,3,IF(E46=F46,1))+IF(I46&gt;J46,3,IF(I46=J46,1))</f>
        <v>2</v>
      </c>
      <c r="L46" s="157">
        <f>SUM(M46-F46-H46-J46)</f>
        <v>0</v>
      </c>
      <c r="M46" s="157">
        <f>SUM(E46+G46+I46)</f>
        <v>0</v>
      </c>
      <c r="N46" s="91"/>
      <c r="P46" s="155" t="str">
        <f>V8</f>
        <v>ＭＯＲＡＮＧＯ栃木フットボールクラブＵ１２</v>
      </c>
      <c r="Q46" s="155"/>
      <c r="R46" s="155"/>
      <c r="S46" s="155"/>
      <c r="T46" s="169">
        <f>R24</f>
        <v>0</v>
      </c>
      <c r="U46" s="170">
        <f>L24</f>
        <v>0</v>
      </c>
      <c r="V46" s="169"/>
      <c r="W46" s="170"/>
      <c r="X46" s="171">
        <f>L36</f>
        <v>0</v>
      </c>
      <c r="Y46" s="170">
        <f>R36</f>
        <v>0</v>
      </c>
      <c r="Z46" s="156">
        <f>IF(T46&gt;U46,3,IF(T46=U46,1))+IF(X46&gt;Y46,3,IF(X46=Y46,1))</f>
        <v>2</v>
      </c>
      <c r="AA46" s="157">
        <f>SUM(AB46-U46-W46-Y46)</f>
        <v>0</v>
      </c>
      <c r="AB46" s="157">
        <f>SUM(T46+V46+X46)</f>
        <v>0</v>
      </c>
      <c r="AC46" s="91"/>
    </row>
    <row r="47" spans="1:30" ht="25.05" customHeight="1" x14ac:dyDescent="0.2">
      <c r="A47" s="90"/>
      <c r="B47" s="90"/>
      <c r="C47" s="90"/>
      <c r="D47" s="90"/>
      <c r="E47" s="158" t="str">
        <f>IF(E46&gt;F46,"○",IF(E46&lt;F46,"×",IF(E46=F46,"△")))</f>
        <v>△</v>
      </c>
      <c r="F47" s="158"/>
      <c r="G47" s="168"/>
      <c r="H47" s="168"/>
      <c r="I47" s="158" t="str">
        <f>IF(I46&gt;J46,"○",IF(I46&lt;J46,"×",IF(I46=J46,"△")))</f>
        <v>△</v>
      </c>
      <c r="J47" s="158"/>
      <c r="K47" s="156"/>
      <c r="L47" s="157"/>
      <c r="M47" s="157"/>
      <c r="N47" s="91"/>
      <c r="P47" s="155"/>
      <c r="Q47" s="155"/>
      <c r="R47" s="155"/>
      <c r="S47" s="155"/>
      <c r="T47" s="158" t="str">
        <f>IF(T46&gt;U46,"○",IF(T46&lt;U46,"×",IF(T46=U46,"△")))</f>
        <v>△</v>
      </c>
      <c r="U47" s="158"/>
      <c r="V47" s="168"/>
      <c r="W47" s="168"/>
      <c r="X47" s="158" t="str">
        <f>IF(X46&gt;Y46,"○",IF(X46&lt;Y46,"×",IF(X46=Y46,"△")))</f>
        <v>△</v>
      </c>
      <c r="Y47" s="158"/>
      <c r="Z47" s="156"/>
      <c r="AA47" s="157"/>
      <c r="AB47" s="157"/>
      <c r="AC47" s="91"/>
    </row>
    <row r="48" spans="1:30" ht="25.05" customHeight="1" x14ac:dyDescent="0.2">
      <c r="A48" s="142" t="str">
        <f>K8</f>
        <v>野原グランディオスＦＣ</v>
      </c>
      <c r="B48" s="142"/>
      <c r="C48" s="142"/>
      <c r="D48" s="142"/>
      <c r="E48" s="171">
        <f>R27</f>
        <v>0</v>
      </c>
      <c r="F48" s="170">
        <f>L27</f>
        <v>0</v>
      </c>
      <c r="G48" s="172">
        <f>R33</f>
        <v>0</v>
      </c>
      <c r="H48" s="173">
        <f>L33</f>
        <v>0</v>
      </c>
      <c r="I48" s="171"/>
      <c r="J48" s="170"/>
      <c r="K48" s="156">
        <f>IF(E48&gt;F48,3,IF(E48=F48,1))+IF(G48&gt;H48,3,IF(G48=H48,1))</f>
        <v>2</v>
      </c>
      <c r="L48" s="157">
        <f>SUM(M48-F48-H48-J48)</f>
        <v>0</v>
      </c>
      <c r="M48" s="157">
        <f>SUM(E48+G48+I48)</f>
        <v>0</v>
      </c>
      <c r="N48" s="91"/>
      <c r="P48" s="142" t="str">
        <f>Z8</f>
        <v>清原サッカースポーツ少年団</v>
      </c>
      <c r="Q48" s="142"/>
      <c r="R48" s="142"/>
      <c r="S48" s="142"/>
      <c r="T48" s="172">
        <f>R30</f>
        <v>0</v>
      </c>
      <c r="U48" s="173">
        <f>L30</f>
        <v>0</v>
      </c>
      <c r="V48" s="172">
        <f>R36</f>
        <v>0</v>
      </c>
      <c r="W48" s="173">
        <f>L36</f>
        <v>0</v>
      </c>
      <c r="X48" s="174"/>
      <c r="Y48" s="173"/>
      <c r="Z48" s="156">
        <f>IF(T48&gt;U48,3,IF(T48=U48,1))+IF(V48&gt;W48,3,IF(V48=W48,1))</f>
        <v>2</v>
      </c>
      <c r="AA48" s="157">
        <f>SUM(AB48-U48-W48-Y48)</f>
        <v>0</v>
      </c>
      <c r="AB48" s="157">
        <f>SUM(T48+V48+X48)</f>
        <v>0</v>
      </c>
      <c r="AC48" s="91"/>
    </row>
    <row r="49" spans="1:29" ht="25.05" customHeight="1" x14ac:dyDescent="0.2">
      <c r="A49" s="142"/>
      <c r="B49" s="142"/>
      <c r="C49" s="142"/>
      <c r="D49" s="142"/>
      <c r="E49" s="158" t="str">
        <f>IF(E48&gt;F48,"○",IF(E48&lt;F48,"×",IF(E48=F48,"△")))</f>
        <v>△</v>
      </c>
      <c r="F49" s="158"/>
      <c r="G49" s="158" t="str">
        <f>IF(G48&gt;H48,"○",IF(G48&lt;H48,"×",IF(G48=H48,"△")))</f>
        <v>△</v>
      </c>
      <c r="H49" s="158"/>
      <c r="I49" s="168"/>
      <c r="J49" s="168"/>
      <c r="K49" s="156"/>
      <c r="L49" s="157"/>
      <c r="M49" s="157"/>
      <c r="N49" s="91"/>
      <c r="P49" s="142"/>
      <c r="Q49" s="142"/>
      <c r="R49" s="142"/>
      <c r="S49" s="142"/>
      <c r="T49" s="158" t="str">
        <f>IF(T48&gt;U48,"○",IF(T48&lt;U48,"×",IF(T48=U48,"△")))</f>
        <v>△</v>
      </c>
      <c r="U49" s="158"/>
      <c r="V49" s="158" t="str">
        <f>IF(V48&gt;W48,"○",IF(V48&lt;W48,"×",IF(V48=W48,"△")))</f>
        <v>△</v>
      </c>
      <c r="W49" s="158"/>
      <c r="X49" s="168"/>
      <c r="Y49" s="168"/>
      <c r="Z49" s="156"/>
      <c r="AA49" s="157"/>
      <c r="AB49" s="157"/>
      <c r="AC49" s="91"/>
    </row>
    <row r="50" spans="1:29" ht="25.05" customHeight="1" x14ac:dyDescent="0.2"/>
  </sheetData>
  <mergeCells count="139">
    <mergeCell ref="Z48:Z49"/>
    <mergeCell ref="AA48:AA49"/>
    <mergeCell ref="AB48:AB49"/>
    <mergeCell ref="AC48:AC49"/>
    <mergeCell ref="E49:F49"/>
    <mergeCell ref="G49:H49"/>
    <mergeCell ref="I49:J49"/>
    <mergeCell ref="T49:U49"/>
    <mergeCell ref="V49:W49"/>
    <mergeCell ref="X49:Y49"/>
    <mergeCell ref="A48:D49"/>
    <mergeCell ref="K48:K49"/>
    <mergeCell ref="L48:L49"/>
    <mergeCell ref="M48:M49"/>
    <mergeCell ref="N48:N49"/>
    <mergeCell ref="P48:S49"/>
    <mergeCell ref="Z46:Z47"/>
    <mergeCell ref="AA46:AA47"/>
    <mergeCell ref="AB46:AB47"/>
    <mergeCell ref="AC46:AC47"/>
    <mergeCell ref="E47:F47"/>
    <mergeCell ref="G47:H47"/>
    <mergeCell ref="I47:J47"/>
    <mergeCell ref="T47:U47"/>
    <mergeCell ref="V47:W47"/>
    <mergeCell ref="X47:Y47"/>
    <mergeCell ref="A46:D47"/>
    <mergeCell ref="K46:K47"/>
    <mergeCell ref="L46:L47"/>
    <mergeCell ref="M46:M47"/>
    <mergeCell ref="N46:N47"/>
    <mergeCell ref="P46:S47"/>
    <mergeCell ref="AA44:AA45"/>
    <mergeCell ref="AB44:AB45"/>
    <mergeCell ref="AC44:AC45"/>
    <mergeCell ref="E45:F45"/>
    <mergeCell ref="G45:H45"/>
    <mergeCell ref="I45:J45"/>
    <mergeCell ref="T45:U45"/>
    <mergeCell ref="V45:W45"/>
    <mergeCell ref="X45:Y45"/>
    <mergeCell ref="AA42:AA43"/>
    <mergeCell ref="AB42:AB43"/>
    <mergeCell ref="AC42:AC43"/>
    <mergeCell ref="A44:D45"/>
    <mergeCell ref="K44:K45"/>
    <mergeCell ref="L44:L45"/>
    <mergeCell ref="M44:M45"/>
    <mergeCell ref="N44:N45"/>
    <mergeCell ref="P44:S45"/>
    <mergeCell ref="Z44:Z45"/>
    <mergeCell ref="N42:N43"/>
    <mergeCell ref="P42:S43"/>
    <mergeCell ref="T42:U43"/>
    <mergeCell ref="V42:W43"/>
    <mergeCell ref="X42:Y43"/>
    <mergeCell ref="Z42:Z43"/>
    <mergeCell ref="R36:R37"/>
    <mergeCell ref="S36:X37"/>
    <mergeCell ref="Z36:AD37"/>
    <mergeCell ref="A42:D43"/>
    <mergeCell ref="E42:F43"/>
    <mergeCell ref="G42:H43"/>
    <mergeCell ref="I42:J43"/>
    <mergeCell ref="K42:K43"/>
    <mergeCell ref="L42:L43"/>
    <mergeCell ref="M42:M43"/>
    <mergeCell ref="B36:B37"/>
    <mergeCell ref="C36:D37"/>
    <mergeCell ref="F36:K37"/>
    <mergeCell ref="L36:L37"/>
    <mergeCell ref="M36:M37"/>
    <mergeCell ref="Q36:Q37"/>
    <mergeCell ref="Z30:AD31"/>
    <mergeCell ref="B33:B34"/>
    <mergeCell ref="C33:D34"/>
    <mergeCell ref="F33:K34"/>
    <mergeCell ref="L33:L34"/>
    <mergeCell ref="M33:M34"/>
    <mergeCell ref="Q33:Q34"/>
    <mergeCell ref="R33:R34"/>
    <mergeCell ref="S33:X34"/>
    <mergeCell ref="Z33:AD34"/>
    <mergeCell ref="S27:X28"/>
    <mergeCell ref="Z27:AD28"/>
    <mergeCell ref="B30:B31"/>
    <mergeCell ref="C30:D31"/>
    <mergeCell ref="F30:K31"/>
    <mergeCell ref="L30:L31"/>
    <mergeCell ref="M30:M31"/>
    <mergeCell ref="Q30:Q31"/>
    <mergeCell ref="R30:R31"/>
    <mergeCell ref="S30:X31"/>
    <mergeCell ref="R24:R25"/>
    <mergeCell ref="S24:X25"/>
    <mergeCell ref="Z24:AD25"/>
    <mergeCell ref="B27:B28"/>
    <mergeCell ref="C27:D28"/>
    <mergeCell ref="F27:K28"/>
    <mergeCell ref="L27:L28"/>
    <mergeCell ref="M27:M28"/>
    <mergeCell ref="Q27:Q28"/>
    <mergeCell ref="R27:R28"/>
    <mergeCell ref="B24:B25"/>
    <mergeCell ref="C24:D25"/>
    <mergeCell ref="F24:K25"/>
    <mergeCell ref="L24:L25"/>
    <mergeCell ref="M24:M25"/>
    <mergeCell ref="Q24:Q25"/>
    <mergeCell ref="Z20:AD20"/>
    <mergeCell ref="B21:B22"/>
    <mergeCell ref="C21:D22"/>
    <mergeCell ref="F21:K22"/>
    <mergeCell ref="L21:L22"/>
    <mergeCell ref="M21:M22"/>
    <mergeCell ref="Q21:Q22"/>
    <mergeCell ref="R21:R22"/>
    <mergeCell ref="S21:X22"/>
    <mergeCell ref="Z21:AD22"/>
    <mergeCell ref="C8:D18"/>
    <mergeCell ref="G8:H18"/>
    <mergeCell ref="K8:L18"/>
    <mergeCell ref="R8:S18"/>
    <mergeCell ref="V8:W18"/>
    <mergeCell ref="Z8:AA18"/>
    <mergeCell ref="C7:D7"/>
    <mergeCell ref="G7:H7"/>
    <mergeCell ref="K7:L7"/>
    <mergeCell ref="R7:S7"/>
    <mergeCell ref="V7:W7"/>
    <mergeCell ref="Z7:AA7"/>
    <mergeCell ref="A1:D1"/>
    <mergeCell ref="E1:H1"/>
    <mergeCell ref="R1:T1"/>
    <mergeCell ref="U1:AB1"/>
    <mergeCell ref="V2:AB2"/>
    <mergeCell ref="G3:H3"/>
    <mergeCell ref="N3:P3"/>
    <mergeCell ref="V3:W3"/>
  </mergeCells>
  <phoneticPr fontId="7"/>
  <printOptions horizontalCentered="1" verticalCentered="1"/>
  <pageMargins left="0.78740157480314998" right="0.78740157480314998" top="0.98425196850393704" bottom="0.98425196850393704" header="0.511811023622047" footer="0.511811023622047"/>
  <pageSetup paperSize="0" scale="51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workbookViewId="0">
      <selection sqref="A1:D1"/>
    </sheetView>
  </sheetViews>
  <sheetFormatPr defaultRowHeight="13.2" x14ac:dyDescent="0.2"/>
  <cols>
    <col min="1" max="30" width="5.6640625" customWidth="1"/>
    <col min="31" max="31" width="8.88671875" customWidth="1"/>
  </cols>
  <sheetData>
    <row r="1" spans="1:28" ht="25.05" customHeight="1" x14ac:dyDescent="0.2">
      <c r="A1" s="75">
        <f>組み合わせ!G5</f>
        <v>44015</v>
      </c>
      <c r="B1" s="75"/>
      <c r="C1" s="75"/>
      <c r="D1" s="75"/>
      <c r="E1" s="76" t="s">
        <v>59</v>
      </c>
      <c r="F1" s="76"/>
      <c r="G1" s="76"/>
      <c r="H1" s="76"/>
      <c r="I1" s="50"/>
      <c r="J1" s="51"/>
      <c r="R1" s="76" t="s">
        <v>76</v>
      </c>
      <c r="S1" s="76"/>
      <c r="T1" s="76"/>
      <c r="U1" s="77" t="str">
        <f>組み合わせ!AH6</f>
        <v>足利市民体育館B</v>
      </c>
      <c r="V1" s="77"/>
      <c r="W1" s="77"/>
      <c r="X1" s="77"/>
      <c r="Y1" s="77"/>
      <c r="Z1" s="77"/>
      <c r="AA1" s="77"/>
      <c r="AB1" s="77"/>
    </row>
    <row r="2" spans="1:28" ht="25.05" customHeight="1" x14ac:dyDescent="0.2">
      <c r="V2" s="78" t="s">
        <v>61</v>
      </c>
      <c r="W2" s="78"/>
      <c r="X2" s="78"/>
      <c r="Y2" s="78"/>
      <c r="Z2" s="78"/>
      <c r="AA2" s="78"/>
      <c r="AB2" s="78"/>
    </row>
    <row r="3" spans="1:28" ht="25.05" customHeight="1" x14ac:dyDescent="0.2">
      <c r="C3" s="51"/>
      <c r="D3" s="51"/>
      <c r="E3" s="51"/>
      <c r="F3" s="51"/>
      <c r="G3" s="76" t="s">
        <v>58</v>
      </c>
      <c r="H3" s="76"/>
      <c r="I3" s="51"/>
      <c r="N3" s="79"/>
      <c r="O3" s="79"/>
      <c r="P3" s="79"/>
      <c r="R3" s="51"/>
      <c r="S3" s="51"/>
      <c r="T3" s="51"/>
      <c r="U3" s="51"/>
      <c r="V3" s="76" t="s">
        <v>56</v>
      </c>
      <c r="W3" s="76"/>
      <c r="X3" s="51"/>
    </row>
    <row r="4" spans="1:28" ht="25.05" customHeight="1" x14ac:dyDescent="0.2">
      <c r="C4" s="53"/>
      <c r="D4" s="54"/>
      <c r="E4" s="54"/>
      <c r="F4" s="54"/>
      <c r="G4" s="55"/>
      <c r="H4" s="56"/>
      <c r="I4" s="54"/>
      <c r="J4" s="54"/>
      <c r="K4" s="54"/>
      <c r="L4" s="53"/>
      <c r="M4" s="53"/>
      <c r="R4" s="53"/>
      <c r="S4" s="54"/>
      <c r="T4" s="54"/>
      <c r="U4" s="54"/>
      <c r="V4" s="55"/>
      <c r="W4" s="56"/>
      <c r="X4" s="54"/>
      <c r="Y4" s="54"/>
      <c r="Z4" s="54"/>
      <c r="AA4" s="53"/>
    </row>
    <row r="5" spans="1:28" ht="25.05" customHeight="1" x14ac:dyDescent="0.2">
      <c r="C5" s="57"/>
      <c r="D5" s="53"/>
      <c r="E5" s="53"/>
      <c r="F5" s="58"/>
      <c r="G5" s="59"/>
      <c r="H5" s="53"/>
      <c r="I5" s="60"/>
      <c r="J5" s="53"/>
      <c r="K5" s="61"/>
      <c r="L5" s="53"/>
      <c r="M5" s="53"/>
      <c r="R5" s="57"/>
      <c r="S5" s="53"/>
      <c r="T5" s="53"/>
      <c r="U5" s="58"/>
      <c r="V5" s="59"/>
      <c r="W5" s="53"/>
      <c r="X5" s="60"/>
      <c r="Y5" s="53"/>
      <c r="Z5" s="61"/>
      <c r="AA5" s="53"/>
    </row>
    <row r="6" spans="1:28" ht="25.05" customHeight="1" x14ac:dyDescent="0.2">
      <c r="C6" s="57"/>
      <c r="D6" s="53"/>
      <c r="E6" s="53"/>
      <c r="F6" s="53"/>
      <c r="G6" s="57"/>
      <c r="H6" s="53"/>
      <c r="I6" s="53"/>
      <c r="J6" s="53"/>
      <c r="K6" s="57"/>
      <c r="L6" s="53"/>
      <c r="M6" s="53"/>
      <c r="R6" s="57"/>
      <c r="S6" s="53"/>
      <c r="T6" s="53"/>
      <c r="U6" s="53"/>
      <c r="V6" s="57"/>
      <c r="W6" s="53"/>
      <c r="X6" s="53"/>
      <c r="Y6" s="53"/>
      <c r="Z6" s="57"/>
      <c r="AA6" s="53"/>
    </row>
    <row r="7" spans="1:28" ht="25.05" customHeight="1" x14ac:dyDescent="0.2">
      <c r="C7" s="80">
        <v>1</v>
      </c>
      <c r="D7" s="80"/>
      <c r="E7" s="53"/>
      <c r="F7" s="53"/>
      <c r="G7" s="80">
        <v>2</v>
      </c>
      <c r="H7" s="80"/>
      <c r="I7" s="53"/>
      <c r="J7" s="53"/>
      <c r="K7" s="80">
        <v>3</v>
      </c>
      <c r="L7" s="80"/>
      <c r="M7" s="53"/>
      <c r="R7" s="80">
        <v>4</v>
      </c>
      <c r="S7" s="80"/>
      <c r="T7" s="53"/>
      <c r="U7" s="53"/>
      <c r="V7" s="80">
        <v>5</v>
      </c>
      <c r="W7" s="80"/>
      <c r="X7" s="53"/>
      <c r="Y7" s="53"/>
      <c r="Z7" s="80">
        <v>6</v>
      </c>
      <c r="AA7" s="80"/>
    </row>
    <row r="8" spans="1:28" ht="25.05" customHeight="1" x14ac:dyDescent="0.2">
      <c r="C8" s="144" t="str">
        <f>組み合わせ!AD18</f>
        <v>ＢＬＵＥ　ＴＨＵＮＤＥＲ</v>
      </c>
      <c r="D8" s="144"/>
      <c r="E8" s="162"/>
      <c r="F8" s="162"/>
      <c r="G8" s="144" t="str">
        <f>組み合わせ!AD16</f>
        <v>ＦＣ　ＳＨＵＪＡＫＵ</v>
      </c>
      <c r="H8" s="144"/>
      <c r="I8" s="162"/>
      <c r="J8" s="162"/>
      <c r="K8" s="163" t="str">
        <f>組み合わせ!AD14</f>
        <v>ともぞうサッカークラブ</v>
      </c>
      <c r="L8" s="163"/>
      <c r="M8" s="162"/>
      <c r="N8" s="164"/>
      <c r="O8" s="164"/>
      <c r="P8" s="164"/>
      <c r="Q8" s="165"/>
      <c r="R8" s="144" t="str">
        <f>組み合わせ!AD10</f>
        <v>さくらボン・ディ・ボーラ</v>
      </c>
      <c r="S8" s="144"/>
      <c r="T8" s="162"/>
      <c r="U8" s="162"/>
      <c r="V8" s="144" t="str">
        <f>組み合わせ!AD8</f>
        <v>ＦＥ．アトレチコ佐野</v>
      </c>
      <c r="W8" s="144"/>
      <c r="X8" s="162"/>
      <c r="Y8" s="162"/>
      <c r="Z8" s="163" t="str">
        <f>組み合わせ!AD6</f>
        <v>Ｓ４　スペランツァ</v>
      </c>
      <c r="AA8" s="163"/>
    </row>
    <row r="9" spans="1:28" ht="25.05" customHeight="1" x14ac:dyDescent="0.2">
      <c r="C9" s="144"/>
      <c r="D9" s="144"/>
      <c r="E9" s="162"/>
      <c r="F9" s="162"/>
      <c r="G9" s="144"/>
      <c r="H9" s="144"/>
      <c r="I9" s="162"/>
      <c r="J9" s="162"/>
      <c r="K9" s="163"/>
      <c r="L9" s="163"/>
      <c r="M9" s="162"/>
      <c r="N9" s="164"/>
      <c r="O9" s="164"/>
      <c r="P9" s="164"/>
      <c r="Q9" s="165"/>
      <c r="R9" s="144"/>
      <c r="S9" s="144"/>
      <c r="T9" s="162"/>
      <c r="U9" s="162"/>
      <c r="V9" s="144"/>
      <c r="W9" s="144"/>
      <c r="X9" s="162"/>
      <c r="Y9" s="162"/>
      <c r="Z9" s="163"/>
      <c r="AA9" s="163"/>
    </row>
    <row r="10" spans="1:28" ht="25.05" customHeight="1" x14ac:dyDescent="0.2">
      <c r="C10" s="144"/>
      <c r="D10" s="144"/>
      <c r="E10" s="162"/>
      <c r="F10" s="162"/>
      <c r="G10" s="144"/>
      <c r="H10" s="144"/>
      <c r="I10" s="162"/>
      <c r="J10" s="162"/>
      <c r="K10" s="163"/>
      <c r="L10" s="163"/>
      <c r="M10" s="162"/>
      <c r="N10" s="164"/>
      <c r="O10" s="164"/>
      <c r="P10" s="164"/>
      <c r="Q10" s="165"/>
      <c r="R10" s="144"/>
      <c r="S10" s="144"/>
      <c r="T10" s="162"/>
      <c r="U10" s="162"/>
      <c r="V10" s="144"/>
      <c r="W10" s="144"/>
      <c r="X10" s="162"/>
      <c r="Y10" s="162"/>
      <c r="Z10" s="163"/>
      <c r="AA10" s="163"/>
    </row>
    <row r="11" spans="1:28" ht="25.05" customHeight="1" x14ac:dyDescent="0.2">
      <c r="C11" s="144"/>
      <c r="D11" s="144"/>
      <c r="E11" s="162"/>
      <c r="F11" s="162"/>
      <c r="G11" s="144"/>
      <c r="H11" s="144"/>
      <c r="I11" s="162"/>
      <c r="J11" s="162"/>
      <c r="K11" s="163"/>
      <c r="L11" s="163"/>
      <c r="M11" s="162"/>
      <c r="N11" s="164"/>
      <c r="O11" s="164"/>
      <c r="P11" s="164"/>
      <c r="Q11" s="165"/>
      <c r="R11" s="144"/>
      <c r="S11" s="144"/>
      <c r="T11" s="162"/>
      <c r="U11" s="162"/>
      <c r="V11" s="144"/>
      <c r="W11" s="144"/>
      <c r="X11" s="162"/>
      <c r="Y11" s="162"/>
      <c r="Z11" s="163"/>
      <c r="AA11" s="163"/>
    </row>
    <row r="12" spans="1:28" ht="25.05" customHeight="1" x14ac:dyDescent="0.2">
      <c r="C12" s="144"/>
      <c r="D12" s="144"/>
      <c r="E12" s="162"/>
      <c r="F12" s="162"/>
      <c r="G12" s="144"/>
      <c r="H12" s="144"/>
      <c r="I12" s="162"/>
      <c r="J12" s="162"/>
      <c r="K12" s="163"/>
      <c r="L12" s="163"/>
      <c r="M12" s="162"/>
      <c r="N12" s="164"/>
      <c r="O12" s="164"/>
      <c r="P12" s="164"/>
      <c r="Q12" s="165"/>
      <c r="R12" s="144"/>
      <c r="S12" s="144"/>
      <c r="T12" s="162"/>
      <c r="U12" s="162"/>
      <c r="V12" s="144"/>
      <c r="W12" s="144"/>
      <c r="X12" s="162"/>
      <c r="Y12" s="162"/>
      <c r="Z12" s="163"/>
      <c r="AA12" s="163"/>
    </row>
    <row r="13" spans="1:28" ht="25.05" customHeight="1" x14ac:dyDescent="0.2">
      <c r="C13" s="144"/>
      <c r="D13" s="144"/>
      <c r="E13" s="162"/>
      <c r="F13" s="162"/>
      <c r="G13" s="144"/>
      <c r="H13" s="144"/>
      <c r="I13" s="162"/>
      <c r="J13" s="162"/>
      <c r="K13" s="163"/>
      <c r="L13" s="163"/>
      <c r="M13" s="162"/>
      <c r="N13" s="164"/>
      <c r="O13" s="164"/>
      <c r="P13" s="164"/>
      <c r="Q13" s="165"/>
      <c r="R13" s="144"/>
      <c r="S13" s="144"/>
      <c r="T13" s="162"/>
      <c r="U13" s="162"/>
      <c r="V13" s="144"/>
      <c r="W13" s="144"/>
      <c r="X13" s="162"/>
      <c r="Y13" s="162"/>
      <c r="Z13" s="163"/>
      <c r="AA13" s="163"/>
    </row>
    <row r="14" spans="1:28" ht="25.05" customHeight="1" x14ac:dyDescent="0.2">
      <c r="C14" s="144"/>
      <c r="D14" s="144"/>
      <c r="E14" s="162"/>
      <c r="F14" s="162"/>
      <c r="G14" s="144"/>
      <c r="H14" s="144"/>
      <c r="I14" s="162"/>
      <c r="J14" s="162"/>
      <c r="K14" s="163"/>
      <c r="L14" s="163"/>
      <c r="M14" s="162"/>
      <c r="N14" s="164"/>
      <c r="O14" s="164"/>
      <c r="P14" s="164"/>
      <c r="Q14" s="165"/>
      <c r="R14" s="144"/>
      <c r="S14" s="144"/>
      <c r="T14" s="162"/>
      <c r="U14" s="162"/>
      <c r="V14" s="144"/>
      <c r="W14" s="144"/>
      <c r="X14" s="162"/>
      <c r="Y14" s="162"/>
      <c r="Z14" s="163"/>
      <c r="AA14" s="163"/>
    </row>
    <row r="15" spans="1:28" ht="25.05" customHeight="1" x14ac:dyDescent="0.2">
      <c r="C15" s="144"/>
      <c r="D15" s="144"/>
      <c r="E15" s="162"/>
      <c r="F15" s="162"/>
      <c r="G15" s="144"/>
      <c r="H15" s="144"/>
      <c r="I15" s="162"/>
      <c r="J15" s="162"/>
      <c r="K15" s="163"/>
      <c r="L15" s="163"/>
      <c r="M15" s="162"/>
      <c r="N15" s="164"/>
      <c r="O15" s="164"/>
      <c r="P15" s="164"/>
      <c r="Q15" s="165"/>
      <c r="R15" s="144"/>
      <c r="S15" s="144"/>
      <c r="T15" s="162"/>
      <c r="U15" s="162"/>
      <c r="V15" s="144"/>
      <c r="W15" s="144"/>
      <c r="X15" s="162"/>
      <c r="Y15" s="162"/>
      <c r="Z15" s="163"/>
      <c r="AA15" s="163"/>
    </row>
    <row r="16" spans="1:28" ht="25.05" customHeight="1" x14ac:dyDescent="0.2">
      <c r="C16" s="144"/>
      <c r="D16" s="144"/>
      <c r="E16" s="162"/>
      <c r="F16" s="162"/>
      <c r="G16" s="144"/>
      <c r="H16" s="144"/>
      <c r="I16" s="162"/>
      <c r="J16" s="162"/>
      <c r="K16" s="163"/>
      <c r="L16" s="163"/>
      <c r="M16" s="162"/>
      <c r="N16" s="164"/>
      <c r="O16" s="164"/>
      <c r="P16" s="164"/>
      <c r="Q16" s="165"/>
      <c r="R16" s="144"/>
      <c r="S16" s="144"/>
      <c r="T16" s="162"/>
      <c r="U16" s="162"/>
      <c r="V16" s="144"/>
      <c r="W16" s="144"/>
      <c r="X16" s="162"/>
      <c r="Y16" s="162"/>
      <c r="Z16" s="163"/>
      <c r="AA16" s="163"/>
    </row>
    <row r="17" spans="2:43" ht="25.05" customHeight="1" x14ac:dyDescent="0.2">
      <c r="C17" s="144"/>
      <c r="D17" s="144"/>
      <c r="E17" s="162"/>
      <c r="F17" s="162"/>
      <c r="G17" s="144"/>
      <c r="H17" s="144"/>
      <c r="I17" s="162"/>
      <c r="J17" s="162"/>
      <c r="K17" s="163"/>
      <c r="L17" s="163"/>
      <c r="M17" s="162"/>
      <c r="N17" s="164"/>
      <c r="O17" s="164"/>
      <c r="P17" s="164"/>
      <c r="Q17" s="165"/>
      <c r="R17" s="144"/>
      <c r="S17" s="144"/>
      <c r="T17" s="162"/>
      <c r="U17" s="162"/>
      <c r="V17" s="144"/>
      <c r="W17" s="144"/>
      <c r="X17" s="162"/>
      <c r="Y17" s="162"/>
      <c r="Z17" s="163"/>
      <c r="AA17" s="163"/>
    </row>
    <row r="18" spans="2:43" ht="25.05" customHeight="1" x14ac:dyDescent="0.2">
      <c r="C18" s="144"/>
      <c r="D18" s="144"/>
      <c r="E18" s="162"/>
      <c r="F18" s="162"/>
      <c r="G18" s="144"/>
      <c r="H18" s="144"/>
      <c r="I18" s="162"/>
      <c r="J18" s="162"/>
      <c r="K18" s="163"/>
      <c r="L18" s="163"/>
      <c r="M18" s="162"/>
      <c r="N18" s="164"/>
      <c r="O18" s="164"/>
      <c r="P18" s="164"/>
      <c r="Q18" s="165"/>
      <c r="R18" s="144"/>
      <c r="S18" s="144"/>
      <c r="T18" s="162"/>
      <c r="U18" s="162"/>
      <c r="V18" s="144"/>
      <c r="W18" s="144"/>
      <c r="X18" s="162"/>
      <c r="Y18" s="162"/>
      <c r="Z18" s="163"/>
      <c r="AA18" s="163"/>
    </row>
    <row r="19" spans="2:43" ht="25.05" customHeight="1" x14ac:dyDescent="0.2"/>
    <row r="20" spans="2:43" ht="25.05" customHeight="1" x14ac:dyDescent="0.2">
      <c r="Z20" s="81" t="s">
        <v>62</v>
      </c>
      <c r="AA20" s="81"/>
      <c r="AB20" s="81"/>
      <c r="AC20" s="81"/>
      <c r="AD20" s="81"/>
    </row>
    <row r="21" spans="2:43" ht="25.05" customHeight="1" x14ac:dyDescent="0.2">
      <c r="B21" s="80" t="s">
        <v>7</v>
      </c>
      <c r="C21" s="82">
        <v>0.41666666666666669</v>
      </c>
      <c r="D21" s="82"/>
      <c r="F21" s="83" t="str">
        <f>C8</f>
        <v>ＢＬＵＥ　ＴＨＵＮＤＥＲ</v>
      </c>
      <c r="G21" s="83"/>
      <c r="H21" s="83"/>
      <c r="I21" s="83"/>
      <c r="J21" s="83"/>
      <c r="K21" s="83"/>
      <c r="L21" s="147">
        <f>N21+N22</f>
        <v>0</v>
      </c>
      <c r="M21" s="84" t="s">
        <v>63</v>
      </c>
      <c r="N21" s="58"/>
      <c r="O21" s="58" t="s">
        <v>64</v>
      </c>
      <c r="P21" s="58"/>
      <c r="Q21" s="85" t="s">
        <v>65</v>
      </c>
      <c r="R21" s="149">
        <f>P21+P22</f>
        <v>0</v>
      </c>
      <c r="S21" s="83" t="str">
        <f>G8</f>
        <v>ＦＣ　ＳＨＵＪＡＫＵ</v>
      </c>
      <c r="T21" s="83"/>
      <c r="U21" s="83"/>
      <c r="V21" s="83"/>
      <c r="W21" s="83"/>
      <c r="X21" s="83"/>
      <c r="Z21" s="86" t="s">
        <v>66</v>
      </c>
      <c r="AA21" s="86"/>
      <c r="AB21" s="86"/>
      <c r="AC21" s="86"/>
      <c r="AD21" s="86"/>
    </row>
    <row r="22" spans="2:43" ht="25.05" customHeight="1" x14ac:dyDescent="0.2">
      <c r="B22" s="80"/>
      <c r="C22" s="82"/>
      <c r="D22" s="82"/>
      <c r="F22" s="83"/>
      <c r="G22" s="83"/>
      <c r="H22" s="83"/>
      <c r="I22" s="83"/>
      <c r="J22" s="83"/>
      <c r="K22" s="83"/>
      <c r="L22" s="147"/>
      <c r="M22" s="84"/>
      <c r="N22" s="58"/>
      <c r="O22" s="58" t="s">
        <v>64</v>
      </c>
      <c r="P22" s="58"/>
      <c r="Q22" s="85"/>
      <c r="R22" s="149"/>
      <c r="S22" s="83"/>
      <c r="T22" s="83"/>
      <c r="U22" s="83"/>
      <c r="V22" s="83"/>
      <c r="W22" s="83"/>
      <c r="X22" s="83"/>
      <c r="Z22" s="86"/>
      <c r="AA22" s="86"/>
      <c r="AB22" s="86"/>
      <c r="AC22" s="86"/>
      <c r="AD22" s="86"/>
    </row>
    <row r="23" spans="2:43" ht="25.05" customHeight="1" x14ac:dyDescent="0.2">
      <c r="B23" s="58"/>
      <c r="C23" s="70"/>
      <c r="D23" s="70"/>
      <c r="F23" s="65"/>
      <c r="G23" s="65"/>
      <c r="H23" s="65"/>
      <c r="I23" s="65"/>
      <c r="J23" s="69"/>
      <c r="K23" s="69"/>
      <c r="L23" s="148"/>
      <c r="M23" s="67"/>
      <c r="N23" s="58"/>
      <c r="O23" s="58"/>
      <c r="P23" s="58"/>
      <c r="Q23" s="68"/>
      <c r="R23" s="150"/>
      <c r="S23" s="65"/>
      <c r="T23" s="65"/>
      <c r="U23" s="65"/>
      <c r="V23" s="65"/>
      <c r="W23" s="69"/>
      <c r="X23" s="69"/>
      <c r="Z23" s="63"/>
      <c r="AA23" s="63"/>
      <c r="AB23" s="63"/>
      <c r="AC23" s="63"/>
      <c r="AD23" s="63"/>
      <c r="AG23" s="71"/>
      <c r="AH23" s="71"/>
      <c r="AI23" s="72"/>
      <c r="AJ23" s="71"/>
      <c r="AK23" s="71"/>
      <c r="AL23" s="72"/>
      <c r="AM23" s="71"/>
      <c r="AN23" s="71"/>
      <c r="AO23" s="72"/>
      <c r="AP23" s="71"/>
      <c r="AQ23" s="71"/>
    </row>
    <row r="24" spans="2:43" ht="25.05" customHeight="1" x14ac:dyDescent="0.2">
      <c r="B24" s="80" t="s">
        <v>11</v>
      </c>
      <c r="C24" s="82">
        <v>0.4375</v>
      </c>
      <c r="D24" s="82"/>
      <c r="F24" s="83" t="str">
        <f>R8</f>
        <v>さくらボン・ディ・ボーラ</v>
      </c>
      <c r="G24" s="83"/>
      <c r="H24" s="83"/>
      <c r="I24" s="83"/>
      <c r="J24" s="83"/>
      <c r="K24" s="83"/>
      <c r="L24" s="147">
        <f>N24+N25</f>
        <v>0</v>
      </c>
      <c r="M24" s="84" t="s">
        <v>63</v>
      </c>
      <c r="N24" s="58"/>
      <c r="O24" s="58" t="s">
        <v>64</v>
      </c>
      <c r="P24" s="58"/>
      <c r="Q24" s="85" t="s">
        <v>65</v>
      </c>
      <c r="R24" s="149">
        <f>P24+P25</f>
        <v>0</v>
      </c>
      <c r="S24" s="83" t="str">
        <f>V8</f>
        <v>ＦＥ．アトレチコ佐野</v>
      </c>
      <c r="T24" s="83"/>
      <c r="U24" s="83"/>
      <c r="V24" s="83"/>
      <c r="W24" s="83"/>
      <c r="X24" s="83"/>
      <c r="Z24" s="86" t="s">
        <v>67</v>
      </c>
      <c r="AA24" s="86"/>
      <c r="AB24" s="86"/>
      <c r="AC24" s="86"/>
      <c r="AD24" s="86"/>
      <c r="AG24" s="71"/>
      <c r="AH24" s="71"/>
      <c r="AI24" s="72"/>
      <c r="AJ24" s="71"/>
      <c r="AK24" s="71"/>
      <c r="AL24" s="72"/>
      <c r="AM24" s="71"/>
      <c r="AN24" s="71"/>
      <c r="AO24" s="72"/>
      <c r="AP24" s="71"/>
      <c r="AQ24" s="71"/>
    </row>
    <row r="25" spans="2:43" ht="25.05" customHeight="1" x14ac:dyDescent="0.2">
      <c r="B25" s="80"/>
      <c r="C25" s="82"/>
      <c r="D25" s="82"/>
      <c r="F25" s="83"/>
      <c r="G25" s="83"/>
      <c r="H25" s="83"/>
      <c r="I25" s="83"/>
      <c r="J25" s="83"/>
      <c r="K25" s="83"/>
      <c r="L25" s="147"/>
      <c r="M25" s="84"/>
      <c r="N25" s="58"/>
      <c r="O25" s="58" t="s">
        <v>64</v>
      </c>
      <c r="P25" s="58"/>
      <c r="Q25" s="85"/>
      <c r="R25" s="149"/>
      <c r="S25" s="83"/>
      <c r="T25" s="83"/>
      <c r="U25" s="83"/>
      <c r="V25" s="83"/>
      <c r="W25" s="83"/>
      <c r="X25" s="83"/>
      <c r="Z25" s="86"/>
      <c r="AA25" s="86"/>
      <c r="AB25" s="86"/>
      <c r="AC25" s="86"/>
      <c r="AD25" s="86"/>
      <c r="AG25" s="71"/>
      <c r="AH25" s="71"/>
      <c r="AI25" s="72"/>
      <c r="AJ25" s="71"/>
      <c r="AK25" s="71"/>
      <c r="AL25" s="72"/>
      <c r="AM25" s="71"/>
      <c r="AN25" s="71"/>
      <c r="AO25" s="72"/>
      <c r="AP25" s="71"/>
      <c r="AQ25" s="71"/>
    </row>
    <row r="26" spans="2:43" ht="25.05" customHeight="1" x14ac:dyDescent="0.2">
      <c r="B26" s="58"/>
      <c r="C26" s="70"/>
      <c r="D26" s="70"/>
      <c r="F26" s="65"/>
      <c r="G26" s="65"/>
      <c r="H26" s="65"/>
      <c r="I26" s="65"/>
      <c r="J26" s="69"/>
      <c r="K26" s="69"/>
      <c r="L26" s="148"/>
      <c r="M26" s="67"/>
      <c r="N26" s="58"/>
      <c r="O26" s="58"/>
      <c r="P26" s="58"/>
      <c r="Q26" s="68"/>
      <c r="R26" s="150"/>
      <c r="S26" s="65"/>
      <c r="T26" s="65"/>
      <c r="U26" s="65"/>
      <c r="V26" s="65"/>
      <c r="W26" s="69"/>
      <c r="X26" s="69"/>
      <c r="Z26" s="63"/>
      <c r="AA26" s="63"/>
      <c r="AB26" s="63"/>
      <c r="AC26" s="63"/>
      <c r="AD26" s="63"/>
      <c r="AG26" s="71"/>
      <c r="AH26" s="71"/>
      <c r="AI26" s="72"/>
      <c r="AJ26" s="71"/>
      <c r="AK26" s="71"/>
      <c r="AL26" s="72"/>
      <c r="AM26" s="71"/>
      <c r="AN26" s="71"/>
      <c r="AO26" s="72"/>
      <c r="AP26" s="71"/>
      <c r="AQ26" s="71"/>
    </row>
    <row r="27" spans="2:43" ht="25.05" customHeight="1" x14ac:dyDescent="0.2">
      <c r="B27" s="80" t="s">
        <v>15</v>
      </c>
      <c r="C27" s="82">
        <v>0.45833333333333331</v>
      </c>
      <c r="D27" s="82"/>
      <c r="F27" s="87" t="str">
        <f>C8</f>
        <v>ＢＬＵＥ　ＴＨＵＮＤＥＲ</v>
      </c>
      <c r="G27" s="87"/>
      <c r="H27" s="87"/>
      <c r="I27" s="87"/>
      <c r="J27" s="87"/>
      <c r="K27" s="87"/>
      <c r="L27" s="147">
        <f>N27+N28</f>
        <v>0</v>
      </c>
      <c r="M27" s="84" t="s">
        <v>63</v>
      </c>
      <c r="N27" s="58"/>
      <c r="O27" s="58" t="s">
        <v>64</v>
      </c>
      <c r="P27" s="58"/>
      <c r="Q27" s="85" t="s">
        <v>65</v>
      </c>
      <c r="R27" s="149">
        <f>P27+P28</f>
        <v>0</v>
      </c>
      <c r="S27" s="83" t="str">
        <f>K8</f>
        <v>ともぞうサッカークラブ</v>
      </c>
      <c r="T27" s="83"/>
      <c r="U27" s="83"/>
      <c r="V27" s="83"/>
      <c r="W27" s="83"/>
      <c r="X27" s="83"/>
      <c r="Z27" s="86" t="s">
        <v>68</v>
      </c>
      <c r="AA27" s="86"/>
      <c r="AB27" s="86"/>
      <c r="AC27" s="86"/>
      <c r="AD27" s="86"/>
      <c r="AG27" s="71"/>
      <c r="AH27" s="71"/>
      <c r="AI27" s="72"/>
      <c r="AJ27" s="71"/>
      <c r="AK27" s="71"/>
      <c r="AL27" s="72"/>
      <c r="AM27" s="71"/>
      <c r="AN27" s="71"/>
      <c r="AO27" s="72"/>
      <c r="AP27" s="71"/>
      <c r="AQ27" s="71"/>
    </row>
    <row r="28" spans="2:43" ht="25.05" customHeight="1" x14ac:dyDescent="0.2">
      <c r="B28" s="80"/>
      <c r="C28" s="82"/>
      <c r="D28" s="82"/>
      <c r="F28" s="87"/>
      <c r="G28" s="87"/>
      <c r="H28" s="87"/>
      <c r="I28" s="87"/>
      <c r="J28" s="87"/>
      <c r="K28" s="87"/>
      <c r="L28" s="147"/>
      <c r="M28" s="84"/>
      <c r="N28" s="58"/>
      <c r="O28" s="58" t="s">
        <v>64</v>
      </c>
      <c r="P28" s="58"/>
      <c r="Q28" s="85"/>
      <c r="R28" s="149"/>
      <c r="S28" s="83"/>
      <c r="T28" s="83"/>
      <c r="U28" s="83"/>
      <c r="V28" s="83"/>
      <c r="W28" s="83"/>
      <c r="X28" s="83"/>
      <c r="Z28" s="86"/>
      <c r="AA28" s="86"/>
      <c r="AB28" s="86"/>
      <c r="AC28" s="86"/>
      <c r="AD28" s="86"/>
      <c r="AG28" s="71"/>
      <c r="AH28" s="71"/>
      <c r="AI28" s="72"/>
      <c r="AJ28" s="71"/>
      <c r="AK28" s="71"/>
      <c r="AL28" s="72"/>
      <c r="AM28" s="71"/>
      <c r="AN28" s="71"/>
      <c r="AO28" s="72"/>
      <c r="AP28" s="71"/>
      <c r="AQ28" s="71"/>
    </row>
    <row r="29" spans="2:43" ht="25.05" customHeight="1" x14ac:dyDescent="0.2">
      <c r="B29" s="58"/>
      <c r="C29" s="70"/>
      <c r="D29" s="70"/>
      <c r="F29" s="65"/>
      <c r="G29" s="65"/>
      <c r="H29" s="65"/>
      <c r="I29" s="65"/>
      <c r="J29" s="69"/>
      <c r="K29" s="69"/>
      <c r="L29" s="148"/>
      <c r="M29" s="67"/>
      <c r="N29" s="58"/>
      <c r="O29" s="58"/>
      <c r="P29" s="58"/>
      <c r="Q29" s="68"/>
      <c r="R29" s="150"/>
      <c r="S29" s="65"/>
      <c r="T29" s="65"/>
      <c r="U29" s="65"/>
      <c r="V29" s="65"/>
      <c r="W29" s="69"/>
      <c r="X29" s="69"/>
      <c r="Z29" s="63"/>
      <c r="AA29" s="63"/>
      <c r="AB29" s="63"/>
      <c r="AC29" s="63"/>
      <c r="AD29" s="63"/>
      <c r="AG29" s="71"/>
      <c r="AH29" s="71"/>
    </row>
    <row r="30" spans="2:43" ht="25.05" customHeight="1" x14ac:dyDescent="0.2">
      <c r="B30" s="80" t="s">
        <v>19</v>
      </c>
      <c r="C30" s="82">
        <v>0.47916666666666663</v>
      </c>
      <c r="D30" s="82"/>
      <c r="F30" s="83" t="str">
        <f>R8</f>
        <v>さくらボン・ディ・ボーラ</v>
      </c>
      <c r="G30" s="83"/>
      <c r="H30" s="83"/>
      <c r="I30" s="83"/>
      <c r="J30" s="83"/>
      <c r="K30" s="83"/>
      <c r="L30" s="147">
        <f>N30+N31</f>
        <v>0</v>
      </c>
      <c r="M30" s="84" t="s">
        <v>63</v>
      </c>
      <c r="N30" s="58"/>
      <c r="O30" s="58" t="s">
        <v>64</v>
      </c>
      <c r="P30" s="58"/>
      <c r="Q30" s="85" t="s">
        <v>65</v>
      </c>
      <c r="R30" s="149">
        <f>P30+P31</f>
        <v>0</v>
      </c>
      <c r="S30" s="83" t="str">
        <f>Z8</f>
        <v>Ｓ４　スペランツァ</v>
      </c>
      <c r="T30" s="83"/>
      <c r="U30" s="83"/>
      <c r="V30" s="83"/>
      <c r="W30" s="83"/>
      <c r="X30" s="83"/>
      <c r="Z30" s="86" t="s">
        <v>69</v>
      </c>
      <c r="AA30" s="86"/>
      <c r="AB30" s="86"/>
      <c r="AC30" s="86"/>
      <c r="AD30" s="86"/>
    </row>
    <row r="31" spans="2:43" ht="25.05" customHeight="1" x14ac:dyDescent="0.2">
      <c r="B31" s="80"/>
      <c r="C31" s="82"/>
      <c r="D31" s="82"/>
      <c r="F31" s="83"/>
      <c r="G31" s="83"/>
      <c r="H31" s="83"/>
      <c r="I31" s="83"/>
      <c r="J31" s="83"/>
      <c r="K31" s="83"/>
      <c r="L31" s="147"/>
      <c r="M31" s="84"/>
      <c r="N31" s="58"/>
      <c r="O31" s="58" t="s">
        <v>64</v>
      </c>
      <c r="P31" s="58"/>
      <c r="Q31" s="85"/>
      <c r="R31" s="149"/>
      <c r="S31" s="83"/>
      <c r="T31" s="83"/>
      <c r="U31" s="83"/>
      <c r="V31" s="83"/>
      <c r="W31" s="83"/>
      <c r="X31" s="83"/>
      <c r="Z31" s="86"/>
      <c r="AA31" s="86"/>
      <c r="AB31" s="86"/>
      <c r="AC31" s="86"/>
      <c r="AD31" s="86"/>
    </row>
    <row r="32" spans="2:43" ht="25.05" customHeight="1" x14ac:dyDescent="0.2">
      <c r="B32" s="53"/>
      <c r="C32" s="70"/>
      <c r="D32" s="70"/>
      <c r="F32" s="65"/>
      <c r="G32" s="65"/>
      <c r="H32" s="65"/>
      <c r="I32" s="65"/>
      <c r="J32" s="69"/>
      <c r="K32" s="69"/>
      <c r="L32" s="148"/>
      <c r="M32" s="73"/>
      <c r="N32" s="58"/>
      <c r="O32" s="58"/>
      <c r="P32" s="58"/>
      <c r="Q32" s="74"/>
      <c r="R32" s="150"/>
      <c r="S32" s="65"/>
      <c r="T32" s="65"/>
      <c r="U32" s="65"/>
      <c r="V32" s="65"/>
      <c r="W32" s="69"/>
      <c r="X32" s="69"/>
      <c r="Z32" s="63"/>
      <c r="AA32" s="63"/>
      <c r="AB32" s="63"/>
      <c r="AC32" s="63"/>
      <c r="AD32" s="63"/>
    </row>
    <row r="33" spans="1:30" ht="25.05" customHeight="1" x14ac:dyDescent="0.2">
      <c r="B33" s="80" t="s">
        <v>23</v>
      </c>
      <c r="C33" s="82">
        <v>0.5</v>
      </c>
      <c r="D33" s="82"/>
      <c r="F33" s="83" t="str">
        <f>G8</f>
        <v>ＦＣ　ＳＨＵＪＡＫＵ</v>
      </c>
      <c r="G33" s="83"/>
      <c r="H33" s="83"/>
      <c r="I33" s="83"/>
      <c r="J33" s="83"/>
      <c r="K33" s="83"/>
      <c r="L33" s="147">
        <f>N33+N34</f>
        <v>0</v>
      </c>
      <c r="M33" s="84" t="s">
        <v>63</v>
      </c>
      <c r="N33" s="58"/>
      <c r="O33" s="58" t="s">
        <v>64</v>
      </c>
      <c r="P33" s="58"/>
      <c r="Q33" s="85" t="s">
        <v>65</v>
      </c>
      <c r="R33" s="149">
        <f>P33+P34</f>
        <v>0</v>
      </c>
      <c r="S33" s="83" t="str">
        <f>K8</f>
        <v>ともぞうサッカークラブ</v>
      </c>
      <c r="T33" s="83"/>
      <c r="U33" s="83"/>
      <c r="V33" s="83"/>
      <c r="W33" s="83"/>
      <c r="X33" s="83"/>
      <c r="Z33" s="86" t="s">
        <v>70</v>
      </c>
      <c r="AA33" s="86"/>
      <c r="AB33" s="86"/>
      <c r="AC33" s="86"/>
      <c r="AD33" s="86"/>
    </row>
    <row r="34" spans="1:30" ht="25.05" customHeight="1" x14ac:dyDescent="0.2">
      <c r="B34" s="80"/>
      <c r="C34" s="82"/>
      <c r="D34" s="82"/>
      <c r="F34" s="83"/>
      <c r="G34" s="83"/>
      <c r="H34" s="83"/>
      <c r="I34" s="83"/>
      <c r="J34" s="83"/>
      <c r="K34" s="83"/>
      <c r="L34" s="147"/>
      <c r="M34" s="84"/>
      <c r="N34" s="58"/>
      <c r="O34" s="58" t="s">
        <v>64</v>
      </c>
      <c r="P34" s="58"/>
      <c r="Q34" s="85"/>
      <c r="R34" s="149"/>
      <c r="S34" s="83"/>
      <c r="T34" s="83"/>
      <c r="U34" s="83"/>
      <c r="V34" s="83"/>
      <c r="W34" s="83"/>
      <c r="X34" s="83"/>
      <c r="Z34" s="86"/>
      <c r="AA34" s="86"/>
      <c r="AB34" s="86"/>
      <c r="AC34" s="86"/>
      <c r="AD34" s="86"/>
    </row>
    <row r="35" spans="1:30" ht="25.05" customHeight="1" x14ac:dyDescent="0.2">
      <c r="C35" s="70"/>
      <c r="D35" s="70"/>
      <c r="F35" s="65"/>
      <c r="G35" s="65"/>
      <c r="H35" s="65"/>
      <c r="I35" s="65"/>
      <c r="J35" s="69"/>
      <c r="K35" s="69"/>
      <c r="L35" s="148"/>
      <c r="M35" s="73"/>
      <c r="N35" s="58"/>
      <c r="O35" s="58"/>
      <c r="P35" s="58"/>
      <c r="Q35" s="74"/>
      <c r="R35" s="150"/>
      <c r="S35" s="65"/>
      <c r="T35" s="65"/>
      <c r="U35" s="65"/>
      <c r="V35" s="65"/>
      <c r="W35" s="69"/>
      <c r="X35" s="69"/>
      <c r="Z35" s="62"/>
      <c r="AA35" s="62"/>
      <c r="AB35" s="62"/>
      <c r="AC35" s="62"/>
      <c r="AD35" s="62"/>
    </row>
    <row r="36" spans="1:30" ht="25.05" customHeight="1" x14ac:dyDescent="0.2">
      <c r="B36" s="80" t="s">
        <v>27</v>
      </c>
      <c r="C36" s="82">
        <v>0.52083333333333337</v>
      </c>
      <c r="D36" s="82"/>
      <c r="F36" s="83" t="str">
        <f>V8</f>
        <v>ＦＥ．アトレチコ佐野</v>
      </c>
      <c r="G36" s="83"/>
      <c r="H36" s="83"/>
      <c r="I36" s="83"/>
      <c r="J36" s="83"/>
      <c r="K36" s="83"/>
      <c r="L36" s="147">
        <f>N36+N37</f>
        <v>0</v>
      </c>
      <c r="M36" s="84" t="s">
        <v>63</v>
      </c>
      <c r="N36" s="58"/>
      <c r="O36" s="58" t="s">
        <v>64</v>
      </c>
      <c r="P36" s="58"/>
      <c r="Q36" s="85" t="s">
        <v>65</v>
      </c>
      <c r="R36" s="149">
        <f>P36+P37</f>
        <v>0</v>
      </c>
      <c r="S36" s="83" t="str">
        <f>Z8</f>
        <v>Ｓ４　スペランツァ</v>
      </c>
      <c r="T36" s="83"/>
      <c r="U36" s="83"/>
      <c r="V36" s="83"/>
      <c r="W36" s="83"/>
      <c r="X36" s="83"/>
      <c r="Z36" s="86" t="s">
        <v>71</v>
      </c>
      <c r="AA36" s="86"/>
      <c r="AB36" s="86"/>
      <c r="AC36" s="86"/>
      <c r="AD36" s="86"/>
    </row>
    <row r="37" spans="1:30" ht="25.05" customHeight="1" x14ac:dyDescent="0.2">
      <c r="B37" s="80"/>
      <c r="C37" s="82"/>
      <c r="D37" s="82"/>
      <c r="F37" s="83"/>
      <c r="G37" s="83"/>
      <c r="H37" s="83"/>
      <c r="I37" s="83"/>
      <c r="J37" s="83"/>
      <c r="K37" s="83"/>
      <c r="L37" s="147"/>
      <c r="M37" s="84"/>
      <c r="N37" s="58"/>
      <c r="O37" s="58" t="s">
        <v>64</v>
      </c>
      <c r="P37" s="58"/>
      <c r="Q37" s="85"/>
      <c r="R37" s="149"/>
      <c r="S37" s="83"/>
      <c r="T37" s="83"/>
      <c r="U37" s="83"/>
      <c r="V37" s="83"/>
      <c r="W37" s="83"/>
      <c r="X37" s="83"/>
      <c r="Z37" s="86"/>
      <c r="AA37" s="86"/>
      <c r="AB37" s="86"/>
      <c r="AC37" s="86"/>
      <c r="AD37" s="86"/>
    </row>
    <row r="38" spans="1:30" ht="25.05" customHeight="1" x14ac:dyDescent="0.2">
      <c r="B38" s="58"/>
      <c r="C38" s="64"/>
      <c r="D38" s="64"/>
      <c r="F38" s="65"/>
      <c r="G38" s="65"/>
      <c r="H38" s="65"/>
      <c r="I38" s="65"/>
      <c r="J38" s="65"/>
      <c r="K38" s="65"/>
      <c r="L38" s="66"/>
      <c r="M38" s="67"/>
      <c r="N38" s="58"/>
      <c r="O38" s="58"/>
      <c r="P38" s="58"/>
      <c r="Q38" s="68"/>
      <c r="R38" s="69"/>
      <c r="S38" s="65"/>
      <c r="T38" s="65"/>
      <c r="U38" s="65"/>
      <c r="V38" s="65"/>
      <c r="W38" s="65"/>
      <c r="X38" s="65"/>
      <c r="Z38" s="69"/>
      <c r="AA38" s="69"/>
      <c r="AB38" s="69"/>
      <c r="AC38" s="69"/>
      <c r="AD38" s="69"/>
    </row>
    <row r="39" spans="1:30" ht="25.05" customHeight="1" x14ac:dyDescent="0.2">
      <c r="B39" s="58"/>
      <c r="C39" s="64"/>
      <c r="D39" s="64"/>
      <c r="F39" s="65"/>
      <c r="G39" s="65"/>
      <c r="H39" s="65"/>
      <c r="I39" s="65"/>
      <c r="J39" s="65"/>
      <c r="K39" s="65"/>
      <c r="L39" s="66"/>
      <c r="M39" s="67"/>
      <c r="N39" s="58"/>
      <c r="O39" s="58"/>
      <c r="P39" s="58"/>
      <c r="Q39" s="68"/>
      <c r="R39" s="69"/>
      <c r="S39" s="65"/>
      <c r="T39" s="65"/>
      <c r="U39" s="65"/>
      <c r="V39" s="65"/>
      <c r="W39" s="65"/>
      <c r="X39" s="65"/>
      <c r="Z39" s="69"/>
      <c r="AA39" s="69"/>
      <c r="AB39" s="69"/>
      <c r="AC39" s="69"/>
      <c r="AD39" s="69"/>
    </row>
    <row r="40" spans="1:30" ht="25.05" customHeight="1" x14ac:dyDescent="0.2">
      <c r="C40" s="70"/>
      <c r="D40" s="70"/>
      <c r="F40" s="65"/>
      <c r="G40" s="65"/>
      <c r="H40" s="65"/>
      <c r="I40" s="65"/>
      <c r="J40" s="69"/>
      <c r="K40" s="69"/>
      <c r="L40" s="66"/>
      <c r="M40" s="73"/>
      <c r="N40" s="58"/>
      <c r="O40" s="58"/>
      <c r="P40" s="58"/>
      <c r="Q40" s="74"/>
      <c r="R40" s="69"/>
      <c r="S40" s="65"/>
      <c r="T40" s="65"/>
      <c r="U40" s="65"/>
      <c r="V40" s="65"/>
      <c r="W40" s="69"/>
      <c r="X40" s="69"/>
    </row>
    <row r="41" spans="1:30" ht="25.05" customHeight="1" x14ac:dyDescent="0.2"/>
    <row r="42" spans="1:30" ht="35.1" customHeight="1" x14ac:dyDescent="0.2">
      <c r="A42" s="88" t="s">
        <v>58</v>
      </c>
      <c r="B42" s="88"/>
      <c r="C42" s="88"/>
      <c r="D42" s="88"/>
      <c r="E42" s="89" t="str">
        <f>A44</f>
        <v>ＢＬＵＥ　ＴＨＵＮＤＥＲ</v>
      </c>
      <c r="F42" s="89"/>
      <c r="G42" s="151" t="str">
        <f>A46</f>
        <v>ＦＣ　ＳＨＵＪＡＫＵ</v>
      </c>
      <c r="H42" s="151"/>
      <c r="I42" s="151" t="str">
        <f>A48</f>
        <v>ともぞうサッカークラブ</v>
      </c>
      <c r="J42" s="151"/>
      <c r="K42" s="153" t="s">
        <v>72</v>
      </c>
      <c r="L42" s="153" t="s">
        <v>73</v>
      </c>
      <c r="M42" s="153" t="s">
        <v>74</v>
      </c>
      <c r="N42" s="153" t="s">
        <v>75</v>
      </c>
      <c r="O42" s="154"/>
      <c r="P42" s="88" t="s">
        <v>56</v>
      </c>
      <c r="Q42" s="88"/>
      <c r="R42" s="88"/>
      <c r="S42" s="88"/>
      <c r="T42" s="151" t="str">
        <f>P44</f>
        <v>さくらボン・ディ・ボーラ</v>
      </c>
      <c r="U42" s="151"/>
      <c r="V42" s="151" t="str">
        <f>P46</f>
        <v>ＦＥ．アトレチコ佐野</v>
      </c>
      <c r="W42" s="151"/>
      <c r="X42" s="151" t="str">
        <f>P48</f>
        <v>Ｓ４　スペランツァ</v>
      </c>
      <c r="Y42" s="151"/>
      <c r="Z42" s="153" t="s">
        <v>72</v>
      </c>
      <c r="AA42" s="153" t="s">
        <v>73</v>
      </c>
      <c r="AB42" s="153" t="s">
        <v>74</v>
      </c>
      <c r="AC42" s="153" t="s">
        <v>75</v>
      </c>
    </row>
    <row r="43" spans="1:30" ht="35.1" customHeight="1" x14ac:dyDescent="0.2">
      <c r="A43" s="88"/>
      <c r="B43" s="88"/>
      <c r="C43" s="88"/>
      <c r="D43" s="88"/>
      <c r="E43" s="89"/>
      <c r="F43" s="89"/>
      <c r="G43" s="151"/>
      <c r="H43" s="151"/>
      <c r="I43" s="151"/>
      <c r="J43" s="151"/>
      <c r="K43" s="153"/>
      <c r="L43" s="153"/>
      <c r="M43" s="153"/>
      <c r="N43" s="153"/>
      <c r="O43" s="154"/>
      <c r="P43" s="88"/>
      <c r="Q43" s="88"/>
      <c r="R43" s="88"/>
      <c r="S43" s="88"/>
      <c r="T43" s="151"/>
      <c r="U43" s="151"/>
      <c r="V43" s="151"/>
      <c r="W43" s="151"/>
      <c r="X43" s="151"/>
      <c r="Y43" s="151"/>
      <c r="Z43" s="153"/>
      <c r="AA43" s="153"/>
      <c r="AB43" s="153"/>
      <c r="AC43" s="153"/>
    </row>
    <row r="44" spans="1:30" ht="25.05" customHeight="1" x14ac:dyDescent="0.2">
      <c r="A44" s="155" t="str">
        <f>C8</f>
        <v>ＢＬＵＥ　ＴＨＵＮＤＥＲ</v>
      </c>
      <c r="B44" s="155"/>
      <c r="C44" s="155"/>
      <c r="D44" s="155"/>
      <c r="E44" s="166"/>
      <c r="F44" s="167"/>
      <c r="G44" s="166">
        <f>L21</f>
        <v>0</v>
      </c>
      <c r="H44" s="167">
        <f>R21</f>
        <v>0</v>
      </c>
      <c r="I44" s="166">
        <f>L27</f>
        <v>0</v>
      </c>
      <c r="J44" s="167">
        <f>R27</f>
        <v>0</v>
      </c>
      <c r="K44" s="156">
        <f>IF(G44&gt;H44,3,IF(G44=H44,1))+IF(I44&gt;J44,3,IF(I44=J44,1))</f>
        <v>2</v>
      </c>
      <c r="L44" s="157">
        <f>SUM(M44-F44-H44-J44)</f>
        <v>0</v>
      </c>
      <c r="M44" s="157">
        <f>SUM(E44+G44+I44)</f>
        <v>0</v>
      </c>
      <c r="N44" s="91"/>
      <c r="P44" s="140" t="str">
        <f>R8</f>
        <v>さくらボン・ディ・ボーラ</v>
      </c>
      <c r="Q44" s="140"/>
      <c r="R44" s="140"/>
      <c r="S44" s="140"/>
      <c r="T44" s="166"/>
      <c r="U44" s="167"/>
      <c r="V44" s="166">
        <f>L24</f>
        <v>0</v>
      </c>
      <c r="W44" s="167">
        <f>R24</f>
        <v>0</v>
      </c>
      <c r="X44" s="166">
        <f>L30</f>
        <v>0</v>
      </c>
      <c r="Y44" s="167">
        <f>R30</f>
        <v>0</v>
      </c>
      <c r="Z44" s="156">
        <f>IF(V44&gt;W44,3,IF(V44=W44,1))+IF(X44&gt;Y44,3,IF(X44=Y44,1))</f>
        <v>2</v>
      </c>
      <c r="AA44" s="157">
        <f>SUM(AB44-U44-W44-Y44)</f>
        <v>0</v>
      </c>
      <c r="AB44" s="157">
        <f>SUM(T44+V44+X44)</f>
        <v>0</v>
      </c>
      <c r="AC44" s="91"/>
    </row>
    <row r="45" spans="1:30" ht="25.05" customHeight="1" x14ac:dyDescent="0.2">
      <c r="A45" s="155"/>
      <c r="B45" s="155"/>
      <c r="C45" s="155"/>
      <c r="D45" s="155"/>
      <c r="E45" s="168"/>
      <c r="F45" s="168"/>
      <c r="G45" s="158" t="str">
        <f>IF(G44&gt;H44,"○",IF(G44&lt;H44,"×",IF(G44=H44,"△")))</f>
        <v>△</v>
      </c>
      <c r="H45" s="158"/>
      <c r="I45" s="158" t="str">
        <f>IF(I44&gt;J44,"○",IF(I44&lt;J44,"×",IF(I44=J44,"△")))</f>
        <v>△</v>
      </c>
      <c r="J45" s="158"/>
      <c r="K45" s="156"/>
      <c r="L45" s="157"/>
      <c r="M45" s="157"/>
      <c r="N45" s="91"/>
      <c r="P45" s="140"/>
      <c r="Q45" s="140"/>
      <c r="R45" s="140"/>
      <c r="S45" s="140"/>
      <c r="T45" s="168"/>
      <c r="U45" s="168"/>
      <c r="V45" s="158" t="str">
        <f>IF(V44&gt;W44,"○",IF(V44&lt;W44,"×",IF(V44=W44,"△")))</f>
        <v>△</v>
      </c>
      <c r="W45" s="158"/>
      <c r="X45" s="158" t="str">
        <f>IF(X44&gt;Y44,"○",IF(X44&lt;Y44,"×",IF(X44=Y44,"△")))</f>
        <v>△</v>
      </c>
      <c r="Y45" s="158"/>
      <c r="Z45" s="156"/>
      <c r="AA45" s="157"/>
      <c r="AB45" s="157"/>
      <c r="AC45" s="91"/>
    </row>
    <row r="46" spans="1:30" ht="25.05" customHeight="1" x14ac:dyDescent="0.2">
      <c r="A46" s="90" t="str">
        <f>G8</f>
        <v>ＦＣ　ＳＨＵＪＡＫＵ</v>
      </c>
      <c r="B46" s="90"/>
      <c r="C46" s="90"/>
      <c r="D46" s="90"/>
      <c r="E46" s="171">
        <f>R21</f>
        <v>0</v>
      </c>
      <c r="F46" s="170">
        <f>L21</f>
        <v>0</v>
      </c>
      <c r="G46" s="171"/>
      <c r="H46" s="170"/>
      <c r="I46" s="171">
        <f>L33</f>
        <v>0</v>
      </c>
      <c r="J46" s="170">
        <f>R33</f>
        <v>0</v>
      </c>
      <c r="K46" s="156">
        <f>IF(E46&gt;F46,3,IF(E46=F46,1))+IF(I46&gt;J46,3,IF(I46=J46,1))</f>
        <v>2</v>
      </c>
      <c r="L46" s="157">
        <f>SUM(M46-F46-H46-J46)</f>
        <v>0</v>
      </c>
      <c r="M46" s="157">
        <f>SUM(E46+G46+I46)</f>
        <v>0</v>
      </c>
      <c r="N46" s="91"/>
      <c r="P46" s="142" t="str">
        <f>V8</f>
        <v>ＦＥ．アトレチコ佐野</v>
      </c>
      <c r="Q46" s="142"/>
      <c r="R46" s="142"/>
      <c r="S46" s="142"/>
      <c r="T46" s="169">
        <f>R24</f>
        <v>0</v>
      </c>
      <c r="U46" s="170">
        <f>L24</f>
        <v>0</v>
      </c>
      <c r="V46" s="169"/>
      <c r="W46" s="170"/>
      <c r="X46" s="171">
        <f>L36</f>
        <v>0</v>
      </c>
      <c r="Y46" s="170">
        <f>R36</f>
        <v>0</v>
      </c>
      <c r="Z46" s="156">
        <f>IF(T46&gt;U46,3,IF(T46=U46,1))+IF(X46&gt;Y46,3,IF(X46=Y46,1))</f>
        <v>2</v>
      </c>
      <c r="AA46" s="157">
        <f>SUM(AB46-U46-W46-Y46)</f>
        <v>0</v>
      </c>
      <c r="AB46" s="157">
        <f>SUM(T46+V46+X46)</f>
        <v>0</v>
      </c>
      <c r="AC46" s="91"/>
    </row>
    <row r="47" spans="1:30" ht="25.05" customHeight="1" x14ac:dyDescent="0.2">
      <c r="A47" s="90"/>
      <c r="B47" s="90"/>
      <c r="C47" s="90"/>
      <c r="D47" s="90"/>
      <c r="E47" s="158" t="str">
        <f>IF(E46&gt;F46,"○",IF(E46&lt;F46,"×",IF(E46=F46,"△")))</f>
        <v>△</v>
      </c>
      <c r="F47" s="158"/>
      <c r="G47" s="168"/>
      <c r="H47" s="168"/>
      <c r="I47" s="158" t="str">
        <f>IF(I46&gt;J46,"○",IF(I46&lt;J46,"×",IF(I46=J46,"△")))</f>
        <v>△</v>
      </c>
      <c r="J47" s="158"/>
      <c r="K47" s="156"/>
      <c r="L47" s="157"/>
      <c r="M47" s="157"/>
      <c r="N47" s="91"/>
      <c r="P47" s="142"/>
      <c r="Q47" s="142"/>
      <c r="R47" s="142"/>
      <c r="S47" s="142"/>
      <c r="T47" s="158" t="str">
        <f>IF(T46&gt;U46,"○",IF(T46&lt;U46,"×",IF(T46=U46,"△")))</f>
        <v>△</v>
      </c>
      <c r="U47" s="158"/>
      <c r="V47" s="168"/>
      <c r="W47" s="168"/>
      <c r="X47" s="158" t="str">
        <f>IF(X46&gt;Y46,"○",IF(X46&lt;Y46,"×",IF(X46=Y46,"△")))</f>
        <v>△</v>
      </c>
      <c r="Y47" s="158"/>
      <c r="Z47" s="156"/>
      <c r="AA47" s="157"/>
      <c r="AB47" s="157"/>
      <c r="AC47" s="91"/>
    </row>
    <row r="48" spans="1:30" ht="25.05" customHeight="1" x14ac:dyDescent="0.2">
      <c r="A48" s="140" t="str">
        <f>K8</f>
        <v>ともぞうサッカークラブ</v>
      </c>
      <c r="B48" s="140"/>
      <c r="C48" s="140"/>
      <c r="D48" s="140"/>
      <c r="E48" s="171">
        <f>R27</f>
        <v>0</v>
      </c>
      <c r="F48" s="170">
        <f>L27</f>
        <v>0</v>
      </c>
      <c r="G48" s="172">
        <f>R33</f>
        <v>0</v>
      </c>
      <c r="H48" s="173">
        <f>L33</f>
        <v>0</v>
      </c>
      <c r="I48" s="171"/>
      <c r="J48" s="170"/>
      <c r="K48" s="156">
        <f>IF(E48&gt;F48,3,IF(E48=F48,1))+IF(G48&gt;H48,3,IF(G48=H48,1))</f>
        <v>2</v>
      </c>
      <c r="L48" s="157">
        <f>SUM(M48-F48-H48-J48)</f>
        <v>0</v>
      </c>
      <c r="M48" s="157">
        <f>SUM(E48+G48+I48)</f>
        <v>0</v>
      </c>
      <c r="N48" s="91"/>
      <c r="P48" s="90" t="str">
        <f>Z8</f>
        <v>Ｓ４　スペランツァ</v>
      </c>
      <c r="Q48" s="90"/>
      <c r="R48" s="90"/>
      <c r="S48" s="90"/>
      <c r="T48" s="172">
        <f>R30</f>
        <v>0</v>
      </c>
      <c r="U48" s="173">
        <f>L30</f>
        <v>0</v>
      </c>
      <c r="V48" s="172">
        <f>R36</f>
        <v>0</v>
      </c>
      <c r="W48" s="173">
        <f>L36</f>
        <v>0</v>
      </c>
      <c r="X48" s="174"/>
      <c r="Y48" s="173"/>
      <c r="Z48" s="156">
        <f>IF(T48&gt;U48,3,IF(T48=U48,1))+IF(V48&gt;W48,3,IF(V48=W48,1))</f>
        <v>2</v>
      </c>
      <c r="AA48" s="157">
        <f>SUM(AB48-U48-W48-Y48)</f>
        <v>0</v>
      </c>
      <c r="AB48" s="157">
        <f>SUM(T48+V48+X48)</f>
        <v>0</v>
      </c>
      <c r="AC48" s="91"/>
    </row>
    <row r="49" spans="1:29" ht="25.05" customHeight="1" x14ac:dyDescent="0.2">
      <c r="A49" s="140"/>
      <c r="B49" s="140"/>
      <c r="C49" s="140"/>
      <c r="D49" s="140"/>
      <c r="E49" s="158" t="str">
        <f>IF(E48&gt;F48,"○",IF(E48&lt;F48,"×",IF(E48=F48,"△")))</f>
        <v>△</v>
      </c>
      <c r="F49" s="158"/>
      <c r="G49" s="158" t="str">
        <f>IF(G48&gt;H48,"○",IF(G48&lt;H48,"×",IF(G48=H48,"△")))</f>
        <v>△</v>
      </c>
      <c r="H49" s="158"/>
      <c r="I49" s="168"/>
      <c r="J49" s="168"/>
      <c r="K49" s="156"/>
      <c r="L49" s="157"/>
      <c r="M49" s="157"/>
      <c r="N49" s="91"/>
      <c r="P49" s="90"/>
      <c r="Q49" s="90"/>
      <c r="R49" s="90"/>
      <c r="S49" s="90"/>
      <c r="T49" s="158" t="str">
        <f>IF(T48&gt;U48,"○",IF(T48&lt;U48,"×",IF(T48=U48,"△")))</f>
        <v>△</v>
      </c>
      <c r="U49" s="158"/>
      <c r="V49" s="158" t="str">
        <f>IF(V48&gt;W48,"○",IF(V48&lt;W48,"×",IF(V48=W48,"△")))</f>
        <v>△</v>
      </c>
      <c r="W49" s="158"/>
      <c r="X49" s="168"/>
      <c r="Y49" s="168"/>
      <c r="Z49" s="156"/>
      <c r="AA49" s="157"/>
      <c r="AB49" s="157"/>
      <c r="AC49" s="91"/>
    </row>
    <row r="50" spans="1:29" ht="25.05" customHeight="1" x14ac:dyDescent="0.2"/>
  </sheetData>
  <mergeCells count="139">
    <mergeCell ref="Z48:Z49"/>
    <mergeCell ref="AA48:AA49"/>
    <mergeCell ref="AB48:AB49"/>
    <mergeCell ref="AC48:AC49"/>
    <mergeCell ref="E49:F49"/>
    <mergeCell ref="G49:H49"/>
    <mergeCell ref="I49:J49"/>
    <mergeCell ref="T49:U49"/>
    <mergeCell ref="V49:W49"/>
    <mergeCell ref="X49:Y49"/>
    <mergeCell ref="A48:D49"/>
    <mergeCell ref="K48:K49"/>
    <mergeCell ref="L48:L49"/>
    <mergeCell ref="M48:M49"/>
    <mergeCell ref="N48:N49"/>
    <mergeCell ref="P48:S49"/>
    <mergeCell ref="Z46:Z47"/>
    <mergeCell ref="AA46:AA47"/>
    <mergeCell ref="AB46:AB47"/>
    <mergeCell ref="AC46:AC47"/>
    <mergeCell ref="E47:F47"/>
    <mergeCell ref="G47:H47"/>
    <mergeCell ref="I47:J47"/>
    <mergeCell ref="T47:U47"/>
    <mergeCell ref="V47:W47"/>
    <mergeCell ref="X47:Y47"/>
    <mergeCell ref="A46:D47"/>
    <mergeCell ref="K46:K47"/>
    <mergeCell ref="L46:L47"/>
    <mergeCell ref="M46:M47"/>
    <mergeCell ref="N46:N47"/>
    <mergeCell ref="P46:S47"/>
    <mergeCell ref="AA44:AA45"/>
    <mergeCell ref="AB44:AB45"/>
    <mergeCell ref="AC44:AC45"/>
    <mergeCell ref="E45:F45"/>
    <mergeCell ref="G45:H45"/>
    <mergeCell ref="I45:J45"/>
    <mergeCell ref="T45:U45"/>
    <mergeCell ref="V45:W45"/>
    <mergeCell ref="X45:Y45"/>
    <mergeCell ref="AA42:AA43"/>
    <mergeCell ref="AB42:AB43"/>
    <mergeCell ref="AC42:AC43"/>
    <mergeCell ref="A44:D45"/>
    <mergeCell ref="K44:K45"/>
    <mergeCell ref="L44:L45"/>
    <mergeCell ref="M44:M45"/>
    <mergeCell ref="N44:N45"/>
    <mergeCell ref="P44:S45"/>
    <mergeCell ref="Z44:Z45"/>
    <mergeCell ref="N42:N43"/>
    <mergeCell ref="P42:S43"/>
    <mergeCell ref="T42:U43"/>
    <mergeCell ref="V42:W43"/>
    <mergeCell ref="X42:Y43"/>
    <mergeCell ref="Z42:Z43"/>
    <mergeCell ref="R36:R37"/>
    <mergeCell ref="S36:X37"/>
    <mergeCell ref="Z36:AD37"/>
    <mergeCell ref="A42:D43"/>
    <mergeCell ref="E42:F43"/>
    <mergeCell ref="G42:H43"/>
    <mergeCell ref="I42:J43"/>
    <mergeCell ref="K42:K43"/>
    <mergeCell ref="L42:L43"/>
    <mergeCell ref="M42:M43"/>
    <mergeCell ref="B36:B37"/>
    <mergeCell ref="C36:D37"/>
    <mergeCell ref="F36:K37"/>
    <mergeCell ref="L36:L37"/>
    <mergeCell ref="M36:M37"/>
    <mergeCell ref="Q36:Q37"/>
    <mergeCell ref="Z30:AD31"/>
    <mergeCell ref="B33:B34"/>
    <mergeCell ref="C33:D34"/>
    <mergeCell ref="F33:K34"/>
    <mergeCell ref="L33:L34"/>
    <mergeCell ref="M33:M34"/>
    <mergeCell ref="Q33:Q34"/>
    <mergeCell ref="R33:R34"/>
    <mergeCell ref="S33:X34"/>
    <mergeCell ref="Z33:AD34"/>
    <mergeCell ref="S27:X28"/>
    <mergeCell ref="Z27:AD28"/>
    <mergeCell ref="B30:B31"/>
    <mergeCell ref="C30:D31"/>
    <mergeCell ref="F30:K31"/>
    <mergeCell ref="L30:L31"/>
    <mergeCell ref="M30:M31"/>
    <mergeCell ref="Q30:Q31"/>
    <mergeCell ref="R30:R31"/>
    <mergeCell ref="S30:X31"/>
    <mergeCell ref="R24:R25"/>
    <mergeCell ref="S24:X25"/>
    <mergeCell ref="Z24:AD25"/>
    <mergeCell ref="B27:B28"/>
    <mergeCell ref="C27:D28"/>
    <mergeCell ref="F27:K28"/>
    <mergeCell ref="L27:L28"/>
    <mergeCell ref="M27:M28"/>
    <mergeCell ref="Q27:Q28"/>
    <mergeCell ref="R27:R28"/>
    <mergeCell ref="B24:B25"/>
    <mergeCell ref="C24:D25"/>
    <mergeCell ref="F24:K25"/>
    <mergeCell ref="L24:L25"/>
    <mergeCell ref="M24:M25"/>
    <mergeCell ref="Q24:Q25"/>
    <mergeCell ref="Z20:AD20"/>
    <mergeCell ref="B21:B22"/>
    <mergeCell ref="C21:D22"/>
    <mergeCell ref="F21:K22"/>
    <mergeCell ref="L21:L22"/>
    <mergeCell ref="M21:M22"/>
    <mergeCell ref="Q21:Q22"/>
    <mergeCell ref="R21:R22"/>
    <mergeCell ref="S21:X22"/>
    <mergeCell ref="Z21:AD22"/>
    <mergeCell ref="C8:D18"/>
    <mergeCell ref="G8:H18"/>
    <mergeCell ref="K8:L18"/>
    <mergeCell ref="R8:S18"/>
    <mergeCell ref="V8:W18"/>
    <mergeCell ref="Z8:AA18"/>
    <mergeCell ref="C7:D7"/>
    <mergeCell ref="G7:H7"/>
    <mergeCell ref="K7:L7"/>
    <mergeCell ref="R7:S7"/>
    <mergeCell ref="V7:W7"/>
    <mergeCell ref="Z7:AA7"/>
    <mergeCell ref="A1:D1"/>
    <mergeCell ref="E1:H1"/>
    <mergeCell ref="R1:T1"/>
    <mergeCell ref="U1:AB1"/>
    <mergeCell ref="V2:AB2"/>
    <mergeCell ref="G3:H3"/>
    <mergeCell ref="N3:P3"/>
    <mergeCell ref="V3:W3"/>
  </mergeCells>
  <phoneticPr fontId="7"/>
  <printOptions horizontalCentered="1" verticalCentered="1"/>
  <pageMargins left="0.78740157480314998" right="0.78740157480314998" top="0.98425196850393704" bottom="0.98425196850393704" header="0.511811023622047" footer="0.511811023622047"/>
  <pageSetup paperSize="0" scale="51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/>
  </sheetViews>
  <sheetFormatPr defaultRowHeight="13.2" x14ac:dyDescent="0.2"/>
  <cols>
    <col min="1" max="25" width="5.6640625" customWidth="1"/>
    <col min="26" max="26" width="8.88671875" customWidth="1"/>
  </cols>
  <sheetData>
    <row r="1" spans="1:25" ht="40.200000000000003" customHeight="1" x14ac:dyDescent="0.2">
      <c r="A1" s="50"/>
      <c r="B1" s="120">
        <f>組み合わせ!G5</f>
        <v>44015</v>
      </c>
      <c r="C1" s="120"/>
      <c r="D1" s="120"/>
      <c r="E1" s="120"/>
      <c r="F1" s="50"/>
      <c r="G1" s="50" t="s">
        <v>77</v>
      </c>
      <c r="H1" s="50"/>
      <c r="O1" s="76" t="s">
        <v>52</v>
      </c>
      <c r="P1" s="76"/>
      <c r="Q1" s="76"/>
      <c r="R1" s="121" t="str">
        <f>組み合わせ!K4</f>
        <v>足利市民体育館</v>
      </c>
      <c r="S1" s="121"/>
      <c r="T1" s="121"/>
      <c r="U1" s="121"/>
      <c r="V1" s="121"/>
      <c r="W1" s="121"/>
      <c r="X1" s="121"/>
      <c r="Y1" s="121"/>
    </row>
    <row r="2" spans="1:25" s="53" customFormat="1" ht="40.200000000000003" customHeight="1" x14ac:dyDescent="0.2">
      <c r="A2" s="92"/>
      <c r="B2" s="92"/>
      <c r="G2" s="92"/>
      <c r="H2" s="92"/>
      <c r="O2" s="52"/>
      <c r="P2" s="52"/>
      <c r="Q2" s="52"/>
      <c r="R2" s="93"/>
      <c r="S2" s="79"/>
      <c r="T2" s="79"/>
      <c r="U2" s="79"/>
      <c r="V2" s="79"/>
      <c r="W2" s="79"/>
      <c r="X2" s="79"/>
      <c r="Y2" s="93"/>
    </row>
    <row r="3" spans="1:25" s="53" customFormat="1" ht="40.200000000000003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94"/>
      <c r="N3" s="95"/>
      <c r="O3" s="94"/>
      <c r="P3" s="94"/>
      <c r="Q3" s="94"/>
      <c r="R3" s="94"/>
      <c r="S3" s="94"/>
      <c r="T3" s="94"/>
      <c r="U3" s="37"/>
      <c r="V3" s="37"/>
      <c r="W3" s="37"/>
      <c r="X3" s="37"/>
      <c r="Y3" s="37"/>
    </row>
    <row r="4" spans="1:25" s="53" customFormat="1" ht="40.200000000000003" customHeight="1" x14ac:dyDescent="0.2">
      <c r="A4" s="37"/>
      <c r="B4" s="37"/>
      <c r="C4" s="37"/>
      <c r="D4" s="37"/>
      <c r="E4" s="94"/>
      <c r="F4" s="96"/>
      <c r="G4" s="97"/>
      <c r="H4" s="97"/>
      <c r="I4" s="97"/>
      <c r="J4" s="36"/>
      <c r="K4" s="36"/>
      <c r="L4" s="36"/>
      <c r="M4" s="122" t="s">
        <v>78</v>
      </c>
      <c r="N4" s="122"/>
      <c r="O4" s="37"/>
      <c r="P4" s="37"/>
      <c r="Q4" s="37"/>
      <c r="R4" s="97"/>
      <c r="S4" s="97"/>
      <c r="T4" s="98"/>
      <c r="U4" s="94"/>
      <c r="V4" s="94"/>
      <c r="W4" s="37"/>
      <c r="X4" s="37"/>
      <c r="Y4" s="37"/>
    </row>
    <row r="5" spans="1:25" s="53" customFormat="1" ht="40.200000000000003" customHeight="1" x14ac:dyDescent="0.2">
      <c r="A5" s="37"/>
      <c r="B5" s="37"/>
      <c r="C5" s="37"/>
      <c r="D5" s="37"/>
      <c r="E5" s="99"/>
      <c r="F5" s="37"/>
      <c r="G5" s="36" t="s">
        <v>79</v>
      </c>
      <c r="H5" s="36"/>
      <c r="I5" s="100"/>
      <c r="J5" s="37"/>
      <c r="K5" s="37"/>
      <c r="L5" s="37"/>
      <c r="M5" s="37"/>
      <c r="N5" s="37"/>
      <c r="O5" s="37"/>
      <c r="P5" s="37"/>
      <c r="Q5" s="37"/>
      <c r="R5" s="99"/>
      <c r="S5" s="37"/>
      <c r="T5" s="37" t="s">
        <v>80</v>
      </c>
      <c r="U5" s="37"/>
      <c r="V5" s="101"/>
      <c r="W5" s="37"/>
      <c r="X5" s="37"/>
      <c r="Y5" s="37"/>
    </row>
    <row r="6" spans="1:25" s="53" customFormat="1" ht="40.200000000000003" customHeight="1" x14ac:dyDescent="0.2">
      <c r="A6" s="37"/>
      <c r="B6" s="37"/>
      <c r="C6" s="37"/>
      <c r="D6" s="94"/>
      <c r="E6" s="95"/>
      <c r="F6" s="37"/>
      <c r="G6" s="37"/>
      <c r="H6" s="37"/>
      <c r="I6" s="101"/>
      <c r="J6" s="37"/>
      <c r="K6" s="37"/>
      <c r="L6" s="37"/>
      <c r="M6" s="37"/>
      <c r="N6" s="37"/>
      <c r="O6" s="37"/>
      <c r="P6" s="37"/>
      <c r="Q6" s="94"/>
      <c r="R6" s="95"/>
      <c r="S6" s="37"/>
      <c r="T6" s="37"/>
      <c r="U6" s="37"/>
      <c r="V6" s="101"/>
      <c r="W6" s="37"/>
      <c r="X6" s="37"/>
      <c r="Y6" s="37"/>
    </row>
    <row r="7" spans="1:25" s="53" customFormat="1" ht="40.200000000000003" customHeight="1" x14ac:dyDescent="0.2">
      <c r="A7" s="37"/>
      <c r="B7" s="37"/>
      <c r="C7" s="37"/>
      <c r="D7" s="49">
        <v>1</v>
      </c>
      <c r="E7" s="49"/>
      <c r="F7" s="37"/>
      <c r="G7" s="37"/>
      <c r="H7" s="37"/>
      <c r="I7" s="49">
        <v>2</v>
      </c>
      <c r="J7" s="49"/>
      <c r="K7" s="37"/>
      <c r="L7" s="37"/>
      <c r="M7" s="37"/>
      <c r="N7" s="37"/>
      <c r="O7" s="37"/>
      <c r="P7" s="37"/>
      <c r="Q7" s="49">
        <v>3</v>
      </c>
      <c r="R7" s="49"/>
      <c r="S7" s="37"/>
      <c r="T7" s="37"/>
      <c r="U7" s="37"/>
      <c r="V7" s="49">
        <v>4</v>
      </c>
      <c r="W7" s="49"/>
      <c r="X7" s="37"/>
      <c r="Y7" s="37"/>
    </row>
    <row r="8" spans="1:25" s="53" customFormat="1" ht="40.200000000000003" customHeight="1" x14ac:dyDescent="0.2">
      <c r="A8" s="19"/>
      <c r="B8" s="102"/>
      <c r="C8" s="102"/>
      <c r="D8" s="123" t="s">
        <v>81</v>
      </c>
      <c r="E8" s="123"/>
      <c r="F8" s="102"/>
      <c r="G8" s="103"/>
      <c r="H8" s="102"/>
      <c r="I8" s="123" t="s">
        <v>82</v>
      </c>
      <c r="J8" s="123"/>
      <c r="K8" s="102"/>
      <c r="L8" s="102"/>
      <c r="M8" s="103"/>
      <c r="N8" s="103"/>
      <c r="O8" s="102"/>
      <c r="P8" s="102"/>
      <c r="Q8" s="124" t="s">
        <v>83</v>
      </c>
      <c r="R8" s="124"/>
      <c r="S8" s="102"/>
      <c r="T8" s="103"/>
      <c r="U8" s="102"/>
      <c r="V8" s="123" t="s">
        <v>84</v>
      </c>
      <c r="W8" s="123"/>
      <c r="X8" s="102"/>
      <c r="Y8" s="102"/>
    </row>
    <row r="9" spans="1:25" s="53" customFormat="1" ht="40.200000000000003" customHeight="1" x14ac:dyDescent="0.2">
      <c r="A9" s="19"/>
      <c r="B9" s="102"/>
      <c r="C9" s="102"/>
      <c r="D9" s="123"/>
      <c r="E9" s="123"/>
      <c r="F9" s="102"/>
      <c r="G9" s="103"/>
      <c r="H9" s="102"/>
      <c r="I9" s="123"/>
      <c r="J9" s="123"/>
      <c r="K9" s="102"/>
      <c r="L9" s="102"/>
      <c r="M9" s="103"/>
      <c r="N9" s="103"/>
      <c r="O9" s="102"/>
      <c r="P9" s="102"/>
      <c r="Q9" s="124"/>
      <c r="R9" s="124"/>
      <c r="S9" s="102"/>
      <c r="T9" s="103"/>
      <c r="U9" s="102"/>
      <c r="V9" s="123"/>
      <c r="W9" s="123"/>
      <c r="X9" s="102"/>
      <c r="Y9" s="102"/>
    </row>
    <row r="10" spans="1:25" s="53" customFormat="1" ht="40.200000000000003" customHeight="1" x14ac:dyDescent="0.2">
      <c r="A10" s="19"/>
      <c r="B10" s="102"/>
      <c r="C10" s="102"/>
      <c r="D10" s="123"/>
      <c r="E10" s="123"/>
      <c r="F10" s="102"/>
      <c r="G10" s="103"/>
      <c r="H10" s="102"/>
      <c r="I10" s="123"/>
      <c r="J10" s="123"/>
      <c r="K10" s="102"/>
      <c r="L10" s="102"/>
      <c r="M10" s="103"/>
      <c r="N10" s="103"/>
      <c r="O10" s="102"/>
      <c r="P10" s="102"/>
      <c r="Q10" s="124"/>
      <c r="R10" s="124"/>
      <c r="S10" s="102"/>
      <c r="T10" s="103"/>
      <c r="U10" s="102"/>
      <c r="V10" s="123"/>
      <c r="W10" s="123"/>
      <c r="X10" s="102"/>
      <c r="Y10" s="102"/>
    </row>
    <row r="11" spans="1:25" s="53" customFormat="1" ht="40.200000000000003" customHeight="1" x14ac:dyDescent="0.2">
      <c r="A11" s="19"/>
      <c r="B11" s="102"/>
      <c r="C11" s="102"/>
      <c r="D11" s="123"/>
      <c r="E11" s="123"/>
      <c r="F11" s="102"/>
      <c r="G11" s="103"/>
      <c r="H11" s="102"/>
      <c r="I11" s="123"/>
      <c r="J11" s="123"/>
      <c r="K11" s="102"/>
      <c r="L11" s="102"/>
      <c r="M11" s="103"/>
      <c r="N11" s="103"/>
      <c r="O11" s="102"/>
      <c r="P11" s="102"/>
      <c r="Q11" s="124"/>
      <c r="R11" s="124"/>
      <c r="S11" s="102"/>
      <c r="T11" s="103"/>
      <c r="U11" s="102"/>
      <c r="V11" s="123"/>
      <c r="W11" s="123"/>
      <c r="X11" s="102"/>
      <c r="Y11" s="102"/>
    </row>
    <row r="12" spans="1:25" s="53" customFormat="1" ht="40.200000000000003" customHeight="1" x14ac:dyDescent="0.2">
      <c r="A12" s="19"/>
      <c r="B12" s="102"/>
      <c r="C12" s="102"/>
      <c r="D12" s="123"/>
      <c r="E12" s="123"/>
      <c r="F12" s="102"/>
      <c r="G12" s="103"/>
      <c r="H12" s="102"/>
      <c r="I12" s="123"/>
      <c r="J12" s="123"/>
      <c r="K12" s="102"/>
      <c r="L12" s="102"/>
      <c r="M12" s="103"/>
      <c r="N12" s="103"/>
      <c r="O12" s="102"/>
      <c r="P12" s="102"/>
      <c r="Q12" s="124"/>
      <c r="R12" s="124"/>
      <c r="S12" s="102"/>
      <c r="T12" s="103"/>
      <c r="U12" s="102"/>
      <c r="V12" s="123"/>
      <c r="W12" s="123"/>
      <c r="X12" s="102"/>
      <c r="Y12" s="102"/>
    </row>
    <row r="13" spans="1:25" s="53" customFormat="1" ht="40.200000000000003" customHeight="1" x14ac:dyDescent="0.2">
      <c r="A13" s="19"/>
      <c r="B13" s="19"/>
      <c r="C13" s="19"/>
      <c r="D13" s="19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9"/>
      <c r="X13" s="19"/>
      <c r="Y13" s="19"/>
    </row>
    <row r="14" spans="1:25" s="53" customFormat="1" ht="40.200000000000003" customHeight="1" x14ac:dyDescent="0.2">
      <c r="A14" s="125" t="s">
        <v>85</v>
      </c>
      <c r="B14" s="125"/>
      <c r="C14" s="125"/>
      <c r="D14" s="12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04"/>
      <c r="U14" s="104"/>
      <c r="V14" s="126" t="s">
        <v>86</v>
      </c>
      <c r="W14" s="126"/>
      <c r="X14" s="126"/>
      <c r="Y14" s="126"/>
    </row>
    <row r="15" spans="1:25" s="53" customFormat="1" ht="40.200000000000003" customHeight="1" x14ac:dyDescent="0.2">
      <c r="A15" s="44" t="s">
        <v>55</v>
      </c>
      <c r="B15" s="44" t="s">
        <v>31</v>
      </c>
      <c r="C15" s="181">
        <v>0.58333333333333337</v>
      </c>
      <c r="D15" s="181"/>
      <c r="E15" s="49">
        <v>1</v>
      </c>
      <c r="F15" s="127" t="str">
        <f>D8</f>
        <v>A１位</v>
      </c>
      <c r="G15" s="127"/>
      <c r="H15" s="127"/>
      <c r="I15" s="127"/>
      <c r="J15" s="175">
        <f>L15+L16</f>
        <v>0</v>
      </c>
      <c r="K15" s="128" t="s">
        <v>63</v>
      </c>
      <c r="L15" s="106"/>
      <c r="M15" s="106" t="s">
        <v>87</v>
      </c>
      <c r="N15" s="106"/>
      <c r="O15" s="129" t="s">
        <v>65</v>
      </c>
      <c r="P15" s="178">
        <f>N15+N16</f>
        <v>0</v>
      </c>
      <c r="Q15" s="130" t="str">
        <f>I8</f>
        <v>B１位</v>
      </c>
      <c r="R15" s="130"/>
      <c r="S15" s="130"/>
      <c r="T15" s="130"/>
      <c r="U15" s="49">
        <v>2</v>
      </c>
      <c r="V15" s="131" t="s">
        <v>88</v>
      </c>
      <c r="W15" s="132" t="s">
        <v>89</v>
      </c>
      <c r="X15" s="132" t="s">
        <v>90</v>
      </c>
      <c r="Y15" s="132" t="s">
        <v>91</v>
      </c>
    </row>
    <row r="16" spans="1:25" s="53" customFormat="1" ht="40.200000000000003" customHeight="1" x14ac:dyDescent="0.2">
      <c r="A16" s="44"/>
      <c r="B16" s="44"/>
      <c r="C16" s="181"/>
      <c r="D16" s="181"/>
      <c r="E16" s="49"/>
      <c r="F16" s="127"/>
      <c r="G16" s="127"/>
      <c r="H16" s="127"/>
      <c r="I16" s="127"/>
      <c r="J16" s="175"/>
      <c r="K16" s="128"/>
      <c r="L16" s="106"/>
      <c r="M16" s="106" t="s">
        <v>87</v>
      </c>
      <c r="N16" s="106"/>
      <c r="O16" s="129"/>
      <c r="P16" s="178"/>
      <c r="Q16" s="130"/>
      <c r="R16" s="130"/>
      <c r="S16" s="130"/>
      <c r="T16" s="130"/>
      <c r="U16" s="49"/>
      <c r="V16" s="131"/>
      <c r="W16" s="132"/>
      <c r="X16" s="132"/>
      <c r="Y16" s="132"/>
    </row>
    <row r="17" spans="1:25" s="53" customFormat="1" ht="40.200000000000003" customHeight="1" x14ac:dyDescent="0.2">
      <c r="A17" s="19"/>
      <c r="B17" s="106"/>
      <c r="C17" s="19"/>
      <c r="D17" s="19"/>
      <c r="E17" s="19"/>
      <c r="F17" s="110"/>
      <c r="G17" s="110"/>
      <c r="H17" s="110"/>
      <c r="I17" s="110"/>
      <c r="J17" s="176"/>
      <c r="K17" s="111"/>
      <c r="L17" s="112"/>
      <c r="M17" s="112"/>
      <c r="N17" s="112"/>
      <c r="O17" s="113"/>
      <c r="P17" s="179"/>
      <c r="Q17" s="19"/>
      <c r="R17" s="19"/>
      <c r="S17" s="19"/>
      <c r="T17" s="19"/>
      <c r="U17" s="19"/>
      <c r="V17" s="114"/>
      <c r="W17" s="114"/>
      <c r="X17" s="114"/>
      <c r="Y17" s="114"/>
    </row>
    <row r="18" spans="1:25" s="53" customFormat="1" ht="40.200000000000003" customHeight="1" x14ac:dyDescent="0.2">
      <c r="A18" s="44" t="s">
        <v>57</v>
      </c>
      <c r="B18" s="44" t="s">
        <v>31</v>
      </c>
      <c r="C18" s="181">
        <v>0.58333333333333337</v>
      </c>
      <c r="D18" s="181"/>
      <c r="E18" s="49">
        <v>3</v>
      </c>
      <c r="F18" s="127" t="str">
        <f>Q8</f>
        <v>C１位</v>
      </c>
      <c r="G18" s="127"/>
      <c r="H18" s="127"/>
      <c r="I18" s="127"/>
      <c r="J18" s="175">
        <f>L18+L19</f>
        <v>0</v>
      </c>
      <c r="K18" s="128" t="s">
        <v>63</v>
      </c>
      <c r="L18" s="106"/>
      <c r="M18" s="106" t="s">
        <v>87</v>
      </c>
      <c r="N18" s="106"/>
      <c r="O18" s="129" t="s">
        <v>65</v>
      </c>
      <c r="P18" s="178">
        <f>N18+N19</f>
        <v>0</v>
      </c>
      <c r="Q18" s="49" t="str">
        <f>V8</f>
        <v>D１位</v>
      </c>
      <c r="R18" s="49"/>
      <c r="S18" s="49"/>
      <c r="T18" s="49"/>
      <c r="U18" s="49">
        <v>4</v>
      </c>
      <c r="V18" s="131" t="s">
        <v>92</v>
      </c>
      <c r="W18" s="132" t="s">
        <v>93</v>
      </c>
      <c r="X18" s="132" t="s">
        <v>94</v>
      </c>
      <c r="Y18" s="132" t="s">
        <v>95</v>
      </c>
    </row>
    <row r="19" spans="1:25" s="53" customFormat="1" ht="40.200000000000003" customHeight="1" x14ac:dyDescent="0.2">
      <c r="A19" s="44"/>
      <c r="B19" s="44"/>
      <c r="C19" s="181"/>
      <c r="D19" s="181"/>
      <c r="E19" s="49"/>
      <c r="F19" s="127"/>
      <c r="G19" s="127"/>
      <c r="H19" s="127"/>
      <c r="I19" s="127"/>
      <c r="J19" s="175"/>
      <c r="K19" s="128"/>
      <c r="L19" s="106"/>
      <c r="M19" s="106" t="s">
        <v>87</v>
      </c>
      <c r="N19" s="106"/>
      <c r="O19" s="129"/>
      <c r="P19" s="178"/>
      <c r="Q19" s="49"/>
      <c r="R19" s="49"/>
      <c r="S19" s="49"/>
      <c r="T19" s="49"/>
      <c r="U19" s="49"/>
      <c r="V19" s="131"/>
      <c r="W19" s="132"/>
      <c r="X19" s="132"/>
      <c r="Y19" s="132"/>
    </row>
    <row r="20" spans="1:25" s="53" customFormat="1" ht="40.200000000000003" customHeight="1" x14ac:dyDescent="0.2">
      <c r="A20" s="105"/>
      <c r="B20" s="106"/>
      <c r="C20" s="107"/>
      <c r="D20" s="107"/>
      <c r="E20" s="16"/>
      <c r="F20" s="115"/>
      <c r="G20" s="115"/>
      <c r="H20" s="115"/>
      <c r="I20" s="115"/>
      <c r="J20" s="177"/>
      <c r="K20" s="108"/>
      <c r="L20" s="106"/>
      <c r="M20" s="106"/>
      <c r="N20" s="106"/>
      <c r="O20" s="109"/>
      <c r="P20" s="180"/>
      <c r="Q20" s="16"/>
      <c r="R20" s="16"/>
      <c r="S20" s="16"/>
      <c r="T20" s="16"/>
      <c r="U20" s="16"/>
      <c r="V20" s="40"/>
      <c r="W20" s="40"/>
      <c r="X20" s="40"/>
      <c r="Y20" s="40"/>
    </row>
    <row r="21" spans="1:25" s="53" customFormat="1" ht="40.200000000000003" customHeight="1" x14ac:dyDescent="0.2">
      <c r="A21" s="105"/>
      <c r="B21" s="106"/>
      <c r="C21" s="107"/>
      <c r="D21" s="107"/>
      <c r="E21" s="16"/>
      <c r="F21" s="115"/>
      <c r="G21" s="115"/>
      <c r="H21" s="115"/>
      <c r="I21" s="115"/>
      <c r="J21" s="177"/>
      <c r="K21" s="108"/>
      <c r="L21" s="106"/>
      <c r="M21" s="106"/>
      <c r="N21" s="106"/>
      <c r="O21" s="109"/>
      <c r="P21" s="180"/>
      <c r="Q21" s="16"/>
      <c r="R21" s="16"/>
      <c r="S21" s="16"/>
      <c r="T21" s="16"/>
      <c r="U21" s="16"/>
      <c r="V21" s="40"/>
      <c r="W21" s="40"/>
      <c r="X21" s="40"/>
      <c r="Y21" s="40"/>
    </row>
    <row r="22" spans="1:25" s="53" customFormat="1" ht="40.200000000000003" customHeight="1" x14ac:dyDescent="0.2">
      <c r="A22" s="125" t="s">
        <v>96</v>
      </c>
      <c r="B22" s="125"/>
      <c r="C22" s="125"/>
      <c r="D22" s="125"/>
      <c r="E22" s="133" t="s">
        <v>97</v>
      </c>
      <c r="F22" s="133"/>
      <c r="G22" s="133"/>
      <c r="H22" s="133"/>
      <c r="I22" s="133"/>
      <c r="J22" s="176"/>
      <c r="K22" s="111"/>
      <c r="L22" s="112"/>
      <c r="M22" s="112"/>
      <c r="N22" s="112"/>
      <c r="O22" s="113"/>
      <c r="P22" s="179"/>
      <c r="Q22" s="19"/>
      <c r="R22" s="19"/>
      <c r="S22" s="19"/>
      <c r="T22" s="19"/>
      <c r="U22" s="19"/>
      <c r="V22" s="114"/>
      <c r="W22" s="114"/>
      <c r="X22" s="114"/>
      <c r="Y22" s="114"/>
    </row>
    <row r="23" spans="1:25" s="53" customFormat="1" ht="40.200000000000003" customHeight="1" x14ac:dyDescent="0.2">
      <c r="A23" s="44" t="s">
        <v>55</v>
      </c>
      <c r="B23" s="44" t="s">
        <v>35</v>
      </c>
      <c r="C23" s="181">
        <v>0.625</v>
      </c>
      <c r="D23" s="181"/>
      <c r="E23" s="91"/>
      <c r="F23" s="91"/>
      <c r="G23" s="91"/>
      <c r="H23" s="91"/>
      <c r="I23" s="91"/>
      <c r="J23" s="175">
        <f>L23+L24</f>
        <v>0</v>
      </c>
      <c r="K23" s="128" t="s">
        <v>63</v>
      </c>
      <c r="L23" s="106"/>
      <c r="M23" s="106" t="s">
        <v>87</v>
      </c>
      <c r="N23" s="106"/>
      <c r="O23" s="129" t="s">
        <v>65</v>
      </c>
      <c r="P23" s="178">
        <f>N23+N24</f>
        <v>0</v>
      </c>
      <c r="Q23" s="134"/>
      <c r="R23" s="134"/>
      <c r="S23" s="134"/>
      <c r="T23" s="134"/>
      <c r="U23" s="134"/>
      <c r="V23" s="131" t="s">
        <v>98</v>
      </c>
      <c r="W23" s="132" t="s">
        <v>98</v>
      </c>
      <c r="X23" s="132" t="s">
        <v>99</v>
      </c>
      <c r="Y23" s="132" t="s">
        <v>100</v>
      </c>
    </row>
    <row r="24" spans="1:25" s="53" customFormat="1" ht="40.200000000000003" customHeight="1" x14ac:dyDescent="0.2">
      <c r="A24" s="44"/>
      <c r="B24" s="44"/>
      <c r="C24" s="181"/>
      <c r="D24" s="181"/>
      <c r="E24" s="91"/>
      <c r="F24" s="91"/>
      <c r="G24" s="91"/>
      <c r="H24" s="91"/>
      <c r="I24" s="91"/>
      <c r="J24" s="175"/>
      <c r="K24" s="128"/>
      <c r="L24" s="106"/>
      <c r="M24" s="106" t="s">
        <v>87</v>
      </c>
      <c r="N24" s="106"/>
      <c r="O24" s="129"/>
      <c r="P24" s="178"/>
      <c r="Q24" s="134"/>
      <c r="R24" s="134"/>
      <c r="S24" s="134"/>
      <c r="T24" s="134"/>
      <c r="U24" s="134"/>
      <c r="V24" s="131"/>
      <c r="W24" s="132"/>
      <c r="X24" s="132"/>
      <c r="Y24" s="132"/>
    </row>
    <row r="25" spans="1:25" ht="40.200000000000003" customHeight="1" x14ac:dyDescent="0.2"/>
    <row r="26" spans="1:25" ht="40.200000000000003" customHeight="1" x14ac:dyDescent="0.2">
      <c r="C26" s="135" t="s">
        <v>101</v>
      </c>
      <c r="D26" s="135"/>
      <c r="E26" s="135"/>
      <c r="F26" s="91"/>
      <c r="G26" s="91"/>
      <c r="H26" s="91"/>
      <c r="I26" s="91"/>
      <c r="J26" s="91"/>
      <c r="K26" s="91"/>
      <c r="L26" s="91"/>
      <c r="M26" s="136" t="s">
        <v>102</v>
      </c>
      <c r="N26" s="136"/>
      <c r="O26" s="136"/>
      <c r="P26" s="91"/>
      <c r="Q26" s="91"/>
      <c r="R26" s="91"/>
      <c r="S26" s="91"/>
      <c r="T26" s="91"/>
      <c r="U26" s="91"/>
      <c r="V26" s="91"/>
    </row>
    <row r="27" spans="1:25" ht="40.200000000000003" customHeight="1" x14ac:dyDescent="0.2">
      <c r="C27" s="135"/>
      <c r="D27" s="135"/>
      <c r="E27" s="135"/>
      <c r="F27" s="91"/>
      <c r="G27" s="91"/>
      <c r="H27" s="91"/>
      <c r="I27" s="91"/>
      <c r="J27" s="91"/>
      <c r="K27" s="91"/>
      <c r="L27" s="91"/>
      <c r="M27" s="136"/>
      <c r="N27" s="136"/>
      <c r="O27" s="136"/>
      <c r="P27" s="91"/>
      <c r="Q27" s="91"/>
      <c r="R27" s="91"/>
      <c r="S27" s="91"/>
      <c r="T27" s="91"/>
      <c r="U27" s="91"/>
      <c r="V27" s="91"/>
    </row>
    <row r="28" spans="1:25" ht="40.200000000000003" customHeight="1" x14ac:dyDescent="0.2">
      <c r="C28" s="136" t="s">
        <v>103</v>
      </c>
      <c r="D28" s="136"/>
      <c r="E28" s="136"/>
      <c r="F28" s="91"/>
      <c r="G28" s="91"/>
      <c r="H28" s="91"/>
      <c r="I28" s="91"/>
      <c r="J28" s="91"/>
      <c r="K28" s="91"/>
      <c r="L28" s="91"/>
      <c r="M28" s="136" t="s">
        <v>103</v>
      </c>
      <c r="N28" s="136"/>
      <c r="O28" s="136"/>
      <c r="P28" s="91"/>
      <c r="Q28" s="91"/>
      <c r="R28" s="91"/>
      <c r="S28" s="91"/>
      <c r="T28" s="91"/>
      <c r="U28" s="91"/>
      <c r="V28" s="91"/>
    </row>
    <row r="29" spans="1:25" ht="40.200000000000003" customHeight="1" x14ac:dyDescent="0.2">
      <c r="C29" s="136"/>
      <c r="D29" s="136"/>
      <c r="E29" s="136"/>
      <c r="F29" s="91"/>
      <c r="G29" s="91"/>
      <c r="H29" s="91"/>
      <c r="I29" s="91"/>
      <c r="J29" s="91"/>
      <c r="K29" s="91"/>
      <c r="L29" s="91"/>
      <c r="M29" s="136"/>
      <c r="N29" s="136"/>
      <c r="O29" s="136"/>
      <c r="P29" s="91"/>
      <c r="Q29" s="91"/>
      <c r="R29" s="91"/>
      <c r="S29" s="91"/>
      <c r="T29" s="91"/>
      <c r="U29" s="91"/>
      <c r="V29" s="91"/>
    </row>
    <row r="30" spans="1:25" ht="40.200000000000003" customHeight="1" x14ac:dyDescent="0.2">
      <c r="C30" s="116"/>
      <c r="D30" s="116"/>
      <c r="E30" s="116"/>
      <c r="F30" s="117"/>
      <c r="G30" s="117"/>
      <c r="H30" s="117"/>
      <c r="I30" s="117"/>
      <c r="J30" s="117"/>
      <c r="K30" s="117"/>
      <c r="L30" s="117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  <c r="X30" s="119"/>
      <c r="Y30" s="119"/>
    </row>
    <row r="31" spans="1:25" ht="40.200000000000003" customHeight="1" x14ac:dyDescent="0.2">
      <c r="C31" s="116"/>
      <c r="D31" s="116"/>
      <c r="E31" s="116"/>
      <c r="F31" s="117"/>
      <c r="G31" s="117"/>
      <c r="H31" s="117"/>
      <c r="I31" s="117"/>
      <c r="J31" s="117"/>
      <c r="K31" s="117"/>
      <c r="L31" s="117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</row>
    <row r="32" spans="1:25" ht="25.2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</sheetData>
  <mergeCells count="68">
    <mergeCell ref="Y23:Y24"/>
    <mergeCell ref="C26:E27"/>
    <mergeCell ref="F26:L27"/>
    <mergeCell ref="M26:O27"/>
    <mergeCell ref="P26:V27"/>
    <mergeCell ref="C28:E29"/>
    <mergeCell ref="F28:L29"/>
    <mergeCell ref="M28:O29"/>
    <mergeCell ref="P28:V29"/>
    <mergeCell ref="O23:O24"/>
    <mergeCell ref="P23:P24"/>
    <mergeCell ref="Q23:U24"/>
    <mergeCell ref="V23:V24"/>
    <mergeCell ref="W23:W24"/>
    <mergeCell ref="X23:X24"/>
    <mergeCell ref="X18:X19"/>
    <mergeCell ref="Y18:Y19"/>
    <mergeCell ref="A22:D22"/>
    <mergeCell ref="E22:I22"/>
    <mergeCell ref="A23:A24"/>
    <mergeCell ref="B23:B24"/>
    <mergeCell ref="C23:D24"/>
    <mergeCell ref="E23:I24"/>
    <mergeCell ref="J23:J24"/>
    <mergeCell ref="K23:K24"/>
    <mergeCell ref="O18:O19"/>
    <mergeCell ref="P18:P19"/>
    <mergeCell ref="Q18:T19"/>
    <mergeCell ref="U18:U19"/>
    <mergeCell ref="V18:V19"/>
    <mergeCell ref="W18:W19"/>
    <mergeCell ref="W15:W16"/>
    <mergeCell ref="X15:X16"/>
    <mergeCell ref="Y15:Y16"/>
    <mergeCell ref="A18:A19"/>
    <mergeCell ref="B18:B19"/>
    <mergeCell ref="C18:D19"/>
    <mergeCell ref="E18:E19"/>
    <mergeCell ref="F18:I19"/>
    <mergeCell ref="J18:J19"/>
    <mergeCell ref="K18:K19"/>
    <mergeCell ref="K15:K16"/>
    <mergeCell ref="O15:O16"/>
    <mergeCell ref="P15:P16"/>
    <mergeCell ref="Q15:T16"/>
    <mergeCell ref="U15:U16"/>
    <mergeCell ref="V15:V16"/>
    <mergeCell ref="A15:A16"/>
    <mergeCell ref="B15:B16"/>
    <mergeCell ref="C15:D16"/>
    <mergeCell ref="E15:E16"/>
    <mergeCell ref="F15:I16"/>
    <mergeCell ref="J15:J16"/>
    <mergeCell ref="D8:E12"/>
    <mergeCell ref="I8:J12"/>
    <mergeCell ref="Q8:R12"/>
    <mergeCell ref="V8:W12"/>
    <mergeCell ref="A14:D14"/>
    <mergeCell ref="V14:Y14"/>
    <mergeCell ref="B1:E1"/>
    <mergeCell ref="O1:Q1"/>
    <mergeCell ref="R1:Y1"/>
    <mergeCell ref="S2:X2"/>
    <mergeCell ref="M4:N4"/>
    <mergeCell ref="D7:E7"/>
    <mergeCell ref="I7:J7"/>
    <mergeCell ref="Q7:R7"/>
    <mergeCell ref="V7:W7"/>
  </mergeCells>
  <phoneticPr fontId="7"/>
  <printOptions horizontalCentered="1" verticalCentered="1"/>
  <pageMargins left="0.59055118110236182" right="0.59055118110236182" top="0.39370078740157505" bottom="0.39370078740157505" header="0" footer="0"/>
  <pageSetup paperSize="0" scale="65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抽選結果</vt:lpstr>
      <vt:lpstr>組み合わせ</vt:lpstr>
      <vt:lpstr>AB</vt:lpstr>
      <vt:lpstr>CD</vt:lpstr>
      <vt:lpstr>準決勝・決勝</vt:lpstr>
      <vt:lpstr>準決勝・決勝!Print_Area</vt:lpstr>
      <vt:lpstr>組み合わせ!Print_Area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dc:description/>
  <cp:lastModifiedBy>MAYS</cp:lastModifiedBy>
  <dcterms:created xsi:type="dcterms:W3CDTF">2011-10-15T08:04:23Z</dcterms:created>
  <dcterms:modified xsi:type="dcterms:W3CDTF">2021-06-13T09:36:24Z</dcterms:modified>
</cp:coreProperties>
</file>