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3クオリィアカップ\"/>
    </mc:Choice>
  </mc:AlternateContent>
  <bookViews>
    <workbookView xWindow="0" yWindow="0" windowWidth="23040" windowHeight="10656" tabRatio="975" activeTab="6"/>
  </bookViews>
  <sheets>
    <sheet name="抽選結果" sheetId="60" r:id="rId1"/>
    <sheet name="組み合わせ表 (抽選前)" sheetId="61" r:id="rId2"/>
    <sheet name="組み合わせ表" sheetId="54" r:id="rId3"/>
    <sheet name="１日目１" sheetId="27" r:id="rId4"/>
    <sheet name="１日目２" sheetId="26" r:id="rId5"/>
    <sheet name="１日目３" sheetId="25" r:id="rId6"/>
    <sheet name="１日目４" sheetId="24" r:id="rId7"/>
    <sheet name="２日目１" sheetId="58" r:id="rId8"/>
    <sheet name="3日目　準決勝・決勝 " sheetId="59" r:id="rId9"/>
  </sheets>
  <definedNames>
    <definedName name="_xlnm.Print_Area" localSheetId="3">'１日目１'!$A$1:$Y$77</definedName>
    <definedName name="_xlnm.Print_Area" localSheetId="4">'１日目２'!$A$1:$Y$78</definedName>
    <definedName name="_xlnm.Print_Area" localSheetId="5">'１日目３'!$A$1:$Y$81</definedName>
    <definedName name="_xlnm.Print_Area" localSheetId="6">'１日目４'!$A$1:$Y$79</definedName>
    <definedName name="_xlnm.Print_Area" localSheetId="8">'3日目　準決勝・決勝 '!$A$1:$W$75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58" l="1"/>
  <c r="U9" i="58"/>
  <c r="P77" i="26"/>
  <c r="K49" i="58"/>
  <c r="H49" i="58"/>
  <c r="X49" i="58"/>
  <c r="U49" i="58"/>
  <c r="K9" i="58"/>
  <c r="H9" i="58"/>
  <c r="P76" i="27"/>
  <c r="E76" i="27"/>
  <c r="P73" i="27"/>
  <c r="E73" i="27"/>
  <c r="P77" i="24"/>
  <c r="E77" i="24"/>
  <c r="P74" i="24"/>
  <c r="E74" i="24"/>
  <c r="E9" i="58"/>
  <c r="B9" i="58"/>
  <c r="P36" i="27"/>
  <c r="E36" i="27"/>
  <c r="P33" i="27"/>
  <c r="E33" i="27"/>
  <c r="R9" i="58"/>
  <c r="O9" i="58"/>
  <c r="E49" i="58"/>
  <c r="B49" i="58"/>
  <c r="R49" i="58"/>
  <c r="O49" i="58"/>
  <c r="B9" i="27" l="1"/>
  <c r="A86" i="60"/>
  <c r="A85" i="60"/>
  <c r="A84" i="60"/>
  <c r="A83" i="60"/>
  <c r="A82" i="60"/>
  <c r="A81" i="60"/>
  <c r="A80" i="60"/>
  <c r="A64" i="60"/>
  <c r="A57" i="60"/>
  <c r="A50" i="60"/>
  <c r="A12" i="60"/>
  <c r="A28" i="60"/>
  <c r="A27" i="60"/>
  <c r="A26" i="60"/>
  <c r="A20" i="60"/>
  <c r="A19" i="60"/>
  <c r="AA129" i="54"/>
  <c r="AA125" i="54"/>
  <c r="AA121" i="54"/>
  <c r="AA117" i="54"/>
  <c r="AA113" i="54"/>
  <c r="AA109" i="54"/>
  <c r="AA105" i="54"/>
  <c r="AA101" i="54"/>
  <c r="AA97" i="54"/>
  <c r="AA93" i="54"/>
  <c r="AA89" i="54"/>
  <c r="AA85" i="54"/>
  <c r="AA81" i="54"/>
  <c r="AA77" i="54"/>
  <c r="AA73" i="54"/>
  <c r="AA69" i="54"/>
  <c r="AA65" i="54"/>
  <c r="AA61" i="54"/>
  <c r="AA57" i="54"/>
  <c r="AA53" i="54"/>
  <c r="AA49" i="54"/>
  <c r="AA45" i="54"/>
  <c r="AA41" i="54"/>
  <c r="AA37" i="54"/>
  <c r="AA33" i="54"/>
  <c r="AA29" i="54"/>
  <c r="AA25" i="54"/>
  <c r="AA21" i="54"/>
  <c r="AA17" i="54"/>
  <c r="AA13" i="54"/>
  <c r="AA9" i="54"/>
  <c r="AA5" i="54"/>
  <c r="B129" i="54"/>
  <c r="B125" i="54"/>
  <c r="B121" i="54"/>
  <c r="B117" i="54"/>
  <c r="B113" i="54"/>
  <c r="B109" i="54"/>
  <c r="B105" i="54"/>
  <c r="B101" i="54"/>
  <c r="B97" i="54"/>
  <c r="B93" i="54"/>
  <c r="B89" i="54"/>
  <c r="B85" i="54"/>
  <c r="B81" i="54"/>
  <c r="B77" i="54"/>
  <c r="B73" i="54"/>
  <c r="B69" i="54"/>
  <c r="B65" i="54"/>
  <c r="B61" i="54"/>
  <c r="B57" i="54"/>
  <c r="B53" i="54"/>
  <c r="B49" i="54"/>
  <c r="B45" i="54"/>
  <c r="B41" i="54"/>
  <c r="B37" i="54"/>
  <c r="B33" i="54"/>
  <c r="B29" i="54"/>
  <c r="B25" i="54"/>
  <c r="B21" i="54"/>
  <c r="B17" i="54"/>
  <c r="B13" i="54"/>
  <c r="B9" i="54"/>
  <c r="B5" i="54"/>
  <c r="E21" i="27" l="1"/>
  <c r="E9" i="27"/>
  <c r="P21" i="27" s="1"/>
  <c r="V93" i="54"/>
  <c r="R1" i="25" s="1"/>
  <c r="G29" i="54"/>
  <c r="R1" i="27" s="1"/>
  <c r="V29" i="54"/>
  <c r="R1" i="24" s="1"/>
  <c r="G93" i="54"/>
  <c r="R1" i="26" s="1"/>
  <c r="S61" i="61"/>
  <c r="V4" i="61"/>
  <c r="R4" i="61"/>
  <c r="A79" i="60"/>
  <c r="A78" i="60"/>
  <c r="A77" i="60"/>
  <c r="A76" i="60"/>
  <c r="A75" i="60"/>
  <c r="A72" i="60"/>
  <c r="A71" i="60"/>
  <c r="A70" i="60"/>
  <c r="A69" i="60"/>
  <c r="A68" i="60"/>
  <c r="A65" i="60"/>
  <c r="A63" i="60"/>
  <c r="A62" i="60"/>
  <c r="A61" i="60"/>
  <c r="A60" i="60"/>
  <c r="A56" i="60"/>
  <c r="A55" i="60"/>
  <c r="A54" i="60"/>
  <c r="A53" i="60"/>
  <c r="A49" i="60"/>
  <c r="A48" i="60"/>
  <c r="A47" i="60"/>
  <c r="A46" i="60"/>
  <c r="A45" i="60"/>
  <c r="A44" i="60"/>
  <c r="A43" i="60"/>
  <c r="A42" i="60"/>
  <c r="A39" i="60"/>
  <c r="A38" i="60"/>
  <c r="A37" i="60"/>
  <c r="A36" i="60"/>
  <c r="A33" i="60"/>
  <c r="A32" i="60"/>
  <c r="A31" i="60"/>
  <c r="A25" i="60"/>
  <c r="A22" i="60"/>
  <c r="A21" i="60"/>
  <c r="A18" i="60"/>
  <c r="A17" i="60"/>
  <c r="A16" i="60"/>
  <c r="A15" i="60"/>
  <c r="A11" i="60"/>
  <c r="A10" i="60"/>
  <c r="A9" i="60"/>
  <c r="A8" i="60"/>
  <c r="A7" i="60"/>
  <c r="A6" i="60"/>
  <c r="A5" i="60"/>
  <c r="R1" i="59"/>
  <c r="G1" i="59"/>
  <c r="O41" i="59"/>
  <c r="I41" i="59"/>
  <c r="O36" i="59"/>
  <c r="I36" i="59"/>
  <c r="P30" i="59"/>
  <c r="O30" i="59"/>
  <c r="I30" i="59"/>
  <c r="E30" i="59"/>
  <c r="P25" i="59"/>
  <c r="O25" i="59"/>
  <c r="I25" i="59"/>
  <c r="E25" i="59"/>
  <c r="I1" i="58"/>
  <c r="R1" i="58"/>
  <c r="O76" i="58"/>
  <c r="I76" i="58"/>
  <c r="O73" i="58"/>
  <c r="I73" i="58"/>
  <c r="O70" i="58"/>
  <c r="I70" i="58"/>
  <c r="O67" i="58"/>
  <c r="I67" i="58"/>
  <c r="O64" i="58"/>
  <c r="I64" i="58"/>
  <c r="O61" i="58"/>
  <c r="I61" i="58"/>
  <c r="P70" i="58"/>
  <c r="E70" i="58"/>
  <c r="P67" i="58"/>
  <c r="E67" i="58"/>
  <c r="P64" i="58"/>
  <c r="E64" i="58"/>
  <c r="P61" i="58"/>
  <c r="E61" i="58"/>
  <c r="O36" i="58"/>
  <c r="I36" i="58"/>
  <c r="O33" i="58"/>
  <c r="I33" i="58"/>
  <c r="O30" i="58"/>
  <c r="I30" i="58"/>
  <c r="O27" i="58"/>
  <c r="I27" i="58"/>
  <c r="O24" i="58"/>
  <c r="I24" i="58"/>
  <c r="O21" i="58"/>
  <c r="I21" i="58"/>
  <c r="P30" i="58"/>
  <c r="E30" i="58"/>
  <c r="P27" i="58"/>
  <c r="E27" i="58"/>
  <c r="P24" i="58"/>
  <c r="E24" i="58"/>
  <c r="P21" i="58"/>
  <c r="E21" i="58"/>
  <c r="O77" i="24"/>
  <c r="I77" i="24"/>
  <c r="O74" i="24"/>
  <c r="I74" i="24"/>
  <c r="O78" i="25"/>
  <c r="I78" i="25"/>
  <c r="O75" i="25"/>
  <c r="I75" i="25"/>
  <c r="O77" i="26"/>
  <c r="I77" i="26"/>
  <c r="O73" i="26"/>
  <c r="I73" i="26"/>
  <c r="O36" i="24"/>
  <c r="I36" i="24"/>
  <c r="O33" i="24"/>
  <c r="I33" i="24"/>
  <c r="O37" i="25"/>
  <c r="I37" i="25"/>
  <c r="O34" i="25"/>
  <c r="I34" i="25"/>
  <c r="O36" i="26"/>
  <c r="I36" i="26"/>
  <c r="O33" i="26"/>
  <c r="I33" i="26"/>
  <c r="S61" i="54"/>
  <c r="X9" i="25"/>
  <c r="P31" i="25" s="1"/>
  <c r="P37" i="25" s="1"/>
  <c r="X9" i="27"/>
  <c r="P30" i="27" s="1"/>
  <c r="H9" i="27"/>
  <c r="E24" i="27" s="1"/>
  <c r="K9" i="27"/>
  <c r="P24" i="27" s="1"/>
  <c r="O9" i="27"/>
  <c r="E27" i="27" s="1"/>
  <c r="R9" i="27"/>
  <c r="P27" i="27" s="1"/>
  <c r="U9" i="27"/>
  <c r="E30" i="27" s="1"/>
  <c r="E49" i="27"/>
  <c r="P61" i="27" s="1"/>
  <c r="H49" i="27"/>
  <c r="E64" i="27" s="1"/>
  <c r="K49" i="27"/>
  <c r="P64" i="27" s="1"/>
  <c r="O49" i="27"/>
  <c r="E67" i="27" s="1"/>
  <c r="R49" i="27"/>
  <c r="P67" i="27" s="1"/>
  <c r="U49" i="27"/>
  <c r="E70" i="27" s="1"/>
  <c r="R4" i="54"/>
  <c r="G1" i="27"/>
  <c r="G1" i="24" s="1"/>
  <c r="V4" i="54"/>
  <c r="X49" i="24"/>
  <c r="P71" i="24" s="1"/>
  <c r="U49" i="24"/>
  <c r="E71" i="24" s="1"/>
  <c r="R49" i="24"/>
  <c r="P67" i="24" s="1"/>
  <c r="O49" i="24"/>
  <c r="E67" i="24" s="1"/>
  <c r="K49" i="24"/>
  <c r="P64" i="24" s="1"/>
  <c r="H49" i="24"/>
  <c r="E64" i="24" s="1"/>
  <c r="E49" i="24"/>
  <c r="P61" i="24" s="1"/>
  <c r="B49" i="24"/>
  <c r="E61" i="24" s="1"/>
  <c r="X9" i="24"/>
  <c r="P30" i="24" s="1"/>
  <c r="U9" i="24"/>
  <c r="E30" i="24" s="1"/>
  <c r="P36" i="24" s="1"/>
  <c r="R9" i="24"/>
  <c r="P27" i="24" s="1"/>
  <c r="O9" i="24"/>
  <c r="E27" i="24" s="1"/>
  <c r="E36" i="24" s="1"/>
  <c r="K9" i="24"/>
  <c r="P24" i="24" s="1"/>
  <c r="H9" i="24"/>
  <c r="E24" i="24" s="1"/>
  <c r="P33" i="24" s="1"/>
  <c r="E9" i="24"/>
  <c r="P21" i="24" s="1"/>
  <c r="B9" i="24"/>
  <c r="E21" i="24" s="1"/>
  <c r="E33" i="24" s="1"/>
  <c r="X50" i="25"/>
  <c r="P72" i="25" s="1"/>
  <c r="P78" i="25" s="1"/>
  <c r="U50" i="25"/>
  <c r="E72" i="25" s="1"/>
  <c r="R50" i="25"/>
  <c r="P69" i="25" s="1"/>
  <c r="E78" i="25" s="1"/>
  <c r="O50" i="25"/>
  <c r="E69" i="25" s="1"/>
  <c r="K50" i="25"/>
  <c r="P65" i="25" s="1"/>
  <c r="P75" i="25" s="1"/>
  <c r="H50" i="25"/>
  <c r="E65" i="25" s="1"/>
  <c r="E50" i="25"/>
  <c r="P62" i="25" s="1"/>
  <c r="E75" i="25" s="1"/>
  <c r="B50" i="25"/>
  <c r="E62" i="25" s="1"/>
  <c r="U9" i="25"/>
  <c r="E31" i="25" s="1"/>
  <c r="R9" i="25"/>
  <c r="P27" i="25" s="1"/>
  <c r="O9" i="25"/>
  <c r="E27" i="25" s="1"/>
  <c r="E37" i="25" s="1"/>
  <c r="K9" i="25"/>
  <c r="P24" i="25" s="1"/>
  <c r="P34" i="25" s="1"/>
  <c r="H9" i="25"/>
  <c r="E24" i="25" s="1"/>
  <c r="E9" i="25"/>
  <c r="P21" i="25" s="1"/>
  <c r="B9" i="25"/>
  <c r="E21" i="25" s="1"/>
  <c r="E34" i="25" s="1"/>
  <c r="X49" i="26"/>
  <c r="P70" i="26" s="1"/>
  <c r="U49" i="26"/>
  <c r="E70" i="26" s="1"/>
  <c r="R49" i="26"/>
  <c r="P67" i="26" s="1"/>
  <c r="O49" i="26"/>
  <c r="E67" i="26" s="1"/>
  <c r="E77" i="26" s="1"/>
  <c r="K49" i="26"/>
  <c r="P64" i="26" s="1"/>
  <c r="P73" i="26" s="1"/>
  <c r="H49" i="26"/>
  <c r="E64" i="26" s="1"/>
  <c r="E49" i="26"/>
  <c r="P61" i="26" s="1"/>
  <c r="E73" i="26" s="1"/>
  <c r="B49" i="26"/>
  <c r="E61" i="26" s="1"/>
  <c r="X9" i="26"/>
  <c r="P30" i="26" s="1"/>
  <c r="P36" i="26" s="1"/>
  <c r="U9" i="26"/>
  <c r="E30" i="26" s="1"/>
  <c r="R9" i="26"/>
  <c r="P27" i="26" s="1"/>
  <c r="E36" i="26" s="1"/>
  <c r="O9" i="26"/>
  <c r="E27" i="26" s="1"/>
  <c r="K9" i="26"/>
  <c r="P24" i="26" s="1"/>
  <c r="H9" i="26"/>
  <c r="E24" i="26" s="1"/>
  <c r="P33" i="26" s="1"/>
  <c r="E9" i="26"/>
  <c r="P21" i="26" s="1"/>
  <c r="B9" i="26"/>
  <c r="E21" i="26" s="1"/>
  <c r="E33" i="26" s="1"/>
  <c r="X49" i="27"/>
  <c r="P70" i="27" s="1"/>
  <c r="B49" i="27"/>
  <c r="E61" i="27" s="1"/>
  <c r="I21" i="27"/>
  <c r="O21" i="27"/>
  <c r="I24" i="27"/>
  <c r="O24" i="27"/>
  <c r="I27" i="27"/>
  <c r="O27" i="27"/>
  <c r="I30" i="27"/>
  <c r="O30" i="27"/>
  <c r="I33" i="27"/>
  <c r="O33" i="27"/>
  <c r="I36" i="27"/>
  <c r="O36" i="27"/>
  <c r="I61" i="27"/>
  <c r="O61" i="27"/>
  <c r="I64" i="27"/>
  <c r="O64" i="27"/>
  <c r="I67" i="27"/>
  <c r="O67" i="27"/>
  <c r="I70" i="27"/>
  <c r="O70" i="27"/>
  <c r="I73" i="27"/>
  <c r="O73" i="27"/>
  <c r="I76" i="27"/>
  <c r="O76" i="27"/>
  <c r="A1" i="26"/>
  <c r="I21" i="26"/>
  <c r="O21" i="26"/>
  <c r="I24" i="26"/>
  <c r="O24" i="26"/>
  <c r="I27" i="26"/>
  <c r="O27" i="26"/>
  <c r="I30" i="26"/>
  <c r="O30" i="26"/>
  <c r="I61" i="26"/>
  <c r="O61" i="26"/>
  <c r="I64" i="26"/>
  <c r="O64" i="26"/>
  <c r="I67" i="26"/>
  <c r="O67" i="26"/>
  <c r="I70" i="26"/>
  <c r="O70" i="26"/>
  <c r="A1" i="25"/>
  <c r="I21" i="25"/>
  <c r="O21" i="25"/>
  <c r="I24" i="25"/>
  <c r="O24" i="25"/>
  <c r="I27" i="25"/>
  <c r="O27" i="25"/>
  <c r="I31" i="25"/>
  <c r="O31" i="25"/>
  <c r="I62" i="25"/>
  <c r="O62" i="25"/>
  <c r="I65" i="25"/>
  <c r="O65" i="25"/>
  <c r="I69" i="25"/>
  <c r="O69" i="25"/>
  <c r="I72" i="25"/>
  <c r="O72" i="25"/>
  <c r="A1" i="24"/>
  <c r="I21" i="24"/>
  <c r="O21" i="24"/>
  <c r="I24" i="24"/>
  <c r="O24" i="24"/>
  <c r="I27" i="24"/>
  <c r="O27" i="24"/>
  <c r="I30" i="24"/>
  <c r="O30" i="24"/>
  <c r="I61" i="24"/>
  <c r="O61" i="24"/>
  <c r="I64" i="24"/>
  <c r="O64" i="24"/>
  <c r="I67" i="24"/>
  <c r="O67" i="24"/>
  <c r="I71" i="24"/>
  <c r="O71" i="24"/>
  <c r="G1" i="25"/>
  <c r="G1" i="26"/>
</calcChain>
</file>

<file path=xl/sharedStrings.xml><?xml version="1.0" encoding="utf-8"?>
<sst xmlns="http://schemas.openxmlformats.org/spreadsheetml/2006/main" count="964" uniqueCount="257">
  <si>
    <t>第７回QUALIER CUP栃木県U-12サッカー大会　抽選結果</t>
    <rPh sb="28" eb="30">
      <t xml:space="preserve">チュウセンカイ </t>
    </rPh>
    <rPh sb="30" eb="32">
      <t xml:space="preserve">ケッカ </t>
    </rPh>
    <phoneticPr fontId="22"/>
  </si>
  <si>
    <t>※それぞれ上都賀、芳賀、下都賀、両毛、北那須、塩谷南那須、宇河、の順</t>
    <phoneticPr fontId="10"/>
  </si>
  <si>
    <t>県トップリーグ１部</t>
    <rPh sb="0" eb="1">
      <t>ケン</t>
    </rPh>
    <rPh sb="8" eb="9">
      <t>ブ</t>
    </rPh>
    <phoneticPr fontId="22"/>
  </si>
  <si>
    <t>G1</t>
  </si>
  <si>
    <t>ＨＦＣ．ＺＥＲＯ真岡</t>
  </si>
  <si>
    <t>F8</t>
  </si>
  <si>
    <t>ＦＣ　ＶＡＬＯＮ</t>
  </si>
  <si>
    <t>C1</t>
  </si>
  <si>
    <t>ＭＯＲＡＮＧＯ栃木フットボールクラブＵ１２</t>
    <phoneticPr fontId="10"/>
  </si>
  <si>
    <t>B8</t>
  </si>
  <si>
    <t>三島ＦＣ</t>
    <rPh sb="0" eb="1">
      <t>ミシマ</t>
    </rPh>
    <phoneticPr fontId="1"/>
  </si>
  <si>
    <t>A1</t>
  </si>
  <si>
    <t>ヴェルフェ矢板Ｕ－１２・ｆｌｅｕｒ</t>
  </si>
  <si>
    <t>E1</t>
  </si>
  <si>
    <t>栃木サッカークラブ　Ｕ－１２</t>
  </si>
  <si>
    <t>D8</t>
  </si>
  <si>
    <t>ともぞうサッカークラブ</t>
  </si>
  <si>
    <t>H8</t>
  </si>
  <si>
    <t>ＴＥＡＭリフレＳＣ</t>
  </si>
  <si>
    <t>県トップリーグ２部</t>
    <rPh sb="0" eb="1">
      <t>ケン</t>
    </rPh>
    <rPh sb="8" eb="9">
      <t>ブ</t>
    </rPh>
    <phoneticPr fontId="22"/>
  </si>
  <si>
    <t>B1</t>
  </si>
  <si>
    <t>ＪＦＣアミスタ市貝</t>
  </si>
  <si>
    <t>F1</t>
  </si>
  <si>
    <t>ＦＣ　ＳＨＵＪＡＫＵ</t>
  </si>
  <si>
    <t>G8</t>
  </si>
  <si>
    <t>ＫＯＨＡＲＵ　ＰＲＯＵＤ栃木フットボールクラブ</t>
  </si>
  <si>
    <t>D1</t>
  </si>
  <si>
    <t>ボンジボーラ栃木</t>
  </si>
  <si>
    <t>H1</t>
  </si>
  <si>
    <t>ＦＣバジェルボ那須烏山</t>
  </si>
  <si>
    <t>A8</t>
  </si>
  <si>
    <t>清原サッカースポーツ少年団</t>
  </si>
  <si>
    <t>E8</t>
  </si>
  <si>
    <t>カテット白沢サッカースクール</t>
  </si>
  <si>
    <t>C8</t>
  </si>
  <si>
    <t>ＦＣグランディール宇都宮</t>
  </si>
  <si>
    <t>会場担当チーム</t>
    <rPh sb="0" eb="2">
      <t>カイジョウ</t>
    </rPh>
    <rPh sb="2" eb="4">
      <t>タントウ</t>
    </rPh>
    <phoneticPr fontId="22"/>
  </si>
  <si>
    <t>A2</t>
  </si>
  <si>
    <t>今市ＦＣプログレス</t>
  </si>
  <si>
    <t>丸山公園サッカー場</t>
  </si>
  <si>
    <t>E5</t>
  </si>
  <si>
    <t>南河内サッカースポーツ少年団</t>
  </si>
  <si>
    <t>東部運動広場サッカー場</t>
  </si>
  <si>
    <t>H4</t>
  </si>
  <si>
    <t>Ｋ－ＷＥＳＴ．ＦＣ２００１</t>
  </si>
  <si>
    <t>五十部運動公園サッカー場</t>
  </si>
  <si>
    <t>C2</t>
  </si>
  <si>
    <t>三島Ｂｅａｓｔ</t>
  </si>
  <si>
    <t>青木サッカー場B</t>
  </si>
  <si>
    <t>１　上都賀地区</t>
    <rPh sb="2" eb="5">
      <t>カミツガ</t>
    </rPh>
    <rPh sb="5" eb="7">
      <t>チク</t>
    </rPh>
    <phoneticPr fontId="22"/>
  </si>
  <si>
    <t>D6</t>
  </si>
  <si>
    <t>ＮＩＫＫＯ　ＳＰＯＲＴＳ　ＣＬＵＢセレソン</t>
  </si>
  <si>
    <t>F5</t>
  </si>
  <si>
    <t>今市ジュニオール</t>
  </si>
  <si>
    <t>A5</t>
  </si>
  <si>
    <t>鹿沼西ＦＣ</t>
  </si>
  <si>
    <t>２　芳賀地区</t>
    <phoneticPr fontId="22"/>
  </si>
  <si>
    <t>D4</t>
  </si>
  <si>
    <t>ＪＦＣファイターズ</t>
  </si>
  <si>
    <t>H7</t>
  </si>
  <si>
    <t>ＦＣ中村</t>
  </si>
  <si>
    <t>C6</t>
  </si>
  <si>
    <t>赤羽スポーツ少年団</t>
  </si>
  <si>
    <t>G3</t>
  </si>
  <si>
    <t>祖母井クラブ</t>
  </si>
  <si>
    <t>３　下都賀地区</t>
    <phoneticPr fontId="22"/>
  </si>
  <si>
    <t>D5</t>
  </si>
  <si>
    <t>大谷東フットボールクラブ</t>
  </si>
  <si>
    <t>G7</t>
  </si>
  <si>
    <t>ＦＣ　ＶＡＬＯＮ　セカンド</t>
  </si>
  <si>
    <t>A4</t>
  </si>
  <si>
    <t>壬生ＦＣユナイテッド</t>
  </si>
  <si>
    <t>B7</t>
  </si>
  <si>
    <t>ＳＡＫＵＲＡ　ＦＯＯＴＢＡＬＬ　ＣＬＵＢ　Ｊｒ</t>
  </si>
  <si>
    <t>G6</t>
  </si>
  <si>
    <t>野木ＳＳＳ</t>
  </si>
  <si>
    <t>C4</t>
  </si>
  <si>
    <t>大谷北ＦＣフォルテ</t>
  </si>
  <si>
    <t>E2</t>
  </si>
  <si>
    <t>ＦＣがむしゃら</t>
  </si>
  <si>
    <t>A3</t>
  </si>
  <si>
    <t>ＦＣプリメーロ</t>
  </si>
  <si>
    <t>E4</t>
  </si>
  <si>
    <t>都賀クラブジュニア</t>
  </si>
  <si>
    <t>４　両毛地区</t>
    <rPh sb="2" eb="4">
      <t>リョウモウ</t>
    </rPh>
    <rPh sb="4" eb="6">
      <t>チク</t>
    </rPh>
    <phoneticPr fontId="22"/>
  </si>
  <si>
    <t>G5</t>
  </si>
  <si>
    <t>ＦＥ．アトレチコ　佐野</t>
  </si>
  <si>
    <t>F6</t>
  </si>
  <si>
    <t>御厨フットボールクラブ</t>
  </si>
  <si>
    <t>C7</t>
  </si>
  <si>
    <t>三重・山前ＦＣ</t>
  </si>
  <si>
    <t>E3</t>
  </si>
  <si>
    <t>佐野ＳＳＳ</t>
  </si>
  <si>
    <t>D2</t>
  </si>
  <si>
    <t>足利サッカークラブジュニア</t>
  </si>
  <si>
    <t>５　北那須地区</t>
    <rPh sb="2" eb="3">
      <t>キタ</t>
    </rPh>
    <rPh sb="3" eb="5">
      <t>ナス</t>
    </rPh>
    <rPh sb="5" eb="7">
      <t>チク</t>
    </rPh>
    <phoneticPr fontId="22"/>
  </si>
  <si>
    <t>F7</t>
  </si>
  <si>
    <t>野原グランディオスＦＣ</t>
  </si>
  <si>
    <t>H6</t>
  </si>
  <si>
    <t>東那須野FCフェニックス</t>
  </si>
  <si>
    <t>D3</t>
  </si>
  <si>
    <t>ＦＣ西那須２１アストロ</t>
  </si>
  <si>
    <t>A7</t>
  </si>
  <si>
    <t>大田原城山サッカークラブ</t>
  </si>
  <si>
    <t>B5</t>
  </si>
  <si>
    <t>フットボールクラブガナドール大田原Ｕ１２</t>
  </si>
  <si>
    <t>B3</t>
  </si>
  <si>
    <t>ジヴェルチード那須</t>
  </si>
  <si>
    <t>６　塩谷・南那須地区</t>
    <phoneticPr fontId="22"/>
  </si>
  <si>
    <t>H3</t>
  </si>
  <si>
    <t>ヴェルフェ矢板Ｕ－１２</t>
  </si>
  <si>
    <t>C3</t>
  </si>
  <si>
    <t>ＦＣ　ＳＦⅰＤＡ</t>
  </si>
  <si>
    <t>G4</t>
  </si>
  <si>
    <t>さくらボン・ディ・ボーラ</t>
  </si>
  <si>
    <t>C5</t>
  </si>
  <si>
    <t>ＹＵＺＵＨＡ　ＦＣ　ジュニア</t>
  </si>
  <si>
    <t>G2</t>
  </si>
  <si>
    <t>しおやＦＣヴィガウス</t>
  </si>
  <si>
    <t>７　宇河地区</t>
    <phoneticPr fontId="22"/>
  </si>
  <si>
    <t>A6</t>
  </si>
  <si>
    <t>Ｓ４　スペランツァ</t>
  </si>
  <si>
    <t>F2</t>
  </si>
  <si>
    <t>ｕｎｉｏｎ ｓｐｏｒｔｓ ｃｌｕｂ</t>
  </si>
  <si>
    <t>H5</t>
  </si>
  <si>
    <t>ＦＣみらい</t>
  </si>
  <si>
    <t>B6</t>
  </si>
  <si>
    <t>ＷＥＳＴ　Ｆｏｏｔｂａｌｌ　Ｃｏｍｍｕｎｉｔｙ</t>
  </si>
  <si>
    <t>H2</t>
  </si>
  <si>
    <t>清原フューチャーズ</t>
  </si>
  <si>
    <t>B2</t>
  </si>
  <si>
    <t>ＦＣグラシアスジュニア</t>
  </si>
  <si>
    <t>F3</t>
  </si>
  <si>
    <t>ＦＣアリーバー　ビクトリー</t>
  </si>
  <si>
    <t>E6</t>
  </si>
  <si>
    <t>ブラッドレスサッカークラブ</t>
  </si>
  <si>
    <t>E7</t>
  </si>
  <si>
    <t>緑が丘ＹＦＣサッカー教室</t>
  </si>
  <si>
    <t>D7</t>
  </si>
  <si>
    <t>豊郷ジュニアフットボールクラブ宇都宮</t>
  </si>
  <si>
    <t>F4</t>
  </si>
  <si>
    <t>国本ジュニアサッカークラブ</t>
  </si>
  <si>
    <t>B4</t>
  </si>
  <si>
    <t>石井フットボールクラブ</t>
  </si>
  <si>
    <t>第７回QUALIER CUP栃木県U-12サッカー大会組み合わせ</t>
    <rPh sb="0" eb="1">
      <t>ダイ</t>
    </rPh>
    <rPh sb="2" eb="3">
      <t>カイ</t>
    </rPh>
    <rPh sb="14" eb="16">
      <t>トチギ</t>
    </rPh>
    <rPh sb="16" eb="17">
      <t>ケン</t>
    </rPh>
    <rPh sb="25" eb="27">
      <t>タイカイ</t>
    </rPh>
    <rPh sb="27" eb="28">
      <t>ク</t>
    </rPh>
    <rPh sb="29" eb="30">
      <t>ア</t>
    </rPh>
    <phoneticPr fontId="10"/>
  </si>
  <si>
    <t>Ａ</t>
    <phoneticPr fontId="10"/>
  </si>
  <si>
    <t>トップリーグ１部チーム・抽選</t>
    <rPh sb="7" eb="8">
      <t>ブ</t>
    </rPh>
    <rPh sb="12" eb="14">
      <t>チュウセン</t>
    </rPh>
    <phoneticPr fontId="10"/>
  </si>
  <si>
    <t>Ｈ</t>
    <phoneticPr fontId="10"/>
  </si>
  <si>
    <t>A2</t>
    <phoneticPr fontId="10"/>
  </si>
  <si>
    <t>H7</t>
    <phoneticPr fontId="10"/>
  </si>
  <si>
    <t>A3</t>
    <phoneticPr fontId="10"/>
  </si>
  <si>
    <t>H6</t>
    <phoneticPr fontId="10"/>
  </si>
  <si>
    <t>A4</t>
    <phoneticPr fontId="10"/>
  </si>
  <si>
    <t>H5</t>
    <phoneticPr fontId="10"/>
  </si>
  <si>
    <t>A</t>
    <phoneticPr fontId="10"/>
  </si>
  <si>
    <t>H</t>
    <phoneticPr fontId="10"/>
  </si>
  <si>
    <t>A5</t>
    <phoneticPr fontId="10"/>
  </si>
  <si>
    <t>H4</t>
    <phoneticPr fontId="10"/>
  </si>
  <si>
    <t>A6</t>
    <phoneticPr fontId="10"/>
  </si>
  <si>
    <t>H3</t>
    <phoneticPr fontId="10"/>
  </si>
  <si>
    <t>A7</t>
    <phoneticPr fontId="10"/>
  </si>
  <si>
    <t>第1会場</t>
    <rPh sb="0" eb="1">
      <t>ダイ</t>
    </rPh>
    <rPh sb="2" eb="4">
      <t>カイジョウ</t>
    </rPh>
    <phoneticPr fontId="10"/>
  </si>
  <si>
    <t>第４会場</t>
    <rPh sb="0" eb="1">
      <t>ダイ</t>
    </rPh>
    <rPh sb="2" eb="4">
      <t>カイジョウ</t>
    </rPh>
    <phoneticPr fontId="10"/>
  </si>
  <si>
    <t>H2</t>
    <phoneticPr fontId="10"/>
  </si>
  <si>
    <t>トップリーグ２部チーム・抽選</t>
    <rPh sb="7" eb="8">
      <t>ブ</t>
    </rPh>
    <rPh sb="12" eb="14">
      <t>チュウセン</t>
    </rPh>
    <phoneticPr fontId="10"/>
  </si>
  <si>
    <t>Ｂ</t>
    <phoneticPr fontId="10"/>
  </si>
  <si>
    <t>Ｇ</t>
    <phoneticPr fontId="10"/>
  </si>
  <si>
    <t>B</t>
    <phoneticPr fontId="10"/>
  </si>
  <si>
    <t>G</t>
    <phoneticPr fontId="10"/>
  </si>
  <si>
    <t>ヴェルフェドリームフィールド</t>
    <phoneticPr fontId="10"/>
  </si>
  <si>
    <t>Ｃ</t>
    <phoneticPr fontId="10"/>
  </si>
  <si>
    <t>Ｆ</t>
    <phoneticPr fontId="10"/>
  </si>
  <si>
    <t>大松山運動公園陸上競技場</t>
    <rPh sb="0" eb="12">
      <t>オオマツヤマウンドウコウエンリクジョウキョウギジョウ</t>
    </rPh>
    <phoneticPr fontId="10"/>
  </si>
  <si>
    <t>C</t>
    <phoneticPr fontId="10"/>
  </si>
  <si>
    <t>F</t>
    <phoneticPr fontId="10"/>
  </si>
  <si>
    <t>第２会場</t>
    <rPh sb="0" eb="1">
      <t>ダイ</t>
    </rPh>
    <rPh sb="2" eb="3">
      <t>カイ</t>
    </rPh>
    <rPh sb="3" eb="4">
      <t>ジョウ</t>
    </rPh>
    <phoneticPr fontId="10"/>
  </si>
  <si>
    <t>第３会場</t>
    <rPh sb="0" eb="1">
      <t>ダイ</t>
    </rPh>
    <rPh sb="2" eb="3">
      <t>カイ</t>
    </rPh>
    <rPh sb="3" eb="4">
      <t>ジョウ</t>
    </rPh>
    <phoneticPr fontId="10"/>
  </si>
  <si>
    <t>Ｄ</t>
    <phoneticPr fontId="10"/>
  </si>
  <si>
    <t>Ｅ</t>
    <phoneticPr fontId="10"/>
  </si>
  <si>
    <t>D</t>
    <phoneticPr fontId="10"/>
  </si>
  <si>
    <t>E</t>
    <phoneticPr fontId="10"/>
  </si>
  <si>
    <t>第１日　１・２回戦</t>
    <phoneticPr fontId="10"/>
  </si>
  <si>
    <t>第１会場</t>
  </si>
  <si>
    <t>Aブロック</t>
    <phoneticPr fontId="10"/>
  </si>
  <si>
    <t>A③</t>
    <phoneticPr fontId="10"/>
  </si>
  <si>
    <t>B③</t>
    <phoneticPr fontId="10"/>
  </si>
  <si>
    <t>A①</t>
    <phoneticPr fontId="10"/>
  </si>
  <si>
    <t>B①</t>
    <phoneticPr fontId="10"/>
  </si>
  <si>
    <t>A②</t>
    <phoneticPr fontId="10"/>
  </si>
  <si>
    <t>B②</t>
    <phoneticPr fontId="10"/>
  </si>
  <si>
    <t>(主，副 ，副 ，4th）</t>
    <phoneticPr fontId="10"/>
  </si>
  <si>
    <t>①</t>
  </si>
  <si>
    <t>（</t>
  </si>
  <si>
    <t>ー</t>
  </si>
  <si>
    <t>）</t>
  </si>
  <si>
    <t>（５，６，６，５）</t>
  </si>
  <si>
    <t>①</t>
    <phoneticPr fontId="10"/>
  </si>
  <si>
    <t>（７，８，８，７）</t>
  </si>
  <si>
    <t>②</t>
    <phoneticPr fontId="10"/>
  </si>
  <si>
    <t>（１，２，２，１）</t>
  </si>
  <si>
    <t>（３，４，４，３）</t>
  </si>
  <si>
    <t>③</t>
    <phoneticPr fontId="10"/>
  </si>
  <si>
    <t>A①勝</t>
    <phoneticPr fontId="10"/>
  </si>
  <si>
    <t>B①勝</t>
    <phoneticPr fontId="10"/>
  </si>
  <si>
    <t>（A①負，B①負，B①負，A①負）</t>
    <rPh sb="3" eb="4">
      <t>マ</t>
    </rPh>
    <rPh sb="7" eb="8">
      <t>マ</t>
    </rPh>
    <rPh sb="11" eb="12">
      <t>マ</t>
    </rPh>
    <rPh sb="15" eb="16">
      <t>マ</t>
    </rPh>
    <phoneticPr fontId="10"/>
  </si>
  <si>
    <t>A②勝</t>
    <phoneticPr fontId="10"/>
  </si>
  <si>
    <t>B②勝</t>
    <phoneticPr fontId="10"/>
  </si>
  <si>
    <t>（A②負，B②負，B②負，A②負）</t>
    <rPh sb="3" eb="4">
      <t>マ</t>
    </rPh>
    <rPh sb="7" eb="8">
      <t>マ</t>
    </rPh>
    <rPh sb="11" eb="12">
      <t>マ</t>
    </rPh>
    <rPh sb="15" eb="16">
      <t>マ</t>
    </rPh>
    <phoneticPr fontId="10"/>
  </si>
  <si>
    <t>Bブロック</t>
    <phoneticPr fontId="10"/>
  </si>
  <si>
    <t>A⑥</t>
    <phoneticPr fontId="10"/>
  </si>
  <si>
    <t>B⑥</t>
    <phoneticPr fontId="10"/>
  </si>
  <si>
    <t>A④</t>
    <phoneticPr fontId="10"/>
  </si>
  <si>
    <t>B④</t>
    <phoneticPr fontId="10"/>
  </si>
  <si>
    <t>A⑤</t>
    <phoneticPr fontId="10"/>
  </si>
  <si>
    <t>B⑤</t>
    <phoneticPr fontId="10"/>
  </si>
  <si>
    <t>④</t>
    <phoneticPr fontId="10"/>
  </si>
  <si>
    <t>⑤</t>
    <phoneticPr fontId="10"/>
  </si>
  <si>
    <t>⑥</t>
    <phoneticPr fontId="10"/>
  </si>
  <si>
    <t>A④勝</t>
    <phoneticPr fontId="10"/>
  </si>
  <si>
    <t>B④勝</t>
    <phoneticPr fontId="10"/>
  </si>
  <si>
    <t>（A④負，B④負，B④負，A④負）</t>
    <rPh sb="3" eb="4">
      <t>マ</t>
    </rPh>
    <rPh sb="7" eb="8">
      <t>マ</t>
    </rPh>
    <rPh sb="11" eb="12">
      <t>マ</t>
    </rPh>
    <rPh sb="15" eb="16">
      <t>マ</t>
    </rPh>
    <phoneticPr fontId="10"/>
  </si>
  <si>
    <t>A⑤勝</t>
    <phoneticPr fontId="10"/>
  </si>
  <si>
    <t>B⑤勝</t>
    <phoneticPr fontId="10"/>
  </si>
  <si>
    <t>（A⑤負，B⑤負，B⑤負，A⑤負）</t>
    <rPh sb="3" eb="4">
      <t>マ</t>
    </rPh>
    <rPh sb="7" eb="8">
      <t>マ</t>
    </rPh>
    <rPh sb="11" eb="12">
      <t>マ</t>
    </rPh>
    <rPh sb="15" eb="16">
      <t>マ</t>
    </rPh>
    <phoneticPr fontId="10"/>
  </si>
  <si>
    <t>Cブロック</t>
    <phoneticPr fontId="10"/>
  </si>
  <si>
    <t>Dブロック</t>
    <phoneticPr fontId="10"/>
  </si>
  <si>
    <t>Eブロック</t>
    <phoneticPr fontId="10"/>
  </si>
  <si>
    <t>Fブロック</t>
    <phoneticPr fontId="10"/>
  </si>
  <si>
    <t>Gブロック</t>
    <phoneticPr fontId="10"/>
  </si>
  <si>
    <t>Hブロック</t>
    <phoneticPr fontId="10"/>
  </si>
  <si>
    <t>第２日　３回戦・準々決勝</t>
    <rPh sb="5" eb="7">
      <t>カイセン</t>
    </rPh>
    <rPh sb="8" eb="10">
      <t>ジュンジュン</t>
    </rPh>
    <rPh sb="10" eb="12">
      <t>ケッショウ</t>
    </rPh>
    <phoneticPr fontId="10"/>
  </si>
  <si>
    <t>会場</t>
    <rPh sb="0" eb="2">
      <t>カイジョウ</t>
    </rPh>
    <phoneticPr fontId="10"/>
  </si>
  <si>
    <t>（　審判委員会　）</t>
  </si>
  <si>
    <t>第3日  準決勝・決勝</t>
    <phoneticPr fontId="10"/>
  </si>
  <si>
    <t>会　　場</t>
  </si>
  <si>
    <t>ABCD</t>
    <phoneticPr fontId="10"/>
  </si>
  <si>
    <t>EFGH</t>
    <phoneticPr fontId="10"/>
  </si>
  <si>
    <t>準決勝</t>
    <rPh sb="0" eb="3">
      <t>ジュンケッショウ</t>
    </rPh>
    <phoneticPr fontId="10"/>
  </si>
  <si>
    <t>Aピッチ</t>
    <phoneticPr fontId="10"/>
  </si>
  <si>
    <t>－</t>
  </si>
  <si>
    <t>(　審判委員会　）</t>
  </si>
  <si>
    <t>Bピッチ</t>
    <phoneticPr fontId="10"/>
  </si>
  <si>
    <t>決　勝</t>
    <rPh sb="0" eb="1">
      <t>ケッ</t>
    </rPh>
    <rPh sb="2" eb="3">
      <t>マサル</t>
    </rPh>
    <phoneticPr fontId="10"/>
  </si>
  <si>
    <t>A①勝</t>
    <rPh sb="2" eb="3">
      <t>カ</t>
    </rPh>
    <phoneticPr fontId="10"/>
  </si>
  <si>
    <t>3位決定戦</t>
    <rPh sb="1" eb="2">
      <t>イ</t>
    </rPh>
    <rPh sb="2" eb="5">
      <t>ケッテイセン</t>
    </rPh>
    <phoneticPr fontId="10"/>
  </si>
  <si>
    <t>A①負</t>
    <rPh sb="2" eb="3">
      <t>マ</t>
    </rPh>
    <phoneticPr fontId="10"/>
  </si>
  <si>
    <t>B①負</t>
    <rPh sb="2" eb="3">
      <t>マ</t>
    </rPh>
    <phoneticPr fontId="10"/>
  </si>
  <si>
    <t>■成績</t>
    <rPh sb="1" eb="3">
      <t>セイセキ</t>
    </rPh>
    <phoneticPr fontId="10"/>
  </si>
  <si>
    <t>優秀選手</t>
    <rPh sb="0" eb="2">
      <t>ユウシュウ</t>
    </rPh>
    <rPh sb="2" eb="4">
      <t>センシュ</t>
    </rPh>
    <phoneticPr fontId="10"/>
  </si>
  <si>
    <t>優　勝</t>
    <rPh sb="0" eb="1">
      <t>ユウ</t>
    </rPh>
    <rPh sb="2" eb="3">
      <t>マサル</t>
    </rPh>
    <phoneticPr fontId="10"/>
  </si>
  <si>
    <t>(               )</t>
    <phoneticPr fontId="10"/>
  </si>
  <si>
    <t>準優勝</t>
    <rPh sb="0" eb="3">
      <t>ジュンユウショウ</t>
    </rPh>
    <phoneticPr fontId="10"/>
  </si>
  <si>
    <t>第３位</t>
    <rPh sb="0" eb="1">
      <t>ダイ</t>
    </rPh>
    <rPh sb="2" eb="3">
      <t>イ</t>
    </rPh>
    <phoneticPr fontId="10"/>
  </si>
  <si>
    <t>敢闘賞</t>
    <rPh sb="0" eb="3">
      <t>カントウショウ</t>
    </rPh>
    <phoneticPr fontId="10"/>
  </si>
  <si>
    <t>努力賞</t>
    <rPh sb="0" eb="3">
      <t>ドリョクショウ</t>
    </rPh>
    <phoneticPr fontId="10"/>
  </si>
  <si>
    <t>PK</t>
    <phoneticPr fontId="10"/>
  </si>
  <si>
    <t>PK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</si>
</sst>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u/>
      <sz val="6.6"/>
      <color indexed="3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ＤＨＰ平成ゴシックW5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11"/>
      <name val="メイリオ"/>
      <family val="2"/>
      <charset val="128"/>
    </font>
    <font>
      <b/>
      <sz val="18"/>
      <name val="メイリオ"/>
      <family val="2"/>
      <charset val="128"/>
    </font>
    <font>
      <sz val="6"/>
      <name val="ＭＳ Ｐゴシック"/>
      <family val="2"/>
      <charset val="128"/>
    </font>
    <font>
      <b/>
      <sz val="14"/>
      <name val="メイリオ"/>
      <family val="2"/>
      <charset val="128"/>
    </font>
    <font>
      <sz val="18"/>
      <name val="メイリオ"/>
      <family val="2"/>
      <charset val="128"/>
    </font>
    <font>
      <b/>
      <sz val="18"/>
      <color rgb="FF0070C0"/>
      <name val="メイリオ"/>
      <family val="2"/>
      <charset val="128"/>
    </font>
    <font>
      <b/>
      <sz val="18"/>
      <color theme="4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rgb="FFFF0000"/>
      <name val="メイリオ"/>
      <family val="2"/>
      <charset val="128"/>
    </font>
    <font>
      <b/>
      <sz val="18"/>
      <color rgb="FFFF0000"/>
      <name val="メイリオ"/>
      <family val="2"/>
      <charset val="128"/>
    </font>
    <font>
      <b/>
      <sz val="18"/>
      <color rgb="FF000000"/>
      <name val="メイリオ"/>
      <family val="2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8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 textRotation="255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vertical="top" textRotation="255" wrapText="1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20" fontId="5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textRotation="255" shrinkToFit="1"/>
    </xf>
    <xf numFmtId="0" fontId="3" fillId="0" borderId="9" xfId="0" applyFont="1" applyBorder="1" applyAlignment="1">
      <alignment vertical="center" textRotation="255" wrapText="1" shrinkToFit="1"/>
    </xf>
    <xf numFmtId="0" fontId="2" fillId="0" borderId="13" xfId="0" applyFont="1" applyBorder="1" applyAlignment="1">
      <alignment vertical="center" textRotation="255" shrinkToFit="1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textRotation="255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20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6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3" fillId="0" borderId="0" xfId="0" quotePrefix="1" applyNumberFormat="1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3" fillId="0" borderId="0" xfId="0" quotePrefix="1" applyFont="1" applyAlignment="1">
      <alignment horizontal="left" vertical="center" shrinkToFit="1"/>
    </xf>
    <xf numFmtId="49" fontId="23" fillId="0" borderId="0" xfId="0" applyNumberFormat="1" applyFont="1" applyAlignment="1">
      <alignment horizontal="left" vertical="center" shrinkToFit="1"/>
    </xf>
    <xf numFmtId="0" fontId="27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1" fillId="0" borderId="0" xfId="0" quotePrefix="1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30" fillId="0" borderId="0" xfId="0" quotePrefix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2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5" fillId="0" borderId="40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1" xfId="0" applyFont="1" applyBorder="1">
      <alignment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1" xfId="0" applyBorder="1">
      <alignment vertical="center"/>
    </xf>
    <xf numFmtId="0" fontId="5" fillId="0" borderId="42" xfId="0" applyFont="1" applyBorder="1">
      <alignment vertical="center"/>
    </xf>
    <xf numFmtId="0" fontId="0" fillId="0" borderId="44" xfId="0" applyBorder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45" xfId="0" applyBorder="1">
      <alignment vertical="center"/>
    </xf>
    <xf numFmtId="0" fontId="11" fillId="0" borderId="42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5" fillId="0" borderId="43" xfId="0" applyFont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56" fontId="0" fillId="0" borderId="9" xfId="0" quotePrefix="1" applyNumberFormat="1" applyBorder="1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3" xfId="0" quotePrefix="1" applyNumberForma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textRotation="255" shrinkToFit="1"/>
    </xf>
    <xf numFmtId="0" fontId="2" fillId="0" borderId="20" xfId="0" applyNumberFormat="1" applyFont="1" applyBorder="1" applyAlignment="1">
      <alignment horizontal="center" vertical="center" textRotation="255" shrinkToFit="1"/>
    </xf>
    <xf numFmtId="0" fontId="2" fillId="0" borderId="21" xfId="0" applyNumberFormat="1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top" textRotation="255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top" textRotation="255" wrapText="1" shrinkToFi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 wrapText="1" shrinkToFit="1"/>
    </xf>
    <xf numFmtId="0" fontId="2" fillId="3" borderId="0" xfId="0" applyFont="1" applyFill="1" applyAlignment="1">
      <alignment horizontal="center" vertical="top" textRotation="255" shrinkToFit="1"/>
    </xf>
    <xf numFmtId="0" fontId="9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top" textRotation="255" wrapText="1" shrinkToFit="1"/>
    </xf>
    <xf numFmtId="2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3" borderId="0" xfId="0" applyFont="1" applyFill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textRotation="255" wrapText="1" shrinkToFi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top" textRotation="255" wrapText="1" shrinkToFit="1"/>
    </xf>
    <xf numFmtId="0" fontId="7" fillId="0" borderId="0" xfId="0" applyFont="1" applyAlignment="1">
      <alignment horizontal="center" vertical="top" textRotation="255" shrinkToFit="1"/>
    </xf>
    <xf numFmtId="0" fontId="3" fillId="0" borderId="0" xfId="0" applyFont="1" applyAlignment="1">
      <alignment horizontal="left" vertical="center" wrapText="1" shrinkToFit="1"/>
    </xf>
    <xf numFmtId="0" fontId="7" fillId="3" borderId="0" xfId="0" applyFont="1" applyFill="1" applyAlignment="1">
      <alignment horizontal="center" vertical="top" textRotation="255" shrinkToFit="1"/>
    </xf>
    <xf numFmtId="0" fontId="5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shrinkToFit="1"/>
    </xf>
    <xf numFmtId="0" fontId="3" fillId="4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 shrinkToFit="1"/>
    </xf>
    <xf numFmtId="0" fontId="3" fillId="3" borderId="0" xfId="0" applyFont="1" applyFill="1" applyAlignment="1">
      <alignment horizontal="center" vertical="top" textRotation="255" wrapText="1" shrinkToFit="1"/>
    </xf>
    <xf numFmtId="0" fontId="2" fillId="0" borderId="0" xfId="0" applyFont="1" applyAlignment="1">
      <alignment horizontal="center" vertical="top" textRotation="255" wrapText="1" shrinkToFi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top" textRotation="255" shrinkToFit="1"/>
    </xf>
    <xf numFmtId="0" fontId="9" fillId="3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9" fillId="0" borderId="0" xfId="0" applyFont="1" applyAlignment="1">
      <alignment horizontal="distributed" vertical="center" shrinkToFit="1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textRotation="255"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F6E3AB98-8093-47FE-A1F7-87EDD477ECA7}"/>
            </a:ext>
          </a:extLst>
        </xdr:cNvPr>
        <xdr:cNvSpPr txBox="1"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5BF52927-9C49-451D-B36A-ACE01C4AF216}"/>
            </a:ext>
          </a:extLst>
        </xdr:cNvPr>
        <xdr:cNvSpPr>
          <a:spLocks noChangeShapeType="1"/>
        </xdr:cNvSpPr>
      </xdr:nvSpPr>
      <xdr:spPr bwMode="auto">
        <a:xfrm>
          <a:off x="381000" y="723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1C7D8F9F-37A6-4C55-BD7C-4FC25A1D97D3}"/>
            </a:ext>
          </a:extLst>
        </xdr:cNvPr>
        <xdr:cNvSpPr txBox="1"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630DD643-88AE-4E4A-92E6-D9867E9F0B1D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52939179-F33A-408E-93D6-38A0B135D08D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CF86D1FB-FCEA-4CEF-B64A-4FAB0359BFF4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EC39B85D-FE41-4310-881A-79D99D12FE71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1469BC3B-FC51-42DE-B619-F0D6B7467869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E0D8F5C5-BFE3-4A68-8C2F-3389F3B96666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1" name="Line 10">
          <a:extLst>
            <a:ext uri="{FF2B5EF4-FFF2-40B4-BE49-F238E27FC236}">
              <a16:creationId xmlns="" xmlns:a16="http://schemas.microsoft.com/office/drawing/2014/main" id="{C2C28635-BD65-4680-9B5B-EF9D609FC6DF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6D97A91E-C2C7-4DF0-A3E3-440CB0119250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4454DC77-5B16-4DF8-85A1-09D35DB13C9A}"/>
            </a:ext>
          </a:extLst>
        </xdr:cNvPr>
        <xdr:cNvSpPr txBox="1"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4" name="Line 2">
          <a:extLst>
            <a:ext uri="{FF2B5EF4-FFF2-40B4-BE49-F238E27FC236}">
              <a16:creationId xmlns="" xmlns:a16="http://schemas.microsoft.com/office/drawing/2014/main" id="{D17FBFEC-E028-4FEF-AE7F-930279AE3DFF}"/>
            </a:ext>
          </a:extLst>
        </xdr:cNvPr>
        <xdr:cNvSpPr>
          <a:spLocks noChangeShapeType="1"/>
        </xdr:cNvSpPr>
      </xdr:nvSpPr>
      <xdr:spPr bwMode="auto">
        <a:xfrm>
          <a:off x="381000" y="1388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6B3F0C32-5BE6-4901-B706-9B15946961E4}"/>
            </a:ext>
          </a:extLst>
        </xdr:cNvPr>
        <xdr:cNvSpPr txBox="1"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6" name="Rectangle 4">
          <a:extLst>
            <a:ext uri="{FF2B5EF4-FFF2-40B4-BE49-F238E27FC236}">
              <a16:creationId xmlns="" xmlns:a16="http://schemas.microsoft.com/office/drawing/2014/main" id="{E6CFB031-F6D6-4998-A47F-365F25F44FB8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7" name="Rectangle 5">
          <a:extLst>
            <a:ext uri="{FF2B5EF4-FFF2-40B4-BE49-F238E27FC236}">
              <a16:creationId xmlns="" xmlns:a16="http://schemas.microsoft.com/office/drawing/2014/main" id="{D8D2A591-FB7D-42FF-A65E-70EADF4C552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8" name="Rectangle 6">
          <a:extLst>
            <a:ext uri="{FF2B5EF4-FFF2-40B4-BE49-F238E27FC236}">
              <a16:creationId xmlns="" xmlns:a16="http://schemas.microsoft.com/office/drawing/2014/main" id="{B343E2E1-A235-4C18-A641-63C9A9345A92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9" name="Rectangle 7">
          <a:extLst>
            <a:ext uri="{FF2B5EF4-FFF2-40B4-BE49-F238E27FC236}">
              <a16:creationId xmlns="" xmlns:a16="http://schemas.microsoft.com/office/drawing/2014/main" id="{ADB4C91D-CA06-4903-88E5-25CEE65F2A1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0" name="Rectangle 8">
          <a:extLst>
            <a:ext uri="{FF2B5EF4-FFF2-40B4-BE49-F238E27FC236}">
              <a16:creationId xmlns="" xmlns:a16="http://schemas.microsoft.com/office/drawing/2014/main" id="{E252C06C-C3D7-416C-9F11-AC3D2BDCCFB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1" name="Rectangle 9">
          <a:extLst>
            <a:ext uri="{FF2B5EF4-FFF2-40B4-BE49-F238E27FC236}">
              <a16:creationId xmlns="" xmlns:a16="http://schemas.microsoft.com/office/drawing/2014/main" id="{6FF14F04-9EE5-4029-A5B2-08D2C9C35308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792D0E0E-0557-4B0A-AF1D-D10E6D0E5E00}"/>
            </a:ext>
          </a:extLst>
        </xdr:cNvPr>
        <xdr:cNvSpPr txBox="1"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3" name="Line 2">
          <a:extLst>
            <a:ext uri="{FF2B5EF4-FFF2-40B4-BE49-F238E27FC236}">
              <a16:creationId xmlns="" xmlns:a16="http://schemas.microsoft.com/office/drawing/2014/main" id="{652C256D-0C32-4882-9FD5-0998CE933A8C}"/>
            </a:ext>
          </a:extLst>
        </xdr:cNvPr>
        <xdr:cNvSpPr>
          <a:spLocks noChangeShapeType="1"/>
        </xdr:cNvSpPr>
      </xdr:nvSpPr>
      <xdr:spPr bwMode="auto">
        <a:xfrm>
          <a:off x="381000" y="20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674D7B6B-4D99-471A-9C2A-42266CDE8064}"/>
            </a:ext>
          </a:extLst>
        </xdr:cNvPr>
        <xdr:cNvSpPr txBox="1"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5" name="Rectangle 4">
          <a:extLst>
            <a:ext uri="{FF2B5EF4-FFF2-40B4-BE49-F238E27FC236}">
              <a16:creationId xmlns="" xmlns:a16="http://schemas.microsoft.com/office/drawing/2014/main" id="{84600FB5-AA64-4533-9B19-8FBB0217BE7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6" name="Rectangle 5">
          <a:extLst>
            <a:ext uri="{FF2B5EF4-FFF2-40B4-BE49-F238E27FC236}">
              <a16:creationId xmlns="" xmlns:a16="http://schemas.microsoft.com/office/drawing/2014/main" id="{378BA27F-223B-415D-AAC0-67E05606680C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7" name="Rectangle 6">
          <a:extLst>
            <a:ext uri="{FF2B5EF4-FFF2-40B4-BE49-F238E27FC236}">
              <a16:creationId xmlns="" xmlns:a16="http://schemas.microsoft.com/office/drawing/2014/main" id="{EFEC14C3-9EB4-4C2D-93F6-6DD41F867C6B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8" name="Rectangle 7">
          <a:extLst>
            <a:ext uri="{FF2B5EF4-FFF2-40B4-BE49-F238E27FC236}">
              <a16:creationId xmlns="" xmlns:a16="http://schemas.microsoft.com/office/drawing/2014/main" id="{D81078ED-053D-4570-AE3E-19C43E6BBFEF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9" name="Rectangle 8">
          <a:extLst>
            <a:ext uri="{FF2B5EF4-FFF2-40B4-BE49-F238E27FC236}">
              <a16:creationId xmlns="" xmlns:a16="http://schemas.microsoft.com/office/drawing/2014/main" id="{EBFD335D-5F80-4310-B978-63524BF5778E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30" name="Rectangle 9">
          <a:extLst>
            <a:ext uri="{FF2B5EF4-FFF2-40B4-BE49-F238E27FC236}">
              <a16:creationId xmlns="" xmlns:a16="http://schemas.microsoft.com/office/drawing/2014/main" id="{DD0F3DFE-141A-4470-8987-B99C23025F0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31" name="Line 10">
          <a:extLst>
            <a:ext uri="{FF2B5EF4-FFF2-40B4-BE49-F238E27FC236}">
              <a16:creationId xmlns="" xmlns:a16="http://schemas.microsoft.com/office/drawing/2014/main" id="{8280223B-A33A-4E5A-A77C-E0F75E9A7ACF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32" name="Line 11">
          <a:extLst>
            <a:ext uri="{FF2B5EF4-FFF2-40B4-BE49-F238E27FC236}">
              <a16:creationId xmlns="" xmlns:a16="http://schemas.microsoft.com/office/drawing/2014/main" id="{856E70C7-DD88-42D4-B538-65B5FC7E542F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6C60EA1E-0A1E-4840-89D4-2BA5558642E3}"/>
            </a:ext>
          </a:extLst>
        </xdr:cNvPr>
        <xdr:cNvSpPr txBox="1"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4" name="Line 2">
          <a:extLst>
            <a:ext uri="{FF2B5EF4-FFF2-40B4-BE49-F238E27FC236}">
              <a16:creationId xmlns="" xmlns:a16="http://schemas.microsoft.com/office/drawing/2014/main" id="{AE65ABEE-D080-4B97-A006-A7450530A8EC}"/>
            </a:ext>
          </a:extLst>
        </xdr:cNvPr>
        <xdr:cNvSpPr>
          <a:spLocks noChangeShapeType="1"/>
        </xdr:cNvSpPr>
      </xdr:nvSpPr>
      <xdr:spPr bwMode="auto">
        <a:xfrm>
          <a:off x="381000" y="2735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5" name="Text Box 3">
          <a:extLst>
            <a:ext uri="{FF2B5EF4-FFF2-40B4-BE49-F238E27FC236}">
              <a16:creationId xmlns="" xmlns:a16="http://schemas.microsoft.com/office/drawing/2014/main" id="{F8C1792E-18D7-4FCE-B5DB-46736208CEFB}"/>
            </a:ext>
          </a:extLst>
        </xdr:cNvPr>
        <xdr:cNvSpPr txBox="1"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6" name="Rectangle 4">
          <a:extLst>
            <a:ext uri="{FF2B5EF4-FFF2-40B4-BE49-F238E27FC236}">
              <a16:creationId xmlns="" xmlns:a16="http://schemas.microsoft.com/office/drawing/2014/main" id="{902001E3-1C4C-4E96-9ACE-BD534A5D96E2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7" name="Rectangle 5">
          <a:extLst>
            <a:ext uri="{FF2B5EF4-FFF2-40B4-BE49-F238E27FC236}">
              <a16:creationId xmlns="" xmlns:a16="http://schemas.microsoft.com/office/drawing/2014/main" id="{52CAD57F-DF76-4C09-B6BA-7065A6484F51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8" name="Rectangle 6">
          <a:extLst>
            <a:ext uri="{FF2B5EF4-FFF2-40B4-BE49-F238E27FC236}">
              <a16:creationId xmlns="" xmlns:a16="http://schemas.microsoft.com/office/drawing/2014/main" id="{178AE210-33B0-4E93-A207-AA24812C8547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9" name="Rectangle 7">
          <a:extLst>
            <a:ext uri="{FF2B5EF4-FFF2-40B4-BE49-F238E27FC236}">
              <a16:creationId xmlns="" xmlns:a16="http://schemas.microsoft.com/office/drawing/2014/main" id="{E24C6538-7DE5-43B6-9E22-F16ED3AAD822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40" name="Rectangle 8">
          <a:extLst>
            <a:ext uri="{FF2B5EF4-FFF2-40B4-BE49-F238E27FC236}">
              <a16:creationId xmlns="" xmlns:a16="http://schemas.microsoft.com/office/drawing/2014/main" id="{2E220DAB-8B72-490A-A37F-0FABFF942F1F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41" name="Rectangle 9">
          <a:extLst>
            <a:ext uri="{FF2B5EF4-FFF2-40B4-BE49-F238E27FC236}">
              <a16:creationId xmlns="" xmlns:a16="http://schemas.microsoft.com/office/drawing/2014/main" id="{F8671FC2-FF90-4E37-9058-08DE827B5217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4D664F3C-499B-43DC-B8B9-83335ACECC67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2" name="Line 2">
          <a:extLst>
            <a:ext uri="{FF2B5EF4-FFF2-40B4-BE49-F238E27FC236}">
              <a16:creationId xmlns="" xmlns:a16="http://schemas.microsoft.com/office/drawing/2014/main" id="{DACC7B76-B58A-4CF9-80B7-86D53402BD07}"/>
            </a:ext>
          </a:extLst>
        </xdr:cNvPr>
        <xdr:cNvSpPr>
          <a:spLocks noChangeShapeType="1"/>
        </xdr:cNvSpPr>
      </xdr:nvSpPr>
      <xdr:spPr bwMode="auto">
        <a:xfrm>
          <a:off x="381000" y="723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1BFDA38E-2E75-4333-800F-B575481D911A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4" name="Rectangle 4">
          <a:extLst>
            <a:ext uri="{FF2B5EF4-FFF2-40B4-BE49-F238E27FC236}">
              <a16:creationId xmlns="" xmlns:a16="http://schemas.microsoft.com/office/drawing/2014/main" id="{F4352933-B403-45EC-A04F-EAB3DB284248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5" name="Rectangle 5">
          <a:extLst>
            <a:ext uri="{FF2B5EF4-FFF2-40B4-BE49-F238E27FC236}">
              <a16:creationId xmlns="" xmlns:a16="http://schemas.microsoft.com/office/drawing/2014/main" id="{C6EA6F67-101D-4D53-9F67-65E7DCF61D25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6" name="Rectangle 6">
          <a:extLst>
            <a:ext uri="{FF2B5EF4-FFF2-40B4-BE49-F238E27FC236}">
              <a16:creationId xmlns="" xmlns:a16="http://schemas.microsoft.com/office/drawing/2014/main" id="{856FD0A3-4AA1-4EA3-BF8B-6854F48101C7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7" name="Rectangle 7">
          <a:extLst>
            <a:ext uri="{FF2B5EF4-FFF2-40B4-BE49-F238E27FC236}">
              <a16:creationId xmlns="" xmlns:a16="http://schemas.microsoft.com/office/drawing/2014/main" id="{464F9ED4-E54B-442A-8505-84C2333C037F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8" name="Rectangle 8">
          <a:extLst>
            <a:ext uri="{FF2B5EF4-FFF2-40B4-BE49-F238E27FC236}">
              <a16:creationId xmlns="" xmlns:a16="http://schemas.microsoft.com/office/drawing/2014/main" id="{6872731C-2AD0-448D-916C-ECDBDD651895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6369" name="Rectangle 9">
          <a:extLst>
            <a:ext uri="{FF2B5EF4-FFF2-40B4-BE49-F238E27FC236}">
              <a16:creationId xmlns="" xmlns:a16="http://schemas.microsoft.com/office/drawing/2014/main" id="{D77A4858-1F84-473B-A563-9C3B6836CD39}"/>
            </a:ext>
          </a:extLst>
        </xdr:cNvPr>
        <xdr:cNvSpPr>
          <a:spLocks noChangeArrowheads="1"/>
        </xdr:cNvSpPr>
      </xdr:nvSpPr>
      <xdr:spPr bwMode="auto">
        <a:xfrm>
          <a:off x="381000" y="72326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56370" name="Line 10">
          <a:extLst>
            <a:ext uri="{FF2B5EF4-FFF2-40B4-BE49-F238E27FC236}">
              <a16:creationId xmlns="" xmlns:a16="http://schemas.microsoft.com/office/drawing/2014/main" id="{AEA77BD2-7000-482E-86B7-FBEF0ECCA0B3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56371" name="Line 11">
          <a:extLst>
            <a:ext uri="{FF2B5EF4-FFF2-40B4-BE49-F238E27FC236}">
              <a16:creationId xmlns="" xmlns:a16="http://schemas.microsoft.com/office/drawing/2014/main" id="{80CA9A2D-9689-4A1A-BD05-C43CD10D4081}"/>
            </a:ext>
          </a:extLst>
        </xdr:cNvPr>
        <xdr:cNvSpPr>
          <a:spLocks noChangeShapeType="1"/>
        </xdr:cNvSpPr>
      </xdr:nvSpPr>
      <xdr:spPr bwMode="auto">
        <a:xfrm>
          <a:off x="381000" y="787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DDAD6977-027B-4746-BCA4-496EF656AAE4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3" name="Line 2">
          <a:extLst>
            <a:ext uri="{FF2B5EF4-FFF2-40B4-BE49-F238E27FC236}">
              <a16:creationId xmlns="" xmlns:a16="http://schemas.microsoft.com/office/drawing/2014/main" id="{05F18BE8-DB0D-449D-811A-F0EA04F1E1C7}"/>
            </a:ext>
          </a:extLst>
        </xdr:cNvPr>
        <xdr:cNvSpPr>
          <a:spLocks noChangeShapeType="1"/>
        </xdr:cNvSpPr>
      </xdr:nvSpPr>
      <xdr:spPr bwMode="auto">
        <a:xfrm>
          <a:off x="381000" y="1388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C1E5AB0D-46F7-448E-AE94-4FAE82A10D04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5" name="Rectangle 4">
          <a:extLst>
            <a:ext uri="{FF2B5EF4-FFF2-40B4-BE49-F238E27FC236}">
              <a16:creationId xmlns="" xmlns:a16="http://schemas.microsoft.com/office/drawing/2014/main" id="{41F3C0FF-EA8E-44F4-8F72-7AB5E9B46A5A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6" name="Rectangle 5">
          <a:extLst>
            <a:ext uri="{FF2B5EF4-FFF2-40B4-BE49-F238E27FC236}">
              <a16:creationId xmlns="" xmlns:a16="http://schemas.microsoft.com/office/drawing/2014/main" id="{925A6E92-067B-4D8D-A9D8-BC9C55EAD856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7" name="Rectangle 6">
          <a:extLst>
            <a:ext uri="{FF2B5EF4-FFF2-40B4-BE49-F238E27FC236}">
              <a16:creationId xmlns="" xmlns:a16="http://schemas.microsoft.com/office/drawing/2014/main" id="{DC70C9DD-A722-41DD-BEB6-5748BB88A8E3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8" name="Rectangle 7">
          <a:extLst>
            <a:ext uri="{FF2B5EF4-FFF2-40B4-BE49-F238E27FC236}">
              <a16:creationId xmlns="" xmlns:a16="http://schemas.microsoft.com/office/drawing/2014/main" id="{0675FA45-8F7B-4D2C-92D4-B17D23E711B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79" name="Rectangle 8">
          <a:extLst>
            <a:ext uri="{FF2B5EF4-FFF2-40B4-BE49-F238E27FC236}">
              <a16:creationId xmlns="" xmlns:a16="http://schemas.microsoft.com/office/drawing/2014/main" id="{90A203C3-CE7B-4AA1-9A6D-2E683B5A588F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6380" name="Rectangle 9">
          <a:extLst>
            <a:ext uri="{FF2B5EF4-FFF2-40B4-BE49-F238E27FC236}">
              <a16:creationId xmlns="" xmlns:a16="http://schemas.microsoft.com/office/drawing/2014/main" id="{D3CF3DEA-7FE1-4231-8E1A-1F71091EFB5B}"/>
            </a:ext>
          </a:extLst>
        </xdr:cNvPr>
        <xdr:cNvSpPr>
          <a:spLocks noChangeArrowheads="1"/>
        </xdr:cNvSpPr>
      </xdr:nvSpPr>
      <xdr:spPr bwMode="auto">
        <a:xfrm>
          <a:off x="381000" y="138874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3EA33CAD-B150-4729-A939-6A73EFB6C4C6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2" name="Line 2">
          <a:extLst>
            <a:ext uri="{FF2B5EF4-FFF2-40B4-BE49-F238E27FC236}">
              <a16:creationId xmlns="" xmlns:a16="http://schemas.microsoft.com/office/drawing/2014/main" id="{FAD03AF8-69D2-4CC8-8320-73B0EE6F4F89}"/>
            </a:ext>
          </a:extLst>
        </xdr:cNvPr>
        <xdr:cNvSpPr>
          <a:spLocks noChangeShapeType="1"/>
        </xdr:cNvSpPr>
      </xdr:nvSpPr>
      <xdr:spPr bwMode="auto">
        <a:xfrm>
          <a:off x="381000" y="20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ED804396-3A2D-46CA-A255-7D5DE4AA5CAB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4" name="Rectangle 4">
          <a:extLst>
            <a:ext uri="{FF2B5EF4-FFF2-40B4-BE49-F238E27FC236}">
              <a16:creationId xmlns="" xmlns:a16="http://schemas.microsoft.com/office/drawing/2014/main" id="{3550C7CF-C811-4C3D-A243-C409740EAE79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5" name="Rectangle 5">
          <a:extLst>
            <a:ext uri="{FF2B5EF4-FFF2-40B4-BE49-F238E27FC236}">
              <a16:creationId xmlns="" xmlns:a16="http://schemas.microsoft.com/office/drawing/2014/main" id="{193D7319-EC56-4D8B-AA48-CE816708BFDE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6" name="Rectangle 6">
          <a:extLst>
            <a:ext uri="{FF2B5EF4-FFF2-40B4-BE49-F238E27FC236}">
              <a16:creationId xmlns="" xmlns:a16="http://schemas.microsoft.com/office/drawing/2014/main" id="{84E32227-F012-4FBF-B777-A99C0268F0D1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7" name="Rectangle 7">
          <a:extLst>
            <a:ext uri="{FF2B5EF4-FFF2-40B4-BE49-F238E27FC236}">
              <a16:creationId xmlns="" xmlns:a16="http://schemas.microsoft.com/office/drawing/2014/main" id="{B814BA15-8ADA-4674-B2C7-141CE58EBF3D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8" name="Rectangle 8">
          <a:extLst>
            <a:ext uri="{FF2B5EF4-FFF2-40B4-BE49-F238E27FC236}">
              <a16:creationId xmlns="" xmlns:a16="http://schemas.microsoft.com/office/drawing/2014/main" id="{0E9D9B04-4389-4EBF-8B15-A25D423AE4DA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 macro="" textlink="">
      <xdr:nvSpPr>
        <xdr:cNvPr id="56389" name="Rectangle 9">
          <a:extLst>
            <a:ext uri="{FF2B5EF4-FFF2-40B4-BE49-F238E27FC236}">
              <a16:creationId xmlns="" xmlns:a16="http://schemas.microsoft.com/office/drawing/2014/main" id="{60A0D7E3-446A-4290-9D20-B36A65B9DBC7}"/>
            </a:ext>
          </a:extLst>
        </xdr:cNvPr>
        <xdr:cNvSpPr>
          <a:spLocks noChangeArrowheads="1"/>
        </xdr:cNvSpPr>
      </xdr:nvSpPr>
      <xdr:spPr bwMode="auto">
        <a:xfrm>
          <a:off x="381000" y="205422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56390" name="Line 10">
          <a:extLst>
            <a:ext uri="{FF2B5EF4-FFF2-40B4-BE49-F238E27FC236}">
              <a16:creationId xmlns="" xmlns:a16="http://schemas.microsoft.com/office/drawing/2014/main" id="{2ED5B9EB-60AF-47CE-9B0E-EC83BEFE127E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 macro="" textlink="">
      <xdr:nvSpPr>
        <xdr:cNvPr id="56391" name="Line 11">
          <a:extLst>
            <a:ext uri="{FF2B5EF4-FFF2-40B4-BE49-F238E27FC236}">
              <a16:creationId xmlns="" xmlns:a16="http://schemas.microsoft.com/office/drawing/2014/main" id="{A358068C-9880-46AB-9AB9-A1609F2B3799}"/>
            </a:ext>
          </a:extLst>
        </xdr:cNvPr>
        <xdr:cNvSpPr>
          <a:spLocks noChangeShapeType="1"/>
        </xdr:cNvSpPr>
      </xdr:nvSpPr>
      <xdr:spPr bwMode="auto">
        <a:xfrm>
          <a:off x="381000" y="2118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51D4B2A5-CC5A-4326-87C0-2C2BDD08BDB3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3" name="Line 2">
          <a:extLst>
            <a:ext uri="{FF2B5EF4-FFF2-40B4-BE49-F238E27FC236}">
              <a16:creationId xmlns="" xmlns:a16="http://schemas.microsoft.com/office/drawing/2014/main" id="{A6CCB1D9-3EB6-4B2C-90F9-FCE826BEAC95}"/>
            </a:ext>
          </a:extLst>
        </xdr:cNvPr>
        <xdr:cNvSpPr>
          <a:spLocks noChangeShapeType="1"/>
        </xdr:cNvSpPr>
      </xdr:nvSpPr>
      <xdr:spPr bwMode="auto">
        <a:xfrm>
          <a:off x="381000" y="2735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35" name="Text Box 3">
          <a:extLst>
            <a:ext uri="{FF2B5EF4-FFF2-40B4-BE49-F238E27FC236}">
              <a16:creationId xmlns="" xmlns:a16="http://schemas.microsoft.com/office/drawing/2014/main" id="{5BE876AE-4645-4CFE-A51E-188F388CC220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5" name="Rectangle 4">
          <a:extLst>
            <a:ext uri="{FF2B5EF4-FFF2-40B4-BE49-F238E27FC236}">
              <a16:creationId xmlns="" xmlns:a16="http://schemas.microsoft.com/office/drawing/2014/main" id="{336CB8AF-724D-4A8B-868A-4F8AC39215F8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6" name="Rectangle 5">
          <a:extLst>
            <a:ext uri="{FF2B5EF4-FFF2-40B4-BE49-F238E27FC236}">
              <a16:creationId xmlns="" xmlns:a16="http://schemas.microsoft.com/office/drawing/2014/main" id="{1C3FD747-4EAB-4283-B699-D0C6C2464040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7" name="Rectangle 6">
          <a:extLst>
            <a:ext uri="{FF2B5EF4-FFF2-40B4-BE49-F238E27FC236}">
              <a16:creationId xmlns="" xmlns:a16="http://schemas.microsoft.com/office/drawing/2014/main" id="{24684226-053D-4FE5-8336-EA93012E96B3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8" name="Rectangle 7">
          <a:extLst>
            <a:ext uri="{FF2B5EF4-FFF2-40B4-BE49-F238E27FC236}">
              <a16:creationId xmlns="" xmlns:a16="http://schemas.microsoft.com/office/drawing/2014/main" id="{B12BF6C5-68DE-47DC-BDB7-CE18932619D0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399" name="Rectangle 8">
          <a:extLst>
            <a:ext uri="{FF2B5EF4-FFF2-40B4-BE49-F238E27FC236}">
              <a16:creationId xmlns="" xmlns:a16="http://schemas.microsoft.com/office/drawing/2014/main" id="{A05178FD-5DBE-4F60-BDAA-D6E2FC3F63B1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56400" name="Rectangle 9">
          <a:extLst>
            <a:ext uri="{FF2B5EF4-FFF2-40B4-BE49-F238E27FC236}">
              <a16:creationId xmlns="" xmlns:a16="http://schemas.microsoft.com/office/drawing/2014/main" id="{D22AB90E-95C8-4B17-8BA0-1957C911B6A6}"/>
            </a:ext>
          </a:extLst>
        </xdr:cNvPr>
        <xdr:cNvSpPr>
          <a:spLocks noChangeArrowheads="1"/>
        </xdr:cNvSpPr>
      </xdr:nvSpPr>
      <xdr:spPr bwMode="auto">
        <a:xfrm>
          <a:off x="381000" y="273558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90" zoomScaleNormal="90" workbookViewId="0">
      <pane ySplit="2" topLeftCell="A30" activePane="bottomLeft" state="frozen"/>
      <selection pane="bottomLeft" activeCell="D1" sqref="D1"/>
    </sheetView>
  </sheetViews>
  <sheetFormatPr defaultColWidth="10.88671875" defaultRowHeight="28.8"/>
  <cols>
    <col min="1" max="1" width="3.88671875" style="105" customWidth="1"/>
    <col min="2" max="2" width="3.88671875" style="109" customWidth="1"/>
    <col min="3" max="3" width="10.88671875" style="107"/>
    <col min="4" max="4" width="61.44140625" style="108" bestFit="1" customWidth="1"/>
    <col min="5" max="5" width="39.109375" style="108" bestFit="1" customWidth="1"/>
    <col min="6" max="16384" width="10.88671875" style="105"/>
  </cols>
  <sheetData>
    <row r="1" spans="1:5">
      <c r="B1" s="106" t="s">
        <v>0</v>
      </c>
    </row>
    <row r="2" spans="1:5">
      <c r="D2" s="108" t="s">
        <v>1</v>
      </c>
    </row>
    <row r="4" spans="1:5">
      <c r="B4" s="110" t="s">
        <v>2</v>
      </c>
      <c r="D4" s="115"/>
      <c r="E4" s="111"/>
    </row>
    <row r="5" spans="1:5">
      <c r="A5" s="105">
        <f t="shared" ref="A5:A12" si="0">COUNTIF(C:C,C5)</f>
        <v>1</v>
      </c>
      <c r="C5" s="141" t="s">
        <v>3</v>
      </c>
      <c r="D5" s="114" t="s">
        <v>4</v>
      </c>
    </row>
    <row r="6" spans="1:5">
      <c r="A6" s="105">
        <f t="shared" si="0"/>
        <v>1</v>
      </c>
      <c r="C6" s="141" t="s">
        <v>5</v>
      </c>
      <c r="D6" s="114" t="s">
        <v>6</v>
      </c>
    </row>
    <row r="7" spans="1:5">
      <c r="A7" s="105">
        <f t="shared" si="0"/>
        <v>1</v>
      </c>
      <c r="C7" s="141" t="s">
        <v>7</v>
      </c>
      <c r="D7" s="114" t="s">
        <v>8</v>
      </c>
    </row>
    <row r="8" spans="1:5">
      <c r="A8" s="105">
        <f t="shared" si="0"/>
        <v>1</v>
      </c>
      <c r="C8" s="141" t="s">
        <v>9</v>
      </c>
      <c r="D8" s="114" t="s">
        <v>10</v>
      </c>
    </row>
    <row r="9" spans="1:5">
      <c r="A9" s="105">
        <f t="shared" si="0"/>
        <v>1</v>
      </c>
      <c r="C9" s="141" t="s">
        <v>11</v>
      </c>
      <c r="D9" s="114" t="s">
        <v>12</v>
      </c>
    </row>
    <row r="10" spans="1:5">
      <c r="A10" s="105">
        <f t="shared" si="0"/>
        <v>1</v>
      </c>
      <c r="C10" s="141" t="s">
        <v>13</v>
      </c>
      <c r="D10" s="114" t="s">
        <v>14</v>
      </c>
    </row>
    <row r="11" spans="1:5">
      <c r="A11" s="105">
        <f t="shared" si="0"/>
        <v>1</v>
      </c>
      <c r="C11" s="141" t="s">
        <v>15</v>
      </c>
      <c r="D11" s="116" t="s">
        <v>16</v>
      </c>
    </row>
    <row r="12" spans="1:5">
      <c r="A12" s="105">
        <f t="shared" si="0"/>
        <v>1</v>
      </c>
      <c r="C12" s="141" t="s">
        <v>17</v>
      </c>
      <c r="D12" s="117" t="s">
        <v>18</v>
      </c>
    </row>
    <row r="13" spans="1:5">
      <c r="D13" s="114"/>
      <c r="E13" s="111"/>
    </row>
    <row r="14" spans="1:5">
      <c r="B14" s="110" t="s">
        <v>19</v>
      </c>
      <c r="D14" s="118"/>
      <c r="E14" s="119"/>
    </row>
    <row r="15" spans="1:5">
      <c r="A15" s="105">
        <f t="shared" ref="A15:A22" si="1">COUNTIF(C:C,C15)</f>
        <v>1</v>
      </c>
      <c r="C15" s="141" t="s">
        <v>20</v>
      </c>
      <c r="D15" s="120" t="s">
        <v>21</v>
      </c>
    </row>
    <row r="16" spans="1:5">
      <c r="A16" s="105">
        <f t="shared" si="1"/>
        <v>1</v>
      </c>
      <c r="C16" s="141" t="s">
        <v>22</v>
      </c>
      <c r="D16" s="120" t="s">
        <v>23</v>
      </c>
    </row>
    <row r="17" spans="1:5">
      <c r="A17" s="105">
        <f t="shared" si="1"/>
        <v>1</v>
      </c>
      <c r="C17" s="141" t="s">
        <v>24</v>
      </c>
      <c r="D17" s="116" t="s">
        <v>25</v>
      </c>
    </row>
    <row r="18" spans="1:5">
      <c r="A18" s="105">
        <f t="shared" si="1"/>
        <v>1</v>
      </c>
      <c r="C18" s="141" t="s">
        <v>26</v>
      </c>
      <c r="D18" s="116" t="s">
        <v>27</v>
      </c>
    </row>
    <row r="19" spans="1:5">
      <c r="A19" s="105">
        <f t="shared" si="1"/>
        <v>1</v>
      </c>
      <c r="C19" s="141" t="s">
        <v>28</v>
      </c>
      <c r="D19" s="113" t="s">
        <v>29</v>
      </c>
    </row>
    <row r="20" spans="1:5">
      <c r="A20" s="105">
        <f t="shared" si="1"/>
        <v>1</v>
      </c>
      <c r="C20" s="141" t="s">
        <v>30</v>
      </c>
      <c r="D20" s="116" t="s">
        <v>31</v>
      </c>
    </row>
    <row r="21" spans="1:5">
      <c r="A21" s="105">
        <f t="shared" si="1"/>
        <v>1</v>
      </c>
      <c r="C21" s="141" t="s">
        <v>32</v>
      </c>
      <c r="D21" s="120" t="s">
        <v>33</v>
      </c>
    </row>
    <row r="22" spans="1:5">
      <c r="A22" s="105">
        <f t="shared" si="1"/>
        <v>1</v>
      </c>
      <c r="C22" s="141" t="s">
        <v>34</v>
      </c>
      <c r="D22" s="120" t="s">
        <v>35</v>
      </c>
    </row>
    <row r="23" spans="1:5">
      <c r="D23" s="120"/>
      <c r="E23" s="119"/>
    </row>
    <row r="24" spans="1:5">
      <c r="B24" s="121" t="s">
        <v>36</v>
      </c>
      <c r="D24" s="118"/>
      <c r="E24" s="119"/>
    </row>
    <row r="25" spans="1:5">
      <c r="A25" s="105">
        <f>COUNTIF(C:C,C25)</f>
        <v>1</v>
      </c>
      <c r="C25" s="141" t="s">
        <v>37</v>
      </c>
      <c r="D25" s="120" t="s">
        <v>38</v>
      </c>
      <c r="E25" s="111" t="s">
        <v>39</v>
      </c>
    </row>
    <row r="26" spans="1:5">
      <c r="A26" s="105">
        <f>COUNTIF(C:C,C26)</f>
        <v>1</v>
      </c>
      <c r="C26" s="141" t="s">
        <v>40</v>
      </c>
      <c r="D26" s="120" t="s">
        <v>41</v>
      </c>
      <c r="E26" s="111" t="s">
        <v>42</v>
      </c>
    </row>
    <row r="27" spans="1:5">
      <c r="A27" s="105">
        <f>COUNTIF(C:C,C27)</f>
        <v>1</v>
      </c>
      <c r="C27" s="141" t="s">
        <v>43</v>
      </c>
      <c r="D27" s="120" t="s">
        <v>44</v>
      </c>
      <c r="E27" s="111" t="s">
        <v>45</v>
      </c>
    </row>
    <row r="28" spans="1:5">
      <c r="A28" s="105">
        <f>COUNTIF(C:C,C28)</f>
        <v>1</v>
      </c>
      <c r="C28" s="141" t="s">
        <v>46</v>
      </c>
      <c r="D28" s="120" t="s">
        <v>47</v>
      </c>
      <c r="E28" s="111" t="s">
        <v>48</v>
      </c>
    </row>
    <row r="29" spans="1:5">
      <c r="C29" s="122"/>
      <c r="D29" s="118"/>
      <c r="E29" s="119"/>
    </row>
    <row r="30" spans="1:5">
      <c r="B30" s="110" t="s">
        <v>49</v>
      </c>
      <c r="D30" s="123"/>
      <c r="E30" s="119"/>
    </row>
    <row r="31" spans="1:5">
      <c r="A31" s="105">
        <f>COUNTIF(C:C,C31)</f>
        <v>1</v>
      </c>
      <c r="C31" s="141" t="s">
        <v>50</v>
      </c>
      <c r="D31" s="118" t="s">
        <v>51</v>
      </c>
      <c r="E31" s="119"/>
    </row>
    <row r="32" spans="1:5">
      <c r="A32" s="105">
        <f>COUNTIF(C:C,C32)</f>
        <v>1</v>
      </c>
      <c r="C32" s="141" t="s">
        <v>52</v>
      </c>
      <c r="D32" s="118" t="s">
        <v>53</v>
      </c>
      <c r="E32" s="119"/>
    </row>
    <row r="33" spans="1:5">
      <c r="A33" s="105">
        <f>COUNTIF(C:C,C33)</f>
        <v>1</v>
      </c>
      <c r="C33" s="141" t="s">
        <v>54</v>
      </c>
      <c r="D33" s="118" t="s">
        <v>55</v>
      </c>
      <c r="E33" s="119"/>
    </row>
    <row r="34" spans="1:5">
      <c r="D34" s="120"/>
      <c r="E34" s="119"/>
    </row>
    <row r="35" spans="1:5">
      <c r="B35" s="110" t="s">
        <v>56</v>
      </c>
      <c r="E35" s="119"/>
    </row>
    <row r="36" spans="1:5">
      <c r="A36" s="105">
        <f>COUNTIF(C:C,C36)</f>
        <v>1</v>
      </c>
      <c r="C36" s="141" t="s">
        <v>57</v>
      </c>
      <c r="D36" s="116" t="s">
        <v>58</v>
      </c>
      <c r="E36" s="119"/>
    </row>
    <row r="37" spans="1:5">
      <c r="A37" s="105">
        <f>COUNTIF(C:C,C37)</f>
        <v>1</v>
      </c>
      <c r="C37" s="141" t="s">
        <v>59</v>
      </c>
      <c r="D37" s="108" t="s">
        <v>60</v>
      </c>
      <c r="E37" s="119"/>
    </row>
    <row r="38" spans="1:5">
      <c r="A38" s="105">
        <f>COUNTIF(C:C,C38)</f>
        <v>1</v>
      </c>
      <c r="C38" s="141" t="s">
        <v>61</v>
      </c>
      <c r="D38" s="120" t="s">
        <v>62</v>
      </c>
      <c r="E38" s="119"/>
    </row>
    <row r="39" spans="1:5">
      <c r="A39" s="105">
        <f>COUNTIF(C:C,C39)</f>
        <v>1</v>
      </c>
      <c r="C39" s="141" t="s">
        <v>63</v>
      </c>
      <c r="D39" s="120" t="s">
        <v>64</v>
      </c>
      <c r="E39" s="119"/>
    </row>
    <row r="40" spans="1:5">
      <c r="C40" s="120"/>
      <c r="D40" s="120"/>
      <c r="E40" s="119"/>
    </row>
    <row r="41" spans="1:5">
      <c r="B41" s="110" t="s">
        <v>65</v>
      </c>
      <c r="C41" s="120"/>
      <c r="D41" s="120"/>
      <c r="E41" s="119"/>
    </row>
    <row r="42" spans="1:5">
      <c r="A42" s="105">
        <f t="shared" ref="A42:A50" si="2">COUNTIF(C:C,C42)</f>
        <v>1</v>
      </c>
      <c r="C42" s="141" t="s">
        <v>66</v>
      </c>
      <c r="D42" s="120" t="s">
        <v>67</v>
      </c>
      <c r="E42" s="119"/>
    </row>
    <row r="43" spans="1:5">
      <c r="A43" s="105">
        <f t="shared" si="2"/>
        <v>1</v>
      </c>
      <c r="C43" s="141" t="s">
        <v>68</v>
      </c>
      <c r="D43" s="116" t="s">
        <v>69</v>
      </c>
      <c r="E43" s="119"/>
    </row>
    <row r="44" spans="1:5">
      <c r="A44" s="105">
        <f t="shared" si="2"/>
        <v>1</v>
      </c>
      <c r="C44" s="141" t="s">
        <v>70</v>
      </c>
      <c r="D44" s="116" t="s">
        <v>71</v>
      </c>
      <c r="E44" s="119"/>
    </row>
    <row r="45" spans="1:5">
      <c r="A45" s="105">
        <f t="shared" si="2"/>
        <v>1</v>
      </c>
      <c r="C45" s="141" t="s">
        <v>72</v>
      </c>
      <c r="D45" s="116" t="s">
        <v>73</v>
      </c>
      <c r="E45" s="119"/>
    </row>
    <row r="46" spans="1:5">
      <c r="A46" s="105">
        <f t="shared" si="2"/>
        <v>1</v>
      </c>
      <c r="C46" s="141" t="s">
        <v>74</v>
      </c>
      <c r="D46" s="120" t="s">
        <v>75</v>
      </c>
      <c r="E46" s="119"/>
    </row>
    <row r="47" spans="1:5">
      <c r="A47" s="105">
        <f t="shared" si="2"/>
        <v>1</v>
      </c>
      <c r="C47" s="141" t="s">
        <v>76</v>
      </c>
      <c r="D47" s="120" t="s">
        <v>77</v>
      </c>
      <c r="E47" s="119"/>
    </row>
    <row r="48" spans="1:5">
      <c r="A48" s="105">
        <f t="shared" si="2"/>
        <v>1</v>
      </c>
      <c r="C48" s="141" t="s">
        <v>78</v>
      </c>
      <c r="D48" s="120" t="s">
        <v>79</v>
      </c>
      <c r="E48" s="119"/>
    </row>
    <row r="49" spans="1:5">
      <c r="A49" s="105">
        <f t="shared" si="2"/>
        <v>1</v>
      </c>
      <c r="C49" s="141" t="s">
        <v>80</v>
      </c>
      <c r="D49" s="114" t="s">
        <v>81</v>
      </c>
      <c r="E49" s="119"/>
    </row>
    <row r="50" spans="1:5">
      <c r="A50" s="105">
        <f t="shared" si="2"/>
        <v>1</v>
      </c>
      <c r="C50" s="141" t="s">
        <v>82</v>
      </c>
      <c r="D50" s="114" t="s">
        <v>83</v>
      </c>
    </row>
    <row r="52" spans="1:5">
      <c r="B52" s="110" t="s">
        <v>84</v>
      </c>
      <c r="D52" s="120"/>
    </row>
    <row r="53" spans="1:5">
      <c r="A53" s="105">
        <f>COUNTIF(C:C,C53)</f>
        <v>1</v>
      </c>
      <c r="C53" s="141" t="s">
        <v>85</v>
      </c>
      <c r="D53" s="120" t="s">
        <v>86</v>
      </c>
    </row>
    <row r="54" spans="1:5">
      <c r="A54" s="105">
        <f>COUNTIF(C:C,C54)</f>
        <v>1</v>
      </c>
      <c r="C54" s="141" t="s">
        <v>87</v>
      </c>
      <c r="D54" s="120" t="s">
        <v>88</v>
      </c>
    </row>
    <row r="55" spans="1:5">
      <c r="A55" s="105">
        <f>COUNTIF(C:C,C55)</f>
        <v>1</v>
      </c>
      <c r="C55" s="141" t="s">
        <v>89</v>
      </c>
      <c r="D55" s="120" t="s">
        <v>90</v>
      </c>
    </row>
    <row r="56" spans="1:5">
      <c r="A56" s="105">
        <f>COUNTIF(C:C,C56)</f>
        <v>1</v>
      </c>
      <c r="C56" s="141" t="s">
        <v>91</v>
      </c>
      <c r="D56" s="120" t="s">
        <v>92</v>
      </c>
    </row>
    <row r="57" spans="1:5">
      <c r="A57" s="105">
        <f>COUNTIF(C:C,C57)</f>
        <v>1</v>
      </c>
      <c r="C57" s="141" t="s">
        <v>93</v>
      </c>
      <c r="D57" s="120" t="s">
        <v>94</v>
      </c>
    </row>
    <row r="58" spans="1:5">
      <c r="C58" s="124"/>
      <c r="D58" s="118"/>
    </row>
    <row r="59" spans="1:5">
      <c r="B59" s="110" t="s">
        <v>95</v>
      </c>
      <c r="D59" s="125"/>
    </row>
    <row r="60" spans="1:5">
      <c r="A60" s="105">
        <f t="shared" ref="A60:A65" si="3">COUNTIF(C:C,C60)</f>
        <v>1</v>
      </c>
      <c r="C60" s="141" t="s">
        <v>96</v>
      </c>
      <c r="D60" s="108" t="s">
        <v>97</v>
      </c>
    </row>
    <row r="61" spans="1:5">
      <c r="A61" s="105">
        <f t="shared" si="3"/>
        <v>1</v>
      </c>
      <c r="C61" s="141" t="s">
        <v>98</v>
      </c>
      <c r="D61" s="108" t="s">
        <v>99</v>
      </c>
    </row>
    <row r="62" spans="1:5">
      <c r="A62" s="105">
        <f t="shared" si="3"/>
        <v>1</v>
      </c>
      <c r="C62" s="141" t="s">
        <v>100</v>
      </c>
      <c r="D62" s="108" t="s">
        <v>101</v>
      </c>
    </row>
    <row r="63" spans="1:5">
      <c r="A63" s="105">
        <f t="shared" si="3"/>
        <v>1</v>
      </c>
      <c r="C63" s="141" t="s">
        <v>102</v>
      </c>
      <c r="D63" s="108" t="s">
        <v>103</v>
      </c>
    </row>
    <row r="64" spans="1:5">
      <c r="A64" s="105">
        <f t="shared" si="3"/>
        <v>1</v>
      </c>
      <c r="C64" s="141" t="s">
        <v>104</v>
      </c>
      <c r="D64" s="108" t="s">
        <v>105</v>
      </c>
    </row>
    <row r="65" spans="1:4">
      <c r="A65" s="105">
        <f t="shared" si="3"/>
        <v>1</v>
      </c>
      <c r="C65" s="141" t="s">
        <v>106</v>
      </c>
      <c r="D65" s="108" t="s">
        <v>107</v>
      </c>
    </row>
    <row r="66" spans="1:4">
      <c r="C66" s="126"/>
      <c r="D66" s="118"/>
    </row>
    <row r="67" spans="1:4">
      <c r="B67" s="112" t="s">
        <v>108</v>
      </c>
      <c r="D67" s="120"/>
    </row>
    <row r="68" spans="1:4">
      <c r="A68" s="105">
        <f>COUNTIF(C:C,C68)</f>
        <v>1</v>
      </c>
      <c r="C68" s="141" t="s">
        <v>109</v>
      </c>
      <c r="D68" s="120" t="s">
        <v>110</v>
      </c>
    </row>
    <row r="69" spans="1:4">
      <c r="A69" s="105">
        <f>COUNTIF(C:C,C69)</f>
        <v>1</v>
      </c>
      <c r="C69" s="141" t="s">
        <v>111</v>
      </c>
      <c r="D69" s="120" t="s">
        <v>112</v>
      </c>
    </row>
    <row r="70" spans="1:4">
      <c r="A70" s="105">
        <f>COUNTIF(C:C,C70)</f>
        <v>1</v>
      </c>
      <c r="C70" s="141" t="s">
        <v>113</v>
      </c>
      <c r="D70" s="116" t="s">
        <v>114</v>
      </c>
    </row>
    <row r="71" spans="1:4">
      <c r="A71" s="105">
        <f>COUNTIF(C:C,C71)</f>
        <v>1</v>
      </c>
      <c r="C71" s="141" t="s">
        <v>115</v>
      </c>
      <c r="D71" s="116" t="s">
        <v>116</v>
      </c>
    </row>
    <row r="72" spans="1:4">
      <c r="A72" s="105">
        <f>COUNTIF(C:C,C72)</f>
        <v>1</v>
      </c>
      <c r="C72" s="141" t="s">
        <v>117</v>
      </c>
      <c r="D72" s="120" t="s">
        <v>118</v>
      </c>
    </row>
    <row r="73" spans="1:4">
      <c r="C73" s="124"/>
      <c r="D73" s="118"/>
    </row>
    <row r="74" spans="1:4">
      <c r="B74" s="110" t="s">
        <v>119</v>
      </c>
      <c r="D74" s="118"/>
    </row>
    <row r="75" spans="1:4">
      <c r="A75" s="105">
        <f>COUNTIF(C:C,C75)</f>
        <v>1</v>
      </c>
      <c r="C75" s="141" t="s">
        <v>120</v>
      </c>
      <c r="D75" s="120" t="s">
        <v>121</v>
      </c>
    </row>
    <row r="76" spans="1:4">
      <c r="A76" s="105">
        <f>COUNTIF(C:C,C76)</f>
        <v>1</v>
      </c>
      <c r="C76" s="141" t="s">
        <v>122</v>
      </c>
      <c r="D76" s="120" t="s">
        <v>123</v>
      </c>
    </row>
    <row r="77" spans="1:4">
      <c r="A77" s="105">
        <f>COUNTIF(C:C,C77)</f>
        <v>1</v>
      </c>
      <c r="C77" s="141" t="s">
        <v>124</v>
      </c>
      <c r="D77" s="113" t="s">
        <v>125</v>
      </c>
    </row>
    <row r="78" spans="1:4">
      <c r="A78" s="105">
        <f>COUNTIF(C:C,C78)</f>
        <v>1</v>
      </c>
      <c r="C78" s="141" t="s">
        <v>126</v>
      </c>
      <c r="D78" s="120" t="s">
        <v>127</v>
      </c>
    </row>
    <row r="79" spans="1:4">
      <c r="A79" s="105">
        <f>COUNTIF(C:C,C79)</f>
        <v>1</v>
      </c>
      <c r="C79" s="141" t="s">
        <v>128</v>
      </c>
      <c r="D79" s="120" t="s">
        <v>129</v>
      </c>
    </row>
    <row r="80" spans="1:4">
      <c r="A80" s="105">
        <f t="shared" ref="A80:A86" si="4">COUNTIF(C:C,C80)</f>
        <v>1</v>
      </c>
      <c r="C80" s="141" t="s">
        <v>130</v>
      </c>
      <c r="D80" s="120" t="s">
        <v>131</v>
      </c>
    </row>
    <row r="81" spans="1:4">
      <c r="A81" s="105">
        <f t="shared" si="4"/>
        <v>1</v>
      </c>
      <c r="C81" s="141" t="s">
        <v>132</v>
      </c>
      <c r="D81" s="120" t="s">
        <v>133</v>
      </c>
    </row>
    <row r="82" spans="1:4">
      <c r="A82" s="105">
        <f t="shared" si="4"/>
        <v>1</v>
      </c>
      <c r="C82" s="141" t="s">
        <v>134</v>
      </c>
      <c r="D82" s="120" t="s">
        <v>135</v>
      </c>
    </row>
    <row r="83" spans="1:4">
      <c r="A83" s="105">
        <f t="shared" si="4"/>
        <v>1</v>
      </c>
      <c r="C83" s="141" t="s">
        <v>136</v>
      </c>
      <c r="D83" s="120" t="s">
        <v>137</v>
      </c>
    </row>
    <row r="84" spans="1:4">
      <c r="A84" s="105">
        <f t="shared" si="4"/>
        <v>1</v>
      </c>
      <c r="C84" s="141" t="s">
        <v>138</v>
      </c>
      <c r="D84" s="120" t="s">
        <v>139</v>
      </c>
    </row>
    <row r="85" spans="1:4">
      <c r="A85" s="105">
        <f t="shared" si="4"/>
        <v>1</v>
      </c>
      <c r="C85" s="141" t="s">
        <v>140</v>
      </c>
      <c r="D85" s="120" t="s">
        <v>141</v>
      </c>
    </row>
    <row r="86" spans="1:4">
      <c r="A86" s="105">
        <f t="shared" si="4"/>
        <v>1</v>
      </c>
      <c r="C86" s="141" t="s">
        <v>142</v>
      </c>
      <c r="D86" s="120" t="s">
        <v>143</v>
      </c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3"/>
  <sheetViews>
    <sheetView showGridLines="0" view="pageBreakPreview" zoomScale="70" zoomScaleNormal="80" zoomScaleSheetLayoutView="70" workbookViewId="0">
      <selection activeCell="B2" sqref="B2:AA2"/>
    </sheetView>
  </sheetViews>
  <sheetFormatPr defaultRowHeight="13.2"/>
  <cols>
    <col min="1" max="1" width="5.44140625" customWidth="1"/>
    <col min="2" max="2" width="50" customWidth="1"/>
    <col min="3" max="3" width="1.109375" customWidth="1"/>
    <col min="4" max="4" width="8.6640625" customWidth="1"/>
    <col min="5" max="5" width="6.109375" customWidth="1"/>
    <col min="6" max="6" width="3.109375" customWidth="1"/>
    <col min="7" max="7" width="7.44140625" customWidth="1"/>
    <col min="8" max="8" width="6.109375" customWidth="1"/>
    <col min="9" max="9" width="1.109375" customWidth="1"/>
    <col min="10" max="10" width="7.44140625" customWidth="1"/>
    <col min="11" max="11" width="5.109375" customWidth="1"/>
    <col min="12" max="13" width="6.109375" customWidth="1"/>
    <col min="14" max="15" width="3.6640625" customWidth="1"/>
    <col min="16" max="17" width="6.109375" customWidth="1"/>
    <col min="18" max="18" width="6" customWidth="1"/>
    <col min="19" max="19" width="7.44140625" customWidth="1"/>
    <col min="20" max="20" width="1.109375" customWidth="1"/>
    <col min="21" max="21" width="6.109375" customWidth="1"/>
    <col min="22" max="22" width="7.44140625" customWidth="1"/>
    <col min="23" max="23" width="3.109375" customWidth="1"/>
    <col min="24" max="24" width="6.109375" customWidth="1"/>
    <col min="25" max="25" width="8.6640625" customWidth="1"/>
    <col min="26" max="26" width="1.109375" customWidth="1"/>
    <col min="27" max="27" width="50.109375" customWidth="1"/>
    <col min="28" max="28" width="5.44140625" customWidth="1"/>
  </cols>
  <sheetData>
    <row r="2" spans="1:28" ht="33">
      <c r="A2" s="6"/>
      <c r="B2" s="194" t="s">
        <v>144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6"/>
    </row>
    <row r="3" spans="1:28" ht="23.4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6"/>
    </row>
    <row r="4" spans="1:28" ht="26.25" customHeight="1">
      <c r="A4" s="6"/>
      <c r="E4" s="6"/>
      <c r="F4" s="196">
        <v>44360</v>
      </c>
      <c r="G4" s="197"/>
      <c r="H4" s="6"/>
      <c r="I4" s="198">
        <v>44367</v>
      </c>
      <c r="J4" s="198"/>
      <c r="K4" s="197"/>
      <c r="M4" s="198">
        <v>44373</v>
      </c>
      <c r="N4" s="198"/>
      <c r="O4" s="198"/>
      <c r="P4" s="198"/>
      <c r="Q4" s="10"/>
      <c r="R4" s="199">
        <f>I4</f>
        <v>44367</v>
      </c>
      <c r="S4" s="200"/>
      <c r="T4" s="200"/>
      <c r="U4" s="6"/>
      <c r="V4" s="201">
        <f>F4</f>
        <v>44360</v>
      </c>
      <c r="W4" s="196"/>
      <c r="X4" s="6"/>
      <c r="AB4" s="6"/>
    </row>
    <row r="5" spans="1:28" ht="16.350000000000001" customHeight="1">
      <c r="A5" s="40" t="s">
        <v>145</v>
      </c>
      <c r="B5" s="208" t="s">
        <v>146</v>
      </c>
      <c r="C5" s="32"/>
      <c r="D5" s="38">
        <v>1</v>
      </c>
      <c r="E5" s="6"/>
      <c r="F5" s="6"/>
      <c r="G5" s="10"/>
      <c r="I5" s="6"/>
      <c r="K5" s="10"/>
      <c r="Q5" s="10"/>
      <c r="S5" s="6"/>
      <c r="U5" s="6"/>
      <c r="V5" s="47"/>
      <c r="W5" s="6"/>
      <c r="X5" s="6"/>
      <c r="Z5" s="206"/>
      <c r="AA5" s="210" t="s">
        <v>146</v>
      </c>
      <c r="AB5" s="52" t="s">
        <v>147</v>
      </c>
    </row>
    <row r="6" spans="1:28" ht="16.350000000000001" customHeight="1">
      <c r="A6" s="40">
        <v>1</v>
      </c>
      <c r="B6" s="209"/>
      <c r="C6" s="33"/>
      <c r="D6" s="4"/>
      <c r="E6" s="6"/>
      <c r="F6" s="6"/>
      <c r="G6" s="10"/>
      <c r="I6" s="6"/>
      <c r="K6" s="10"/>
      <c r="Q6" s="10"/>
      <c r="S6" s="6"/>
      <c r="U6" s="6"/>
      <c r="V6" s="47"/>
      <c r="W6" s="6"/>
      <c r="X6" s="6"/>
      <c r="Y6" s="8">
        <v>8</v>
      </c>
      <c r="Z6" s="207"/>
      <c r="AA6" s="211"/>
      <c r="AB6" s="52">
        <v>8</v>
      </c>
    </row>
    <row r="7" spans="1:28" ht="16.2">
      <c r="A7" s="54"/>
      <c r="B7" s="61"/>
      <c r="D7" s="1"/>
      <c r="E7" s="6"/>
      <c r="F7" s="6"/>
      <c r="G7" s="10"/>
      <c r="I7" s="6"/>
      <c r="K7" s="10"/>
      <c r="Q7" s="10"/>
      <c r="S7" s="6"/>
      <c r="U7" s="6"/>
      <c r="V7" s="47"/>
      <c r="W7" s="6"/>
      <c r="X7" s="6"/>
      <c r="Y7" s="9"/>
      <c r="AA7" s="66"/>
      <c r="AB7" s="53"/>
    </row>
    <row r="8" spans="1:28" ht="16.2">
      <c r="A8" s="54"/>
      <c r="B8" s="61"/>
      <c r="D8" s="1"/>
      <c r="E8" s="4"/>
      <c r="F8" s="6"/>
      <c r="G8" s="10"/>
      <c r="I8" s="6"/>
      <c r="K8" s="10"/>
      <c r="Q8" s="10"/>
      <c r="S8" s="6"/>
      <c r="U8" s="6"/>
      <c r="V8" s="47"/>
      <c r="W8" s="6"/>
      <c r="X8" s="8"/>
      <c r="Y8" s="9"/>
      <c r="AA8" s="67"/>
      <c r="AB8" s="53"/>
    </row>
    <row r="9" spans="1:28" ht="17.399999999999999" customHeight="1">
      <c r="A9" s="40" t="s">
        <v>145</v>
      </c>
      <c r="B9" s="204" t="s">
        <v>148</v>
      </c>
      <c r="C9" s="32"/>
      <c r="D9" s="39">
        <v>2</v>
      </c>
      <c r="E9" s="1"/>
      <c r="F9" s="6"/>
      <c r="G9" s="10"/>
      <c r="I9" s="6"/>
      <c r="K9" s="10"/>
      <c r="Q9" s="10"/>
      <c r="S9" s="6"/>
      <c r="U9" s="6"/>
      <c r="V9" s="47"/>
      <c r="W9" s="6"/>
      <c r="X9" s="9"/>
      <c r="Y9" s="2"/>
      <c r="Z9" s="206"/>
      <c r="AA9" s="204" t="s">
        <v>149</v>
      </c>
      <c r="AB9" s="52" t="s">
        <v>147</v>
      </c>
    </row>
    <row r="10" spans="1:28" ht="17.399999999999999" customHeight="1">
      <c r="A10" s="40">
        <v>2</v>
      </c>
      <c r="B10" s="205"/>
      <c r="C10" s="33"/>
      <c r="E10" s="1"/>
      <c r="F10" s="6"/>
      <c r="G10" s="10"/>
      <c r="I10" s="6"/>
      <c r="K10" s="10"/>
      <c r="Q10" s="10"/>
      <c r="S10" s="6"/>
      <c r="U10" s="6"/>
      <c r="V10" s="47"/>
      <c r="W10" s="6"/>
      <c r="X10" s="9"/>
      <c r="Y10">
        <v>7</v>
      </c>
      <c r="Z10" s="207"/>
      <c r="AA10" s="205"/>
      <c r="AB10" s="52">
        <v>7</v>
      </c>
    </row>
    <row r="11" spans="1:28" ht="13.5" customHeight="1">
      <c r="A11" s="54"/>
      <c r="B11" s="61"/>
      <c r="E11" s="202"/>
      <c r="F11" s="41"/>
      <c r="G11" s="48"/>
      <c r="I11" s="6"/>
      <c r="K11" s="10"/>
      <c r="Q11" s="10"/>
      <c r="S11" s="6"/>
      <c r="U11" s="3"/>
      <c r="V11" s="50"/>
      <c r="W11" s="6"/>
      <c r="X11" s="203"/>
      <c r="AA11" s="66"/>
      <c r="AB11" s="53"/>
    </row>
    <row r="12" spans="1:28" ht="13.5" customHeight="1">
      <c r="A12" s="54"/>
      <c r="B12" s="61"/>
      <c r="E12" s="202"/>
      <c r="F12" s="43"/>
      <c r="G12" s="45"/>
      <c r="H12" s="4"/>
      <c r="I12" s="6"/>
      <c r="K12" s="10"/>
      <c r="Q12" s="10"/>
      <c r="S12" s="6"/>
      <c r="T12" s="1"/>
      <c r="U12" s="6"/>
      <c r="V12" s="47"/>
      <c r="W12" s="7"/>
      <c r="X12" s="203"/>
      <c r="AA12" s="67"/>
      <c r="AB12" s="53"/>
    </row>
    <row r="13" spans="1:28" ht="18.75" customHeight="1">
      <c r="A13" s="40" t="s">
        <v>145</v>
      </c>
      <c r="B13" s="204" t="s">
        <v>150</v>
      </c>
      <c r="C13" s="32"/>
      <c r="D13" s="38">
        <v>3</v>
      </c>
      <c r="E13" s="1"/>
      <c r="F13" s="6"/>
      <c r="G13" s="70"/>
      <c r="H13" s="1"/>
      <c r="I13" s="6"/>
      <c r="K13" s="10"/>
      <c r="Q13" s="10"/>
      <c r="S13" s="6"/>
      <c r="T13" s="1"/>
      <c r="U13" s="6"/>
      <c r="V13" s="72"/>
      <c r="W13" s="6"/>
      <c r="X13" s="9"/>
      <c r="Z13" s="206"/>
      <c r="AA13" s="204" t="s">
        <v>151</v>
      </c>
      <c r="AB13" s="52" t="s">
        <v>147</v>
      </c>
    </row>
    <row r="14" spans="1:28" ht="18.75" customHeight="1">
      <c r="A14" s="40">
        <v>3</v>
      </c>
      <c r="B14" s="205"/>
      <c r="C14" s="33"/>
      <c r="D14" s="4"/>
      <c r="E14" s="1"/>
      <c r="F14" s="6"/>
      <c r="G14" s="70"/>
      <c r="H14" s="1"/>
      <c r="I14" s="6"/>
      <c r="K14" s="10"/>
      <c r="Q14" s="10"/>
      <c r="R14" s="34"/>
      <c r="S14" s="6"/>
      <c r="T14" s="1"/>
      <c r="U14" s="6"/>
      <c r="V14" s="72"/>
      <c r="W14" s="6"/>
      <c r="X14" s="9"/>
      <c r="Y14" s="8">
        <v>6</v>
      </c>
      <c r="Z14" s="207"/>
      <c r="AA14" s="205"/>
      <c r="AB14" s="52">
        <v>6</v>
      </c>
    </row>
    <row r="15" spans="1:28" ht="16.2">
      <c r="A15" s="54"/>
      <c r="B15" s="61"/>
      <c r="D15" s="1"/>
      <c r="E15" s="5"/>
      <c r="F15" s="6"/>
      <c r="G15" s="70"/>
      <c r="H15" s="1"/>
      <c r="I15" s="6"/>
      <c r="K15" s="10"/>
      <c r="Q15" s="10"/>
      <c r="R15" s="34"/>
      <c r="S15" s="6"/>
      <c r="T15" s="1"/>
      <c r="U15" s="6"/>
      <c r="V15" s="72"/>
      <c r="W15" s="6"/>
      <c r="X15" s="2"/>
      <c r="Y15" s="9"/>
      <c r="AA15" s="66"/>
      <c r="AB15" s="53"/>
    </row>
    <row r="16" spans="1:28" ht="16.2">
      <c r="A16" s="54"/>
      <c r="B16" s="61"/>
      <c r="D16" s="1"/>
      <c r="E16" s="6"/>
      <c r="F16" s="6"/>
      <c r="G16" s="70"/>
      <c r="H16" s="1"/>
      <c r="I16" s="6"/>
      <c r="K16" s="10"/>
      <c r="Q16" s="10"/>
      <c r="R16" s="34"/>
      <c r="S16" s="6"/>
      <c r="T16" s="1"/>
      <c r="U16" s="6"/>
      <c r="V16" s="72"/>
      <c r="W16" s="6"/>
      <c r="X16" s="6"/>
      <c r="Y16" s="9"/>
      <c r="AA16" s="67"/>
      <c r="AB16" s="53"/>
    </row>
    <row r="17" spans="1:28" ht="17.399999999999999" customHeight="1">
      <c r="A17" s="40" t="s">
        <v>145</v>
      </c>
      <c r="B17" s="208" t="s">
        <v>152</v>
      </c>
      <c r="C17" s="32"/>
      <c r="D17" s="39">
        <v>4</v>
      </c>
      <c r="E17" s="6"/>
      <c r="F17" s="6"/>
      <c r="G17" s="70"/>
      <c r="H17" s="1"/>
      <c r="I17" s="6"/>
      <c r="K17" s="10"/>
      <c r="Q17" s="10"/>
      <c r="R17" s="34"/>
      <c r="S17" s="6"/>
      <c r="T17" s="1"/>
      <c r="U17" s="6"/>
      <c r="V17" s="72"/>
      <c r="W17" s="6"/>
      <c r="X17" s="6"/>
      <c r="Y17" s="2"/>
      <c r="Z17" s="206"/>
      <c r="AA17" s="204" t="s">
        <v>153</v>
      </c>
      <c r="AB17" s="52" t="s">
        <v>147</v>
      </c>
    </row>
    <row r="18" spans="1:28" ht="17.399999999999999" customHeight="1">
      <c r="A18" s="40">
        <v>4</v>
      </c>
      <c r="B18" s="209"/>
      <c r="C18" s="33"/>
      <c r="E18" s="6"/>
      <c r="F18" s="6"/>
      <c r="G18" s="70"/>
      <c r="H18" s="1"/>
      <c r="I18" s="6"/>
      <c r="K18" s="10"/>
      <c r="Q18" s="10"/>
      <c r="R18" s="34"/>
      <c r="S18" s="6"/>
      <c r="T18" s="1"/>
      <c r="U18" s="9"/>
      <c r="V18" s="72"/>
      <c r="W18" s="6"/>
      <c r="X18" s="6"/>
      <c r="Y18">
        <v>5</v>
      </c>
      <c r="Z18" s="207"/>
      <c r="AA18" s="205"/>
      <c r="AB18" s="52">
        <v>5</v>
      </c>
    </row>
    <row r="19" spans="1:28" ht="13.5" customHeight="1">
      <c r="A19" s="54"/>
      <c r="B19" s="61"/>
      <c r="E19" s="212" t="s">
        <v>154</v>
      </c>
      <c r="F19" s="212"/>
      <c r="G19" s="70"/>
      <c r="H19" s="1"/>
      <c r="I19" s="42"/>
      <c r="K19" s="10"/>
      <c r="Q19" s="10"/>
      <c r="R19" s="34"/>
      <c r="S19" s="6"/>
      <c r="T19" s="5"/>
      <c r="U19" s="37"/>
      <c r="V19" s="72"/>
      <c r="W19" s="212" t="s">
        <v>155</v>
      </c>
      <c r="X19" s="212"/>
      <c r="AA19" s="66"/>
      <c r="AB19" s="53"/>
    </row>
    <row r="20" spans="1:28" ht="13.5" customHeight="1">
      <c r="A20" s="54"/>
      <c r="B20" s="61"/>
      <c r="E20" s="212"/>
      <c r="F20" s="212"/>
      <c r="G20" s="70"/>
      <c r="H20" s="1"/>
      <c r="I20" s="44"/>
      <c r="J20" s="4"/>
      <c r="K20" s="10"/>
      <c r="L20" s="6"/>
      <c r="M20" s="6"/>
      <c r="N20" s="6"/>
      <c r="O20" s="6"/>
      <c r="P20" s="6"/>
      <c r="Q20" s="10"/>
      <c r="R20" s="35"/>
      <c r="S20" s="7"/>
      <c r="T20" s="1"/>
      <c r="U20" s="37"/>
      <c r="V20" s="72"/>
      <c r="W20" s="212"/>
      <c r="X20" s="212"/>
      <c r="AA20" s="67"/>
      <c r="AB20" s="53"/>
    </row>
    <row r="21" spans="1:28" ht="17.399999999999999" customHeight="1">
      <c r="A21" s="40" t="s">
        <v>145</v>
      </c>
      <c r="B21" s="204" t="s">
        <v>156</v>
      </c>
      <c r="C21" s="32"/>
      <c r="D21" s="38">
        <v>5</v>
      </c>
      <c r="E21" s="6"/>
      <c r="F21" s="6"/>
      <c r="G21" s="70"/>
      <c r="H21" s="1"/>
      <c r="I21" s="9"/>
      <c r="J21" s="1"/>
      <c r="K21" s="10"/>
      <c r="L21" s="6"/>
      <c r="M21" s="6"/>
      <c r="N21" s="6"/>
      <c r="O21" s="6"/>
      <c r="P21" s="6"/>
      <c r="Q21" s="10"/>
      <c r="R21" s="35"/>
      <c r="S21" s="6"/>
      <c r="T21" s="1"/>
      <c r="U21" s="9"/>
      <c r="V21" s="72"/>
      <c r="W21" s="6"/>
      <c r="X21" s="6"/>
      <c r="Z21" s="206"/>
      <c r="AA21" s="204" t="s">
        <v>157</v>
      </c>
      <c r="AB21" s="52" t="s">
        <v>147</v>
      </c>
    </row>
    <row r="22" spans="1:28" ht="17.399999999999999" customHeight="1">
      <c r="A22" s="40">
        <v>5</v>
      </c>
      <c r="B22" s="205"/>
      <c r="C22" s="33"/>
      <c r="D22" s="4"/>
      <c r="E22" s="6"/>
      <c r="F22" s="6"/>
      <c r="G22" s="70"/>
      <c r="H22" s="1"/>
      <c r="I22" s="9"/>
      <c r="J22" s="1"/>
      <c r="K22" s="10"/>
      <c r="L22" s="6"/>
      <c r="M22" s="6"/>
      <c r="N22" s="6"/>
      <c r="O22" s="6"/>
      <c r="P22" s="6"/>
      <c r="Q22" s="10"/>
      <c r="R22" s="35"/>
      <c r="S22" s="6"/>
      <c r="T22" s="1"/>
      <c r="U22" s="6"/>
      <c r="V22" s="72"/>
      <c r="W22" s="6"/>
      <c r="X22" s="6"/>
      <c r="Y22" s="8">
        <v>4</v>
      </c>
      <c r="Z22" s="207"/>
      <c r="AA22" s="205"/>
      <c r="AB22" s="52">
        <v>4</v>
      </c>
    </row>
    <row r="23" spans="1:28" ht="16.2">
      <c r="A23" s="54"/>
      <c r="B23" s="61"/>
      <c r="D23" s="1"/>
      <c r="E23" s="6"/>
      <c r="F23" s="6"/>
      <c r="G23" s="70"/>
      <c r="H23" s="1"/>
      <c r="I23" s="9"/>
      <c r="J23" s="1"/>
      <c r="K23" s="10"/>
      <c r="L23" s="6"/>
      <c r="M23" s="6"/>
      <c r="N23" s="6"/>
      <c r="O23" s="6"/>
      <c r="P23" s="6"/>
      <c r="Q23" s="10"/>
      <c r="R23" s="35"/>
      <c r="S23" s="6"/>
      <c r="T23" s="1"/>
      <c r="U23" s="6"/>
      <c r="V23" s="72"/>
      <c r="W23" s="6"/>
      <c r="X23" s="6"/>
      <c r="Y23" s="9"/>
      <c r="AA23" s="66"/>
      <c r="AB23" s="53"/>
    </row>
    <row r="24" spans="1:28" ht="16.2">
      <c r="A24" s="54"/>
      <c r="B24" s="61"/>
      <c r="D24" s="1"/>
      <c r="E24" s="4"/>
      <c r="F24" s="6"/>
      <c r="G24" s="70"/>
      <c r="H24" s="1"/>
      <c r="I24" s="9"/>
      <c r="J24" s="1"/>
      <c r="K24" s="10"/>
      <c r="L24" s="6"/>
      <c r="M24" s="6"/>
      <c r="N24" s="6"/>
      <c r="O24" s="6"/>
      <c r="P24" s="6"/>
      <c r="Q24" s="10"/>
      <c r="R24" s="35"/>
      <c r="S24" s="6"/>
      <c r="T24" s="1"/>
      <c r="U24" s="6"/>
      <c r="V24" s="72"/>
      <c r="W24" s="6"/>
      <c r="X24" s="8"/>
      <c r="Y24" s="9"/>
      <c r="AA24" s="67"/>
      <c r="AB24" s="53"/>
    </row>
    <row r="25" spans="1:28" ht="17.399999999999999" customHeight="1">
      <c r="A25" s="40" t="s">
        <v>145</v>
      </c>
      <c r="B25" s="204" t="s">
        <v>158</v>
      </c>
      <c r="C25" s="32"/>
      <c r="D25" s="39">
        <v>6</v>
      </c>
      <c r="E25" s="1"/>
      <c r="F25" s="6"/>
      <c r="G25" s="70"/>
      <c r="H25" s="1"/>
      <c r="I25" s="9"/>
      <c r="J25" s="1"/>
      <c r="K25" s="10"/>
      <c r="L25" s="6"/>
      <c r="M25" s="6"/>
      <c r="N25" s="6"/>
      <c r="O25" s="6"/>
      <c r="P25" s="6"/>
      <c r="Q25" s="10"/>
      <c r="R25" s="35"/>
      <c r="S25" s="6"/>
      <c r="T25" s="1"/>
      <c r="U25" s="6"/>
      <c r="V25" s="72"/>
      <c r="W25" s="6"/>
      <c r="X25" s="9"/>
      <c r="Y25" s="2"/>
      <c r="Z25" s="206"/>
      <c r="AA25" s="204" t="s">
        <v>159</v>
      </c>
      <c r="AB25" s="52" t="s">
        <v>147</v>
      </c>
    </row>
    <row r="26" spans="1:28" ht="17.399999999999999" customHeight="1">
      <c r="A26" s="40">
        <v>6</v>
      </c>
      <c r="B26" s="205"/>
      <c r="C26" s="33"/>
      <c r="E26" s="1"/>
      <c r="F26" s="6"/>
      <c r="G26" s="70"/>
      <c r="H26" s="1"/>
      <c r="I26" s="9"/>
      <c r="J26" s="1"/>
      <c r="K26" s="10"/>
      <c r="L26" s="6"/>
      <c r="M26" s="6"/>
      <c r="N26" s="6"/>
      <c r="O26" s="6"/>
      <c r="P26" s="6"/>
      <c r="Q26" s="10"/>
      <c r="R26" s="213"/>
      <c r="S26" s="6"/>
      <c r="T26" s="1"/>
      <c r="U26" s="6"/>
      <c r="V26" s="72"/>
      <c r="W26" s="6"/>
      <c r="X26" s="9"/>
      <c r="Y26">
        <v>3</v>
      </c>
      <c r="Z26" s="207"/>
      <c r="AA26" s="205"/>
      <c r="AB26" s="52">
        <v>3</v>
      </c>
    </row>
    <row r="27" spans="1:28" ht="13.5" customHeight="1">
      <c r="A27" s="54"/>
      <c r="B27" s="131"/>
      <c r="E27" s="202"/>
      <c r="F27" s="44"/>
      <c r="G27" s="48"/>
      <c r="H27" s="5"/>
      <c r="I27" s="9"/>
      <c r="J27" s="1"/>
      <c r="K27" s="10"/>
      <c r="L27" s="6"/>
      <c r="M27" s="6"/>
      <c r="N27" s="6"/>
      <c r="O27" s="6"/>
      <c r="P27" s="6"/>
      <c r="Q27" s="10"/>
      <c r="R27" s="213"/>
      <c r="S27" s="6"/>
      <c r="T27" s="1"/>
      <c r="U27" s="2"/>
      <c r="V27" s="50"/>
      <c r="W27" s="3"/>
      <c r="X27" s="203"/>
      <c r="AA27" s="66"/>
      <c r="AB27" s="53"/>
    </row>
    <row r="28" spans="1:28" ht="13.5" customHeight="1">
      <c r="A28" s="54"/>
      <c r="B28" s="131"/>
      <c r="E28" s="202"/>
      <c r="F28" s="43"/>
      <c r="G28" s="45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6"/>
      <c r="V28" s="47"/>
      <c r="W28" s="6"/>
      <c r="X28" s="203"/>
      <c r="AA28" s="67"/>
      <c r="AB28" s="53"/>
    </row>
    <row r="29" spans="1:28" ht="17.399999999999999" customHeight="1">
      <c r="A29" s="40" t="s">
        <v>145</v>
      </c>
      <c r="B29" s="204" t="s">
        <v>160</v>
      </c>
      <c r="C29" s="32"/>
      <c r="D29" s="38">
        <v>7</v>
      </c>
      <c r="E29" s="1"/>
      <c r="F29" s="6"/>
      <c r="G29" s="214" t="s">
        <v>161</v>
      </c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6"/>
      <c r="V29" s="214" t="s">
        <v>162</v>
      </c>
      <c r="X29" s="9"/>
      <c r="Z29" s="206"/>
      <c r="AA29" s="204" t="s">
        <v>163</v>
      </c>
      <c r="AB29" s="52" t="s">
        <v>147</v>
      </c>
    </row>
    <row r="30" spans="1:28" ht="17.399999999999999" customHeight="1">
      <c r="A30" s="40">
        <v>7</v>
      </c>
      <c r="B30" s="205"/>
      <c r="C30" s="33"/>
      <c r="D30" s="4"/>
      <c r="E30" s="1"/>
      <c r="F30" s="6"/>
      <c r="G30" s="215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6"/>
      <c r="V30" s="215"/>
      <c r="X30" s="9"/>
      <c r="Y30" s="8">
        <v>2</v>
      </c>
      <c r="Z30" s="207"/>
      <c r="AA30" s="205"/>
      <c r="AB30" s="52">
        <v>2</v>
      </c>
    </row>
    <row r="31" spans="1:28" ht="16.2">
      <c r="A31" s="54"/>
      <c r="B31" s="61"/>
      <c r="D31" s="1"/>
      <c r="E31" s="5"/>
      <c r="F31" s="6"/>
      <c r="G31" s="215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6"/>
      <c r="V31" s="215"/>
      <c r="X31" s="2"/>
      <c r="Y31" s="9"/>
      <c r="AA31" s="66"/>
      <c r="AB31" s="53"/>
    </row>
    <row r="32" spans="1:28" ht="16.2">
      <c r="A32" s="54"/>
      <c r="B32" s="61"/>
      <c r="D32" s="1"/>
      <c r="G32" s="215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6"/>
      <c r="V32" s="215"/>
      <c r="X32" s="6"/>
      <c r="Y32" s="9"/>
      <c r="AA32" s="67"/>
      <c r="AB32" s="53"/>
    </row>
    <row r="33" spans="1:28" ht="17.399999999999999" customHeight="1">
      <c r="A33" s="40" t="s">
        <v>145</v>
      </c>
      <c r="B33" s="208" t="s">
        <v>164</v>
      </c>
      <c r="C33" s="32"/>
      <c r="D33" s="39">
        <v>8</v>
      </c>
      <c r="G33" s="215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6"/>
      <c r="V33" s="215"/>
      <c r="X33" s="6"/>
      <c r="Y33" s="2"/>
      <c r="Z33" s="206"/>
      <c r="AA33" s="210" t="s">
        <v>164</v>
      </c>
      <c r="AB33" s="52" t="s">
        <v>147</v>
      </c>
    </row>
    <row r="34" spans="1:28" ht="17.399999999999999" customHeight="1">
      <c r="A34" s="40">
        <v>8</v>
      </c>
      <c r="B34" s="209"/>
      <c r="C34" s="33"/>
      <c r="G34" s="215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6"/>
      <c r="V34" s="215"/>
      <c r="X34" s="6"/>
      <c r="Y34">
        <v>1</v>
      </c>
      <c r="Z34" s="207"/>
      <c r="AA34" s="211"/>
      <c r="AB34" s="52">
        <v>1</v>
      </c>
    </row>
    <row r="35" spans="1:28" ht="16.2">
      <c r="A35" s="6"/>
      <c r="B35" s="61"/>
      <c r="G35" s="215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6"/>
      <c r="V35" s="215"/>
      <c r="X35" s="6"/>
      <c r="AA35" s="61"/>
      <c r="AB35" s="6"/>
    </row>
    <row r="36" spans="1:28" ht="16.2">
      <c r="A36" s="6"/>
      <c r="B36" s="61"/>
      <c r="G36" s="215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6"/>
      <c r="V36" s="215"/>
      <c r="X36" s="6"/>
      <c r="AA36" s="61"/>
      <c r="AB36" s="6"/>
    </row>
    <row r="37" spans="1:28" ht="18" customHeight="1">
      <c r="A37" s="40" t="s">
        <v>165</v>
      </c>
      <c r="B37" s="208" t="s">
        <v>164</v>
      </c>
      <c r="C37" s="32"/>
      <c r="D37" s="38">
        <v>1</v>
      </c>
      <c r="G37" s="215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6"/>
      <c r="V37" s="215"/>
      <c r="X37" s="6"/>
      <c r="Z37" s="206"/>
      <c r="AA37" s="210" t="s">
        <v>164</v>
      </c>
      <c r="AB37" s="52" t="s">
        <v>166</v>
      </c>
    </row>
    <row r="38" spans="1:28" ht="15" customHeight="1">
      <c r="A38" s="40">
        <v>1</v>
      </c>
      <c r="B38" s="209"/>
      <c r="C38" s="33"/>
      <c r="D38" s="4"/>
      <c r="G38" s="215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6"/>
      <c r="V38" s="215"/>
      <c r="X38" s="6"/>
      <c r="Y38" s="8">
        <v>8</v>
      </c>
      <c r="Z38" s="207"/>
      <c r="AA38" s="211"/>
      <c r="AB38" s="52">
        <v>8</v>
      </c>
    </row>
    <row r="39" spans="1:28" ht="16.2">
      <c r="A39" s="54"/>
      <c r="B39" s="61"/>
      <c r="D39" s="1"/>
      <c r="G39" s="215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6"/>
      <c r="V39" s="215"/>
      <c r="X39" s="6"/>
      <c r="Y39" s="9"/>
      <c r="AA39" s="66"/>
      <c r="AB39" s="53"/>
    </row>
    <row r="40" spans="1:28" ht="16.2">
      <c r="A40" s="54"/>
      <c r="B40" s="61"/>
      <c r="D40" s="1"/>
      <c r="E40" s="4"/>
      <c r="F40" s="6"/>
      <c r="G40" s="215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6"/>
      <c r="V40" s="215"/>
      <c r="X40" s="8"/>
      <c r="Y40" s="9"/>
      <c r="AA40" s="67"/>
      <c r="AB40" s="53"/>
    </row>
    <row r="41" spans="1:28" ht="17.399999999999999" customHeight="1">
      <c r="A41" s="40" t="s">
        <v>165</v>
      </c>
      <c r="B41" s="204" t="s">
        <v>130</v>
      </c>
      <c r="C41" s="32"/>
      <c r="D41" s="39">
        <v>2</v>
      </c>
      <c r="E41" s="1"/>
      <c r="F41" s="6"/>
      <c r="G41" s="215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6"/>
      <c r="V41" s="215"/>
      <c r="X41" s="9"/>
      <c r="Y41" s="2"/>
      <c r="Z41" s="206"/>
      <c r="AA41" s="204" t="s">
        <v>68</v>
      </c>
      <c r="AB41" s="52" t="s">
        <v>166</v>
      </c>
    </row>
    <row r="42" spans="1:28" ht="17.399999999999999" customHeight="1">
      <c r="A42" s="40">
        <v>2</v>
      </c>
      <c r="B42" s="205"/>
      <c r="C42" s="33"/>
      <c r="E42" s="1"/>
      <c r="F42" s="6"/>
      <c r="G42" s="216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6"/>
      <c r="V42" s="216"/>
      <c r="X42" s="9"/>
      <c r="Y42">
        <v>7</v>
      </c>
      <c r="Z42" s="207"/>
      <c r="AA42" s="205"/>
      <c r="AB42" s="52">
        <v>7</v>
      </c>
    </row>
    <row r="43" spans="1:28" ht="13.5" customHeight="1">
      <c r="A43" s="54"/>
      <c r="B43" s="61"/>
      <c r="E43" s="202"/>
      <c r="F43" s="44"/>
      <c r="G43" s="48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6"/>
      <c r="V43" s="47"/>
      <c r="X43" s="203"/>
      <c r="AA43" s="66"/>
      <c r="AB43" s="53"/>
    </row>
    <row r="44" spans="1:28" ht="13.5" customHeight="1">
      <c r="A44" s="54"/>
      <c r="B44" s="61"/>
      <c r="E44" s="202"/>
      <c r="F44" s="43"/>
      <c r="G44" s="45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7"/>
      <c r="V44" s="51"/>
      <c r="W44" s="7"/>
      <c r="X44" s="203"/>
      <c r="AA44" s="67"/>
      <c r="AB44" s="53"/>
    </row>
    <row r="45" spans="1:28" ht="17.399999999999999" customHeight="1">
      <c r="A45" s="40" t="s">
        <v>165</v>
      </c>
      <c r="B45" s="204" t="s">
        <v>106</v>
      </c>
      <c r="C45" s="32"/>
      <c r="D45" s="38">
        <v>3</v>
      </c>
      <c r="E45" s="1"/>
      <c r="F45" s="6"/>
      <c r="G45" s="71"/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6"/>
      <c r="V45" s="72"/>
      <c r="W45" s="6"/>
      <c r="X45" s="9"/>
      <c r="Z45" s="206"/>
      <c r="AA45" s="204" t="s">
        <v>74</v>
      </c>
      <c r="AB45" s="52" t="s">
        <v>166</v>
      </c>
    </row>
    <row r="46" spans="1:28" ht="17.399999999999999" customHeight="1">
      <c r="A46" s="40">
        <v>3</v>
      </c>
      <c r="B46" s="205"/>
      <c r="C46" s="33"/>
      <c r="D46" s="4"/>
      <c r="E46" s="1"/>
      <c r="F46" s="6"/>
      <c r="G46" s="71"/>
      <c r="H46" s="1"/>
      <c r="I46" s="9"/>
      <c r="J46" s="1"/>
      <c r="K46" s="13"/>
      <c r="L46" s="1"/>
      <c r="M46" s="6"/>
      <c r="N46" s="6"/>
      <c r="O46" s="6"/>
      <c r="P46" s="1"/>
      <c r="Q46" s="13"/>
      <c r="R46" s="35"/>
      <c r="S46" s="6"/>
      <c r="T46" s="1"/>
      <c r="U46" s="6"/>
      <c r="V46" s="72"/>
      <c r="W46" s="6"/>
      <c r="X46" s="9"/>
      <c r="Y46" s="8">
        <v>6</v>
      </c>
      <c r="Z46" s="207"/>
      <c r="AA46" s="205"/>
      <c r="AB46" s="52">
        <v>6</v>
      </c>
    </row>
    <row r="47" spans="1:28" ht="16.2">
      <c r="A47" s="54"/>
      <c r="B47" s="61"/>
      <c r="D47" s="1"/>
      <c r="E47" s="5"/>
      <c r="F47" s="6"/>
      <c r="G47" s="71"/>
      <c r="H47" s="1"/>
      <c r="I47" s="9"/>
      <c r="J47" s="1"/>
      <c r="K47" s="10"/>
      <c r="L47" s="1"/>
      <c r="M47" s="6"/>
      <c r="N47" s="6"/>
      <c r="O47" s="6"/>
      <c r="P47" s="1"/>
      <c r="Q47" s="13"/>
      <c r="R47" s="35"/>
      <c r="S47" s="6"/>
      <c r="T47" s="1"/>
      <c r="U47" s="6"/>
      <c r="V47" s="72"/>
      <c r="W47" s="6"/>
      <c r="X47" s="2"/>
      <c r="Y47" s="9"/>
      <c r="AA47" s="66"/>
      <c r="AB47" s="53"/>
    </row>
    <row r="48" spans="1:28" ht="16.2">
      <c r="A48" s="54"/>
      <c r="B48" s="61"/>
      <c r="D48" s="1"/>
      <c r="G48" s="71"/>
      <c r="H48" s="1"/>
      <c r="I48" s="9"/>
      <c r="J48" s="1"/>
      <c r="K48" s="10"/>
      <c r="L48" s="1"/>
      <c r="M48" s="6"/>
      <c r="N48" s="6"/>
      <c r="O48" s="6"/>
      <c r="P48" s="1"/>
      <c r="Q48" s="13"/>
      <c r="R48" s="35"/>
      <c r="S48" s="6"/>
      <c r="T48" s="1"/>
      <c r="U48" s="6"/>
      <c r="V48" s="72"/>
      <c r="W48" s="6"/>
      <c r="X48" s="6"/>
      <c r="Y48" s="9"/>
      <c r="AA48" s="67"/>
      <c r="AB48" s="53"/>
    </row>
    <row r="49" spans="1:28" ht="17.399999999999999" customHeight="1">
      <c r="A49" s="40" t="s">
        <v>165</v>
      </c>
      <c r="B49" s="208" t="s">
        <v>142</v>
      </c>
      <c r="C49" s="32"/>
      <c r="D49" s="39">
        <v>4</v>
      </c>
      <c r="G49" s="71"/>
      <c r="H49" s="1"/>
      <c r="I49" s="9"/>
      <c r="J49" s="1"/>
      <c r="K49" s="10"/>
      <c r="L49" s="1"/>
      <c r="M49" s="6"/>
      <c r="N49" s="6"/>
      <c r="O49" s="6"/>
      <c r="P49" s="1"/>
      <c r="Q49" s="13"/>
      <c r="R49" s="35"/>
      <c r="S49" s="6"/>
      <c r="T49" s="1"/>
      <c r="U49" s="6"/>
      <c r="V49" s="72"/>
      <c r="W49" s="6"/>
      <c r="X49" s="6"/>
      <c r="Y49" s="2"/>
      <c r="Z49" s="206"/>
      <c r="AA49" s="204" t="s">
        <v>85</v>
      </c>
      <c r="AB49" s="52" t="s">
        <v>166</v>
      </c>
    </row>
    <row r="50" spans="1:28" ht="17.399999999999999" customHeight="1">
      <c r="A50" s="40">
        <v>4</v>
      </c>
      <c r="B50" s="209"/>
      <c r="C50" s="33"/>
      <c r="G50" s="71"/>
      <c r="H50" s="1"/>
      <c r="I50" s="9"/>
      <c r="J50" s="1"/>
      <c r="K50" s="10"/>
      <c r="L50" s="1"/>
      <c r="M50" s="6"/>
      <c r="N50" s="6"/>
      <c r="O50" s="6"/>
      <c r="P50" s="1"/>
      <c r="Q50" s="13"/>
      <c r="R50" s="35"/>
      <c r="S50" s="6"/>
      <c r="T50" s="1"/>
      <c r="U50" s="9"/>
      <c r="V50" s="72"/>
      <c r="W50" s="6"/>
      <c r="X50" s="6"/>
      <c r="Y50">
        <v>5</v>
      </c>
      <c r="Z50" s="207"/>
      <c r="AA50" s="205"/>
      <c r="AB50" s="52">
        <v>5</v>
      </c>
    </row>
    <row r="51" spans="1:28" ht="13.5" customHeight="1">
      <c r="A51" s="54"/>
      <c r="B51" s="61"/>
      <c r="E51" s="212" t="s">
        <v>167</v>
      </c>
      <c r="F51" s="212"/>
      <c r="G51" s="71"/>
      <c r="H51" s="36"/>
      <c r="I51" s="42"/>
      <c r="J51" s="5"/>
      <c r="K51" s="10"/>
      <c r="L51" s="1"/>
      <c r="M51" s="6"/>
      <c r="N51" s="6"/>
      <c r="O51" s="6"/>
      <c r="P51" s="1"/>
      <c r="Q51" s="13"/>
      <c r="R51" s="35"/>
      <c r="S51" s="6"/>
      <c r="T51" s="5"/>
      <c r="U51" s="37"/>
      <c r="V51" s="72"/>
      <c r="W51" s="212" t="s">
        <v>168</v>
      </c>
      <c r="X51" s="212"/>
      <c r="AA51" s="66"/>
      <c r="AB51" s="53"/>
    </row>
    <row r="52" spans="1:28" ht="13.5" customHeight="1">
      <c r="A52" s="54"/>
      <c r="B52" s="61"/>
      <c r="E52" s="212"/>
      <c r="F52" s="212"/>
      <c r="G52" s="71"/>
      <c r="H52" s="36"/>
      <c r="I52" s="44"/>
      <c r="J52" s="7"/>
      <c r="K52" s="10"/>
      <c r="L52" s="1"/>
      <c r="M52" s="6"/>
      <c r="N52" s="6"/>
      <c r="O52" s="6"/>
      <c r="P52" s="1"/>
      <c r="Q52" s="13"/>
      <c r="R52" s="34"/>
      <c r="S52" s="7"/>
      <c r="T52" s="1"/>
      <c r="U52" s="37"/>
      <c r="V52" s="72"/>
      <c r="W52" s="212"/>
      <c r="X52" s="212"/>
      <c r="AA52" s="67"/>
      <c r="AB52" s="53"/>
    </row>
    <row r="53" spans="1:28" ht="17.399999999999999" customHeight="1">
      <c r="A53" s="40" t="s">
        <v>165</v>
      </c>
      <c r="B53" s="204" t="s">
        <v>104</v>
      </c>
      <c r="C53" s="32"/>
      <c r="D53" s="38">
        <v>5</v>
      </c>
      <c r="G53" s="71"/>
      <c r="H53" s="1"/>
      <c r="I53" s="6"/>
      <c r="K53" s="10"/>
      <c r="L53" s="1"/>
      <c r="P53" s="1"/>
      <c r="Q53" s="13"/>
      <c r="R53" s="34"/>
      <c r="S53" s="6"/>
      <c r="T53" s="1"/>
      <c r="U53" s="9"/>
      <c r="V53" s="72"/>
      <c r="W53" s="6"/>
      <c r="X53" s="6"/>
      <c r="Z53" s="206"/>
      <c r="AA53" s="204" t="s">
        <v>113</v>
      </c>
      <c r="AB53" s="52" t="s">
        <v>166</v>
      </c>
    </row>
    <row r="54" spans="1:28" ht="17.399999999999999" customHeight="1">
      <c r="A54" s="40">
        <v>5</v>
      </c>
      <c r="B54" s="205"/>
      <c r="C54" s="33"/>
      <c r="D54" s="4"/>
      <c r="G54" s="71"/>
      <c r="H54" s="1"/>
      <c r="I54" s="6"/>
      <c r="K54" s="10"/>
      <c r="L54" s="1"/>
      <c r="P54" s="1"/>
      <c r="Q54" s="13"/>
      <c r="R54" s="34"/>
      <c r="S54" s="6"/>
      <c r="T54" s="1"/>
      <c r="U54" s="6"/>
      <c r="V54" s="72"/>
      <c r="W54" s="6"/>
      <c r="X54" s="6"/>
      <c r="Y54" s="8">
        <v>4</v>
      </c>
      <c r="Z54" s="207"/>
      <c r="AA54" s="205"/>
      <c r="AB54" s="52">
        <v>4</v>
      </c>
    </row>
    <row r="55" spans="1:28" ht="16.2">
      <c r="A55" s="54"/>
      <c r="B55" s="61"/>
      <c r="D55" s="1"/>
      <c r="G55" s="71"/>
      <c r="H55" s="1"/>
      <c r="I55" s="6"/>
      <c r="K55" s="10"/>
      <c r="L55" s="1"/>
      <c r="P55" s="1"/>
      <c r="Q55" s="13"/>
      <c r="R55" s="34"/>
      <c r="S55" s="6"/>
      <c r="T55" s="1"/>
      <c r="U55" s="6"/>
      <c r="V55" s="72"/>
      <c r="W55" s="6"/>
      <c r="X55" s="6"/>
      <c r="Y55" s="9"/>
      <c r="AA55" s="66"/>
      <c r="AB55" s="53"/>
    </row>
    <row r="56" spans="1:28" ht="16.2">
      <c r="A56" s="54"/>
      <c r="B56" s="61"/>
      <c r="D56" s="1"/>
      <c r="E56" s="4"/>
      <c r="F56" s="6"/>
      <c r="G56" s="71"/>
      <c r="H56" s="1"/>
      <c r="I56" s="6"/>
      <c r="K56" s="10"/>
      <c r="L56" s="1"/>
      <c r="P56" s="1"/>
      <c r="Q56" s="13"/>
      <c r="R56" s="34"/>
      <c r="S56" s="6"/>
      <c r="T56" s="1"/>
      <c r="U56" s="6"/>
      <c r="V56" s="72"/>
      <c r="W56" s="6"/>
      <c r="X56" s="8"/>
      <c r="Y56" s="9"/>
      <c r="AA56" s="67"/>
      <c r="AB56" s="53"/>
    </row>
    <row r="57" spans="1:28" ht="17.399999999999999" customHeight="1">
      <c r="A57" s="40" t="s">
        <v>165</v>
      </c>
      <c r="B57" s="204" t="s">
        <v>126</v>
      </c>
      <c r="C57" s="32"/>
      <c r="D57" s="39">
        <v>6</v>
      </c>
      <c r="E57" s="1"/>
      <c r="F57" s="6"/>
      <c r="G57" s="71"/>
      <c r="H57" s="1"/>
      <c r="I57" s="6"/>
      <c r="K57" s="10"/>
      <c r="L57" s="1"/>
      <c r="P57" s="1"/>
      <c r="Q57" s="13"/>
      <c r="R57" s="34"/>
      <c r="S57" s="6"/>
      <c r="T57" s="1"/>
      <c r="U57" s="6"/>
      <c r="V57" s="72"/>
      <c r="W57" s="6"/>
      <c r="X57" s="9"/>
      <c r="Y57" s="2"/>
      <c r="Z57" s="206"/>
      <c r="AA57" s="204" t="s">
        <v>63</v>
      </c>
      <c r="AB57" s="52" t="s">
        <v>166</v>
      </c>
    </row>
    <row r="58" spans="1:28" ht="17.399999999999999" customHeight="1">
      <c r="A58" s="40">
        <v>6</v>
      </c>
      <c r="B58" s="205"/>
      <c r="C58" s="33"/>
      <c r="E58" s="1"/>
      <c r="F58" s="6"/>
      <c r="G58" s="71"/>
      <c r="H58" s="1"/>
      <c r="I58" s="6"/>
      <c r="K58" s="10"/>
      <c r="L58" s="1"/>
      <c r="P58" s="1"/>
      <c r="Q58" s="13"/>
      <c r="R58" s="217"/>
      <c r="S58" s="6"/>
      <c r="T58" s="1"/>
      <c r="U58" s="6"/>
      <c r="V58" s="72"/>
      <c r="W58" s="6"/>
      <c r="X58" s="9"/>
      <c r="Y58">
        <v>3</v>
      </c>
      <c r="Z58" s="207"/>
      <c r="AA58" s="205"/>
      <c r="AB58" s="52">
        <v>3</v>
      </c>
    </row>
    <row r="59" spans="1:28" ht="13.5" customHeight="1">
      <c r="A59" s="54"/>
      <c r="B59" s="131"/>
      <c r="E59" s="202"/>
      <c r="F59" s="44"/>
      <c r="G59" s="48"/>
      <c r="H59" s="5"/>
      <c r="I59" s="6"/>
      <c r="K59" s="10"/>
      <c r="L59" s="1"/>
      <c r="P59" s="1"/>
      <c r="Q59" s="13"/>
      <c r="R59" s="218"/>
      <c r="S59" s="6"/>
      <c r="T59" s="1"/>
      <c r="U59" s="3"/>
      <c r="V59" s="50"/>
      <c r="W59" s="3"/>
      <c r="X59" s="203"/>
      <c r="AA59" s="66"/>
      <c r="AB59" s="53"/>
    </row>
    <row r="60" spans="1:28" ht="13.5" customHeight="1">
      <c r="A60" s="54"/>
      <c r="B60" s="131"/>
      <c r="E60" s="202"/>
      <c r="F60" s="43"/>
      <c r="G60" s="45"/>
      <c r="I60" s="6"/>
      <c r="K60" s="10"/>
      <c r="L60" s="1"/>
      <c r="P60" s="1"/>
      <c r="Q60" s="13"/>
      <c r="S60" s="6"/>
      <c r="U60" s="6"/>
      <c r="V60" s="47"/>
      <c r="X60" s="203"/>
      <c r="AA60" s="67"/>
      <c r="AB60" s="53"/>
    </row>
    <row r="61" spans="1:28" ht="17.399999999999999" customHeight="1">
      <c r="A61" s="40" t="s">
        <v>165</v>
      </c>
      <c r="B61" s="204" t="s">
        <v>72</v>
      </c>
      <c r="C61" s="32"/>
      <c r="D61" s="38">
        <v>7</v>
      </c>
      <c r="E61" s="1"/>
      <c r="F61" s="6"/>
      <c r="G61" s="10"/>
      <c r="H61" s="6"/>
      <c r="I61" s="225"/>
      <c r="J61" s="226" t="s">
        <v>169</v>
      </c>
      <c r="K61" s="10"/>
      <c r="L61" s="1"/>
      <c r="P61" s="1"/>
      <c r="Q61" s="13"/>
      <c r="S61" s="226" t="str">
        <f>J61</f>
        <v>ヴェルフェドリームフィールド</v>
      </c>
      <c r="T61" s="229"/>
      <c r="U61" s="46"/>
      <c r="V61" s="73"/>
      <c r="X61" s="9"/>
      <c r="Z61" s="206"/>
      <c r="AA61" s="204" t="s">
        <v>117</v>
      </c>
      <c r="AB61" s="52" t="s">
        <v>166</v>
      </c>
    </row>
    <row r="62" spans="1:28" ht="17.399999999999999" customHeight="1">
      <c r="A62" s="40">
        <v>7</v>
      </c>
      <c r="B62" s="205"/>
      <c r="C62" s="33"/>
      <c r="D62" s="4"/>
      <c r="E62" s="1"/>
      <c r="F62" s="6"/>
      <c r="G62" s="10"/>
      <c r="H62" s="6"/>
      <c r="I62" s="225"/>
      <c r="J62" s="227"/>
      <c r="K62" s="10"/>
      <c r="L62" s="1"/>
      <c r="P62" s="1"/>
      <c r="Q62" s="13"/>
      <c r="S62" s="227"/>
      <c r="T62" s="229"/>
      <c r="U62" s="46"/>
      <c r="V62" s="73"/>
      <c r="X62" s="9"/>
      <c r="Y62" s="8">
        <v>2</v>
      </c>
      <c r="Z62" s="207"/>
      <c r="AA62" s="205"/>
      <c r="AB62" s="52">
        <v>2</v>
      </c>
    </row>
    <row r="63" spans="1:28" ht="16.2">
      <c r="A63" s="54"/>
      <c r="B63" s="61"/>
      <c r="D63" s="1"/>
      <c r="E63" s="5"/>
      <c r="F63" s="6"/>
      <c r="G63" s="10"/>
      <c r="H63" s="6"/>
      <c r="I63" s="225"/>
      <c r="J63" s="227"/>
      <c r="K63" s="10"/>
      <c r="L63" s="1"/>
      <c r="P63" s="1"/>
      <c r="Q63" s="13"/>
      <c r="S63" s="227"/>
      <c r="T63" s="229"/>
      <c r="U63" s="46"/>
      <c r="V63" s="73"/>
      <c r="X63" s="2"/>
      <c r="Y63" s="9"/>
      <c r="AA63" s="66"/>
      <c r="AB63" s="53"/>
    </row>
    <row r="64" spans="1:28" ht="16.2">
      <c r="A64" s="54"/>
      <c r="B64" s="61"/>
      <c r="D64" s="1"/>
      <c r="G64" s="10"/>
      <c r="H64" s="6"/>
      <c r="I64" s="225"/>
      <c r="J64" s="227"/>
      <c r="K64" s="10"/>
      <c r="L64" s="1"/>
      <c r="P64" s="1"/>
      <c r="Q64" s="13"/>
      <c r="S64" s="227"/>
      <c r="T64" s="229"/>
      <c r="U64" s="46"/>
      <c r="V64" s="73"/>
      <c r="X64" s="6"/>
      <c r="Y64" s="9"/>
      <c r="AA64" s="67"/>
      <c r="AB64" s="53"/>
    </row>
    <row r="65" spans="1:28" ht="17.399999999999999" customHeight="1">
      <c r="A65" s="40" t="s">
        <v>165</v>
      </c>
      <c r="B65" s="208" t="s">
        <v>146</v>
      </c>
      <c r="C65" s="32"/>
      <c r="D65" s="39">
        <v>8</v>
      </c>
      <c r="G65" s="10"/>
      <c r="H65" s="6"/>
      <c r="I65" s="225"/>
      <c r="J65" s="227"/>
      <c r="K65" s="10"/>
      <c r="L65" s="1"/>
      <c r="P65" s="1"/>
      <c r="Q65" s="13"/>
      <c r="S65" s="227"/>
      <c r="T65" s="229"/>
      <c r="U65" s="46"/>
      <c r="V65" s="73"/>
      <c r="X65" s="6"/>
      <c r="Y65" s="2"/>
      <c r="Z65" s="206"/>
      <c r="AA65" s="210" t="s">
        <v>146</v>
      </c>
      <c r="AB65" s="52" t="s">
        <v>166</v>
      </c>
    </row>
    <row r="66" spans="1:28" ht="17.399999999999999" customHeight="1">
      <c r="A66" s="40">
        <v>8</v>
      </c>
      <c r="B66" s="209"/>
      <c r="C66" s="33"/>
      <c r="G66" s="10"/>
      <c r="H66" s="6"/>
      <c r="I66" s="225"/>
      <c r="J66" s="227"/>
      <c r="K66" s="10"/>
      <c r="L66" s="1"/>
      <c r="N66" s="1"/>
      <c r="P66" s="1"/>
      <c r="Q66" s="13"/>
      <c r="S66" s="227"/>
      <c r="T66" s="229"/>
      <c r="U66" s="46"/>
      <c r="V66" s="73"/>
      <c r="X66" s="6"/>
      <c r="Y66">
        <v>1</v>
      </c>
      <c r="Z66" s="207"/>
      <c r="AA66" s="211"/>
      <c r="AB66" s="52">
        <v>1</v>
      </c>
    </row>
    <row r="67" spans="1:28" ht="16.2">
      <c r="A67" s="6"/>
      <c r="B67" s="61"/>
      <c r="G67" s="10"/>
      <c r="H67" s="6"/>
      <c r="I67" s="225"/>
      <c r="J67" s="227"/>
      <c r="K67" s="10"/>
      <c r="L67" s="1"/>
      <c r="M67" s="2"/>
      <c r="N67" s="5"/>
      <c r="O67" s="3"/>
      <c r="P67" s="5"/>
      <c r="Q67" s="13"/>
      <c r="S67" s="227"/>
      <c r="T67" s="229"/>
      <c r="U67" s="46"/>
      <c r="V67" s="73"/>
      <c r="X67" s="6"/>
      <c r="AA67" s="61"/>
      <c r="AB67" s="6"/>
    </row>
    <row r="68" spans="1:28" ht="16.2">
      <c r="A68" s="6"/>
      <c r="B68" s="61"/>
      <c r="G68" s="10"/>
      <c r="H68" s="6"/>
      <c r="I68" s="225"/>
      <c r="J68" s="227"/>
      <c r="K68" s="10"/>
      <c r="L68" s="1"/>
      <c r="P68" s="1"/>
      <c r="Q68" s="13"/>
      <c r="S68" s="227"/>
      <c r="T68" s="229"/>
      <c r="U68" s="46"/>
      <c r="V68" s="73"/>
      <c r="X68" s="6"/>
      <c r="AA68" s="61"/>
      <c r="AB68" s="6"/>
    </row>
    <row r="69" spans="1:28" ht="18" customHeight="1">
      <c r="A69" s="40" t="s">
        <v>170</v>
      </c>
      <c r="B69" s="208" t="s">
        <v>146</v>
      </c>
      <c r="C69" s="32"/>
      <c r="D69" s="38">
        <v>1</v>
      </c>
      <c r="G69" s="10"/>
      <c r="H69" s="6"/>
      <c r="I69" s="225"/>
      <c r="J69" s="227"/>
      <c r="K69" s="10"/>
      <c r="L69" s="1"/>
      <c r="P69" s="1"/>
      <c r="Q69" s="13"/>
      <c r="S69" s="227"/>
      <c r="T69" s="229"/>
      <c r="U69" s="46"/>
      <c r="V69" s="73"/>
      <c r="X69" s="6"/>
      <c r="Z69" s="206"/>
      <c r="AA69" s="210" t="s">
        <v>146</v>
      </c>
      <c r="AB69" s="52" t="s">
        <v>171</v>
      </c>
    </row>
    <row r="70" spans="1:28" ht="15" customHeight="1">
      <c r="A70" s="40">
        <v>1</v>
      </c>
      <c r="B70" s="209"/>
      <c r="C70" s="33"/>
      <c r="D70" s="4"/>
      <c r="G70" s="10"/>
      <c r="H70" s="6"/>
      <c r="I70" s="225"/>
      <c r="J70" s="227"/>
      <c r="K70" s="10"/>
      <c r="L70" s="1"/>
      <c r="N70" s="219" t="s">
        <v>172</v>
      </c>
      <c r="O70" s="220"/>
      <c r="P70" s="1"/>
      <c r="Q70" s="13"/>
      <c r="S70" s="227"/>
      <c r="T70" s="229"/>
      <c r="U70" s="46"/>
      <c r="V70" s="73"/>
      <c r="X70" s="6"/>
      <c r="Y70" s="8">
        <v>8</v>
      </c>
      <c r="Z70" s="207"/>
      <c r="AA70" s="211"/>
      <c r="AB70" s="52">
        <v>8</v>
      </c>
    </row>
    <row r="71" spans="1:28" ht="16.2">
      <c r="A71" s="54"/>
      <c r="B71" s="61"/>
      <c r="D71" s="1"/>
      <c r="G71" s="10"/>
      <c r="H71" s="6"/>
      <c r="I71" s="225"/>
      <c r="J71" s="227"/>
      <c r="K71" s="10"/>
      <c r="L71" s="1"/>
      <c r="N71" s="221"/>
      <c r="O71" s="222"/>
      <c r="P71" s="1"/>
      <c r="Q71" s="13"/>
      <c r="S71" s="227"/>
      <c r="T71" s="229"/>
      <c r="U71" s="46"/>
      <c r="V71" s="73"/>
      <c r="X71" s="6"/>
      <c r="Y71" s="9"/>
      <c r="AA71" s="66"/>
      <c r="AB71" s="53"/>
    </row>
    <row r="72" spans="1:28" ht="16.2">
      <c r="A72" s="54"/>
      <c r="B72" s="61"/>
      <c r="D72" s="1"/>
      <c r="E72" s="4"/>
      <c r="F72" s="6"/>
      <c r="G72" s="10"/>
      <c r="H72" s="6"/>
      <c r="I72" s="225"/>
      <c r="J72" s="227"/>
      <c r="K72" s="10"/>
      <c r="L72" s="1"/>
      <c r="N72" s="221"/>
      <c r="O72" s="222"/>
      <c r="P72" s="1"/>
      <c r="Q72" s="13"/>
      <c r="S72" s="227"/>
      <c r="T72" s="229"/>
      <c r="U72" s="46"/>
      <c r="V72" s="73"/>
      <c r="X72" s="8"/>
      <c r="Y72" s="9"/>
      <c r="AA72" s="67"/>
      <c r="AB72" s="53"/>
    </row>
    <row r="73" spans="1:28" ht="17.399999999999999" customHeight="1">
      <c r="A73" s="40" t="s">
        <v>170</v>
      </c>
      <c r="B73" s="204" t="s">
        <v>46</v>
      </c>
      <c r="C73" s="32"/>
      <c r="D73" s="39">
        <v>2</v>
      </c>
      <c r="E73" s="1"/>
      <c r="F73" s="6"/>
      <c r="G73" s="10"/>
      <c r="H73" s="6"/>
      <c r="I73" s="225"/>
      <c r="J73" s="227"/>
      <c r="K73" s="10"/>
      <c r="L73" s="1"/>
      <c r="N73" s="221"/>
      <c r="O73" s="222"/>
      <c r="P73" s="1"/>
      <c r="Q73" s="13"/>
      <c r="S73" s="227"/>
      <c r="T73" s="229"/>
      <c r="U73" s="46"/>
      <c r="V73" s="73"/>
      <c r="X73" s="9"/>
      <c r="Y73" s="2"/>
      <c r="Z73" s="206"/>
      <c r="AA73" s="204" t="s">
        <v>96</v>
      </c>
      <c r="AB73" s="52" t="s">
        <v>171</v>
      </c>
    </row>
    <row r="74" spans="1:28" ht="17.399999999999999" customHeight="1">
      <c r="A74" s="40">
        <v>2</v>
      </c>
      <c r="B74" s="205"/>
      <c r="C74" s="33"/>
      <c r="E74" s="1"/>
      <c r="F74" s="6"/>
      <c r="G74" s="10"/>
      <c r="H74" s="6"/>
      <c r="I74" s="225"/>
      <c r="J74" s="228"/>
      <c r="K74" s="10"/>
      <c r="L74" s="1"/>
      <c r="N74" s="221"/>
      <c r="O74" s="222"/>
      <c r="P74" s="1"/>
      <c r="Q74" s="13"/>
      <c r="S74" s="228"/>
      <c r="T74" s="229"/>
      <c r="U74" s="46"/>
      <c r="V74" s="73"/>
      <c r="X74" s="9"/>
      <c r="Y74">
        <v>7</v>
      </c>
      <c r="Z74" s="207"/>
      <c r="AA74" s="205"/>
      <c r="AB74" s="52">
        <v>7</v>
      </c>
    </row>
    <row r="75" spans="1:28" ht="13.5" customHeight="1">
      <c r="A75" s="54"/>
      <c r="B75" s="61"/>
      <c r="E75" s="202"/>
      <c r="F75" s="44"/>
      <c r="G75" s="48"/>
      <c r="I75" s="6"/>
      <c r="K75" s="10"/>
      <c r="L75" s="1"/>
      <c r="N75" s="221"/>
      <c r="O75" s="222"/>
      <c r="P75" s="1"/>
      <c r="Q75" s="13"/>
      <c r="S75" s="6"/>
      <c r="T75" s="6"/>
      <c r="U75" s="6"/>
      <c r="V75" s="47"/>
      <c r="X75" s="203"/>
      <c r="AA75" s="66"/>
      <c r="AB75" s="53"/>
    </row>
    <row r="76" spans="1:28" ht="13.5" customHeight="1">
      <c r="A76" s="54"/>
      <c r="B76" s="61"/>
      <c r="E76" s="202"/>
      <c r="F76" s="43"/>
      <c r="G76" s="45"/>
      <c r="H76" s="4"/>
      <c r="I76" s="6"/>
      <c r="K76" s="10"/>
      <c r="L76" s="1"/>
      <c r="N76" s="221"/>
      <c r="O76" s="222"/>
      <c r="P76" s="1"/>
      <c r="Q76" s="13"/>
      <c r="S76" s="6"/>
      <c r="T76" s="1"/>
      <c r="U76" s="7"/>
      <c r="V76" s="51"/>
      <c r="W76" s="7"/>
      <c r="X76" s="203"/>
      <c r="AA76" s="67"/>
      <c r="AB76" s="53"/>
    </row>
    <row r="77" spans="1:28" ht="17.399999999999999" customHeight="1">
      <c r="A77" s="40" t="s">
        <v>170</v>
      </c>
      <c r="B77" s="204" t="s">
        <v>111</v>
      </c>
      <c r="C77" s="32"/>
      <c r="D77" s="38">
        <v>3</v>
      </c>
      <c r="E77" s="1"/>
      <c r="F77" s="6"/>
      <c r="G77" s="71"/>
      <c r="H77" s="1"/>
      <c r="I77" s="6"/>
      <c r="K77" s="10"/>
      <c r="L77" s="1"/>
      <c r="N77" s="221"/>
      <c r="O77" s="222"/>
      <c r="P77" s="1"/>
      <c r="Q77" s="13"/>
      <c r="S77" s="6"/>
      <c r="T77" s="1"/>
      <c r="U77" s="6"/>
      <c r="V77" s="72"/>
      <c r="W77" s="6"/>
      <c r="X77" s="9"/>
      <c r="Z77" s="206"/>
      <c r="AA77" s="204" t="s">
        <v>87</v>
      </c>
      <c r="AB77" s="52" t="s">
        <v>171</v>
      </c>
    </row>
    <row r="78" spans="1:28" ht="17.399999999999999" customHeight="1">
      <c r="A78" s="40">
        <v>3</v>
      </c>
      <c r="B78" s="205"/>
      <c r="C78" s="33"/>
      <c r="D78" s="4"/>
      <c r="E78" s="1"/>
      <c r="F78" s="6"/>
      <c r="G78" s="71"/>
      <c r="H78" s="1"/>
      <c r="I78" s="6"/>
      <c r="K78" s="10"/>
      <c r="L78" s="1"/>
      <c r="N78" s="221"/>
      <c r="O78" s="222"/>
      <c r="P78" s="1"/>
      <c r="Q78" s="13"/>
      <c r="R78" s="34"/>
      <c r="S78" s="6"/>
      <c r="T78" s="1"/>
      <c r="U78" s="6"/>
      <c r="V78" s="72"/>
      <c r="W78" s="6"/>
      <c r="X78" s="9"/>
      <c r="Y78" s="8">
        <v>6</v>
      </c>
      <c r="Z78" s="207"/>
      <c r="AA78" s="205"/>
      <c r="AB78" s="52">
        <v>6</v>
      </c>
    </row>
    <row r="79" spans="1:28" ht="16.2">
      <c r="A79" s="54"/>
      <c r="B79" s="61"/>
      <c r="D79" s="1"/>
      <c r="E79" s="5"/>
      <c r="F79" s="6"/>
      <c r="G79" s="71"/>
      <c r="H79" s="1"/>
      <c r="I79" s="6"/>
      <c r="K79" s="10"/>
      <c r="L79" s="1"/>
      <c r="N79" s="221"/>
      <c r="O79" s="222"/>
      <c r="P79" s="1"/>
      <c r="Q79" s="13"/>
      <c r="R79" s="34"/>
      <c r="S79" s="6"/>
      <c r="T79" s="1"/>
      <c r="U79" s="6"/>
      <c r="V79" s="72"/>
      <c r="W79" s="6"/>
      <c r="X79" s="2"/>
      <c r="Y79" s="9"/>
      <c r="AA79" s="66"/>
      <c r="AB79" s="53"/>
    </row>
    <row r="80" spans="1:28" ht="16.2">
      <c r="A80" s="54"/>
      <c r="B80" s="61"/>
      <c r="D80" s="1"/>
      <c r="G80" s="71"/>
      <c r="H80" s="1"/>
      <c r="I80" s="6"/>
      <c r="K80" s="10"/>
      <c r="L80" s="1"/>
      <c r="N80" s="221"/>
      <c r="O80" s="222"/>
      <c r="P80" s="1"/>
      <c r="Q80" s="13"/>
      <c r="R80" s="34"/>
      <c r="S80" s="6"/>
      <c r="T80" s="1"/>
      <c r="U80" s="6"/>
      <c r="V80" s="72"/>
      <c r="W80" s="6"/>
      <c r="X80" s="6"/>
      <c r="Y80" s="9"/>
      <c r="AA80" s="67"/>
      <c r="AB80" s="53"/>
    </row>
    <row r="81" spans="1:28" ht="17.399999999999999" customHeight="1">
      <c r="A81" s="40" t="s">
        <v>170</v>
      </c>
      <c r="B81" s="208" t="s">
        <v>76</v>
      </c>
      <c r="C81" s="32"/>
      <c r="D81" s="39">
        <v>4</v>
      </c>
      <c r="G81" s="71"/>
      <c r="H81" s="1"/>
      <c r="I81" s="6"/>
      <c r="K81" s="10"/>
      <c r="L81" s="1"/>
      <c r="N81" s="221"/>
      <c r="O81" s="222"/>
      <c r="P81" s="1"/>
      <c r="Q81" s="13"/>
      <c r="R81" s="34"/>
      <c r="S81" s="6"/>
      <c r="T81" s="1"/>
      <c r="U81" s="6"/>
      <c r="V81" s="72"/>
      <c r="W81" s="6"/>
      <c r="X81" s="6"/>
      <c r="Y81" s="2"/>
      <c r="Z81" s="206"/>
      <c r="AA81" s="204" t="s">
        <v>52</v>
      </c>
      <c r="AB81" s="52" t="s">
        <v>171</v>
      </c>
    </row>
    <row r="82" spans="1:28" ht="17.399999999999999" customHeight="1">
      <c r="A82" s="40">
        <v>4</v>
      </c>
      <c r="B82" s="209"/>
      <c r="C82" s="33"/>
      <c r="G82" s="71"/>
      <c r="H82" s="1"/>
      <c r="I82" s="6"/>
      <c r="K82" s="10"/>
      <c r="L82" s="1"/>
      <c r="N82" s="221"/>
      <c r="O82" s="222"/>
      <c r="P82" s="1"/>
      <c r="Q82" s="13"/>
      <c r="R82" s="34"/>
      <c r="S82" s="6"/>
      <c r="T82" s="1"/>
      <c r="U82" s="9"/>
      <c r="V82" s="72"/>
      <c r="W82" s="6"/>
      <c r="X82" s="6"/>
      <c r="Y82">
        <v>5</v>
      </c>
      <c r="Z82" s="207"/>
      <c r="AA82" s="205"/>
      <c r="AB82" s="52">
        <v>5</v>
      </c>
    </row>
    <row r="83" spans="1:28" ht="13.5" customHeight="1">
      <c r="A83" s="54"/>
      <c r="B83" s="61"/>
      <c r="E83" s="212" t="s">
        <v>173</v>
      </c>
      <c r="F83" s="212"/>
      <c r="G83" s="71"/>
      <c r="H83" s="36"/>
      <c r="I83" s="42"/>
      <c r="K83" s="10"/>
      <c r="L83" s="1"/>
      <c r="N83" s="221"/>
      <c r="O83" s="222"/>
      <c r="P83" s="1"/>
      <c r="Q83" s="13"/>
      <c r="R83" s="34"/>
      <c r="S83" s="6"/>
      <c r="T83" s="5"/>
      <c r="U83" s="37"/>
      <c r="V83" s="72"/>
      <c r="W83" s="212" t="s">
        <v>174</v>
      </c>
      <c r="X83" s="212"/>
      <c r="AA83" s="66"/>
      <c r="AB83" s="53"/>
    </row>
    <row r="84" spans="1:28" ht="13.5" customHeight="1">
      <c r="A84" s="54"/>
      <c r="B84" s="61"/>
      <c r="E84" s="212"/>
      <c r="F84" s="212"/>
      <c r="G84" s="71"/>
      <c r="H84" s="36"/>
      <c r="I84" s="44"/>
      <c r="J84" s="4"/>
      <c r="K84" s="10"/>
      <c r="L84" s="1"/>
      <c r="M84" s="6"/>
      <c r="N84" s="221"/>
      <c r="O84" s="222"/>
      <c r="P84" s="1"/>
      <c r="Q84" s="13"/>
      <c r="R84" s="35"/>
      <c r="S84" s="7"/>
      <c r="T84" s="1"/>
      <c r="U84" s="37"/>
      <c r="V84" s="72"/>
      <c r="W84" s="212"/>
      <c r="X84" s="212"/>
      <c r="AA84" s="67"/>
      <c r="AB84" s="53"/>
    </row>
    <row r="85" spans="1:28" ht="17.399999999999999" customHeight="1">
      <c r="A85" s="40" t="s">
        <v>170</v>
      </c>
      <c r="B85" s="204" t="s">
        <v>115</v>
      </c>
      <c r="C85" s="32"/>
      <c r="D85" s="38">
        <v>5</v>
      </c>
      <c r="G85" s="71"/>
      <c r="H85" s="1"/>
      <c r="I85" s="9"/>
      <c r="J85" s="1"/>
      <c r="K85" s="10"/>
      <c r="L85" s="1"/>
      <c r="M85" s="6"/>
      <c r="N85" s="223"/>
      <c r="O85" s="224"/>
      <c r="P85" s="1"/>
      <c r="Q85" s="13"/>
      <c r="R85" s="35"/>
      <c r="S85" s="6"/>
      <c r="T85" s="1"/>
      <c r="U85" s="9"/>
      <c r="V85" s="72"/>
      <c r="W85" s="6"/>
      <c r="X85" s="6"/>
      <c r="Z85" s="206"/>
      <c r="AA85" s="204" t="s">
        <v>140</v>
      </c>
      <c r="AB85" s="52" t="s">
        <v>171</v>
      </c>
    </row>
    <row r="86" spans="1:28" ht="17.399999999999999" customHeight="1">
      <c r="A86" s="40">
        <v>5</v>
      </c>
      <c r="B86" s="205"/>
      <c r="C86" s="33"/>
      <c r="D86" s="4"/>
      <c r="G86" s="71"/>
      <c r="H86" s="1"/>
      <c r="I86" s="9"/>
      <c r="J86" s="1"/>
      <c r="K86" s="10"/>
      <c r="L86" s="1"/>
      <c r="M86" s="6"/>
      <c r="N86" s="6"/>
      <c r="O86" s="6"/>
      <c r="P86" s="1"/>
      <c r="Q86" s="13"/>
      <c r="R86" s="35"/>
      <c r="S86" s="6"/>
      <c r="T86" s="1"/>
      <c r="U86" s="6"/>
      <c r="V86" s="72"/>
      <c r="W86" s="6"/>
      <c r="X86" s="6"/>
      <c r="Y86" s="8">
        <v>4</v>
      </c>
      <c r="Z86" s="207"/>
      <c r="AA86" s="205"/>
      <c r="AB86" s="52">
        <v>4</v>
      </c>
    </row>
    <row r="87" spans="1:28" ht="16.2">
      <c r="A87" s="54"/>
      <c r="B87" s="61"/>
      <c r="D87" s="1"/>
      <c r="G87" s="71"/>
      <c r="H87" s="1"/>
      <c r="I87" s="9"/>
      <c r="J87" s="1"/>
      <c r="K87" s="10"/>
      <c r="L87" s="1"/>
      <c r="M87" s="6"/>
      <c r="N87" s="6"/>
      <c r="O87" s="6"/>
      <c r="P87" s="1"/>
      <c r="Q87" s="13"/>
      <c r="R87" s="35"/>
      <c r="S87" s="6"/>
      <c r="T87" s="1"/>
      <c r="U87" s="6"/>
      <c r="V87" s="72"/>
      <c r="W87" s="6"/>
      <c r="X87" s="6"/>
      <c r="Y87" s="9"/>
      <c r="AA87" s="66"/>
      <c r="AB87" s="53"/>
    </row>
    <row r="88" spans="1:28" ht="16.2">
      <c r="A88" s="54"/>
      <c r="B88" s="61"/>
      <c r="D88" s="1"/>
      <c r="E88" s="4"/>
      <c r="F88" s="6"/>
      <c r="G88" s="71"/>
      <c r="H88" s="1"/>
      <c r="I88" s="9"/>
      <c r="J88" s="1"/>
      <c r="K88" s="10"/>
      <c r="L88" s="1"/>
      <c r="M88" s="6"/>
      <c r="N88" s="6"/>
      <c r="O88" s="6"/>
      <c r="P88" s="1"/>
      <c r="Q88" s="13"/>
      <c r="R88" s="35"/>
      <c r="S88" s="6"/>
      <c r="T88" s="1"/>
      <c r="U88" s="6"/>
      <c r="V88" s="72"/>
      <c r="W88" s="6"/>
      <c r="X88" s="8"/>
      <c r="Y88" s="9"/>
      <c r="AA88" s="67"/>
      <c r="AB88" s="53"/>
    </row>
    <row r="89" spans="1:28" ht="17.399999999999999" customHeight="1">
      <c r="A89" s="40" t="s">
        <v>170</v>
      </c>
      <c r="B89" s="204" t="s">
        <v>61</v>
      </c>
      <c r="C89" s="32"/>
      <c r="D89" s="39">
        <v>6</v>
      </c>
      <c r="E89" s="1"/>
      <c r="F89" s="6"/>
      <c r="G89" s="71"/>
      <c r="H89" s="1"/>
      <c r="I89" s="9"/>
      <c r="J89" s="1"/>
      <c r="K89" s="10"/>
      <c r="L89" s="1"/>
      <c r="M89" s="6"/>
      <c r="N89" s="6"/>
      <c r="O89" s="6"/>
      <c r="P89" s="1"/>
      <c r="Q89" s="13"/>
      <c r="R89" s="35"/>
      <c r="S89" s="6"/>
      <c r="T89" s="1"/>
      <c r="U89" s="6"/>
      <c r="V89" s="72"/>
      <c r="W89" s="6"/>
      <c r="X89" s="9"/>
      <c r="Y89" s="2"/>
      <c r="Z89" s="206"/>
      <c r="AA89" s="204" t="s">
        <v>132</v>
      </c>
      <c r="AB89" s="52" t="s">
        <v>171</v>
      </c>
    </row>
    <row r="90" spans="1:28" ht="17.399999999999999" customHeight="1">
      <c r="A90" s="40">
        <v>6</v>
      </c>
      <c r="B90" s="205"/>
      <c r="C90" s="33"/>
      <c r="E90" s="1"/>
      <c r="F90" s="6"/>
      <c r="G90" s="71"/>
      <c r="H90" s="1"/>
      <c r="I90" s="9"/>
      <c r="J90" s="1"/>
      <c r="K90" s="10"/>
      <c r="L90" s="1"/>
      <c r="M90" s="6"/>
      <c r="N90" s="6"/>
      <c r="O90" s="6"/>
      <c r="P90" s="1"/>
      <c r="Q90" s="13"/>
      <c r="R90" s="213"/>
      <c r="S90" s="6"/>
      <c r="T90" s="1"/>
      <c r="U90" s="6"/>
      <c r="V90" s="72"/>
      <c r="W90" s="6"/>
      <c r="X90" s="9"/>
      <c r="Y90">
        <v>3</v>
      </c>
      <c r="Z90" s="207"/>
      <c r="AA90" s="205"/>
      <c r="AB90" s="52">
        <v>3</v>
      </c>
    </row>
    <row r="91" spans="1:28" ht="13.5" customHeight="1">
      <c r="A91" s="54"/>
      <c r="B91" s="131"/>
      <c r="E91" s="202"/>
      <c r="F91" s="41"/>
      <c r="G91" s="45"/>
      <c r="H91" s="5"/>
      <c r="I91" s="9"/>
      <c r="J91" s="1"/>
      <c r="K91" s="10"/>
      <c r="L91" s="1"/>
      <c r="M91" s="6"/>
      <c r="N91" s="6"/>
      <c r="O91" s="6"/>
      <c r="P91" s="1"/>
      <c r="Q91" s="13"/>
      <c r="R91" s="213"/>
      <c r="S91" s="6"/>
      <c r="T91" s="1"/>
      <c r="U91" s="6"/>
      <c r="V91" s="47"/>
      <c r="W91" s="3"/>
      <c r="X91" s="203"/>
      <c r="AA91" s="66"/>
      <c r="AB91" s="53"/>
    </row>
    <row r="92" spans="1:28" ht="13.5" customHeight="1">
      <c r="A92" s="54"/>
      <c r="B92" s="131"/>
      <c r="E92" s="202"/>
      <c r="F92" s="43"/>
      <c r="G92" s="49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7"/>
      <c r="V92" s="51"/>
      <c r="X92" s="203"/>
      <c r="AA92" s="67"/>
      <c r="AB92" s="53"/>
    </row>
    <row r="93" spans="1:28" ht="17.399999999999999" customHeight="1">
      <c r="A93" s="40" t="s">
        <v>170</v>
      </c>
      <c r="B93" s="204" t="s">
        <v>89</v>
      </c>
      <c r="C93" s="32"/>
      <c r="D93" s="38">
        <v>7</v>
      </c>
      <c r="E93" s="1"/>
      <c r="F93" s="6"/>
      <c r="G93" s="214" t="s">
        <v>175</v>
      </c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6"/>
      <c r="V93" s="214" t="s">
        <v>176</v>
      </c>
      <c r="X93" s="9"/>
      <c r="Z93" s="206"/>
      <c r="AA93" s="204" t="s">
        <v>122</v>
      </c>
      <c r="AB93" s="52" t="s">
        <v>171</v>
      </c>
    </row>
    <row r="94" spans="1:28" ht="17.399999999999999" customHeight="1">
      <c r="A94" s="40">
        <v>7</v>
      </c>
      <c r="B94" s="205"/>
      <c r="C94" s="33"/>
      <c r="D94" s="4"/>
      <c r="E94" s="1"/>
      <c r="F94" s="6"/>
      <c r="G94" s="215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6"/>
      <c r="V94" s="215"/>
      <c r="X94" s="9"/>
      <c r="Y94" s="8">
        <v>2</v>
      </c>
      <c r="Z94" s="207"/>
      <c r="AA94" s="205"/>
      <c r="AB94" s="52">
        <v>2</v>
      </c>
    </row>
    <row r="95" spans="1:28" ht="16.2">
      <c r="A95" s="54"/>
      <c r="B95" s="61"/>
      <c r="D95" s="1"/>
      <c r="E95" s="5"/>
      <c r="F95" s="6"/>
      <c r="G95" s="215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6"/>
      <c r="V95" s="215"/>
      <c r="X95" s="2"/>
      <c r="Y95" s="9"/>
      <c r="AA95" s="66"/>
      <c r="AB95" s="53"/>
    </row>
    <row r="96" spans="1:28" ht="16.2">
      <c r="A96" s="54"/>
      <c r="B96" s="61"/>
      <c r="D96" s="1"/>
      <c r="G96" s="215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6"/>
      <c r="V96" s="215"/>
      <c r="X96" s="6"/>
      <c r="Y96" s="9"/>
      <c r="AA96" s="67"/>
      <c r="AB96" s="53"/>
    </row>
    <row r="97" spans="1:28" ht="17.399999999999999" customHeight="1">
      <c r="A97" s="40" t="s">
        <v>170</v>
      </c>
      <c r="B97" s="208" t="s">
        <v>164</v>
      </c>
      <c r="C97" s="32"/>
      <c r="D97" s="39">
        <v>8</v>
      </c>
      <c r="G97" s="215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6"/>
      <c r="V97" s="215"/>
      <c r="X97" s="6"/>
      <c r="Y97" s="2"/>
      <c r="Z97" s="206"/>
      <c r="AA97" s="210" t="s">
        <v>164</v>
      </c>
      <c r="AB97" s="52" t="s">
        <v>171</v>
      </c>
    </row>
    <row r="98" spans="1:28" ht="17.399999999999999" customHeight="1">
      <c r="A98" s="40">
        <v>8</v>
      </c>
      <c r="B98" s="209"/>
      <c r="C98" s="33"/>
      <c r="G98" s="215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6"/>
      <c r="V98" s="215"/>
      <c r="X98" s="6"/>
      <c r="Y98">
        <v>1</v>
      </c>
      <c r="Z98" s="207"/>
      <c r="AA98" s="211"/>
      <c r="AB98" s="52">
        <v>1</v>
      </c>
    </row>
    <row r="99" spans="1:28" ht="16.2">
      <c r="A99" s="6"/>
      <c r="B99" s="61"/>
      <c r="G99" s="215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6"/>
      <c r="V99" s="215"/>
      <c r="X99" s="6"/>
      <c r="AA99" s="61"/>
      <c r="AB99" s="6"/>
    </row>
    <row r="100" spans="1:28" ht="16.2">
      <c r="A100" s="6"/>
      <c r="B100" s="61"/>
      <c r="G100" s="215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6"/>
      <c r="V100" s="215"/>
      <c r="X100" s="6"/>
      <c r="AA100" s="61"/>
      <c r="AB100" s="6"/>
    </row>
    <row r="101" spans="1:28" ht="18.75" customHeight="1">
      <c r="A101" s="40" t="s">
        <v>177</v>
      </c>
      <c r="B101" s="208" t="s">
        <v>164</v>
      </c>
      <c r="C101" s="32"/>
      <c r="D101" s="38">
        <v>1</v>
      </c>
      <c r="G101" s="215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6"/>
      <c r="V101" s="215"/>
      <c r="X101" s="6"/>
      <c r="Z101" s="206"/>
      <c r="AA101" s="210" t="s">
        <v>164</v>
      </c>
      <c r="AB101" s="52" t="s">
        <v>178</v>
      </c>
    </row>
    <row r="102" spans="1:28" ht="15" customHeight="1">
      <c r="A102" s="40">
        <v>1</v>
      </c>
      <c r="B102" s="209"/>
      <c r="C102" s="33"/>
      <c r="D102" s="4"/>
      <c r="G102" s="215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6"/>
      <c r="V102" s="215"/>
      <c r="X102" s="6"/>
      <c r="Y102" s="8">
        <v>8</v>
      </c>
      <c r="Z102" s="207"/>
      <c r="AA102" s="211"/>
      <c r="AB102" s="52">
        <v>8</v>
      </c>
    </row>
    <row r="103" spans="1:28" ht="16.2">
      <c r="A103" s="54"/>
      <c r="B103" s="61"/>
      <c r="D103" s="1"/>
      <c r="G103" s="215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6"/>
      <c r="V103" s="215"/>
      <c r="X103" s="6"/>
      <c r="Y103" s="9"/>
      <c r="AA103" s="66"/>
      <c r="AB103" s="53"/>
    </row>
    <row r="104" spans="1:28" ht="16.2">
      <c r="A104" s="54"/>
      <c r="B104" s="61"/>
      <c r="D104" s="1"/>
      <c r="E104" s="4"/>
      <c r="F104" s="6"/>
      <c r="G104" s="215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6"/>
      <c r="V104" s="215"/>
      <c r="X104" s="8"/>
      <c r="Y104" s="9"/>
      <c r="AA104" s="67"/>
      <c r="AB104" s="53"/>
    </row>
    <row r="105" spans="1:28" ht="17.399999999999999" customHeight="1">
      <c r="A105" s="40" t="s">
        <v>177</v>
      </c>
      <c r="B105" s="204" t="s">
        <v>93</v>
      </c>
      <c r="C105" s="32"/>
      <c r="D105" s="39">
        <v>2</v>
      </c>
      <c r="E105" s="1"/>
      <c r="F105" s="6"/>
      <c r="G105" s="215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6"/>
      <c r="V105" s="215"/>
      <c r="X105" s="9"/>
      <c r="Y105" s="2"/>
      <c r="Z105" s="206"/>
      <c r="AA105" s="204" t="s">
        <v>136</v>
      </c>
      <c r="AB105" s="52" t="s">
        <v>178</v>
      </c>
    </row>
    <row r="106" spans="1:28" ht="17.399999999999999" customHeight="1">
      <c r="A106" s="40">
        <v>2</v>
      </c>
      <c r="B106" s="205"/>
      <c r="C106" s="33"/>
      <c r="E106" s="1"/>
      <c r="F106" s="6"/>
      <c r="G106" s="216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6"/>
      <c r="V106" s="216"/>
      <c r="X106" s="9"/>
      <c r="Y106">
        <v>7</v>
      </c>
      <c r="Z106" s="207"/>
      <c r="AA106" s="205"/>
      <c r="AB106" s="52">
        <v>7</v>
      </c>
    </row>
    <row r="107" spans="1:28" ht="16.2">
      <c r="A107" s="54"/>
      <c r="B107" s="61"/>
      <c r="E107" s="202"/>
      <c r="F107" s="41"/>
      <c r="G107" s="45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6"/>
      <c r="V107" s="47"/>
      <c r="X107" s="203"/>
      <c r="AA107" s="66"/>
      <c r="AB107" s="53"/>
    </row>
    <row r="108" spans="1:28" ht="16.2">
      <c r="A108" s="54"/>
      <c r="B108" s="61"/>
      <c r="E108" s="202"/>
      <c r="F108" s="43"/>
      <c r="G108" s="49"/>
      <c r="H108" s="4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7"/>
      <c r="V108" s="51"/>
      <c r="W108" s="7"/>
      <c r="X108" s="203"/>
      <c r="AA108" s="67"/>
      <c r="AB108" s="53"/>
    </row>
    <row r="109" spans="1:28" ht="17.399999999999999" customHeight="1">
      <c r="A109" s="40" t="s">
        <v>177</v>
      </c>
      <c r="B109" s="204" t="s">
        <v>100</v>
      </c>
      <c r="C109" s="32"/>
      <c r="D109" s="38">
        <v>3</v>
      </c>
      <c r="E109" s="1"/>
      <c r="F109" s="6"/>
      <c r="G109" s="70"/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6"/>
      <c r="V109" s="72"/>
      <c r="W109" s="6"/>
      <c r="X109" s="9"/>
      <c r="Z109" s="206"/>
      <c r="AA109" s="204" t="s">
        <v>134</v>
      </c>
      <c r="AB109" s="52" t="s">
        <v>178</v>
      </c>
    </row>
    <row r="110" spans="1:28" ht="17.399999999999999" customHeight="1">
      <c r="A110" s="40">
        <v>3</v>
      </c>
      <c r="B110" s="205"/>
      <c r="C110" s="33"/>
      <c r="D110" s="4"/>
      <c r="E110" s="1"/>
      <c r="F110" s="6"/>
      <c r="G110" s="70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35"/>
      <c r="S110" s="6"/>
      <c r="T110" s="1"/>
      <c r="U110" s="6"/>
      <c r="V110" s="72"/>
      <c r="W110" s="6"/>
      <c r="X110" s="9"/>
      <c r="Y110" s="8">
        <v>6</v>
      </c>
      <c r="Z110" s="207"/>
      <c r="AA110" s="205"/>
      <c r="AB110" s="52">
        <v>6</v>
      </c>
    </row>
    <row r="111" spans="1:28" ht="16.2">
      <c r="A111" s="54"/>
      <c r="B111" s="61"/>
      <c r="D111" s="1"/>
      <c r="E111" s="5"/>
      <c r="F111" s="6"/>
      <c r="G111" s="70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35"/>
      <c r="S111" s="6"/>
      <c r="T111" s="1"/>
      <c r="U111" s="6"/>
      <c r="V111" s="72"/>
      <c r="W111" s="6"/>
      <c r="X111" s="2"/>
      <c r="Y111" s="9"/>
      <c r="AA111" s="66"/>
      <c r="AB111" s="53"/>
    </row>
    <row r="112" spans="1:28" ht="16.2">
      <c r="A112" s="54"/>
      <c r="B112" s="61"/>
      <c r="D112" s="1"/>
      <c r="G112" s="70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35"/>
      <c r="S112" s="6"/>
      <c r="T112" s="1"/>
      <c r="U112" s="6"/>
      <c r="V112" s="72"/>
      <c r="W112" s="6"/>
      <c r="X112" s="6"/>
      <c r="Y112" s="9"/>
      <c r="AA112" s="67"/>
      <c r="AB112" s="53"/>
    </row>
    <row r="113" spans="1:28" ht="17.399999999999999" customHeight="1">
      <c r="A113" s="40" t="s">
        <v>177</v>
      </c>
      <c r="B113" s="208" t="s">
        <v>57</v>
      </c>
      <c r="C113" s="32"/>
      <c r="D113" s="39">
        <v>4</v>
      </c>
      <c r="G113" s="70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35"/>
      <c r="S113" s="6"/>
      <c r="T113" s="1"/>
      <c r="U113" s="6"/>
      <c r="V113" s="72"/>
      <c r="W113" s="6"/>
      <c r="X113" s="6"/>
      <c r="Y113" s="2"/>
      <c r="Z113" s="206"/>
      <c r="AA113" s="204" t="s">
        <v>40</v>
      </c>
      <c r="AB113" s="52" t="s">
        <v>178</v>
      </c>
    </row>
    <row r="114" spans="1:28" ht="17.399999999999999" customHeight="1">
      <c r="A114" s="40">
        <v>4</v>
      </c>
      <c r="B114" s="209"/>
      <c r="C114" s="33"/>
      <c r="G114" s="70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35"/>
      <c r="S114" s="6"/>
      <c r="T114" s="1"/>
      <c r="U114" s="9"/>
      <c r="V114" s="72"/>
      <c r="W114" s="6"/>
      <c r="X114" s="6"/>
      <c r="Y114">
        <v>5</v>
      </c>
      <c r="Z114" s="207"/>
      <c r="AA114" s="205"/>
      <c r="AB114" s="52">
        <v>5</v>
      </c>
    </row>
    <row r="115" spans="1:28" ht="13.5" customHeight="1">
      <c r="A115" s="54"/>
      <c r="B115" s="61"/>
      <c r="E115" s="212" t="s">
        <v>179</v>
      </c>
      <c r="F115" s="212"/>
      <c r="G115" s="70"/>
      <c r="H115" s="36"/>
      <c r="I115" s="42"/>
      <c r="J115" s="5"/>
      <c r="K115" s="10"/>
      <c r="L115" s="6"/>
      <c r="M115" s="6"/>
      <c r="N115" s="6"/>
      <c r="O115" s="6"/>
      <c r="P115" s="6"/>
      <c r="Q115" s="10"/>
      <c r="R115" s="35"/>
      <c r="S115" s="6"/>
      <c r="T115" s="5"/>
      <c r="U115" s="37"/>
      <c r="V115" s="72"/>
      <c r="W115" s="212" t="s">
        <v>180</v>
      </c>
      <c r="X115" s="212"/>
      <c r="AA115" s="66"/>
      <c r="AB115" s="53"/>
    </row>
    <row r="116" spans="1:28" ht="13.5" customHeight="1">
      <c r="A116" s="54"/>
      <c r="B116" s="61"/>
      <c r="E116" s="212"/>
      <c r="F116" s="212"/>
      <c r="G116" s="70"/>
      <c r="H116" s="36"/>
      <c r="I116" s="44"/>
      <c r="J116" s="7"/>
      <c r="K116" s="10"/>
      <c r="L116" s="6"/>
      <c r="M116" s="6"/>
      <c r="N116" s="6"/>
      <c r="O116" s="6"/>
      <c r="P116" s="6"/>
      <c r="Q116" s="10"/>
      <c r="R116" s="34"/>
      <c r="S116" s="7"/>
      <c r="T116" s="1"/>
      <c r="U116" s="37"/>
      <c r="V116" s="72"/>
      <c r="W116" s="212"/>
      <c r="X116" s="212"/>
      <c r="AA116" s="67"/>
      <c r="AB116" s="53"/>
    </row>
    <row r="117" spans="1:28" ht="17.399999999999999" customHeight="1">
      <c r="A117" s="40" t="s">
        <v>177</v>
      </c>
      <c r="B117" s="204" t="s">
        <v>66</v>
      </c>
      <c r="C117" s="32"/>
      <c r="D117" s="38">
        <v>5</v>
      </c>
      <c r="G117" s="70"/>
      <c r="H117" s="1"/>
      <c r="I117" s="6"/>
      <c r="K117" s="10"/>
      <c r="Q117" s="10"/>
      <c r="R117" s="34"/>
      <c r="S117" s="6"/>
      <c r="T117" s="1"/>
      <c r="U117" s="9"/>
      <c r="V117" s="72"/>
      <c r="W117" s="6"/>
      <c r="X117" s="6"/>
      <c r="Z117" s="206"/>
      <c r="AA117" s="204" t="s">
        <v>82</v>
      </c>
      <c r="AB117" s="52" t="s">
        <v>178</v>
      </c>
    </row>
    <row r="118" spans="1:28" ht="17.399999999999999" customHeight="1">
      <c r="A118" s="40">
        <v>5</v>
      </c>
      <c r="B118" s="205"/>
      <c r="C118" s="33"/>
      <c r="D118" s="4"/>
      <c r="G118" s="70"/>
      <c r="H118" s="1"/>
      <c r="I118" s="6"/>
      <c r="K118" s="10"/>
      <c r="Q118" s="10"/>
      <c r="R118" s="34"/>
      <c r="S118" s="6"/>
      <c r="T118" s="1"/>
      <c r="U118" s="6"/>
      <c r="V118" s="72"/>
      <c r="W118" s="6"/>
      <c r="X118" s="6"/>
      <c r="Y118" s="8">
        <v>4</v>
      </c>
      <c r="Z118" s="207"/>
      <c r="AA118" s="205"/>
      <c r="AB118" s="52">
        <v>4</v>
      </c>
    </row>
    <row r="119" spans="1:28" ht="16.2">
      <c r="A119" s="54"/>
      <c r="B119" s="61"/>
      <c r="D119" s="1"/>
      <c r="G119" s="70"/>
      <c r="H119" s="1"/>
      <c r="I119" s="6"/>
      <c r="K119" s="10"/>
      <c r="Q119" s="10"/>
      <c r="R119" s="34"/>
      <c r="S119" s="6"/>
      <c r="T119" s="1"/>
      <c r="U119" s="6"/>
      <c r="V119" s="72"/>
      <c r="W119" s="6"/>
      <c r="X119" s="6"/>
      <c r="Y119" s="9"/>
      <c r="AA119" s="66"/>
      <c r="AB119" s="53"/>
    </row>
    <row r="120" spans="1:28" ht="16.2">
      <c r="A120" s="54"/>
      <c r="B120" s="61"/>
      <c r="D120" s="1"/>
      <c r="E120" s="4"/>
      <c r="F120" s="6"/>
      <c r="G120" s="70"/>
      <c r="H120" s="1"/>
      <c r="I120" s="6"/>
      <c r="K120" s="10"/>
      <c r="Q120" s="10"/>
      <c r="R120" s="34"/>
      <c r="S120" s="6"/>
      <c r="T120" s="1"/>
      <c r="U120" s="6"/>
      <c r="V120" s="72"/>
      <c r="W120" s="6"/>
      <c r="X120" s="8"/>
      <c r="Y120" s="9"/>
      <c r="AA120" s="67"/>
      <c r="AB120" s="53"/>
    </row>
    <row r="121" spans="1:28" ht="17.399999999999999" customHeight="1">
      <c r="A121" s="40" t="s">
        <v>177</v>
      </c>
      <c r="B121" s="204" t="s">
        <v>50</v>
      </c>
      <c r="C121" s="32"/>
      <c r="D121" s="39">
        <v>6</v>
      </c>
      <c r="E121" s="1"/>
      <c r="F121" s="6"/>
      <c r="G121" s="70"/>
      <c r="H121" s="1"/>
      <c r="I121" s="6"/>
      <c r="K121" s="10"/>
      <c r="Q121" s="10"/>
      <c r="R121" s="34"/>
      <c r="S121" s="6"/>
      <c r="T121" s="1"/>
      <c r="U121" s="6"/>
      <c r="V121" s="72"/>
      <c r="W121" s="6"/>
      <c r="X121" s="9"/>
      <c r="Y121" s="2"/>
      <c r="Z121" s="206"/>
      <c r="AA121" s="204" t="s">
        <v>91</v>
      </c>
      <c r="AB121" s="52" t="s">
        <v>178</v>
      </c>
    </row>
    <row r="122" spans="1:28" ht="17.399999999999999" customHeight="1">
      <c r="A122" s="40">
        <v>6</v>
      </c>
      <c r="B122" s="205"/>
      <c r="C122" s="33"/>
      <c r="E122" s="1"/>
      <c r="F122" s="6"/>
      <c r="G122" s="70"/>
      <c r="H122" s="1"/>
      <c r="I122" s="6"/>
      <c r="K122" s="10"/>
      <c r="Q122" s="10"/>
      <c r="R122" s="217"/>
      <c r="S122" s="6"/>
      <c r="T122" s="1"/>
      <c r="U122" s="6"/>
      <c r="V122" s="72"/>
      <c r="W122" s="6"/>
      <c r="X122" s="9"/>
      <c r="Y122">
        <v>3</v>
      </c>
      <c r="Z122" s="207"/>
      <c r="AA122" s="205"/>
      <c r="AB122" s="52">
        <v>3</v>
      </c>
    </row>
    <row r="123" spans="1:28" ht="16.2">
      <c r="A123" s="54"/>
      <c r="B123" s="131"/>
      <c r="E123" s="202"/>
      <c r="F123" s="41"/>
      <c r="G123" s="48"/>
      <c r="H123" s="5"/>
      <c r="I123" s="6"/>
      <c r="K123" s="10"/>
      <c r="Q123" s="10"/>
      <c r="R123" s="218"/>
      <c r="S123" s="6"/>
      <c r="T123" s="1"/>
      <c r="U123" s="6"/>
      <c r="V123" s="47"/>
      <c r="W123" s="3"/>
      <c r="X123" s="203"/>
      <c r="AA123" s="66"/>
      <c r="AB123" s="53"/>
    </row>
    <row r="124" spans="1:28" ht="16.2">
      <c r="A124" s="54"/>
      <c r="B124" s="131"/>
      <c r="E124" s="202"/>
      <c r="F124" s="43"/>
      <c r="G124" s="45"/>
      <c r="I124" s="6"/>
      <c r="K124" s="10"/>
      <c r="Q124" s="10"/>
      <c r="S124" s="6"/>
      <c r="T124" s="6"/>
      <c r="U124" s="7"/>
      <c r="V124" s="51"/>
      <c r="X124" s="203"/>
      <c r="AA124" s="67"/>
      <c r="AB124" s="53"/>
    </row>
    <row r="125" spans="1:28" ht="17.399999999999999" customHeight="1">
      <c r="A125" s="40" t="s">
        <v>177</v>
      </c>
      <c r="B125" s="204" t="s">
        <v>138</v>
      </c>
      <c r="C125" s="32"/>
      <c r="D125" s="38">
        <v>7</v>
      </c>
      <c r="E125" s="1"/>
      <c r="F125" s="6"/>
      <c r="G125" s="10"/>
      <c r="I125" s="6"/>
      <c r="K125" s="10"/>
      <c r="Q125" s="10"/>
      <c r="S125" s="6"/>
      <c r="T125" s="6"/>
      <c r="U125" s="6"/>
      <c r="V125" s="47"/>
      <c r="X125" s="9"/>
      <c r="Z125" s="206"/>
      <c r="AA125" s="204" t="s">
        <v>78</v>
      </c>
      <c r="AB125" s="52" t="s">
        <v>178</v>
      </c>
    </row>
    <row r="126" spans="1:28" ht="17.399999999999999" customHeight="1">
      <c r="A126" s="40">
        <v>7</v>
      </c>
      <c r="B126" s="205"/>
      <c r="C126" s="33"/>
      <c r="D126" s="4"/>
      <c r="E126" s="1"/>
      <c r="F126" s="6"/>
      <c r="G126" s="10"/>
      <c r="I126" s="6"/>
      <c r="K126" s="10"/>
      <c r="Q126" s="10"/>
      <c r="S126" s="6"/>
      <c r="T126" s="6"/>
      <c r="U126" s="6"/>
      <c r="V126" s="47"/>
      <c r="X126" s="9"/>
      <c r="Y126" s="8">
        <v>2</v>
      </c>
      <c r="Z126" s="207"/>
      <c r="AA126" s="205"/>
      <c r="AB126" s="52">
        <v>2</v>
      </c>
    </row>
    <row r="127" spans="1:28" ht="16.2">
      <c r="A127" s="54"/>
      <c r="B127" s="61"/>
      <c r="D127" s="1"/>
      <c r="E127" s="5"/>
      <c r="F127" s="6"/>
      <c r="G127" s="10"/>
      <c r="I127" s="6"/>
      <c r="K127" s="10"/>
      <c r="Q127" s="10"/>
      <c r="S127" s="6"/>
      <c r="T127" s="6"/>
      <c r="U127" s="6"/>
      <c r="V127" s="47"/>
      <c r="X127" s="2"/>
      <c r="Y127" s="9"/>
      <c r="AA127" s="66"/>
      <c r="AB127" s="53"/>
    </row>
    <row r="128" spans="1:28" ht="16.2">
      <c r="A128" s="54"/>
      <c r="B128" s="61"/>
      <c r="D128" s="1"/>
      <c r="G128" s="10"/>
      <c r="I128" s="6"/>
      <c r="K128" s="10"/>
      <c r="Q128" s="10"/>
      <c r="S128" s="6"/>
      <c r="T128" s="6"/>
      <c r="U128" s="6"/>
      <c r="V128" s="47"/>
      <c r="X128" s="6"/>
      <c r="Y128" s="9"/>
      <c r="AA128" s="67"/>
      <c r="AB128" s="53"/>
    </row>
    <row r="129" spans="1:28" ht="17.399999999999999" customHeight="1">
      <c r="A129" s="40" t="s">
        <v>177</v>
      </c>
      <c r="B129" s="208" t="s">
        <v>146</v>
      </c>
      <c r="C129" s="32"/>
      <c r="D129" s="39">
        <v>8</v>
      </c>
      <c r="G129" s="10"/>
      <c r="I129" s="6"/>
      <c r="K129" s="10"/>
      <c r="Q129" s="10"/>
      <c r="S129" s="6"/>
      <c r="T129" s="6"/>
      <c r="U129" s="6"/>
      <c r="V129" s="47"/>
      <c r="X129" s="6"/>
      <c r="Y129" s="2"/>
      <c r="Z129" s="206"/>
      <c r="AA129" s="210" t="s">
        <v>146</v>
      </c>
      <c r="AB129" s="52" t="s">
        <v>178</v>
      </c>
    </row>
    <row r="130" spans="1:28" ht="17.399999999999999" customHeight="1">
      <c r="A130" s="40">
        <v>8</v>
      </c>
      <c r="B130" s="209"/>
      <c r="C130" s="33"/>
      <c r="G130" s="10"/>
      <c r="I130" s="6"/>
      <c r="K130" s="10"/>
      <c r="Q130" s="10"/>
      <c r="S130" s="6"/>
      <c r="U130" s="6"/>
      <c r="V130" s="47"/>
      <c r="X130" s="6"/>
      <c r="Y130">
        <v>1</v>
      </c>
      <c r="Z130" s="207"/>
      <c r="AA130" s="211"/>
      <c r="AB130" s="52">
        <v>1</v>
      </c>
    </row>
    <row r="131" spans="1:28">
      <c r="A131" s="6"/>
      <c r="X131" s="6"/>
    </row>
    <row r="132" spans="1:28">
      <c r="A132" s="6"/>
      <c r="X132" s="6"/>
    </row>
    <row r="133" spans="1:28">
      <c r="X133" s="6"/>
    </row>
  </sheetData>
  <mergeCells count="139">
    <mergeCell ref="X123:X124"/>
    <mergeCell ref="B125:B126"/>
    <mergeCell ref="Z125:Z126"/>
    <mergeCell ref="AA125:AA126"/>
    <mergeCell ref="B129:B130"/>
    <mergeCell ref="Z129:Z130"/>
    <mergeCell ref="AA129:AA130"/>
    <mergeCell ref="E115:F116"/>
    <mergeCell ref="W115:X116"/>
    <mergeCell ref="B117:B118"/>
    <mergeCell ref="Z117:Z118"/>
    <mergeCell ref="AA117:AA118"/>
    <mergeCell ref="B121:B122"/>
    <mergeCell ref="Z121:Z122"/>
    <mergeCell ref="AA121:AA122"/>
    <mergeCell ref="R122:R123"/>
    <mergeCell ref="E123:E124"/>
    <mergeCell ref="B109:B110"/>
    <mergeCell ref="Z109:Z110"/>
    <mergeCell ref="AA109:AA110"/>
    <mergeCell ref="B113:B114"/>
    <mergeCell ref="Z113:Z114"/>
    <mergeCell ref="AA113:AA114"/>
    <mergeCell ref="AA101:AA102"/>
    <mergeCell ref="B105:B106"/>
    <mergeCell ref="Z105:Z106"/>
    <mergeCell ref="AA105:AA106"/>
    <mergeCell ref="E107:E108"/>
    <mergeCell ref="X107:X108"/>
    <mergeCell ref="B93:B94"/>
    <mergeCell ref="G93:G106"/>
    <mergeCell ref="V93:V106"/>
    <mergeCell ref="Z93:Z94"/>
    <mergeCell ref="AA93:AA94"/>
    <mergeCell ref="B97:B98"/>
    <mergeCell ref="Z97:Z98"/>
    <mergeCell ref="AA97:AA98"/>
    <mergeCell ref="B101:B102"/>
    <mergeCell ref="Z101:Z102"/>
    <mergeCell ref="B89:B90"/>
    <mergeCell ref="Z89:Z90"/>
    <mergeCell ref="AA89:AA90"/>
    <mergeCell ref="R90:R91"/>
    <mergeCell ref="E91:E92"/>
    <mergeCell ref="X91:X92"/>
    <mergeCell ref="B81:B82"/>
    <mergeCell ref="Z81:Z82"/>
    <mergeCell ref="AA81:AA82"/>
    <mergeCell ref="E83:F84"/>
    <mergeCell ref="W83:X84"/>
    <mergeCell ref="B85:B86"/>
    <mergeCell ref="Z85:Z86"/>
    <mergeCell ref="AA85:AA86"/>
    <mergeCell ref="E75:E76"/>
    <mergeCell ref="X75:X76"/>
    <mergeCell ref="B77:B78"/>
    <mergeCell ref="Z77:Z78"/>
    <mergeCell ref="AA77:AA78"/>
    <mergeCell ref="Z61:Z62"/>
    <mergeCell ref="AA61:AA62"/>
    <mergeCell ref="B65:B66"/>
    <mergeCell ref="Z65:Z66"/>
    <mergeCell ref="AA65:AA66"/>
    <mergeCell ref="B69:B70"/>
    <mergeCell ref="Z69:Z70"/>
    <mergeCell ref="AA69:AA70"/>
    <mergeCell ref="N70:O85"/>
    <mergeCell ref="B73:B74"/>
    <mergeCell ref="B61:B62"/>
    <mergeCell ref="I61:I74"/>
    <mergeCell ref="J61:J74"/>
    <mergeCell ref="S61:S74"/>
    <mergeCell ref="T61:T74"/>
    <mergeCell ref="Z73:Z74"/>
    <mergeCell ref="AA73:AA74"/>
    <mergeCell ref="B45:B46"/>
    <mergeCell ref="Z45:Z46"/>
    <mergeCell ref="AA45:AA46"/>
    <mergeCell ref="B49:B50"/>
    <mergeCell ref="Z49:Z50"/>
    <mergeCell ref="AA49:AA50"/>
    <mergeCell ref="X59:X60"/>
    <mergeCell ref="B53:B54"/>
    <mergeCell ref="E43:E44"/>
    <mergeCell ref="X43:X44"/>
    <mergeCell ref="E51:F52"/>
    <mergeCell ref="W51:X52"/>
    <mergeCell ref="Z53:Z54"/>
    <mergeCell ref="AA53:AA54"/>
    <mergeCell ref="B57:B58"/>
    <mergeCell ref="Z57:Z58"/>
    <mergeCell ref="AA57:AA58"/>
    <mergeCell ref="R58:R59"/>
    <mergeCell ref="E59:E60"/>
    <mergeCell ref="B29:B30"/>
    <mergeCell ref="G29:G42"/>
    <mergeCell ref="V29:V42"/>
    <mergeCell ref="Z29:Z30"/>
    <mergeCell ref="AA29:AA30"/>
    <mergeCell ref="B33:B34"/>
    <mergeCell ref="Z33:Z34"/>
    <mergeCell ref="AA33:AA34"/>
    <mergeCell ref="B37:B38"/>
    <mergeCell ref="Z37:Z38"/>
    <mergeCell ref="AA37:AA38"/>
    <mergeCell ref="B41:B42"/>
    <mergeCell ref="Z41:Z42"/>
    <mergeCell ref="AA41:AA42"/>
    <mergeCell ref="E19:F20"/>
    <mergeCell ref="W19:X20"/>
    <mergeCell ref="B21:B22"/>
    <mergeCell ref="Z21:Z22"/>
    <mergeCell ref="AA21:AA22"/>
    <mergeCell ref="B25:B26"/>
    <mergeCell ref="Z25:Z26"/>
    <mergeCell ref="AA25:AA26"/>
    <mergeCell ref="R26:R27"/>
    <mergeCell ref="E27:E28"/>
    <mergeCell ref="X27:X28"/>
    <mergeCell ref="B17:B18"/>
    <mergeCell ref="Z17:Z18"/>
    <mergeCell ref="AA17:AA18"/>
    <mergeCell ref="B5:B6"/>
    <mergeCell ref="Z5:Z6"/>
    <mergeCell ref="AA5:AA6"/>
    <mergeCell ref="B9:B10"/>
    <mergeCell ref="Z9:Z10"/>
    <mergeCell ref="AA9:AA10"/>
    <mergeCell ref="B2:AA2"/>
    <mergeCell ref="F4:G4"/>
    <mergeCell ref="I4:K4"/>
    <mergeCell ref="M4:P4"/>
    <mergeCell ref="R4:T4"/>
    <mergeCell ref="V4:W4"/>
    <mergeCell ref="E11:E12"/>
    <mergeCell ref="X11:X12"/>
    <mergeCell ref="B13:B14"/>
    <mergeCell ref="Z13:Z14"/>
    <mergeCell ref="AA13:AA14"/>
  </mergeCells>
  <phoneticPr fontId="10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3"/>
  <sheetViews>
    <sheetView showGridLines="0" zoomScale="80" zoomScaleNormal="80" zoomScaleSheetLayoutView="70" workbookViewId="0"/>
  </sheetViews>
  <sheetFormatPr defaultRowHeight="13.2"/>
  <cols>
    <col min="1" max="1" width="5.44140625" customWidth="1"/>
    <col min="2" max="2" width="50" customWidth="1"/>
    <col min="3" max="3" width="1.109375" customWidth="1"/>
    <col min="4" max="4" width="8.6640625" customWidth="1"/>
    <col min="5" max="5" width="6.109375" customWidth="1"/>
    <col min="6" max="6" width="3.109375" customWidth="1"/>
    <col min="7" max="7" width="7.44140625" customWidth="1"/>
    <col min="8" max="8" width="6.109375" customWidth="1"/>
    <col min="9" max="9" width="1.109375" customWidth="1"/>
    <col min="10" max="10" width="7.44140625" customWidth="1"/>
    <col min="11" max="11" width="5.109375" customWidth="1"/>
    <col min="12" max="13" width="6.109375" customWidth="1"/>
    <col min="14" max="15" width="3.6640625" customWidth="1"/>
    <col min="16" max="17" width="6.109375" customWidth="1"/>
    <col min="18" max="18" width="6" customWidth="1"/>
    <col min="19" max="19" width="7.44140625" customWidth="1"/>
    <col min="20" max="20" width="1.109375" customWidth="1"/>
    <col min="21" max="21" width="6.109375" customWidth="1"/>
    <col min="22" max="22" width="7.44140625" customWidth="1"/>
    <col min="23" max="23" width="3.109375" customWidth="1"/>
    <col min="24" max="24" width="6.109375" customWidth="1"/>
    <col min="25" max="25" width="8.6640625" customWidth="1"/>
    <col min="26" max="26" width="1.109375" customWidth="1"/>
    <col min="27" max="27" width="50.109375" customWidth="1"/>
    <col min="28" max="28" width="5.44140625" customWidth="1"/>
  </cols>
  <sheetData>
    <row r="2" spans="1:28" ht="33">
      <c r="A2" s="6"/>
      <c r="B2" s="194" t="s">
        <v>144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6"/>
    </row>
    <row r="3" spans="1:28" ht="23.4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6"/>
    </row>
    <row r="4" spans="1:28" ht="26.25" customHeight="1">
      <c r="A4" s="6"/>
      <c r="E4" s="6"/>
      <c r="F4" s="196">
        <v>44360</v>
      </c>
      <c r="G4" s="197"/>
      <c r="H4" s="6"/>
      <c r="I4" s="198">
        <v>44367</v>
      </c>
      <c r="J4" s="198"/>
      <c r="K4" s="197"/>
      <c r="M4" s="198">
        <v>44373</v>
      </c>
      <c r="N4" s="198"/>
      <c r="O4" s="198"/>
      <c r="P4" s="198"/>
      <c r="Q4" s="10"/>
      <c r="R4" s="199">
        <f>I4</f>
        <v>44367</v>
      </c>
      <c r="S4" s="200"/>
      <c r="T4" s="200"/>
      <c r="U4" s="6"/>
      <c r="V4" s="201">
        <f>F4</f>
        <v>44360</v>
      </c>
      <c r="W4" s="196"/>
      <c r="X4" s="6"/>
      <c r="AB4" s="6"/>
    </row>
    <row r="5" spans="1:28" ht="16.350000000000001" customHeight="1" thickBot="1">
      <c r="A5" s="40" t="s">
        <v>145</v>
      </c>
      <c r="B5" s="230" t="str">
        <f>IFERROR(VLOOKUP(ASC(A5&amp;A6),抽選結果!$C:$E,2,FALSE),"")</f>
        <v>ヴェルフェ矢板Ｕ－１２・ｆｌｅｕｒ</v>
      </c>
      <c r="C5" s="32"/>
      <c r="D5" s="38">
        <v>1</v>
      </c>
      <c r="E5" s="6"/>
      <c r="F5" s="6"/>
      <c r="G5" s="10"/>
      <c r="I5" s="6"/>
      <c r="K5" s="10"/>
      <c r="Q5" s="10"/>
      <c r="S5" s="6"/>
      <c r="U5" s="6"/>
      <c r="V5" s="47"/>
      <c r="W5" s="6"/>
      <c r="X5" s="6"/>
      <c r="Z5" s="206"/>
      <c r="AA5" s="232" t="str">
        <f>IFERROR(VLOOKUP(ASC(AB5&amp;AB6),抽選結果!$C:$E,2,FALSE),"")</f>
        <v>ＴＥＡＭリフレＳＣ</v>
      </c>
      <c r="AB5" s="52" t="s">
        <v>147</v>
      </c>
    </row>
    <row r="6" spans="1:28" ht="16.350000000000001" customHeight="1" thickTop="1">
      <c r="A6" s="40">
        <v>1</v>
      </c>
      <c r="B6" s="231"/>
      <c r="C6" s="33"/>
      <c r="D6" s="181"/>
      <c r="E6" s="6"/>
      <c r="F6" s="6"/>
      <c r="G6" s="10"/>
      <c r="I6" s="6"/>
      <c r="K6" s="10"/>
      <c r="Q6" s="10"/>
      <c r="S6" s="6"/>
      <c r="U6" s="6"/>
      <c r="V6" s="47"/>
      <c r="W6" s="6"/>
      <c r="X6" s="6"/>
      <c r="Y6" s="184">
        <v>8</v>
      </c>
      <c r="Z6" s="207"/>
      <c r="AA6" s="233"/>
      <c r="AB6" s="52">
        <v>8</v>
      </c>
    </row>
    <row r="7" spans="1:28" ht="16.8" thickBot="1">
      <c r="A7" s="54"/>
      <c r="B7" s="61"/>
      <c r="D7" s="182"/>
      <c r="E7" s="6"/>
      <c r="F7" s="6"/>
      <c r="G7" s="10"/>
      <c r="I7" s="6"/>
      <c r="K7" s="10"/>
      <c r="Q7" s="10"/>
      <c r="S7" s="6"/>
      <c r="U7" s="6"/>
      <c r="V7" s="47"/>
      <c r="W7" s="6"/>
      <c r="X7" s="6"/>
      <c r="Y7" s="179"/>
      <c r="AA7" s="66"/>
      <c r="AB7" s="53"/>
    </row>
    <row r="8" spans="1:28" ht="16.8" thickTop="1">
      <c r="A8" s="54"/>
      <c r="B8" s="61"/>
      <c r="D8" s="1"/>
      <c r="E8" s="189"/>
      <c r="F8" s="179"/>
      <c r="G8" s="10"/>
      <c r="I8" s="6"/>
      <c r="K8" s="10"/>
      <c r="Q8" s="10"/>
      <c r="S8" s="6"/>
      <c r="U8" s="6"/>
      <c r="V8" s="47"/>
      <c r="W8" s="182"/>
      <c r="X8" s="189"/>
      <c r="Y8" s="9"/>
      <c r="AA8" s="67"/>
      <c r="AB8" s="53"/>
    </row>
    <row r="9" spans="1:28" ht="17.399999999999999" customHeight="1">
      <c r="A9" s="40" t="s">
        <v>145</v>
      </c>
      <c r="B9" s="208" t="str">
        <f>IFERROR(VLOOKUP(ASC(A9&amp;A10),抽選結果!$C:$E,2,FALSE),"")</f>
        <v>今市ＦＣプログレス</v>
      </c>
      <c r="C9" s="32"/>
      <c r="D9" s="39">
        <v>2</v>
      </c>
      <c r="E9" s="6"/>
      <c r="F9" s="179"/>
      <c r="G9" s="10"/>
      <c r="I9" s="6"/>
      <c r="K9" s="10"/>
      <c r="Q9" s="10"/>
      <c r="S9" s="6"/>
      <c r="U9" s="6"/>
      <c r="V9" s="47"/>
      <c r="W9" s="182"/>
      <c r="X9" s="6"/>
      <c r="Y9" s="2"/>
      <c r="Z9" s="206"/>
      <c r="AA9" s="210" t="str">
        <f>IFERROR(VLOOKUP(ASC(AB9&amp;AB10),抽選結果!$C:$E,2,FALSE),"")</f>
        <v>ＦＣ中村</v>
      </c>
      <c r="AB9" s="52" t="s">
        <v>147</v>
      </c>
    </row>
    <row r="10" spans="1:28" ht="17.399999999999999" customHeight="1">
      <c r="A10" s="40">
        <v>2</v>
      </c>
      <c r="B10" s="209"/>
      <c r="C10" s="33"/>
      <c r="E10" s="6"/>
      <c r="F10" s="179"/>
      <c r="G10" s="10"/>
      <c r="I10" s="6"/>
      <c r="K10" s="10"/>
      <c r="Q10" s="10"/>
      <c r="S10" s="6"/>
      <c r="U10" s="6"/>
      <c r="V10" s="47"/>
      <c r="W10" s="182"/>
      <c r="X10" s="6"/>
      <c r="Y10">
        <v>7</v>
      </c>
      <c r="Z10" s="207"/>
      <c r="AA10" s="211"/>
      <c r="AB10" s="52">
        <v>7</v>
      </c>
    </row>
    <row r="11" spans="1:28" ht="13.5" customHeight="1" thickBot="1">
      <c r="A11" s="54"/>
      <c r="B11" s="61"/>
      <c r="E11" s="234"/>
      <c r="F11" s="190"/>
      <c r="G11" s="45"/>
      <c r="I11" s="6"/>
      <c r="K11" s="10"/>
      <c r="Q11" s="10"/>
      <c r="S11" s="6"/>
      <c r="U11" s="6"/>
      <c r="V11" s="47"/>
      <c r="W11" s="178"/>
      <c r="X11" s="235"/>
      <c r="AA11" s="66"/>
      <c r="AB11" s="53"/>
    </row>
    <row r="12" spans="1:28" ht="13.5" customHeight="1" thickTop="1">
      <c r="A12" s="54"/>
      <c r="B12" s="61"/>
      <c r="E12" s="202"/>
      <c r="F12" s="154"/>
      <c r="G12" s="155"/>
      <c r="H12" s="152"/>
      <c r="I12" s="6"/>
      <c r="K12" s="10"/>
      <c r="Q12" s="10"/>
      <c r="S12" s="6"/>
      <c r="T12" s="1"/>
      <c r="U12" s="158"/>
      <c r="V12" s="160"/>
      <c r="W12" s="152"/>
      <c r="X12" s="203"/>
      <c r="AA12" s="67"/>
      <c r="AB12" s="53"/>
    </row>
    <row r="13" spans="1:28" ht="18.75" customHeight="1" thickBot="1">
      <c r="A13" s="40" t="s">
        <v>145</v>
      </c>
      <c r="B13" s="208" t="str">
        <f>IFERROR(VLOOKUP(ASC(A13&amp;A14),抽選結果!$C:$E,2,FALSE),"")</f>
        <v>ＦＣプリメーロ</v>
      </c>
      <c r="C13" s="32"/>
      <c r="D13" s="38">
        <v>3</v>
      </c>
      <c r="E13" s="1"/>
      <c r="F13" s="9"/>
      <c r="G13" s="70"/>
      <c r="H13" s="1"/>
      <c r="I13" s="6"/>
      <c r="K13" s="10"/>
      <c r="Q13" s="10"/>
      <c r="S13" s="6"/>
      <c r="T13" s="1"/>
      <c r="U13" s="6"/>
      <c r="V13" s="72"/>
      <c r="W13" s="6"/>
      <c r="X13" s="9"/>
      <c r="Z13" s="206"/>
      <c r="AA13" s="210" t="str">
        <f>IFERROR(VLOOKUP(ASC(AB13&amp;AB14),抽選結果!$C:$E,2,FALSE),"")</f>
        <v>東那須野FCフェニックス</v>
      </c>
      <c r="AB13" s="52" t="s">
        <v>147</v>
      </c>
    </row>
    <row r="14" spans="1:28" ht="18.75" customHeight="1" thickTop="1">
      <c r="A14" s="40">
        <v>3</v>
      </c>
      <c r="B14" s="209"/>
      <c r="C14" s="33"/>
      <c r="D14" s="181"/>
      <c r="E14" s="1"/>
      <c r="F14" s="6"/>
      <c r="G14" s="70"/>
      <c r="H14" s="1"/>
      <c r="I14" s="6"/>
      <c r="K14" s="10"/>
      <c r="Q14" s="10"/>
      <c r="R14" s="34"/>
      <c r="S14" s="6"/>
      <c r="T14" s="1"/>
      <c r="U14" s="6"/>
      <c r="V14" s="72"/>
      <c r="W14" s="6"/>
      <c r="X14" s="9"/>
      <c r="Y14" s="8">
        <v>6</v>
      </c>
      <c r="Z14" s="207"/>
      <c r="AA14" s="211"/>
      <c r="AB14" s="52">
        <v>6</v>
      </c>
    </row>
    <row r="15" spans="1:28" ht="16.8" thickBot="1">
      <c r="A15" s="54"/>
      <c r="B15" s="61"/>
      <c r="D15" s="182"/>
      <c r="E15" s="153"/>
      <c r="F15" s="6"/>
      <c r="G15" s="70"/>
      <c r="H15" s="1"/>
      <c r="I15" s="6"/>
      <c r="K15" s="10"/>
      <c r="Q15" s="10"/>
      <c r="R15" s="34"/>
      <c r="S15" s="6"/>
      <c r="T15" s="1"/>
      <c r="U15" s="6"/>
      <c r="V15" s="72"/>
      <c r="W15" s="6"/>
      <c r="X15" s="159"/>
      <c r="Y15" s="9"/>
      <c r="AA15" s="66"/>
      <c r="AB15" s="53"/>
    </row>
    <row r="16" spans="1:28" ht="16.8" thickTop="1">
      <c r="A16" s="54"/>
      <c r="B16" s="61"/>
      <c r="D16" s="1"/>
      <c r="E16" s="6"/>
      <c r="F16" s="6"/>
      <c r="G16" s="70"/>
      <c r="H16" s="1"/>
      <c r="I16" s="6"/>
      <c r="K16" s="10"/>
      <c r="Q16" s="10"/>
      <c r="R16" s="34"/>
      <c r="S16" s="6"/>
      <c r="T16" s="1"/>
      <c r="U16" s="6"/>
      <c r="V16" s="72"/>
      <c r="W16" s="6"/>
      <c r="X16" s="6"/>
      <c r="Y16" s="179"/>
      <c r="AA16" s="67"/>
      <c r="AB16" s="53"/>
    </row>
    <row r="17" spans="1:28" ht="17.399999999999999" customHeight="1" thickBot="1">
      <c r="A17" s="40" t="s">
        <v>145</v>
      </c>
      <c r="B17" s="208" t="str">
        <f>IFERROR(VLOOKUP(ASC(A17&amp;A18),抽選結果!$C:$E,2,FALSE),"")</f>
        <v>壬生ＦＣユナイテッド</v>
      </c>
      <c r="C17" s="32"/>
      <c r="D17" s="39">
        <v>4</v>
      </c>
      <c r="E17" s="6"/>
      <c r="F17" s="6"/>
      <c r="G17" s="70"/>
      <c r="H17" s="1"/>
      <c r="I17" s="6"/>
      <c r="K17" s="10"/>
      <c r="Q17" s="10"/>
      <c r="R17" s="34"/>
      <c r="S17" s="6"/>
      <c r="T17" s="1"/>
      <c r="U17" s="6"/>
      <c r="V17" s="72"/>
      <c r="W17" s="6"/>
      <c r="X17" s="6"/>
      <c r="Y17" s="180"/>
      <c r="Z17" s="206"/>
      <c r="AA17" s="210" t="str">
        <f>IFERROR(VLOOKUP(ASC(AB17&amp;AB18),抽選結果!$C:$E,2,FALSE),"")</f>
        <v>ＦＣみらい</v>
      </c>
      <c r="AB17" s="52" t="s">
        <v>147</v>
      </c>
    </row>
    <row r="18" spans="1:28" ht="17.399999999999999" customHeight="1" thickTop="1">
      <c r="A18" s="40">
        <v>4</v>
      </c>
      <c r="B18" s="209"/>
      <c r="C18" s="33"/>
      <c r="E18" s="6"/>
      <c r="F18" s="6"/>
      <c r="G18" s="70"/>
      <c r="H18" s="1"/>
      <c r="I18" s="6"/>
      <c r="K18" s="10"/>
      <c r="Q18" s="10"/>
      <c r="R18" s="34"/>
      <c r="S18" s="6"/>
      <c r="T18" s="1"/>
      <c r="U18" s="9"/>
      <c r="V18" s="72"/>
      <c r="W18" s="6"/>
      <c r="X18" s="6"/>
      <c r="Y18">
        <v>5</v>
      </c>
      <c r="Z18" s="207"/>
      <c r="AA18" s="211"/>
      <c r="AB18" s="52">
        <v>5</v>
      </c>
    </row>
    <row r="19" spans="1:28" ht="13.5" customHeight="1">
      <c r="A19" s="54"/>
      <c r="B19" s="61"/>
      <c r="E19" s="212" t="s">
        <v>154</v>
      </c>
      <c r="F19" s="212"/>
      <c r="G19" s="70"/>
      <c r="H19" s="1"/>
      <c r="I19" s="42"/>
      <c r="K19" s="10"/>
      <c r="Q19" s="10"/>
      <c r="R19" s="34"/>
      <c r="S19" s="6"/>
      <c r="T19" s="5"/>
      <c r="U19" s="37"/>
      <c r="V19" s="72"/>
      <c r="W19" s="212" t="s">
        <v>155</v>
      </c>
      <c r="X19" s="212"/>
      <c r="AA19" s="66"/>
      <c r="AB19" s="53"/>
    </row>
    <row r="20" spans="1:28" ht="13.5" customHeight="1">
      <c r="A20" s="54"/>
      <c r="B20" s="61"/>
      <c r="E20" s="212"/>
      <c r="F20" s="212"/>
      <c r="G20" s="70"/>
      <c r="H20" s="1"/>
      <c r="I20" s="44"/>
      <c r="J20" s="4"/>
      <c r="K20" s="10"/>
      <c r="L20" s="6"/>
      <c r="M20" s="6"/>
      <c r="N20" s="6"/>
      <c r="O20" s="6"/>
      <c r="P20" s="6"/>
      <c r="Q20" s="10"/>
      <c r="R20" s="35"/>
      <c r="S20" s="7"/>
      <c r="T20" s="1"/>
      <c r="U20" s="37"/>
      <c r="V20" s="72"/>
      <c r="W20" s="212"/>
      <c r="X20" s="212"/>
      <c r="AA20" s="67"/>
      <c r="AB20" s="53"/>
    </row>
    <row r="21" spans="1:28" ht="17.399999999999999" customHeight="1">
      <c r="A21" s="40" t="s">
        <v>145</v>
      </c>
      <c r="B21" s="208" t="str">
        <f>IFERROR(VLOOKUP(ASC(A21&amp;A22),抽選結果!$C:$E,2,FALSE),"")</f>
        <v>鹿沼西ＦＣ</v>
      </c>
      <c r="C21" s="32"/>
      <c r="D21" s="38">
        <v>5</v>
      </c>
      <c r="E21" s="6"/>
      <c r="F21" s="6"/>
      <c r="G21" s="70"/>
      <c r="H21" s="1"/>
      <c r="I21" s="9"/>
      <c r="J21" s="1"/>
      <c r="K21" s="10"/>
      <c r="L21" s="6"/>
      <c r="M21" s="6"/>
      <c r="N21" s="6"/>
      <c r="O21" s="6"/>
      <c r="P21" s="6"/>
      <c r="Q21" s="10"/>
      <c r="R21" s="35"/>
      <c r="S21" s="6"/>
      <c r="T21" s="1"/>
      <c r="U21" s="9"/>
      <c r="V21" s="72"/>
      <c r="W21" s="6"/>
      <c r="X21" s="6"/>
      <c r="Z21" s="206"/>
      <c r="AA21" s="210" t="str">
        <f>IFERROR(VLOOKUP(ASC(AB21&amp;AB22),抽選結果!$C:$E,2,FALSE),"")</f>
        <v>Ｋ－ＷＥＳＴ．ＦＣ２００１</v>
      </c>
      <c r="AB21" s="52" t="s">
        <v>147</v>
      </c>
    </row>
    <row r="22" spans="1:28" ht="17.399999999999999" customHeight="1">
      <c r="A22" s="40">
        <v>5</v>
      </c>
      <c r="B22" s="209"/>
      <c r="C22" s="33"/>
      <c r="D22" s="4"/>
      <c r="E22" s="6"/>
      <c r="F22" s="6"/>
      <c r="G22" s="70"/>
      <c r="H22" s="1"/>
      <c r="I22" s="9"/>
      <c r="J22" s="1"/>
      <c r="K22" s="10"/>
      <c r="L22" s="6"/>
      <c r="M22" s="6"/>
      <c r="N22" s="6"/>
      <c r="O22" s="6"/>
      <c r="P22" s="6"/>
      <c r="Q22" s="10"/>
      <c r="R22" s="35"/>
      <c r="S22" s="6"/>
      <c r="T22" s="1"/>
      <c r="U22" s="6"/>
      <c r="V22" s="72"/>
      <c r="W22" s="6"/>
      <c r="X22" s="6"/>
      <c r="Y22" s="8">
        <v>4</v>
      </c>
      <c r="Z22" s="207"/>
      <c r="AA22" s="211"/>
      <c r="AB22" s="52">
        <v>4</v>
      </c>
    </row>
    <row r="23" spans="1:28" ht="16.8" thickBot="1">
      <c r="A23" s="54"/>
      <c r="B23" s="61"/>
      <c r="D23" s="1"/>
      <c r="E23" s="6"/>
      <c r="F23" s="6"/>
      <c r="G23" s="70"/>
      <c r="H23" s="1"/>
      <c r="I23" s="9"/>
      <c r="J23" s="1"/>
      <c r="K23" s="10"/>
      <c r="L23" s="6"/>
      <c r="M23" s="6"/>
      <c r="N23" s="6"/>
      <c r="O23" s="6"/>
      <c r="P23" s="6"/>
      <c r="Q23" s="10"/>
      <c r="R23" s="35"/>
      <c r="S23" s="6"/>
      <c r="T23" s="1"/>
      <c r="U23" s="6"/>
      <c r="V23" s="72"/>
      <c r="W23" s="6"/>
      <c r="X23" s="6"/>
      <c r="Y23" s="9"/>
      <c r="AA23" s="66"/>
      <c r="AB23" s="53"/>
    </row>
    <row r="24" spans="1:28" ht="16.8" thickTop="1">
      <c r="A24" s="54"/>
      <c r="B24" s="61"/>
      <c r="D24" s="182"/>
      <c r="E24" s="189"/>
      <c r="F24" s="179"/>
      <c r="G24" s="70"/>
      <c r="H24" s="1"/>
      <c r="I24" s="9"/>
      <c r="J24" s="1"/>
      <c r="K24" s="10"/>
      <c r="L24" s="6"/>
      <c r="M24" s="6"/>
      <c r="N24" s="6"/>
      <c r="O24" s="6"/>
      <c r="P24" s="6"/>
      <c r="Q24" s="10"/>
      <c r="R24" s="35"/>
      <c r="S24" s="6"/>
      <c r="T24" s="1"/>
      <c r="U24" s="6"/>
      <c r="V24" s="72"/>
      <c r="W24" s="182"/>
      <c r="X24" s="189"/>
      <c r="Y24" s="179"/>
      <c r="AA24" s="67"/>
      <c r="AB24" s="53"/>
    </row>
    <row r="25" spans="1:28" ht="17.399999999999999" customHeight="1" thickBot="1">
      <c r="A25" s="40" t="s">
        <v>145</v>
      </c>
      <c r="B25" s="230" t="str">
        <f>IFERROR(VLOOKUP(ASC(A25&amp;A26),抽選結果!$C:$E,2,FALSE),"")</f>
        <v>Ｓ４　スペランツァ</v>
      </c>
      <c r="C25" s="32"/>
      <c r="D25" s="192">
        <v>6</v>
      </c>
      <c r="E25" s="6"/>
      <c r="F25" s="179"/>
      <c r="G25" s="70"/>
      <c r="H25" s="1"/>
      <c r="I25" s="9"/>
      <c r="J25" s="1"/>
      <c r="K25" s="10"/>
      <c r="L25" s="6"/>
      <c r="M25" s="6"/>
      <c r="N25" s="6"/>
      <c r="O25" s="6"/>
      <c r="P25" s="6"/>
      <c r="Q25" s="10"/>
      <c r="R25" s="35"/>
      <c r="S25" s="6"/>
      <c r="T25" s="1"/>
      <c r="U25" s="6"/>
      <c r="V25" s="72"/>
      <c r="W25" s="182"/>
      <c r="X25" s="6"/>
      <c r="Y25" s="180"/>
      <c r="Z25" s="206"/>
      <c r="AA25" s="232" t="str">
        <f>IFERROR(VLOOKUP(ASC(AB25&amp;AB26),抽選結果!$C:$E,2,FALSE),"")</f>
        <v>ヴェルフェ矢板Ｕ－１２</v>
      </c>
      <c r="AB25" s="52" t="s">
        <v>147</v>
      </c>
    </row>
    <row r="26" spans="1:28" ht="17.399999999999999" customHeight="1" thickTop="1">
      <c r="A26" s="40">
        <v>6</v>
      </c>
      <c r="B26" s="231"/>
      <c r="C26" s="33"/>
      <c r="E26" s="6"/>
      <c r="F26" s="179"/>
      <c r="G26" s="70"/>
      <c r="H26" s="1"/>
      <c r="I26" s="9"/>
      <c r="J26" s="1"/>
      <c r="K26" s="10"/>
      <c r="L26" s="6"/>
      <c r="M26" s="6"/>
      <c r="N26" s="6"/>
      <c r="O26" s="6"/>
      <c r="P26" s="6"/>
      <c r="Q26" s="10"/>
      <c r="R26" s="213"/>
      <c r="S26" s="6"/>
      <c r="T26" s="1"/>
      <c r="U26" s="6"/>
      <c r="V26" s="72"/>
      <c r="W26" s="182"/>
      <c r="X26" s="6"/>
      <c r="Y26">
        <v>3</v>
      </c>
      <c r="Z26" s="207"/>
      <c r="AA26" s="233"/>
      <c r="AB26" s="52">
        <v>3</v>
      </c>
    </row>
    <row r="27" spans="1:28" ht="13.5" customHeight="1" thickBot="1">
      <c r="A27" s="54"/>
      <c r="B27" s="131"/>
      <c r="E27" s="234"/>
      <c r="F27" s="190"/>
      <c r="G27" s="157"/>
      <c r="H27" s="153"/>
      <c r="I27" s="9"/>
      <c r="J27" s="1"/>
      <c r="K27" s="10"/>
      <c r="L27" s="6"/>
      <c r="M27" s="6"/>
      <c r="N27" s="6"/>
      <c r="O27" s="6"/>
      <c r="P27" s="6"/>
      <c r="Q27" s="10"/>
      <c r="R27" s="213"/>
      <c r="S27" s="6"/>
      <c r="T27" s="1"/>
      <c r="U27" s="159"/>
      <c r="V27" s="161"/>
      <c r="W27" s="178"/>
      <c r="X27" s="235"/>
      <c r="AA27" s="66"/>
      <c r="AB27" s="53"/>
    </row>
    <row r="28" spans="1:28" ht="13.5" customHeight="1" thickTop="1">
      <c r="A28" s="54"/>
      <c r="B28" s="131"/>
      <c r="E28" s="202"/>
      <c r="F28" s="44"/>
      <c r="G28" s="45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6"/>
      <c r="V28" s="47"/>
      <c r="W28" s="6"/>
      <c r="X28" s="203"/>
      <c r="AA28" s="67"/>
      <c r="AB28" s="53"/>
    </row>
    <row r="29" spans="1:28" ht="17.399999999999999" customHeight="1">
      <c r="A29" s="40" t="s">
        <v>145</v>
      </c>
      <c r="B29" s="208" t="str">
        <f>IFERROR(VLOOKUP(ASC(A29&amp;A30),抽選結果!$C:$E,2,FALSE),"")</f>
        <v>大田原城山サッカークラブ</v>
      </c>
      <c r="C29" s="32"/>
      <c r="D29" s="38">
        <v>7</v>
      </c>
      <c r="E29" s="1"/>
      <c r="F29" s="6"/>
      <c r="G29" s="226" t="str">
        <f>IFERROR(VLOOKUP(ASC(A5&amp;A6),抽選結果!$C:$E,3,FALSE),"")&amp;IFERROR(VLOOKUP(ASC(A9&amp;A10),抽選結果!$C:$E,3,FALSE),"")&amp;IFERROR(VLOOKUP(ASC(A13&amp;A14),抽選結果!$C:$E,3,FALSE),"")&amp;IFERROR(VLOOKUP(ASC(A17&amp;A18),抽選結果!$C:$E,3,FALSE),"")&amp;IFERROR(VLOOKUP(ASC(A21&amp;A22),抽選結果!$C:$E,3,FALSE),"")&amp;IFERROR(VLOOKUP(ASC(A25&amp;A26),抽選結果!$C:$E,3,FALSE),"")&amp;IFERROR(VLOOKUP(ASC(A29&amp;A30),抽選結果!$C:$E,3,FALSE),"")&amp;IFERROR(VLOOKUP(ASC(A33&amp;A34),抽選結果!$C:$E,3,FALSE),"")&amp;IFERROR(VLOOKUP(ASC(A37&amp;A38),抽選結果!$C:$E,3,FALSE),"")&amp;IFERROR(VLOOKUP(ASC(A41&amp;A42),抽選結果!$C:$E,3,FALSE),"")&amp;IFERROR(VLOOKUP(ASC(A45&amp;A46),抽選結果!$C:$E,3,FALSE),"")&amp;IFERROR(VLOOKUP(ASC(A49&amp;A50),抽選結果!$C:$E,3,FALSE),"")&amp;IFERROR(VLOOKUP(ASC(A53&amp;A54),抽選結果!$C:$E,3,FALSE),"")&amp;IFERROR(VLOOKUP(ASC(A57&amp;A58),抽選結果!$C:$E,3,FALSE),"")&amp;IFERROR(VLOOKUP(ASC(A61&amp;A62),抽選結果!$C:$E,3,FALSE),"")&amp;IFERROR(VLOOKUP(ASC(A65&amp;A66),抽選結果!$C:$E,3,FALSE),"")</f>
        <v>丸山公園サッカー場</v>
      </c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6"/>
      <c r="V29" s="236" t="str">
        <f>IFERROR(VLOOKUP(ASC(AB5&amp;AB6),抽選結果!$C:$E,3,FALSE),"")&amp;IFERROR(VLOOKUP(ASC(AB9&amp;AB10),抽選結果!$C:$E,3,FALSE),"")&amp;IFERROR(VLOOKUP(ASC(AB13&amp;AB14),抽選結果!$C:$E,3,FALSE),"")&amp;IFERROR(VLOOKUP(ASC(AB17&amp;AB18),抽選結果!$C:$E,3,FALSE),"")&amp;IFERROR(VLOOKUP(ASC(AB21&amp;AB22),抽選結果!$C:$E,3,FALSE),"")&amp;IFERROR(VLOOKUP(ASC(AB25&amp;AB26),抽選結果!$C:$E,3,FALSE),"")&amp;IFERROR(VLOOKUP(ASC(AB29&amp;AB30),抽選結果!$C:$E,3,FALSE),"")&amp;IFERROR(VLOOKUP(ASC(AB33&amp;AB34),抽選結果!$C:$E,3,FALSE),"")&amp;IFERROR(VLOOKUP(ASC(AB37&amp;AB38),抽選結果!$C:$E,3,FALSE),"")&amp;IFERROR(VLOOKUP(ASC(AB41&amp;AB42),抽選結果!$C:$E,3,FALSE),"")&amp;IFERROR(VLOOKUP(ASC(AB45&amp;AB46),抽選結果!$C:$E,3,FALSE),"")&amp;IFERROR(VLOOKUP(ASC(AB49&amp;AB50),抽選結果!$C:$E,3,FALSE),"")&amp;IFERROR(VLOOKUP(ASC(AB53&amp;AB54),抽選結果!$C:$E,3,FALSE),"")&amp;IFERROR(VLOOKUP(ASC(AB57&amp;AB58),抽選結果!$C:$E,3,FALSE),"")&amp;IFERROR(VLOOKUP(ASC(AB61&amp;AB62),抽選結果!$C:$E,3,FALSE),"")&amp;IFERROR(VLOOKUP(ASC(AB65&amp;AB66),抽選結果!$C:$E,3,FALSE),"")</f>
        <v>五十部運動公園サッカー場</v>
      </c>
      <c r="X29" s="9"/>
      <c r="Z29" s="206"/>
      <c r="AA29" s="210" t="str">
        <f>IFERROR(VLOOKUP(ASC(AB29&amp;AB30),抽選結果!$C:$E,2,FALSE),"")</f>
        <v>清原フューチャーズ</v>
      </c>
      <c r="AB29" s="52" t="s">
        <v>147</v>
      </c>
    </row>
    <row r="30" spans="1:28" ht="17.399999999999999" customHeight="1">
      <c r="A30" s="40">
        <v>7</v>
      </c>
      <c r="B30" s="209"/>
      <c r="C30" s="33"/>
      <c r="D30" s="4"/>
      <c r="E30" s="1"/>
      <c r="F30" s="6"/>
      <c r="G30" s="227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6"/>
      <c r="V30" s="237"/>
      <c r="X30" s="9"/>
      <c r="Y30" s="8">
        <v>2</v>
      </c>
      <c r="Z30" s="207"/>
      <c r="AA30" s="211"/>
      <c r="AB30" s="52">
        <v>2</v>
      </c>
    </row>
    <row r="31" spans="1:28" ht="16.8" thickBot="1">
      <c r="A31" s="54"/>
      <c r="B31" s="61"/>
      <c r="D31" s="1"/>
      <c r="E31" s="153"/>
      <c r="F31" s="6"/>
      <c r="G31" s="227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6"/>
      <c r="V31" s="237"/>
      <c r="X31" s="159"/>
      <c r="Y31" s="9"/>
      <c r="AA31" s="66"/>
      <c r="AB31" s="53"/>
    </row>
    <row r="32" spans="1:28" ht="16.8" thickTop="1">
      <c r="A32" s="54"/>
      <c r="B32" s="61"/>
      <c r="D32" s="182"/>
      <c r="G32" s="227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6"/>
      <c r="V32" s="237"/>
      <c r="X32" s="6"/>
      <c r="Y32" s="179"/>
      <c r="AA32" s="67"/>
      <c r="AB32" s="53"/>
    </row>
    <row r="33" spans="1:28" ht="17.399999999999999" customHeight="1" thickBot="1">
      <c r="A33" s="40" t="s">
        <v>145</v>
      </c>
      <c r="B33" s="208" t="str">
        <f>IFERROR(VLOOKUP(ASC(A33&amp;A34),抽選結果!$C:$E,2,FALSE),"")</f>
        <v>清原サッカースポーツ少年団</v>
      </c>
      <c r="C33" s="32"/>
      <c r="D33" s="192">
        <v>8</v>
      </c>
      <c r="G33" s="227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6"/>
      <c r="V33" s="237"/>
      <c r="X33" s="6"/>
      <c r="Y33" s="180"/>
      <c r="Z33" s="206"/>
      <c r="AA33" s="210" t="str">
        <f>IFERROR(VLOOKUP(ASC(AB33&amp;AB34),抽選結果!$C:$E,2,FALSE),"")</f>
        <v>ＦＣバジェルボ那須烏山</v>
      </c>
      <c r="AB33" s="52" t="s">
        <v>147</v>
      </c>
    </row>
    <row r="34" spans="1:28" ht="17.399999999999999" customHeight="1" thickTop="1">
      <c r="A34" s="40">
        <v>8</v>
      </c>
      <c r="B34" s="209"/>
      <c r="C34" s="33"/>
      <c r="G34" s="227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6"/>
      <c r="V34" s="237"/>
      <c r="X34" s="6"/>
      <c r="Y34">
        <v>1</v>
      </c>
      <c r="Z34" s="207"/>
      <c r="AA34" s="211"/>
      <c r="AB34" s="52">
        <v>1</v>
      </c>
    </row>
    <row r="35" spans="1:28" ht="16.2">
      <c r="A35" s="6"/>
      <c r="B35" s="61"/>
      <c r="G35" s="227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6"/>
      <c r="V35" s="237"/>
      <c r="X35" s="6"/>
      <c r="AA35" s="61"/>
      <c r="AB35" s="6"/>
    </row>
    <row r="36" spans="1:28" ht="16.2">
      <c r="A36" s="6"/>
      <c r="B36" s="61"/>
      <c r="G36" s="227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6"/>
      <c r="V36" s="237"/>
      <c r="X36" s="6"/>
      <c r="AA36" s="61"/>
      <c r="AB36" s="6"/>
    </row>
    <row r="37" spans="1:28" ht="18" customHeight="1" thickBot="1">
      <c r="A37" s="40" t="s">
        <v>165</v>
      </c>
      <c r="B37" s="230" t="str">
        <f>IFERROR(VLOOKUP(ASC(A37&amp;A38),抽選結果!$C:$E,2,FALSE),"")</f>
        <v>ＪＦＣアミスタ市貝</v>
      </c>
      <c r="C37" s="32"/>
      <c r="D37" s="38">
        <v>1</v>
      </c>
      <c r="G37" s="227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6"/>
      <c r="V37" s="237"/>
      <c r="X37" s="6"/>
      <c r="Z37" s="206"/>
      <c r="AA37" s="210" t="str">
        <f>IFERROR(VLOOKUP(ASC(AB37&amp;AB38),抽選結果!$C:$E,2,FALSE),"")</f>
        <v>ＫＯＨＡＲＵ　ＰＲＯＵＤ栃木フットボールクラブ</v>
      </c>
      <c r="AB37" s="52" t="s">
        <v>166</v>
      </c>
    </row>
    <row r="38" spans="1:28" ht="15" customHeight="1" thickTop="1">
      <c r="A38" s="40">
        <v>1</v>
      </c>
      <c r="B38" s="231"/>
      <c r="C38" s="33"/>
      <c r="D38" s="181"/>
      <c r="G38" s="227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6"/>
      <c r="V38" s="237"/>
      <c r="X38" s="6"/>
      <c r="Y38" s="8">
        <v>8</v>
      </c>
      <c r="Z38" s="207"/>
      <c r="AA38" s="211"/>
      <c r="AB38" s="52">
        <v>8</v>
      </c>
    </row>
    <row r="39" spans="1:28" ht="16.8" thickBot="1">
      <c r="A39" s="54"/>
      <c r="B39" s="61"/>
      <c r="D39" s="182"/>
      <c r="G39" s="227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6"/>
      <c r="V39" s="237"/>
      <c r="X39" s="6"/>
      <c r="Y39" s="9"/>
      <c r="AA39" s="66"/>
      <c r="AB39" s="53"/>
    </row>
    <row r="40" spans="1:28" ht="16.8" thickTop="1">
      <c r="A40" s="54"/>
      <c r="B40" s="61"/>
      <c r="D40" s="1"/>
      <c r="E40" s="189"/>
      <c r="F40" s="179"/>
      <c r="G40" s="227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6"/>
      <c r="V40" s="237"/>
      <c r="X40" s="158"/>
      <c r="Y40" s="179"/>
      <c r="AA40" s="67"/>
      <c r="AB40" s="53"/>
    </row>
    <row r="41" spans="1:28" ht="17.399999999999999" customHeight="1" thickBot="1">
      <c r="A41" s="40" t="s">
        <v>165</v>
      </c>
      <c r="B41" s="208" t="str">
        <f>IFERROR(VLOOKUP(ASC(A41&amp;A42),抽選結果!$C:$E,2,FALSE),"")</f>
        <v>ＦＣグラシアスジュニア</v>
      </c>
      <c r="C41" s="32"/>
      <c r="D41" s="39">
        <v>2</v>
      </c>
      <c r="E41" s="6"/>
      <c r="F41" s="179"/>
      <c r="G41" s="227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6"/>
      <c r="V41" s="237"/>
      <c r="X41" s="9"/>
      <c r="Y41" s="180"/>
      <c r="Z41" s="206"/>
      <c r="AA41" s="210" t="str">
        <f>IFERROR(VLOOKUP(ASC(AB41&amp;AB42),抽選結果!$C:$E,2,FALSE),"")</f>
        <v>ＦＣ　ＶＡＬＯＮ　セカンド</v>
      </c>
      <c r="AB41" s="52" t="s">
        <v>166</v>
      </c>
    </row>
    <row r="42" spans="1:28" ht="17.399999999999999" customHeight="1" thickTop="1">
      <c r="A42" s="40">
        <v>2</v>
      </c>
      <c r="B42" s="209"/>
      <c r="C42" s="33"/>
      <c r="E42" s="6"/>
      <c r="F42" s="179"/>
      <c r="G42" s="228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6"/>
      <c r="V42" s="238"/>
      <c r="X42" s="9"/>
      <c r="Y42">
        <v>7</v>
      </c>
      <c r="Z42" s="207"/>
      <c r="AA42" s="211"/>
      <c r="AB42" s="52">
        <v>7</v>
      </c>
    </row>
    <row r="43" spans="1:28" ht="13.5" customHeight="1" thickBot="1">
      <c r="A43" s="54"/>
      <c r="B43" s="61"/>
      <c r="E43" s="234"/>
      <c r="F43" s="190"/>
      <c r="G43" s="48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6"/>
      <c r="V43" s="47"/>
      <c r="X43" s="203"/>
      <c r="AA43" s="66"/>
      <c r="AB43" s="53"/>
    </row>
    <row r="44" spans="1:28" ht="13.5" customHeight="1" thickTop="1">
      <c r="A44" s="54"/>
      <c r="B44" s="61"/>
      <c r="E44" s="202"/>
      <c r="F44" s="44"/>
      <c r="G44" s="155"/>
      <c r="H44" s="152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158"/>
      <c r="V44" s="160"/>
      <c r="W44" s="181"/>
      <c r="X44" s="235"/>
      <c r="AA44" s="67"/>
      <c r="AB44" s="53"/>
    </row>
    <row r="45" spans="1:28" ht="17.399999999999999" customHeight="1">
      <c r="A45" s="40" t="s">
        <v>165</v>
      </c>
      <c r="B45" s="208" t="str">
        <f>IFERROR(VLOOKUP(ASC(A45&amp;A46),抽選結果!$C:$E,2,FALSE),"")</f>
        <v>ジヴェルチード那須</v>
      </c>
      <c r="C45" s="32"/>
      <c r="D45" s="38">
        <v>3</v>
      </c>
      <c r="E45" s="1"/>
      <c r="F45" s="6"/>
      <c r="G45" s="71"/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6"/>
      <c r="V45" s="72"/>
      <c r="W45" s="182"/>
      <c r="X45" s="6"/>
      <c r="Z45" s="206"/>
      <c r="AA45" s="210" t="str">
        <f>IFERROR(VLOOKUP(ASC(AB45&amp;AB46),抽選結果!$C:$E,2,FALSE),"")</f>
        <v>野木ＳＳＳ</v>
      </c>
      <c r="AB45" s="52" t="s">
        <v>166</v>
      </c>
    </row>
    <row r="46" spans="1:28" ht="17.399999999999999" customHeight="1">
      <c r="A46" s="40">
        <v>3</v>
      </c>
      <c r="B46" s="209"/>
      <c r="C46" s="33"/>
      <c r="D46" s="4"/>
      <c r="E46" s="1"/>
      <c r="F46" s="6"/>
      <c r="G46" s="71"/>
      <c r="H46" s="1"/>
      <c r="I46" s="9"/>
      <c r="J46" s="1"/>
      <c r="K46" s="13"/>
      <c r="L46" s="1"/>
      <c r="M46" s="6"/>
      <c r="N46" s="6"/>
      <c r="O46" s="6"/>
      <c r="P46" s="1"/>
      <c r="Q46" s="13"/>
      <c r="R46" s="35"/>
      <c r="S46" s="6"/>
      <c r="T46" s="1"/>
      <c r="U46" s="6"/>
      <c r="V46" s="72"/>
      <c r="W46" s="182"/>
      <c r="X46" s="6"/>
      <c r="Y46" s="8">
        <v>6</v>
      </c>
      <c r="Z46" s="207"/>
      <c r="AA46" s="211"/>
      <c r="AB46" s="52">
        <v>6</v>
      </c>
    </row>
    <row r="47" spans="1:28" ht="16.8" thickBot="1">
      <c r="A47" s="54"/>
      <c r="B47" s="61"/>
      <c r="D47" s="1"/>
      <c r="E47" s="153"/>
      <c r="F47" s="6"/>
      <c r="G47" s="71"/>
      <c r="H47" s="1"/>
      <c r="I47" s="9"/>
      <c r="J47" s="1"/>
      <c r="K47" s="10"/>
      <c r="L47" s="1"/>
      <c r="M47" s="6"/>
      <c r="N47" s="6"/>
      <c r="O47" s="6"/>
      <c r="P47" s="1"/>
      <c r="Q47" s="13"/>
      <c r="R47" s="35"/>
      <c r="S47" s="6"/>
      <c r="T47" s="1"/>
      <c r="U47" s="6"/>
      <c r="V47" s="72"/>
      <c r="W47" s="182"/>
      <c r="X47" s="177"/>
      <c r="Y47" s="9"/>
      <c r="AA47" s="66"/>
      <c r="AB47" s="53"/>
    </row>
    <row r="48" spans="1:28" ht="16.8" thickTop="1">
      <c r="A48" s="54"/>
      <c r="B48" s="61"/>
      <c r="D48" s="182"/>
      <c r="G48" s="71"/>
      <c r="H48" s="1"/>
      <c r="I48" s="9"/>
      <c r="J48" s="1"/>
      <c r="K48" s="10"/>
      <c r="L48" s="1"/>
      <c r="M48" s="6"/>
      <c r="N48" s="6"/>
      <c r="O48" s="6"/>
      <c r="P48" s="1"/>
      <c r="Q48" s="13"/>
      <c r="R48" s="35"/>
      <c r="S48" s="6"/>
      <c r="T48" s="1"/>
      <c r="U48" s="6"/>
      <c r="V48" s="72"/>
      <c r="W48" s="6"/>
      <c r="X48" s="6"/>
      <c r="Y48" s="179"/>
      <c r="AA48" s="67"/>
      <c r="AB48" s="53"/>
    </row>
    <row r="49" spans="1:28" ht="17.399999999999999" customHeight="1" thickBot="1">
      <c r="A49" s="40" t="s">
        <v>165</v>
      </c>
      <c r="B49" s="208" t="str">
        <f>IFERROR(VLOOKUP(ASC(A49&amp;A50),抽選結果!$C:$E,2,FALSE),"")</f>
        <v>石井フットボールクラブ</v>
      </c>
      <c r="C49" s="32"/>
      <c r="D49" s="192">
        <v>4</v>
      </c>
      <c r="G49" s="71"/>
      <c r="H49" s="1"/>
      <c r="I49" s="9"/>
      <c r="J49" s="1"/>
      <c r="K49" s="10"/>
      <c r="L49" s="1"/>
      <c r="M49" s="6"/>
      <c r="N49" s="6"/>
      <c r="O49" s="6"/>
      <c r="P49" s="1"/>
      <c r="Q49" s="13"/>
      <c r="R49" s="35"/>
      <c r="S49" s="6"/>
      <c r="T49" s="1"/>
      <c r="U49" s="6"/>
      <c r="V49" s="72"/>
      <c r="W49" s="6"/>
      <c r="X49" s="6"/>
      <c r="Y49" s="180"/>
      <c r="Z49" s="206"/>
      <c r="AA49" s="232" t="str">
        <f>IFERROR(VLOOKUP(ASC(AB49&amp;AB50),抽選結果!$C:$E,2,FALSE),"")</f>
        <v>ＦＥ．アトレチコ　佐野</v>
      </c>
      <c r="AB49" s="52" t="s">
        <v>166</v>
      </c>
    </row>
    <row r="50" spans="1:28" ht="17.399999999999999" customHeight="1" thickTop="1">
      <c r="A50" s="40">
        <v>4</v>
      </c>
      <c r="B50" s="209"/>
      <c r="C50" s="33"/>
      <c r="G50" s="71"/>
      <c r="H50" s="1"/>
      <c r="I50" s="9"/>
      <c r="J50" s="1"/>
      <c r="K50" s="10"/>
      <c r="L50" s="1"/>
      <c r="M50" s="6"/>
      <c r="N50" s="6"/>
      <c r="O50" s="6"/>
      <c r="P50" s="1"/>
      <c r="Q50" s="13"/>
      <c r="R50" s="35"/>
      <c r="S50" s="6"/>
      <c r="T50" s="1"/>
      <c r="U50" s="9"/>
      <c r="V50" s="72"/>
      <c r="W50" s="6"/>
      <c r="X50" s="6"/>
      <c r="Y50">
        <v>5</v>
      </c>
      <c r="Z50" s="207"/>
      <c r="AA50" s="233"/>
      <c r="AB50" s="52">
        <v>5</v>
      </c>
    </row>
    <row r="51" spans="1:28" ht="13.5" customHeight="1">
      <c r="A51" s="54"/>
      <c r="B51" s="61"/>
      <c r="E51" s="212" t="s">
        <v>167</v>
      </c>
      <c r="F51" s="212"/>
      <c r="G51" s="71"/>
      <c r="H51" s="36"/>
      <c r="I51" s="42"/>
      <c r="J51" s="5"/>
      <c r="K51" s="10"/>
      <c r="L51" s="1"/>
      <c r="M51" s="6"/>
      <c r="N51" s="6"/>
      <c r="O51" s="6"/>
      <c r="P51" s="1"/>
      <c r="Q51" s="13"/>
      <c r="R51" s="35"/>
      <c r="S51" s="6"/>
      <c r="T51" s="5"/>
      <c r="U51" s="37"/>
      <c r="V51" s="72"/>
      <c r="W51" s="212" t="s">
        <v>168</v>
      </c>
      <c r="X51" s="212"/>
      <c r="AA51" s="66"/>
      <c r="AB51" s="53"/>
    </row>
    <row r="52" spans="1:28" ht="13.5" customHeight="1">
      <c r="A52" s="54"/>
      <c r="B52" s="61"/>
      <c r="E52" s="212"/>
      <c r="F52" s="212"/>
      <c r="G52" s="71"/>
      <c r="H52" s="36"/>
      <c r="I52" s="44"/>
      <c r="J52" s="7"/>
      <c r="K52" s="10"/>
      <c r="L52" s="1"/>
      <c r="M52" s="6"/>
      <c r="N52" s="6"/>
      <c r="O52" s="6"/>
      <c r="P52" s="1"/>
      <c r="Q52" s="13"/>
      <c r="R52" s="34"/>
      <c r="S52" s="7"/>
      <c r="T52" s="1"/>
      <c r="U52" s="37"/>
      <c r="V52" s="72"/>
      <c r="W52" s="212"/>
      <c r="X52" s="212"/>
      <c r="AA52" s="67"/>
      <c r="AB52" s="53"/>
    </row>
    <row r="53" spans="1:28" ht="17.399999999999999" customHeight="1">
      <c r="A53" s="40" t="s">
        <v>165</v>
      </c>
      <c r="B53" s="208" t="str">
        <f>IFERROR(VLOOKUP(ASC(A53&amp;A54),抽選結果!$C:$E,2,FALSE),"")</f>
        <v>フットボールクラブガナドール大田原Ｕ１２</v>
      </c>
      <c r="C53" s="32"/>
      <c r="D53" s="38">
        <v>5</v>
      </c>
      <c r="G53" s="71"/>
      <c r="H53" s="1"/>
      <c r="I53" s="6"/>
      <c r="K53" s="10"/>
      <c r="L53" s="1"/>
      <c r="P53" s="1"/>
      <c r="Q53" s="13"/>
      <c r="R53" s="34"/>
      <c r="S53" s="6"/>
      <c r="T53" s="1"/>
      <c r="U53" s="9"/>
      <c r="V53" s="72"/>
      <c r="W53" s="6"/>
      <c r="X53" s="6"/>
      <c r="Z53" s="206"/>
      <c r="AA53" s="210" t="str">
        <f>IFERROR(VLOOKUP(ASC(AB53&amp;AB54),抽選結果!$C:$E,2,FALSE),"")</f>
        <v>さくらボン・ディ・ボーラ</v>
      </c>
      <c r="AB53" s="52" t="s">
        <v>166</v>
      </c>
    </row>
    <row r="54" spans="1:28" ht="17.399999999999999" customHeight="1">
      <c r="A54" s="40">
        <v>5</v>
      </c>
      <c r="B54" s="209"/>
      <c r="C54" s="33"/>
      <c r="D54" s="4"/>
      <c r="G54" s="71"/>
      <c r="H54" s="1"/>
      <c r="I54" s="6"/>
      <c r="K54" s="10"/>
      <c r="L54" s="1"/>
      <c r="P54" s="1"/>
      <c r="Q54" s="13"/>
      <c r="R54" s="34"/>
      <c r="S54" s="6"/>
      <c r="T54" s="1"/>
      <c r="U54" s="6"/>
      <c r="V54" s="72"/>
      <c r="W54" s="6"/>
      <c r="X54" s="6"/>
      <c r="Y54" s="8">
        <v>4</v>
      </c>
      <c r="Z54" s="207"/>
      <c r="AA54" s="211"/>
      <c r="AB54" s="52">
        <v>4</v>
      </c>
    </row>
    <row r="55" spans="1:28" ht="16.8" thickBot="1">
      <c r="A55" s="54"/>
      <c r="B55" s="61"/>
      <c r="D55" s="1"/>
      <c r="G55" s="71"/>
      <c r="H55" s="1"/>
      <c r="I55" s="6"/>
      <c r="K55" s="10"/>
      <c r="L55" s="1"/>
      <c r="P55" s="1"/>
      <c r="Q55" s="13"/>
      <c r="R55" s="34"/>
      <c r="S55" s="6"/>
      <c r="T55" s="1"/>
      <c r="U55" s="6"/>
      <c r="V55" s="72"/>
      <c r="W55" s="6"/>
      <c r="X55" s="6"/>
      <c r="Y55" s="9"/>
      <c r="AA55" s="66"/>
      <c r="AB55" s="53"/>
    </row>
    <row r="56" spans="1:28" ht="16.8" thickTop="1">
      <c r="A56" s="54"/>
      <c r="B56" s="61"/>
      <c r="D56" s="182"/>
      <c r="E56" s="152"/>
      <c r="F56" s="6"/>
      <c r="G56" s="71"/>
      <c r="H56" s="1"/>
      <c r="I56" s="6"/>
      <c r="K56" s="10"/>
      <c r="L56" s="1"/>
      <c r="P56" s="1"/>
      <c r="Q56" s="13"/>
      <c r="R56" s="34"/>
      <c r="S56" s="6"/>
      <c r="T56" s="1"/>
      <c r="U56" s="6"/>
      <c r="V56" s="72"/>
      <c r="W56" s="6"/>
      <c r="X56" s="158"/>
      <c r="Y56" s="179"/>
      <c r="AA56" s="67"/>
      <c r="AB56" s="53"/>
    </row>
    <row r="57" spans="1:28" ht="17.399999999999999" customHeight="1" thickBot="1">
      <c r="A57" s="40" t="s">
        <v>165</v>
      </c>
      <c r="B57" s="208" t="str">
        <f>IFERROR(VLOOKUP(ASC(A57&amp;A58),抽選結果!$C:$E,2,FALSE),"")</f>
        <v>ＷＥＳＴ　Ｆｏｏｔｂａｌｌ　Ｃｏｍｍｕｎｉｔｙ</v>
      </c>
      <c r="C57" s="32"/>
      <c r="D57" s="192">
        <v>6</v>
      </c>
      <c r="E57" s="1"/>
      <c r="F57" s="6"/>
      <c r="G57" s="71"/>
      <c r="H57" s="1"/>
      <c r="I57" s="6"/>
      <c r="K57" s="10"/>
      <c r="L57" s="1"/>
      <c r="P57" s="1"/>
      <c r="Q57" s="13"/>
      <c r="R57" s="34"/>
      <c r="S57" s="6"/>
      <c r="T57" s="1"/>
      <c r="U57" s="6"/>
      <c r="V57" s="72"/>
      <c r="W57" s="6"/>
      <c r="X57" s="9"/>
      <c r="Y57" s="180"/>
      <c r="Z57" s="206"/>
      <c r="AA57" s="210" t="str">
        <f>IFERROR(VLOOKUP(ASC(AB57&amp;AB58),抽選結果!$C:$E,2,FALSE),"")</f>
        <v>祖母井クラブ</v>
      </c>
      <c r="AB57" s="52" t="s">
        <v>166</v>
      </c>
    </row>
    <row r="58" spans="1:28" ht="17.399999999999999" customHeight="1" thickTop="1">
      <c r="A58" s="40">
        <v>6</v>
      </c>
      <c r="B58" s="209"/>
      <c r="C58" s="33"/>
      <c r="E58" s="1"/>
      <c r="F58" s="6"/>
      <c r="G58" s="71"/>
      <c r="H58" s="1"/>
      <c r="I58" s="6"/>
      <c r="K58" s="10"/>
      <c r="L58" s="1"/>
      <c r="P58" s="1"/>
      <c r="Q58" s="13"/>
      <c r="R58" s="217"/>
      <c r="S58" s="6"/>
      <c r="T58" s="1"/>
      <c r="U58" s="6"/>
      <c r="V58" s="72"/>
      <c r="W58" s="6"/>
      <c r="X58" s="9"/>
      <c r="Y58">
        <v>3</v>
      </c>
      <c r="Z58" s="207"/>
      <c r="AA58" s="211"/>
      <c r="AB58" s="52">
        <v>3</v>
      </c>
    </row>
    <row r="59" spans="1:28" ht="13.5" customHeight="1" thickBot="1">
      <c r="A59" s="54"/>
      <c r="B59" s="131"/>
      <c r="E59" s="202"/>
      <c r="F59" s="156"/>
      <c r="G59" s="157"/>
      <c r="H59" s="153"/>
      <c r="I59" s="6"/>
      <c r="K59" s="10"/>
      <c r="L59" s="1"/>
      <c r="P59" s="1"/>
      <c r="Q59" s="13"/>
      <c r="R59" s="218"/>
      <c r="S59" s="6"/>
      <c r="T59" s="1"/>
      <c r="U59" s="159"/>
      <c r="V59" s="161"/>
      <c r="W59" s="153"/>
      <c r="X59" s="203"/>
      <c r="AA59" s="66"/>
      <c r="AB59" s="53"/>
    </row>
    <row r="60" spans="1:28" ht="13.5" customHeight="1" thickTop="1">
      <c r="A60" s="54"/>
      <c r="B60" s="131"/>
      <c r="E60" s="234"/>
      <c r="F60" s="191"/>
      <c r="G60" s="45"/>
      <c r="I60" s="6"/>
      <c r="K60" s="10"/>
      <c r="L60" s="1"/>
      <c r="P60" s="1"/>
      <c r="Q60" s="13"/>
      <c r="S60" s="6"/>
      <c r="U60" s="6"/>
      <c r="V60" s="47"/>
      <c r="W60" s="181"/>
      <c r="X60" s="203"/>
      <c r="AA60" s="67"/>
      <c r="AB60" s="53"/>
    </row>
    <row r="61" spans="1:28" ht="17.399999999999999" customHeight="1">
      <c r="A61" s="40" t="s">
        <v>165</v>
      </c>
      <c r="B61" s="208" t="str">
        <f>IFERROR(VLOOKUP(ASC(A61&amp;A62),抽選結果!$C:$E,2,FALSE),"")</f>
        <v>ＳＡＫＵＲＡ　ＦＯＯＴＢＡＬＬ　ＣＬＵＢ　Ｊｒ</v>
      </c>
      <c r="C61" s="32"/>
      <c r="D61" s="38">
        <v>7</v>
      </c>
      <c r="E61" s="6"/>
      <c r="F61" s="179"/>
      <c r="G61" s="10"/>
      <c r="H61" s="6"/>
      <c r="I61" s="225"/>
      <c r="J61" s="226" t="s">
        <v>169</v>
      </c>
      <c r="K61" s="10"/>
      <c r="L61" s="1"/>
      <c r="P61" s="1"/>
      <c r="Q61" s="13"/>
      <c r="S61" s="226" t="str">
        <f>J61</f>
        <v>ヴェルフェドリームフィールド</v>
      </c>
      <c r="T61" s="229"/>
      <c r="U61" s="46"/>
      <c r="V61" s="73"/>
      <c r="W61" s="182"/>
      <c r="X61" s="9"/>
      <c r="Z61" s="206"/>
      <c r="AA61" s="210" t="str">
        <f>IFERROR(VLOOKUP(ASC(AB61&amp;AB62),抽選結果!$C:$E,2,FALSE),"")</f>
        <v>しおやＦＣヴィガウス</v>
      </c>
      <c r="AB61" s="52" t="s">
        <v>166</v>
      </c>
    </row>
    <row r="62" spans="1:28" ht="17.399999999999999" customHeight="1">
      <c r="A62" s="40">
        <v>7</v>
      </c>
      <c r="B62" s="209"/>
      <c r="C62" s="33"/>
      <c r="D62" s="4"/>
      <c r="E62" s="6"/>
      <c r="F62" s="179"/>
      <c r="G62" s="10"/>
      <c r="H62" s="6"/>
      <c r="I62" s="225"/>
      <c r="J62" s="227"/>
      <c r="K62" s="10"/>
      <c r="L62" s="1"/>
      <c r="P62" s="1"/>
      <c r="Q62" s="13"/>
      <c r="S62" s="227"/>
      <c r="T62" s="229"/>
      <c r="U62" s="46"/>
      <c r="V62" s="73"/>
      <c r="W62" s="182"/>
      <c r="X62" s="9"/>
      <c r="Y62" s="8">
        <v>2</v>
      </c>
      <c r="Z62" s="207"/>
      <c r="AA62" s="211"/>
      <c r="AB62" s="52">
        <v>2</v>
      </c>
    </row>
    <row r="63" spans="1:28" ht="16.8" thickBot="1">
      <c r="A63" s="54"/>
      <c r="B63" s="61"/>
      <c r="D63" s="1"/>
      <c r="E63" s="177"/>
      <c r="F63" s="179"/>
      <c r="G63" s="10"/>
      <c r="H63" s="6"/>
      <c r="I63" s="225"/>
      <c r="J63" s="227"/>
      <c r="K63" s="10"/>
      <c r="L63" s="1"/>
      <c r="P63" s="1"/>
      <c r="Q63" s="13"/>
      <c r="S63" s="227"/>
      <c r="T63" s="229"/>
      <c r="U63" s="46"/>
      <c r="V63" s="73"/>
      <c r="W63" s="182"/>
      <c r="X63" s="159"/>
      <c r="Y63" s="9"/>
      <c r="AA63" s="66"/>
      <c r="AB63" s="53"/>
    </row>
    <row r="64" spans="1:28" ht="16.8" thickTop="1">
      <c r="A64" s="54"/>
      <c r="B64" s="61"/>
      <c r="D64" s="182"/>
      <c r="G64" s="10"/>
      <c r="H64" s="6"/>
      <c r="I64" s="225"/>
      <c r="J64" s="227"/>
      <c r="K64" s="10"/>
      <c r="L64" s="1"/>
      <c r="P64" s="1"/>
      <c r="Q64" s="13"/>
      <c r="S64" s="227"/>
      <c r="T64" s="229"/>
      <c r="U64" s="46"/>
      <c r="V64" s="73"/>
      <c r="X64" s="6"/>
      <c r="Y64" s="179"/>
      <c r="AA64" s="67"/>
      <c r="AB64" s="53"/>
    </row>
    <row r="65" spans="1:28" ht="17.399999999999999" customHeight="1" thickBot="1">
      <c r="A65" s="40" t="s">
        <v>165</v>
      </c>
      <c r="B65" s="230" t="str">
        <f>IFERROR(VLOOKUP(ASC(A65&amp;A66),抽選結果!$C:$E,2,FALSE),"")</f>
        <v>三島ＦＣ</v>
      </c>
      <c r="C65" s="32"/>
      <c r="D65" s="192">
        <v>8</v>
      </c>
      <c r="G65" s="10"/>
      <c r="H65" s="6"/>
      <c r="I65" s="225"/>
      <c r="J65" s="227"/>
      <c r="K65" s="10"/>
      <c r="L65" s="1"/>
      <c r="P65" s="1"/>
      <c r="Q65" s="13"/>
      <c r="S65" s="227"/>
      <c r="T65" s="229"/>
      <c r="U65" s="46"/>
      <c r="V65" s="73"/>
      <c r="X65" s="6"/>
      <c r="Y65" s="180"/>
      <c r="Z65" s="206"/>
      <c r="AA65" s="232" t="str">
        <f>IFERROR(VLOOKUP(ASC(AB65&amp;AB66),抽選結果!$C:$E,2,FALSE),"")</f>
        <v>ＨＦＣ．ＺＥＲＯ真岡</v>
      </c>
      <c r="AB65" s="52" t="s">
        <v>166</v>
      </c>
    </row>
    <row r="66" spans="1:28" ht="17.399999999999999" customHeight="1" thickTop="1">
      <c r="A66" s="40">
        <v>8</v>
      </c>
      <c r="B66" s="231"/>
      <c r="C66" s="33"/>
      <c r="G66" s="10"/>
      <c r="H66" s="6"/>
      <c r="I66" s="225"/>
      <c r="J66" s="227"/>
      <c r="K66" s="10"/>
      <c r="L66" s="1"/>
      <c r="N66" s="1"/>
      <c r="P66" s="1"/>
      <c r="Q66" s="13"/>
      <c r="S66" s="227"/>
      <c r="T66" s="229"/>
      <c r="U66" s="46"/>
      <c r="V66" s="73"/>
      <c r="X66" s="6"/>
      <c r="Y66">
        <v>1</v>
      </c>
      <c r="Z66" s="207"/>
      <c r="AA66" s="233"/>
      <c r="AB66" s="52">
        <v>1</v>
      </c>
    </row>
    <row r="67" spans="1:28" ht="16.2">
      <c r="A67" s="6"/>
      <c r="B67" s="61"/>
      <c r="G67" s="10"/>
      <c r="H67" s="6"/>
      <c r="I67" s="225"/>
      <c r="J67" s="227"/>
      <c r="K67" s="10"/>
      <c r="L67" s="1"/>
      <c r="M67" s="2"/>
      <c r="N67" s="5"/>
      <c r="O67" s="3"/>
      <c r="P67" s="5"/>
      <c r="Q67" s="13"/>
      <c r="S67" s="227"/>
      <c r="T67" s="229"/>
      <c r="U67" s="46"/>
      <c r="V67" s="73"/>
      <c r="X67" s="6"/>
      <c r="AA67" s="61"/>
      <c r="AB67" s="6"/>
    </row>
    <row r="68" spans="1:28" ht="16.2">
      <c r="A68" s="6"/>
      <c r="B68" s="61"/>
      <c r="G68" s="10"/>
      <c r="H68" s="6"/>
      <c r="I68" s="225"/>
      <c r="J68" s="227"/>
      <c r="K68" s="10"/>
      <c r="L68" s="1"/>
      <c r="P68" s="1"/>
      <c r="Q68" s="13"/>
      <c r="S68" s="227"/>
      <c r="T68" s="229"/>
      <c r="U68" s="46"/>
      <c r="V68" s="73"/>
      <c r="X68" s="6"/>
      <c r="AA68" s="61"/>
      <c r="AB68" s="6"/>
    </row>
    <row r="69" spans="1:28" ht="18" customHeight="1" thickBot="1">
      <c r="A69" s="40" t="s">
        <v>170</v>
      </c>
      <c r="B69" s="230" t="str">
        <f>IFERROR(VLOOKUP(ASC(A69&amp;A70),抽選結果!$C:$E,2,FALSE),"")</f>
        <v>ＭＯＲＡＮＧＯ栃木フットボールクラブＵ１２</v>
      </c>
      <c r="C69" s="32"/>
      <c r="D69" s="38">
        <v>1</v>
      </c>
      <c r="G69" s="10"/>
      <c r="H69" s="6"/>
      <c r="I69" s="225"/>
      <c r="J69" s="227"/>
      <c r="K69" s="10"/>
      <c r="L69" s="1"/>
      <c r="P69" s="1"/>
      <c r="Q69" s="13"/>
      <c r="S69" s="227"/>
      <c r="T69" s="229"/>
      <c r="U69" s="46"/>
      <c r="V69" s="73"/>
      <c r="X69" s="6"/>
      <c r="Z69" s="206"/>
      <c r="AA69" s="232" t="str">
        <f>IFERROR(VLOOKUP(ASC(AB69&amp;AB70),抽選結果!$C:$E,2,FALSE),"")</f>
        <v>ＦＣ　ＶＡＬＯＮ</v>
      </c>
      <c r="AB69" s="52" t="s">
        <v>171</v>
      </c>
    </row>
    <row r="70" spans="1:28" ht="15" customHeight="1" thickTop="1">
      <c r="A70" s="40">
        <v>1</v>
      </c>
      <c r="B70" s="231"/>
      <c r="C70" s="33"/>
      <c r="D70" s="181"/>
      <c r="G70" s="10"/>
      <c r="H70" s="6"/>
      <c r="I70" s="225"/>
      <c r="J70" s="227"/>
      <c r="K70" s="10"/>
      <c r="L70" s="1"/>
      <c r="N70" s="219" t="s">
        <v>172</v>
      </c>
      <c r="O70" s="220"/>
      <c r="P70" s="1"/>
      <c r="Q70" s="13"/>
      <c r="S70" s="227"/>
      <c r="T70" s="229"/>
      <c r="U70" s="46"/>
      <c r="V70" s="73"/>
      <c r="X70" s="6"/>
      <c r="Y70" s="184">
        <v>8</v>
      </c>
      <c r="Z70" s="207"/>
      <c r="AA70" s="233"/>
      <c r="AB70" s="52">
        <v>8</v>
      </c>
    </row>
    <row r="71" spans="1:28" ht="16.8" thickBot="1">
      <c r="A71" s="54"/>
      <c r="B71" s="61"/>
      <c r="D71" s="182"/>
      <c r="G71" s="10"/>
      <c r="H71" s="6"/>
      <c r="I71" s="225"/>
      <c r="J71" s="227"/>
      <c r="K71" s="10"/>
      <c r="L71" s="1"/>
      <c r="N71" s="221"/>
      <c r="O71" s="222"/>
      <c r="P71" s="1"/>
      <c r="Q71" s="13"/>
      <c r="S71" s="227"/>
      <c r="T71" s="229"/>
      <c r="U71" s="46"/>
      <c r="V71" s="73"/>
      <c r="X71" s="6"/>
      <c r="Y71" s="179"/>
      <c r="AA71" s="66"/>
      <c r="AB71" s="53"/>
    </row>
    <row r="72" spans="1:28" ht="16.8" thickTop="1">
      <c r="A72" s="54"/>
      <c r="B72" s="61"/>
      <c r="D72" s="1"/>
      <c r="E72" s="189"/>
      <c r="F72" s="179"/>
      <c r="G72" s="10"/>
      <c r="H72" s="6"/>
      <c r="I72" s="225"/>
      <c r="J72" s="227"/>
      <c r="K72" s="10"/>
      <c r="L72" s="1"/>
      <c r="N72" s="221"/>
      <c r="O72" s="222"/>
      <c r="P72" s="1"/>
      <c r="Q72" s="13"/>
      <c r="S72" s="227"/>
      <c r="T72" s="229"/>
      <c r="U72" s="46"/>
      <c r="V72" s="73"/>
      <c r="W72" s="182"/>
      <c r="X72" s="189"/>
      <c r="Y72" s="9"/>
      <c r="AA72" s="67"/>
      <c r="AB72" s="53"/>
    </row>
    <row r="73" spans="1:28" ht="17.399999999999999" customHeight="1">
      <c r="A73" s="40" t="s">
        <v>170</v>
      </c>
      <c r="B73" s="208" t="str">
        <f>IFERROR(VLOOKUP(ASC(A73&amp;A74),抽選結果!$C:$E,2,FALSE),"")</f>
        <v>三島Ｂｅａｓｔ</v>
      </c>
      <c r="C73" s="32"/>
      <c r="D73" s="39">
        <v>2</v>
      </c>
      <c r="E73" s="6"/>
      <c r="F73" s="179"/>
      <c r="G73" s="10"/>
      <c r="H73" s="6"/>
      <c r="I73" s="225"/>
      <c r="J73" s="227"/>
      <c r="K73" s="10"/>
      <c r="L73" s="1"/>
      <c r="N73" s="221"/>
      <c r="O73" s="222"/>
      <c r="P73" s="1"/>
      <c r="Q73" s="13"/>
      <c r="S73" s="227"/>
      <c r="T73" s="229"/>
      <c r="U73" s="46"/>
      <c r="V73" s="73"/>
      <c r="W73" s="182"/>
      <c r="X73" s="6"/>
      <c r="Y73" s="2"/>
      <c r="Z73" s="206"/>
      <c r="AA73" s="210" t="str">
        <f>IFERROR(VLOOKUP(ASC(AB73&amp;AB74),抽選結果!$C:$E,2,FALSE),"")</f>
        <v>野原グランディオスＦＣ</v>
      </c>
      <c r="AB73" s="52" t="s">
        <v>171</v>
      </c>
    </row>
    <row r="74" spans="1:28" ht="17.399999999999999" customHeight="1">
      <c r="A74" s="40">
        <v>2</v>
      </c>
      <c r="B74" s="209"/>
      <c r="C74" s="33"/>
      <c r="E74" s="6"/>
      <c r="F74" s="179"/>
      <c r="G74" s="10"/>
      <c r="H74" s="6"/>
      <c r="I74" s="225"/>
      <c r="J74" s="228"/>
      <c r="K74" s="10"/>
      <c r="L74" s="1"/>
      <c r="N74" s="221"/>
      <c r="O74" s="222"/>
      <c r="P74" s="1"/>
      <c r="Q74" s="13"/>
      <c r="S74" s="228"/>
      <c r="T74" s="229"/>
      <c r="U74" s="46"/>
      <c r="V74" s="73"/>
      <c r="W74" s="182"/>
      <c r="X74" s="6"/>
      <c r="Y74">
        <v>7</v>
      </c>
      <c r="Z74" s="207"/>
      <c r="AA74" s="211"/>
      <c r="AB74" s="52">
        <v>7</v>
      </c>
    </row>
    <row r="75" spans="1:28" ht="13.5" customHeight="1" thickBot="1">
      <c r="A75" s="54"/>
      <c r="B75" s="61"/>
      <c r="E75" s="234"/>
      <c r="F75" s="190"/>
      <c r="G75" s="48"/>
      <c r="I75" s="6"/>
      <c r="K75" s="10"/>
      <c r="L75" s="1"/>
      <c r="N75" s="221"/>
      <c r="O75" s="222"/>
      <c r="P75" s="1"/>
      <c r="Q75" s="13"/>
      <c r="S75" s="6"/>
      <c r="T75" s="6"/>
      <c r="U75" s="6"/>
      <c r="V75" s="47"/>
      <c r="W75" s="178"/>
      <c r="X75" s="235"/>
      <c r="AA75" s="66"/>
      <c r="AB75" s="53"/>
    </row>
    <row r="76" spans="1:28" ht="13.5" customHeight="1" thickTop="1">
      <c r="A76" s="54"/>
      <c r="B76" s="61"/>
      <c r="E76" s="202"/>
      <c r="F76" s="154"/>
      <c r="G76" s="155"/>
      <c r="H76" s="152"/>
      <c r="I76" s="6"/>
      <c r="K76" s="10"/>
      <c r="L76" s="1"/>
      <c r="N76" s="221"/>
      <c r="O76" s="222"/>
      <c r="P76" s="1"/>
      <c r="Q76" s="13"/>
      <c r="S76" s="6"/>
      <c r="T76" s="1"/>
      <c r="U76" s="158"/>
      <c r="V76" s="160"/>
      <c r="W76" s="152"/>
      <c r="X76" s="203"/>
      <c r="AA76" s="67"/>
      <c r="AB76" s="53"/>
    </row>
    <row r="77" spans="1:28" ht="17.399999999999999" customHeight="1" thickBot="1">
      <c r="A77" s="40" t="s">
        <v>170</v>
      </c>
      <c r="B77" s="208" t="str">
        <f>IFERROR(VLOOKUP(ASC(A77&amp;A78),抽選結果!$C:$E,2,FALSE),"")</f>
        <v>ＦＣ　ＳＦⅰＤＡ</v>
      </c>
      <c r="C77" s="32"/>
      <c r="D77" s="38">
        <v>3</v>
      </c>
      <c r="E77" s="1"/>
      <c r="F77" s="6"/>
      <c r="G77" s="71"/>
      <c r="H77" s="1"/>
      <c r="I77" s="6"/>
      <c r="K77" s="10"/>
      <c r="L77" s="1"/>
      <c r="N77" s="221"/>
      <c r="O77" s="222"/>
      <c r="P77" s="1"/>
      <c r="Q77" s="13"/>
      <c r="S77" s="6"/>
      <c r="T77" s="1"/>
      <c r="U77" s="6"/>
      <c r="V77" s="72"/>
      <c r="W77" s="6"/>
      <c r="X77" s="9"/>
      <c r="Z77" s="206"/>
      <c r="AA77" s="210" t="str">
        <f>IFERROR(VLOOKUP(ASC(AB77&amp;AB78),抽選結果!$C:$E,2,FALSE),"")</f>
        <v>御厨フットボールクラブ</v>
      </c>
      <c r="AB77" s="52" t="s">
        <v>171</v>
      </c>
    </row>
    <row r="78" spans="1:28" ht="17.399999999999999" customHeight="1" thickTop="1">
      <c r="A78" s="40">
        <v>3</v>
      </c>
      <c r="B78" s="209"/>
      <c r="C78" s="33"/>
      <c r="D78" s="181"/>
      <c r="E78" s="1"/>
      <c r="F78" s="6"/>
      <c r="G78" s="71"/>
      <c r="H78" s="1"/>
      <c r="I78" s="6"/>
      <c r="K78" s="10"/>
      <c r="L78" s="1"/>
      <c r="N78" s="221"/>
      <c r="O78" s="222"/>
      <c r="P78" s="1"/>
      <c r="Q78" s="13"/>
      <c r="R78" s="34"/>
      <c r="S78" s="6"/>
      <c r="T78" s="1"/>
      <c r="U78" s="6"/>
      <c r="V78" s="72"/>
      <c r="W78" s="6"/>
      <c r="X78" s="9"/>
      <c r="Y78" s="184">
        <v>6</v>
      </c>
      <c r="Z78" s="207"/>
      <c r="AA78" s="211"/>
      <c r="AB78" s="52">
        <v>6</v>
      </c>
    </row>
    <row r="79" spans="1:28" ht="16.8" thickBot="1">
      <c r="A79" s="54"/>
      <c r="B79" s="61"/>
      <c r="D79" s="182"/>
      <c r="E79" s="153"/>
      <c r="F79" s="6"/>
      <c r="G79" s="71"/>
      <c r="H79" s="1"/>
      <c r="I79" s="6"/>
      <c r="K79" s="10"/>
      <c r="L79" s="1"/>
      <c r="N79" s="221"/>
      <c r="O79" s="222"/>
      <c r="P79" s="1"/>
      <c r="Q79" s="13"/>
      <c r="R79" s="34"/>
      <c r="S79" s="6"/>
      <c r="T79" s="1"/>
      <c r="U79" s="6"/>
      <c r="V79" s="72"/>
      <c r="W79" s="6"/>
      <c r="X79" s="159"/>
      <c r="Y79" s="179"/>
      <c r="AA79" s="66"/>
      <c r="AB79" s="53"/>
    </row>
    <row r="80" spans="1:28" ht="16.8" thickTop="1">
      <c r="A80" s="54"/>
      <c r="B80" s="61"/>
      <c r="D80" s="1"/>
      <c r="G80" s="71"/>
      <c r="H80" s="1"/>
      <c r="I80" s="6"/>
      <c r="K80" s="10"/>
      <c r="L80" s="1"/>
      <c r="N80" s="221"/>
      <c r="O80" s="222"/>
      <c r="P80" s="1"/>
      <c r="Q80" s="13"/>
      <c r="R80" s="34"/>
      <c r="S80" s="6"/>
      <c r="T80" s="1"/>
      <c r="U80" s="6"/>
      <c r="V80" s="72"/>
      <c r="W80" s="6"/>
      <c r="X80" s="6"/>
      <c r="Y80" s="9"/>
      <c r="AA80" s="67"/>
      <c r="AB80" s="53"/>
    </row>
    <row r="81" spans="1:28" ht="17.399999999999999" customHeight="1">
      <c r="A81" s="40" t="s">
        <v>170</v>
      </c>
      <c r="B81" s="208" t="str">
        <f>IFERROR(VLOOKUP(ASC(A81&amp;A82),抽選結果!$C:$E,2,FALSE),"")</f>
        <v>大谷北ＦＣフォルテ</v>
      </c>
      <c r="C81" s="32"/>
      <c r="D81" s="39">
        <v>4</v>
      </c>
      <c r="G81" s="71"/>
      <c r="H81" s="1"/>
      <c r="I81" s="6"/>
      <c r="K81" s="10"/>
      <c r="L81" s="1"/>
      <c r="N81" s="221"/>
      <c r="O81" s="222"/>
      <c r="P81" s="1"/>
      <c r="Q81" s="13"/>
      <c r="R81" s="34"/>
      <c r="S81" s="6"/>
      <c r="T81" s="1"/>
      <c r="U81" s="6"/>
      <c r="V81" s="72"/>
      <c r="W81" s="6"/>
      <c r="X81" s="6"/>
      <c r="Y81" s="2"/>
      <c r="Z81" s="206"/>
      <c r="AA81" s="210" t="str">
        <f>IFERROR(VLOOKUP(ASC(AB81&amp;AB82),抽選結果!$C:$E,2,FALSE),"")</f>
        <v>今市ジュニオール</v>
      </c>
      <c r="AB81" s="52" t="s">
        <v>171</v>
      </c>
    </row>
    <row r="82" spans="1:28" ht="17.399999999999999" customHeight="1">
      <c r="A82" s="40">
        <v>4</v>
      </c>
      <c r="B82" s="209"/>
      <c r="C82" s="33"/>
      <c r="G82" s="71"/>
      <c r="H82" s="1"/>
      <c r="I82" s="6"/>
      <c r="K82" s="10"/>
      <c r="L82" s="1"/>
      <c r="N82" s="221"/>
      <c r="O82" s="222"/>
      <c r="P82" s="1"/>
      <c r="Q82" s="13"/>
      <c r="R82" s="34"/>
      <c r="S82" s="6"/>
      <c r="T82" s="1"/>
      <c r="U82" s="9"/>
      <c r="V82" s="72"/>
      <c r="W82" s="6"/>
      <c r="X82" s="6"/>
      <c r="Y82">
        <v>5</v>
      </c>
      <c r="Z82" s="207"/>
      <c r="AA82" s="211"/>
      <c r="AB82" s="52">
        <v>5</v>
      </c>
    </row>
    <row r="83" spans="1:28" ht="13.5" customHeight="1">
      <c r="A83" s="54"/>
      <c r="B83" s="61"/>
      <c r="E83" s="212" t="s">
        <v>173</v>
      </c>
      <c r="F83" s="212"/>
      <c r="G83" s="71"/>
      <c r="H83" s="36"/>
      <c r="I83" s="42"/>
      <c r="K83" s="10"/>
      <c r="L83" s="1"/>
      <c r="N83" s="221"/>
      <c r="O83" s="222"/>
      <c r="P83" s="1"/>
      <c r="Q83" s="13"/>
      <c r="R83" s="34"/>
      <c r="S83" s="6"/>
      <c r="T83" s="5"/>
      <c r="U83" s="37"/>
      <c r="V83" s="72"/>
      <c r="W83" s="212" t="s">
        <v>174</v>
      </c>
      <c r="X83" s="212"/>
      <c r="AA83" s="66"/>
      <c r="AB83" s="53"/>
    </row>
    <row r="84" spans="1:28" ht="13.5" customHeight="1">
      <c r="A84" s="54"/>
      <c r="B84" s="61"/>
      <c r="E84" s="212"/>
      <c r="F84" s="212"/>
      <c r="G84" s="71"/>
      <c r="H84" s="36"/>
      <c r="I84" s="44"/>
      <c r="J84" s="4"/>
      <c r="K84" s="10"/>
      <c r="L84" s="1"/>
      <c r="M84" s="6"/>
      <c r="N84" s="221"/>
      <c r="O84" s="222"/>
      <c r="P84" s="1"/>
      <c r="Q84" s="13"/>
      <c r="R84" s="35"/>
      <c r="S84" s="7"/>
      <c r="T84" s="1"/>
      <c r="U84" s="37"/>
      <c r="V84" s="72"/>
      <c r="W84" s="212"/>
      <c r="X84" s="212"/>
      <c r="AA84" s="67"/>
      <c r="AB84" s="53"/>
    </row>
    <row r="85" spans="1:28" ht="17.399999999999999" customHeight="1" thickBot="1">
      <c r="A85" s="40" t="s">
        <v>170</v>
      </c>
      <c r="B85" s="208" t="str">
        <f>IFERROR(VLOOKUP(ASC(A85&amp;A86),抽選結果!$C:$E,2,FALSE),"")</f>
        <v>ＹＵＺＵＨＡ　ＦＣ　ジュニア</v>
      </c>
      <c r="C85" s="32"/>
      <c r="D85" s="38">
        <v>5</v>
      </c>
      <c r="G85" s="71"/>
      <c r="H85" s="1"/>
      <c r="I85" s="9"/>
      <c r="J85" s="1"/>
      <c r="K85" s="10"/>
      <c r="L85" s="1"/>
      <c r="M85" s="6"/>
      <c r="N85" s="223"/>
      <c r="O85" s="224"/>
      <c r="P85" s="1"/>
      <c r="Q85" s="13"/>
      <c r="R85" s="35"/>
      <c r="S85" s="6"/>
      <c r="T85" s="1"/>
      <c r="U85" s="9"/>
      <c r="V85" s="72"/>
      <c r="W85" s="6"/>
      <c r="X85" s="6"/>
      <c r="Z85" s="206"/>
      <c r="AA85" s="210" t="str">
        <f>IFERROR(VLOOKUP(ASC(AB85&amp;AB86),抽選結果!$C:$E,2,FALSE),"")</f>
        <v>国本ジュニアサッカークラブ</v>
      </c>
      <c r="AB85" s="52" t="s">
        <v>171</v>
      </c>
    </row>
    <row r="86" spans="1:28" ht="17.399999999999999" customHeight="1" thickTop="1">
      <c r="A86" s="40">
        <v>5</v>
      </c>
      <c r="B86" s="209"/>
      <c r="C86" s="33"/>
      <c r="D86" s="4"/>
      <c r="G86" s="71"/>
      <c r="H86" s="1"/>
      <c r="I86" s="9"/>
      <c r="J86" s="1"/>
      <c r="K86" s="10"/>
      <c r="L86" s="1"/>
      <c r="M86" s="6"/>
      <c r="N86" s="6"/>
      <c r="O86" s="6"/>
      <c r="P86" s="1"/>
      <c r="Q86" s="13"/>
      <c r="R86" s="35"/>
      <c r="S86" s="6"/>
      <c r="T86" s="1"/>
      <c r="U86" s="6"/>
      <c r="V86" s="72"/>
      <c r="W86" s="6"/>
      <c r="X86" s="6"/>
      <c r="Y86" s="184">
        <v>4</v>
      </c>
      <c r="Z86" s="207"/>
      <c r="AA86" s="211"/>
      <c r="AB86" s="52">
        <v>4</v>
      </c>
    </row>
    <row r="87" spans="1:28" ht="16.8" thickBot="1">
      <c r="A87" s="54"/>
      <c r="B87" s="61"/>
      <c r="D87" s="1"/>
      <c r="G87" s="71"/>
      <c r="H87" s="1"/>
      <c r="I87" s="9"/>
      <c r="J87" s="1"/>
      <c r="K87" s="10"/>
      <c r="L87" s="1"/>
      <c r="M87" s="6"/>
      <c r="N87" s="6"/>
      <c r="O87" s="6"/>
      <c r="P87" s="1"/>
      <c r="Q87" s="13"/>
      <c r="R87" s="35"/>
      <c r="S87" s="6"/>
      <c r="T87" s="1"/>
      <c r="U87" s="6"/>
      <c r="V87" s="72"/>
      <c r="W87" s="6"/>
      <c r="X87" s="6"/>
      <c r="Y87" s="179"/>
      <c r="AA87" s="66"/>
      <c r="AB87" s="53"/>
    </row>
    <row r="88" spans="1:28" ht="16.8" thickTop="1">
      <c r="A88" s="54"/>
      <c r="B88" s="61"/>
      <c r="D88" s="182"/>
      <c r="E88" s="152"/>
      <c r="F88" s="6"/>
      <c r="G88" s="71"/>
      <c r="H88" s="1"/>
      <c r="I88" s="9"/>
      <c r="J88" s="1"/>
      <c r="K88" s="10"/>
      <c r="L88" s="1"/>
      <c r="M88" s="6"/>
      <c r="N88" s="6"/>
      <c r="O88" s="6"/>
      <c r="P88" s="1"/>
      <c r="Q88" s="13"/>
      <c r="R88" s="35"/>
      <c r="S88" s="6"/>
      <c r="T88" s="1"/>
      <c r="U88" s="6"/>
      <c r="V88" s="72"/>
      <c r="W88" s="6"/>
      <c r="X88" s="158"/>
      <c r="Y88" s="9"/>
      <c r="AA88" s="67"/>
      <c r="AB88" s="53"/>
    </row>
    <row r="89" spans="1:28" ht="17.399999999999999" customHeight="1" thickBot="1">
      <c r="A89" s="40" t="s">
        <v>170</v>
      </c>
      <c r="B89" s="208" t="str">
        <f>IFERROR(VLOOKUP(ASC(A89&amp;A90),抽選結果!$C:$E,2,FALSE),"")</f>
        <v>赤羽スポーツ少年団</v>
      </c>
      <c r="C89" s="32"/>
      <c r="D89" s="192">
        <v>6</v>
      </c>
      <c r="E89" s="1"/>
      <c r="F89" s="6"/>
      <c r="G89" s="71"/>
      <c r="H89" s="1"/>
      <c r="I89" s="9"/>
      <c r="J89" s="1"/>
      <c r="K89" s="10"/>
      <c r="L89" s="1"/>
      <c r="M89" s="6"/>
      <c r="N89" s="6"/>
      <c r="O89" s="6"/>
      <c r="P89" s="1"/>
      <c r="Q89" s="13"/>
      <c r="R89" s="35"/>
      <c r="S89" s="6"/>
      <c r="T89" s="1"/>
      <c r="U89" s="6"/>
      <c r="V89" s="72"/>
      <c r="W89" s="6"/>
      <c r="X89" s="9"/>
      <c r="Y89" s="2"/>
      <c r="Z89" s="206"/>
      <c r="AA89" s="210" t="str">
        <f>IFERROR(VLOOKUP(ASC(AB89&amp;AB90),抽選結果!$C:$E,2,FALSE),"")</f>
        <v>ＦＣアリーバー　ビクトリー</v>
      </c>
      <c r="AB89" s="52" t="s">
        <v>171</v>
      </c>
    </row>
    <row r="90" spans="1:28" ht="17.399999999999999" customHeight="1" thickTop="1">
      <c r="A90" s="40">
        <v>6</v>
      </c>
      <c r="B90" s="209"/>
      <c r="C90" s="33"/>
      <c r="E90" s="1"/>
      <c r="F90" s="6"/>
      <c r="G90" s="71"/>
      <c r="H90" s="1"/>
      <c r="I90" s="9"/>
      <c r="J90" s="1"/>
      <c r="K90" s="10"/>
      <c r="L90" s="1"/>
      <c r="M90" s="6"/>
      <c r="N90" s="6"/>
      <c r="O90" s="6"/>
      <c r="P90" s="1"/>
      <c r="Q90" s="13"/>
      <c r="R90" s="213"/>
      <c r="S90" s="6"/>
      <c r="T90" s="1"/>
      <c r="U90" s="6"/>
      <c r="V90" s="72"/>
      <c r="W90" s="6"/>
      <c r="X90" s="9"/>
      <c r="Y90">
        <v>3</v>
      </c>
      <c r="Z90" s="207"/>
      <c r="AA90" s="211"/>
      <c r="AB90" s="52">
        <v>3</v>
      </c>
    </row>
    <row r="91" spans="1:28" ht="13.5" customHeight="1" thickBot="1">
      <c r="A91" s="54"/>
      <c r="B91" s="131"/>
      <c r="E91" s="202"/>
      <c r="F91" s="156"/>
      <c r="G91" s="157"/>
      <c r="H91" s="153"/>
      <c r="I91" s="9"/>
      <c r="J91" s="1"/>
      <c r="K91" s="10"/>
      <c r="L91" s="1"/>
      <c r="M91" s="6"/>
      <c r="N91" s="6"/>
      <c r="O91" s="6"/>
      <c r="P91" s="1"/>
      <c r="Q91" s="13"/>
      <c r="R91" s="213"/>
      <c r="S91" s="6"/>
      <c r="T91" s="1"/>
      <c r="U91" s="159"/>
      <c r="V91" s="161"/>
      <c r="W91" s="153"/>
      <c r="X91" s="203"/>
      <c r="AA91" s="66"/>
      <c r="AB91" s="53"/>
    </row>
    <row r="92" spans="1:28" ht="13.5" customHeight="1" thickTop="1">
      <c r="A92" s="54"/>
      <c r="B92" s="131"/>
      <c r="E92" s="234"/>
      <c r="F92" s="191"/>
      <c r="G92" s="49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7"/>
      <c r="V92" s="51"/>
      <c r="W92" s="181"/>
      <c r="X92" s="235"/>
      <c r="AA92" s="67"/>
      <c r="AB92" s="53"/>
    </row>
    <row r="93" spans="1:28" ht="17.399999999999999" customHeight="1" thickBot="1">
      <c r="A93" s="40" t="s">
        <v>170</v>
      </c>
      <c r="B93" s="208" t="str">
        <f>IFERROR(VLOOKUP(ASC(A93&amp;A94),抽選結果!$C:$E,2,FALSE),"")</f>
        <v>三重・山前ＦＣ</v>
      </c>
      <c r="C93" s="32"/>
      <c r="D93" s="38">
        <v>7</v>
      </c>
      <c r="E93" s="6"/>
      <c r="F93" s="179"/>
      <c r="G93" s="226" t="str">
        <f>IFERROR(VLOOKUP(ASC(A69&amp;A70),抽選結果!$C:$E,3,FALSE),"")&amp;IFERROR(VLOOKUP(ASC(A73&amp;A74),抽選結果!$C:$E,3,FALSE),"")&amp;IFERROR(VLOOKUP(ASC(A77&amp;A78),抽選結果!$C:$E,3,FALSE),"")&amp;IFERROR(VLOOKUP(ASC(A81&amp;A82),抽選結果!$C:$E,3,FALSE),"")&amp;IFERROR(VLOOKUP(ASC(A85&amp;A86),抽選結果!$C:$E,3,FALSE),"")&amp;IFERROR(VLOOKUP(ASC(A89&amp;A90),抽選結果!$C:$E,3,FALSE),"")&amp;IFERROR(VLOOKUP(ASC(A93&amp;A94),抽選結果!$C:$E,3,FALSE),"")&amp;IFERROR(VLOOKUP(ASC(A97&amp;A98),抽選結果!$C:$E,3,FALSE),"")&amp;IFERROR(VLOOKUP(ASC(A101&amp;A102),抽選結果!$C:$E,3,FALSE),"")&amp;IFERROR(VLOOKUP(ASC(A105&amp;A106),抽選結果!$C:$E,3,FALSE),"")&amp;IFERROR(VLOOKUP(ASC(A109&amp;A110),抽選結果!$C:$E,3,FALSE),"")&amp;IFERROR(VLOOKUP(ASC(A113&amp;A114),抽選結果!$C:$E,3,FALSE),"")&amp;IFERROR(VLOOKUP(ASC(A117&amp;A118),抽選結果!$C:$E,3,FALSE),"")&amp;IFERROR(VLOOKUP(ASC(A121&amp;A122),抽選結果!$C:$E,3,FALSE),"")&amp;IFERROR(VLOOKUP(ASC(A125&amp;A126),抽選結果!$C:$E,3,FALSE),"")&amp;IFERROR(VLOOKUP(ASC(A129&amp;A130),抽選結果!$C:$E,3,FALSE),"")</f>
        <v>青木サッカー場B</v>
      </c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6"/>
      <c r="V93" s="226" t="str">
        <f>IFERROR(VLOOKUP(ASC(AB69&amp;AB70),抽選結果!$C:$E,3,FALSE),"")&amp;IFERROR(VLOOKUP(ASC(AB73&amp;AB74),抽選結果!$C:$E,3,FALSE),"")&amp;IFERROR(VLOOKUP(ASC(AB77&amp;AB78),抽選結果!$C:$E,3,FALSE),"")&amp;IFERROR(VLOOKUP(ASC(AB81&amp;AB82),抽選結果!$C:$E,3,FALSE),"")&amp;IFERROR(VLOOKUP(ASC(AB85&amp;AB86),抽選結果!$C:$E,3,FALSE),"")&amp;IFERROR(VLOOKUP(ASC(AB89&amp;AB90),抽選結果!$C:$E,3,FALSE),"")&amp;IFERROR(VLOOKUP(ASC(AB93&amp;AB94),抽選結果!$C:$E,3,FALSE),"")&amp;IFERROR(VLOOKUP(ASC(AB97&amp;AB98),抽選結果!$C:$E,3,FALSE),"")&amp;IFERROR(VLOOKUP(ASC(AB101&amp;AB102),抽選結果!$C:$E,3,FALSE),"")&amp;IFERROR(VLOOKUP(ASC(AB105&amp;AB106),抽選結果!$C:$E,3,FALSE),"")&amp;IFERROR(VLOOKUP(ASC(AB109&amp;AB110),抽選結果!$C:$E,3,FALSE),"")&amp;IFERROR(VLOOKUP(ASC(AB113&amp;AB114),抽選結果!$C:$E,3,FALSE),"")&amp;IFERROR(VLOOKUP(ASC(AB117&amp;AB118),抽選結果!$C:$E,3,FALSE),"")&amp;IFERROR(VLOOKUP(ASC(AB121&amp;AB122),抽選結果!$C:$E,3,FALSE),"")&amp;IFERROR(VLOOKUP(ASC(AB125&amp;AB126),抽選結果!$C:$E,3,FALSE),"")&amp;IFERROR(VLOOKUP(ASC(AB129&amp;AB130),抽選結果!$C:$E,3,FALSE),"")</f>
        <v>東部運動広場サッカー場</v>
      </c>
      <c r="W93" s="182"/>
      <c r="X93" s="6"/>
      <c r="Z93" s="206"/>
      <c r="AA93" s="232" t="str">
        <f>IFERROR(VLOOKUP(ASC(AB93&amp;AB94),抽選結果!$C:$E,2,FALSE),"")</f>
        <v>ｕｎｉｏｎ ｓｐｏｒｔｓ ｃｌｕｂ</v>
      </c>
      <c r="AB93" s="52" t="s">
        <v>171</v>
      </c>
    </row>
    <row r="94" spans="1:28" ht="17.399999999999999" customHeight="1" thickTop="1">
      <c r="A94" s="40">
        <v>7</v>
      </c>
      <c r="B94" s="209"/>
      <c r="C94" s="33"/>
      <c r="D94" s="4"/>
      <c r="E94" s="6"/>
      <c r="F94" s="179"/>
      <c r="G94" s="227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6"/>
      <c r="V94" s="227"/>
      <c r="W94" s="182"/>
      <c r="X94" s="6"/>
      <c r="Y94" s="184">
        <v>2</v>
      </c>
      <c r="Z94" s="207"/>
      <c r="AA94" s="233"/>
      <c r="AB94" s="52">
        <v>2</v>
      </c>
    </row>
    <row r="95" spans="1:28" ht="16.8" thickBot="1">
      <c r="A95" s="54"/>
      <c r="B95" s="61"/>
      <c r="D95" s="1"/>
      <c r="E95" s="177"/>
      <c r="F95" s="179"/>
      <c r="G95" s="227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6"/>
      <c r="V95" s="227"/>
      <c r="W95" s="182"/>
      <c r="X95" s="177"/>
      <c r="Y95" s="179"/>
      <c r="AA95" s="66"/>
      <c r="AB95" s="53"/>
    </row>
    <row r="96" spans="1:28" ht="16.8" thickTop="1">
      <c r="A96" s="54"/>
      <c r="B96" s="61"/>
      <c r="D96" s="182"/>
      <c r="G96" s="227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6"/>
      <c r="V96" s="227"/>
      <c r="X96" s="6"/>
      <c r="Y96" s="9"/>
      <c r="AA96" s="67"/>
      <c r="AB96" s="53"/>
    </row>
    <row r="97" spans="1:28" ht="17.399999999999999" customHeight="1" thickBot="1">
      <c r="A97" s="40" t="s">
        <v>170</v>
      </c>
      <c r="B97" s="230" t="str">
        <f>IFERROR(VLOOKUP(ASC(A97&amp;A98),抽選結果!$C:$E,2,FALSE),"")</f>
        <v>ＦＣグランディール宇都宮</v>
      </c>
      <c r="C97" s="32"/>
      <c r="D97" s="192">
        <v>8</v>
      </c>
      <c r="G97" s="227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6"/>
      <c r="V97" s="227"/>
      <c r="X97" s="6"/>
      <c r="Y97" s="2"/>
      <c r="Z97" s="206"/>
      <c r="AA97" s="210" t="str">
        <f>IFERROR(VLOOKUP(ASC(AB97&amp;AB98),抽選結果!$C:$E,2,FALSE),"")</f>
        <v>ＦＣ　ＳＨＵＪＡＫＵ</v>
      </c>
      <c r="AB97" s="52" t="s">
        <v>171</v>
      </c>
    </row>
    <row r="98" spans="1:28" ht="17.399999999999999" customHeight="1" thickTop="1">
      <c r="A98" s="40">
        <v>8</v>
      </c>
      <c r="B98" s="231"/>
      <c r="C98" s="33"/>
      <c r="G98" s="227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6"/>
      <c r="V98" s="227"/>
      <c r="X98" s="6"/>
      <c r="Y98">
        <v>1</v>
      </c>
      <c r="Z98" s="207"/>
      <c r="AA98" s="211"/>
      <c r="AB98" s="52">
        <v>1</v>
      </c>
    </row>
    <row r="99" spans="1:28" ht="16.2">
      <c r="A99" s="6"/>
      <c r="B99" s="61"/>
      <c r="G99" s="227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6"/>
      <c r="V99" s="227"/>
      <c r="X99" s="6"/>
      <c r="AA99" s="61"/>
      <c r="AB99" s="6"/>
    </row>
    <row r="100" spans="1:28" ht="16.2">
      <c r="A100" s="6"/>
      <c r="B100" s="61"/>
      <c r="G100" s="227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6"/>
      <c r="V100" s="227"/>
      <c r="X100" s="6"/>
      <c r="AA100" s="61"/>
      <c r="AB100" s="6"/>
    </row>
    <row r="101" spans="1:28" ht="18.75" customHeight="1" thickBot="1">
      <c r="A101" s="40" t="s">
        <v>177</v>
      </c>
      <c r="B101" s="208" t="str">
        <f>IFERROR(VLOOKUP(ASC(A101&amp;A102),抽選結果!$C:$E,2,FALSE),"")</f>
        <v>ボンジボーラ栃木</v>
      </c>
      <c r="C101" s="32"/>
      <c r="D101" s="38">
        <v>1</v>
      </c>
      <c r="G101" s="227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6"/>
      <c r="V101" s="227"/>
      <c r="X101" s="6"/>
      <c r="Z101" s="206"/>
      <c r="AA101" s="210" t="str">
        <f>IFERROR(VLOOKUP(ASC(AB101&amp;AB102),抽選結果!$C:$E,2,FALSE),"")</f>
        <v>カテット白沢サッカースクール</v>
      </c>
      <c r="AB101" s="52" t="s">
        <v>178</v>
      </c>
    </row>
    <row r="102" spans="1:28" ht="15" customHeight="1" thickTop="1">
      <c r="A102" s="40">
        <v>1</v>
      </c>
      <c r="B102" s="209"/>
      <c r="C102" s="33"/>
      <c r="D102" s="4"/>
      <c r="G102" s="227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6"/>
      <c r="V102" s="227"/>
      <c r="X102" s="6"/>
      <c r="Y102" s="184">
        <v>8</v>
      </c>
      <c r="Z102" s="207"/>
      <c r="AA102" s="211"/>
      <c r="AB102" s="52">
        <v>8</v>
      </c>
    </row>
    <row r="103" spans="1:28" ht="16.8" thickBot="1">
      <c r="A103" s="54"/>
      <c r="B103" s="61"/>
      <c r="D103" s="1"/>
      <c r="G103" s="227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6"/>
      <c r="V103" s="227"/>
      <c r="X103" s="6"/>
      <c r="Y103" s="179"/>
      <c r="AA103" s="66"/>
      <c r="AB103" s="53"/>
    </row>
    <row r="104" spans="1:28" ht="16.8" thickTop="1">
      <c r="A104" s="54"/>
      <c r="B104" s="61"/>
      <c r="D104" s="182"/>
      <c r="E104" s="152"/>
      <c r="F104" s="6"/>
      <c r="G104" s="227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6"/>
      <c r="V104" s="227"/>
      <c r="X104" s="158"/>
      <c r="Y104" s="9"/>
      <c r="AA104" s="67"/>
      <c r="AB104" s="53"/>
    </row>
    <row r="105" spans="1:28" ht="17.399999999999999" customHeight="1" thickBot="1">
      <c r="A105" s="40" t="s">
        <v>177</v>
      </c>
      <c r="B105" s="208" t="str">
        <f>IFERROR(VLOOKUP(ASC(A105&amp;A106),抽選結果!$C:$E,2,FALSE),"")</f>
        <v>足利サッカークラブジュニア</v>
      </c>
      <c r="C105" s="32"/>
      <c r="D105" s="192">
        <v>2</v>
      </c>
      <c r="E105" s="1"/>
      <c r="F105" s="6"/>
      <c r="G105" s="227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6"/>
      <c r="V105" s="227"/>
      <c r="X105" s="9"/>
      <c r="Y105" s="2"/>
      <c r="Z105" s="206"/>
      <c r="AA105" s="210" t="str">
        <f>IFERROR(VLOOKUP(ASC(AB105&amp;AB106),抽選結果!$C:$E,2,FALSE),"")</f>
        <v>緑が丘ＹＦＣサッカー教室</v>
      </c>
      <c r="AB105" s="52" t="s">
        <v>178</v>
      </c>
    </row>
    <row r="106" spans="1:28" ht="17.399999999999999" customHeight="1" thickTop="1">
      <c r="A106" s="40">
        <v>2</v>
      </c>
      <c r="B106" s="209"/>
      <c r="C106" s="33"/>
      <c r="E106" s="1"/>
      <c r="F106" s="6"/>
      <c r="G106" s="228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6"/>
      <c r="V106" s="228"/>
      <c r="X106" s="9"/>
      <c r="Y106">
        <v>7</v>
      </c>
      <c r="Z106" s="207"/>
      <c r="AA106" s="211"/>
      <c r="AB106" s="52">
        <v>7</v>
      </c>
    </row>
    <row r="107" spans="1:28" ht="16.8" thickBot="1">
      <c r="A107" s="54"/>
      <c r="B107" s="61"/>
      <c r="E107" s="202"/>
      <c r="F107" s="41"/>
      <c r="G107" s="45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6"/>
      <c r="V107" s="47"/>
      <c r="X107" s="203"/>
      <c r="AA107" s="66"/>
      <c r="AB107" s="53"/>
    </row>
    <row r="108" spans="1:28" ht="16.8" thickTop="1">
      <c r="A108" s="54"/>
      <c r="B108" s="61"/>
      <c r="E108" s="234"/>
      <c r="F108" s="191"/>
      <c r="G108" s="155"/>
      <c r="H108" s="152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158"/>
      <c r="V108" s="160"/>
      <c r="W108" s="181"/>
      <c r="X108" s="203"/>
      <c r="AA108" s="67"/>
      <c r="AB108" s="53"/>
    </row>
    <row r="109" spans="1:28" ht="17.399999999999999" customHeight="1">
      <c r="A109" s="40" t="s">
        <v>177</v>
      </c>
      <c r="B109" s="208" t="str">
        <f>IFERROR(VLOOKUP(ASC(A109&amp;A110),抽選結果!$C:$E,2,FALSE),"")</f>
        <v>ＦＣ西那須２１アストロ</v>
      </c>
      <c r="C109" s="32"/>
      <c r="D109" s="38">
        <v>3</v>
      </c>
      <c r="E109" s="6"/>
      <c r="F109" s="179"/>
      <c r="G109" s="70"/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6"/>
      <c r="V109" s="72"/>
      <c r="W109" s="182"/>
      <c r="X109" s="9"/>
      <c r="Z109" s="206"/>
      <c r="AA109" s="210" t="str">
        <f>IFERROR(VLOOKUP(ASC(AB109&amp;AB110),抽選結果!$C:$E,2,FALSE),"")</f>
        <v>ブラッドレスサッカークラブ</v>
      </c>
      <c r="AB109" s="52" t="s">
        <v>178</v>
      </c>
    </row>
    <row r="110" spans="1:28" ht="17.399999999999999" customHeight="1">
      <c r="A110" s="40">
        <v>3</v>
      </c>
      <c r="B110" s="209"/>
      <c r="C110" s="33"/>
      <c r="D110" s="4"/>
      <c r="E110" s="6"/>
      <c r="F110" s="179"/>
      <c r="G110" s="70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35"/>
      <c r="S110" s="6"/>
      <c r="T110" s="1"/>
      <c r="U110" s="6"/>
      <c r="V110" s="72"/>
      <c r="W110" s="182"/>
      <c r="X110" s="9"/>
      <c r="Y110" s="8">
        <v>6</v>
      </c>
      <c r="Z110" s="207"/>
      <c r="AA110" s="211"/>
      <c r="AB110" s="52">
        <v>6</v>
      </c>
    </row>
    <row r="111" spans="1:28" ht="16.8" thickBot="1">
      <c r="A111" s="54"/>
      <c r="B111" s="61"/>
      <c r="D111" s="1"/>
      <c r="E111" s="177"/>
      <c r="F111" s="179"/>
      <c r="G111" s="70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35"/>
      <c r="S111" s="6"/>
      <c r="T111" s="1"/>
      <c r="U111" s="6"/>
      <c r="V111" s="72"/>
      <c r="W111" s="182"/>
      <c r="X111" s="159"/>
      <c r="Y111" s="9"/>
      <c r="AA111" s="66"/>
      <c r="AB111" s="53"/>
    </row>
    <row r="112" spans="1:28" ht="16.8" thickTop="1">
      <c r="A112" s="54"/>
      <c r="B112" s="61"/>
      <c r="D112" s="182"/>
      <c r="G112" s="70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35"/>
      <c r="S112" s="6"/>
      <c r="T112" s="1"/>
      <c r="U112" s="6"/>
      <c r="V112" s="72"/>
      <c r="W112" s="6"/>
      <c r="X112" s="6"/>
      <c r="Y112" s="179"/>
      <c r="AA112" s="67"/>
      <c r="AB112" s="53"/>
    </row>
    <row r="113" spans="1:28" ht="17.399999999999999" customHeight="1" thickBot="1">
      <c r="A113" s="40" t="s">
        <v>177</v>
      </c>
      <c r="B113" s="230" t="str">
        <f>IFERROR(VLOOKUP(ASC(A113&amp;A114),抽選結果!$C:$E,2,FALSE),"")</f>
        <v>ＪＦＣファイターズ</v>
      </c>
      <c r="C113" s="32"/>
      <c r="D113" s="192">
        <v>4</v>
      </c>
      <c r="G113" s="70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35"/>
      <c r="S113" s="6"/>
      <c r="T113" s="1"/>
      <c r="U113" s="6"/>
      <c r="V113" s="72"/>
      <c r="W113" s="6"/>
      <c r="X113" s="6"/>
      <c r="Y113" s="180"/>
      <c r="Z113" s="206"/>
      <c r="AA113" s="232" t="str">
        <f>IFERROR(VLOOKUP(ASC(AB113&amp;AB114),抽選結果!$C:$E,2,FALSE),"")</f>
        <v>南河内サッカースポーツ少年団</v>
      </c>
      <c r="AB113" s="52" t="s">
        <v>178</v>
      </c>
    </row>
    <row r="114" spans="1:28" ht="17.399999999999999" customHeight="1" thickTop="1">
      <c r="A114" s="40">
        <v>4</v>
      </c>
      <c r="B114" s="231"/>
      <c r="C114" s="33"/>
      <c r="G114" s="70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35"/>
      <c r="S114" s="6"/>
      <c r="T114" s="1"/>
      <c r="U114" s="9"/>
      <c r="V114" s="72"/>
      <c r="W114" s="6"/>
      <c r="X114" s="6"/>
      <c r="Y114">
        <v>5</v>
      </c>
      <c r="Z114" s="207"/>
      <c r="AA114" s="233"/>
      <c r="AB114" s="52">
        <v>5</v>
      </c>
    </row>
    <row r="115" spans="1:28" ht="13.5" customHeight="1">
      <c r="A115" s="54"/>
      <c r="B115" s="61"/>
      <c r="E115" s="212" t="s">
        <v>179</v>
      </c>
      <c r="F115" s="212"/>
      <c r="G115" s="70"/>
      <c r="H115" s="36"/>
      <c r="I115" s="42"/>
      <c r="J115" s="5"/>
      <c r="K115" s="10"/>
      <c r="L115" s="6"/>
      <c r="M115" s="6"/>
      <c r="N115" s="6"/>
      <c r="O115" s="6"/>
      <c r="P115" s="6"/>
      <c r="Q115" s="10"/>
      <c r="R115" s="35"/>
      <c r="S115" s="6"/>
      <c r="T115" s="5"/>
      <c r="U115" s="37"/>
      <c r="V115" s="72"/>
      <c r="W115" s="212" t="s">
        <v>180</v>
      </c>
      <c r="X115" s="212"/>
      <c r="AA115" s="66"/>
      <c r="AB115" s="53"/>
    </row>
    <row r="116" spans="1:28" ht="13.5" customHeight="1">
      <c r="A116" s="54"/>
      <c r="B116" s="61"/>
      <c r="E116" s="212"/>
      <c r="F116" s="212"/>
      <c r="G116" s="70"/>
      <c r="H116" s="36"/>
      <c r="I116" s="44"/>
      <c r="J116" s="7"/>
      <c r="K116" s="10"/>
      <c r="L116" s="6"/>
      <c r="M116" s="6"/>
      <c r="N116" s="6"/>
      <c r="O116" s="6"/>
      <c r="P116" s="6"/>
      <c r="Q116" s="10"/>
      <c r="R116" s="34"/>
      <c r="S116" s="7"/>
      <c r="T116" s="1"/>
      <c r="U116" s="37"/>
      <c r="V116" s="72"/>
      <c r="W116" s="212"/>
      <c r="X116" s="212"/>
      <c r="AA116" s="67"/>
      <c r="AB116" s="53"/>
    </row>
    <row r="117" spans="1:28" ht="17.399999999999999" customHeight="1" thickBot="1">
      <c r="A117" s="40" t="s">
        <v>177</v>
      </c>
      <c r="B117" s="208" t="str">
        <f>IFERROR(VLOOKUP(ASC(A117&amp;A118),抽選結果!$C:$E,2,FALSE),"")</f>
        <v>大谷東フットボールクラブ</v>
      </c>
      <c r="C117" s="32"/>
      <c r="D117" s="38">
        <v>5</v>
      </c>
      <c r="G117" s="70"/>
      <c r="H117" s="1"/>
      <c r="I117" s="6"/>
      <c r="K117" s="10"/>
      <c r="Q117" s="10"/>
      <c r="R117" s="34"/>
      <c r="S117" s="6"/>
      <c r="T117" s="1"/>
      <c r="U117" s="9"/>
      <c r="V117" s="72"/>
      <c r="W117" s="6"/>
      <c r="X117" s="6"/>
      <c r="Z117" s="206"/>
      <c r="AA117" s="210" t="str">
        <f>IFERROR(VLOOKUP(ASC(AB117&amp;AB118),抽選結果!$C:$E,2,FALSE),"")</f>
        <v>都賀クラブジュニア</v>
      </c>
      <c r="AB117" s="52" t="s">
        <v>178</v>
      </c>
    </row>
    <row r="118" spans="1:28" ht="17.399999999999999" customHeight="1" thickTop="1">
      <c r="A118" s="40">
        <v>5</v>
      </c>
      <c r="B118" s="209"/>
      <c r="C118" s="33"/>
      <c r="D118" s="181"/>
      <c r="G118" s="70"/>
      <c r="H118" s="1"/>
      <c r="I118" s="6"/>
      <c r="K118" s="10"/>
      <c r="Q118" s="10"/>
      <c r="R118" s="34"/>
      <c r="S118" s="6"/>
      <c r="T118" s="1"/>
      <c r="U118" s="6"/>
      <c r="V118" s="72"/>
      <c r="W118" s="6"/>
      <c r="X118" s="6"/>
      <c r="Y118" s="184">
        <v>4</v>
      </c>
      <c r="Z118" s="207"/>
      <c r="AA118" s="211"/>
      <c r="AB118" s="52">
        <v>4</v>
      </c>
    </row>
    <row r="119" spans="1:28" ht="16.8" thickBot="1">
      <c r="A119" s="54"/>
      <c r="B119" s="61"/>
      <c r="D119" s="182"/>
      <c r="G119" s="70"/>
      <c r="H119" s="1"/>
      <c r="I119" s="6"/>
      <c r="K119" s="10"/>
      <c r="Q119" s="10"/>
      <c r="R119" s="34"/>
      <c r="S119" s="6"/>
      <c r="T119" s="1"/>
      <c r="U119" s="6"/>
      <c r="V119" s="72"/>
      <c r="W119" s="6"/>
      <c r="X119" s="6"/>
      <c r="Y119" s="179"/>
      <c r="AA119" s="66"/>
      <c r="AB119" s="53"/>
    </row>
    <row r="120" spans="1:28" ht="16.8" thickTop="1">
      <c r="A120" s="54"/>
      <c r="B120" s="61"/>
      <c r="D120" s="1"/>
      <c r="E120" s="152"/>
      <c r="F120" s="6"/>
      <c r="G120" s="70"/>
      <c r="H120" s="1"/>
      <c r="I120" s="6"/>
      <c r="K120" s="10"/>
      <c r="Q120" s="10"/>
      <c r="R120" s="34"/>
      <c r="S120" s="6"/>
      <c r="T120" s="1"/>
      <c r="U120" s="6"/>
      <c r="V120" s="72"/>
      <c r="W120" s="6"/>
      <c r="X120" s="158"/>
      <c r="Y120" s="9"/>
      <c r="AA120" s="67"/>
      <c r="AB120" s="53"/>
    </row>
    <row r="121" spans="1:28" ht="17.399999999999999" customHeight="1">
      <c r="A121" s="40" t="s">
        <v>177</v>
      </c>
      <c r="B121" s="208" t="str">
        <f>IFERROR(VLOOKUP(ASC(A121&amp;A122),抽選結果!$C:$E,2,FALSE),"")</f>
        <v>ＮＩＫＫＯ　ＳＰＯＲＴＳ　ＣＬＵＢセレソン</v>
      </c>
      <c r="C121" s="32"/>
      <c r="D121" s="39">
        <v>6</v>
      </c>
      <c r="E121" s="1"/>
      <c r="F121" s="6"/>
      <c r="G121" s="70"/>
      <c r="H121" s="1"/>
      <c r="I121" s="6"/>
      <c r="K121" s="10"/>
      <c r="Q121" s="10"/>
      <c r="R121" s="34"/>
      <c r="S121" s="6"/>
      <c r="T121" s="1"/>
      <c r="U121" s="6"/>
      <c r="V121" s="72"/>
      <c r="W121" s="6"/>
      <c r="X121" s="9"/>
      <c r="Y121" s="2"/>
      <c r="Z121" s="206"/>
      <c r="AA121" s="210" t="str">
        <f>IFERROR(VLOOKUP(ASC(AB121&amp;AB122),抽選結果!$C:$E,2,FALSE),"")</f>
        <v>佐野ＳＳＳ</v>
      </c>
      <c r="AB121" s="52" t="s">
        <v>178</v>
      </c>
    </row>
    <row r="122" spans="1:28" ht="17.399999999999999" customHeight="1">
      <c r="A122" s="40">
        <v>6</v>
      </c>
      <c r="B122" s="209"/>
      <c r="C122" s="33"/>
      <c r="E122" s="1"/>
      <c r="F122" s="6"/>
      <c r="G122" s="70"/>
      <c r="H122" s="1"/>
      <c r="I122" s="6"/>
      <c r="K122" s="10"/>
      <c r="Q122" s="10"/>
      <c r="R122" s="217"/>
      <c r="S122" s="6"/>
      <c r="T122" s="1"/>
      <c r="U122" s="6"/>
      <c r="V122" s="72"/>
      <c r="W122" s="6"/>
      <c r="X122" s="9"/>
      <c r="Y122">
        <v>3</v>
      </c>
      <c r="Z122" s="207"/>
      <c r="AA122" s="211"/>
      <c r="AB122" s="52">
        <v>3</v>
      </c>
    </row>
    <row r="123" spans="1:28" ht="16.8" thickBot="1">
      <c r="A123" s="54"/>
      <c r="B123" s="131"/>
      <c r="E123" s="202"/>
      <c r="F123" s="156"/>
      <c r="G123" s="157"/>
      <c r="H123" s="153"/>
      <c r="I123" s="6"/>
      <c r="K123" s="10"/>
      <c r="Q123" s="10"/>
      <c r="R123" s="218"/>
      <c r="S123" s="6"/>
      <c r="T123" s="1"/>
      <c r="U123" s="159"/>
      <c r="V123" s="161"/>
      <c r="W123" s="153"/>
      <c r="X123" s="203"/>
      <c r="AA123" s="66"/>
      <c r="AB123" s="53"/>
    </row>
    <row r="124" spans="1:28" ht="16.8" thickTop="1">
      <c r="A124" s="54"/>
      <c r="B124" s="131"/>
      <c r="E124" s="234"/>
      <c r="F124" s="191"/>
      <c r="G124" s="45"/>
      <c r="I124" s="6"/>
      <c r="K124" s="10"/>
      <c r="Q124" s="10"/>
      <c r="S124" s="6"/>
      <c r="T124" s="6"/>
      <c r="U124" s="7"/>
      <c r="V124" s="51"/>
      <c r="W124" s="181"/>
      <c r="X124" s="235"/>
      <c r="AA124" s="67"/>
      <c r="AB124" s="53"/>
    </row>
    <row r="125" spans="1:28" ht="17.399999999999999" customHeight="1">
      <c r="A125" s="40" t="s">
        <v>177</v>
      </c>
      <c r="B125" s="208" t="str">
        <f>IFERROR(VLOOKUP(ASC(A125&amp;A126),抽選結果!$C:$E,2,FALSE),"")</f>
        <v>豊郷ジュニアフットボールクラブ宇都宮</v>
      </c>
      <c r="C125" s="32"/>
      <c r="D125" s="38">
        <v>7</v>
      </c>
      <c r="E125" s="6"/>
      <c r="F125" s="179"/>
      <c r="G125" s="10"/>
      <c r="I125" s="6"/>
      <c r="K125" s="10"/>
      <c r="Q125" s="10"/>
      <c r="S125" s="6"/>
      <c r="T125" s="6"/>
      <c r="U125" s="6"/>
      <c r="V125" s="47"/>
      <c r="W125" s="182"/>
      <c r="X125" s="6"/>
      <c r="Z125" s="206"/>
      <c r="AA125" s="210" t="str">
        <f>IFERROR(VLOOKUP(ASC(AB125&amp;AB126),抽選結果!$C:$E,2,FALSE),"")</f>
        <v>ＦＣがむしゃら</v>
      </c>
      <c r="AB125" s="52" t="s">
        <v>178</v>
      </c>
    </row>
    <row r="126" spans="1:28" ht="17.399999999999999" customHeight="1">
      <c r="A126" s="40">
        <v>7</v>
      </c>
      <c r="B126" s="209"/>
      <c r="C126" s="33"/>
      <c r="D126" s="4"/>
      <c r="E126" s="6"/>
      <c r="F126" s="179"/>
      <c r="G126" s="10"/>
      <c r="I126" s="6"/>
      <c r="K126" s="10"/>
      <c r="Q126" s="10"/>
      <c r="S126" s="6"/>
      <c r="T126" s="6"/>
      <c r="U126" s="6"/>
      <c r="V126" s="47"/>
      <c r="W126" s="182"/>
      <c r="X126" s="6"/>
      <c r="Y126" s="8">
        <v>2</v>
      </c>
      <c r="Z126" s="207"/>
      <c r="AA126" s="211"/>
      <c r="AB126" s="52">
        <v>2</v>
      </c>
    </row>
    <row r="127" spans="1:28" ht="16.8" thickBot="1">
      <c r="A127" s="54"/>
      <c r="B127" s="61"/>
      <c r="D127" s="1"/>
      <c r="E127" s="177"/>
      <c r="F127" s="179"/>
      <c r="G127" s="10"/>
      <c r="I127" s="6"/>
      <c r="K127" s="10"/>
      <c r="Q127" s="10"/>
      <c r="S127" s="6"/>
      <c r="T127" s="6"/>
      <c r="U127" s="6"/>
      <c r="V127" s="47"/>
      <c r="W127" s="182"/>
      <c r="X127" s="177"/>
      <c r="Y127" s="9"/>
      <c r="AA127" s="66"/>
      <c r="AB127" s="53"/>
    </row>
    <row r="128" spans="1:28" ht="16.8" thickTop="1">
      <c r="A128" s="54"/>
      <c r="B128" s="61"/>
      <c r="D128" s="182"/>
      <c r="G128" s="10"/>
      <c r="I128" s="6"/>
      <c r="K128" s="10"/>
      <c r="Q128" s="10"/>
      <c r="S128" s="6"/>
      <c r="T128" s="6"/>
      <c r="U128" s="6"/>
      <c r="V128" s="47"/>
      <c r="X128" s="6"/>
      <c r="Y128" s="179"/>
      <c r="AA128" s="67"/>
      <c r="AB128" s="53"/>
    </row>
    <row r="129" spans="1:28" ht="17.399999999999999" customHeight="1" thickBot="1">
      <c r="A129" s="40" t="s">
        <v>177</v>
      </c>
      <c r="B129" s="230" t="str">
        <f>IFERROR(VLOOKUP(ASC(A129&amp;A130),抽選結果!$C:$E,2,FALSE),"")</f>
        <v>ともぞうサッカークラブ</v>
      </c>
      <c r="C129" s="32"/>
      <c r="D129" s="192">
        <v>8</v>
      </c>
      <c r="G129" s="10"/>
      <c r="I129" s="6"/>
      <c r="K129" s="10"/>
      <c r="Q129" s="10"/>
      <c r="S129" s="6"/>
      <c r="T129" s="6"/>
      <c r="U129" s="6"/>
      <c r="V129" s="47"/>
      <c r="X129" s="6"/>
      <c r="Y129" s="180"/>
      <c r="Z129" s="206"/>
      <c r="AA129" s="232" t="str">
        <f>IFERROR(VLOOKUP(ASC(AB129&amp;AB130),抽選結果!$C:$E,2,FALSE),"")</f>
        <v>栃木サッカークラブ　Ｕ－１２</v>
      </c>
      <c r="AB129" s="52" t="s">
        <v>178</v>
      </c>
    </row>
    <row r="130" spans="1:28" ht="17.399999999999999" customHeight="1" thickTop="1">
      <c r="A130" s="40">
        <v>8</v>
      </c>
      <c r="B130" s="231"/>
      <c r="C130" s="33"/>
      <c r="G130" s="10"/>
      <c r="I130" s="6"/>
      <c r="K130" s="10"/>
      <c r="Q130" s="10"/>
      <c r="S130" s="6"/>
      <c r="U130" s="6"/>
      <c r="V130" s="47"/>
      <c r="X130" s="6"/>
      <c r="Y130">
        <v>1</v>
      </c>
      <c r="Z130" s="207"/>
      <c r="AA130" s="233"/>
      <c r="AB130" s="52">
        <v>1</v>
      </c>
    </row>
    <row r="131" spans="1:28">
      <c r="A131" s="6"/>
      <c r="X131" s="6"/>
    </row>
    <row r="132" spans="1:28">
      <c r="A132" s="6"/>
      <c r="X132" s="6"/>
    </row>
    <row r="133" spans="1:28">
      <c r="X133" s="6"/>
    </row>
  </sheetData>
  <mergeCells count="139">
    <mergeCell ref="B109:B110"/>
    <mergeCell ref="B113:B114"/>
    <mergeCell ref="B101:B102"/>
    <mergeCell ref="X75:X76"/>
    <mergeCell ref="G93:G106"/>
    <mergeCell ref="E83:F84"/>
    <mergeCell ref="B85:B86"/>
    <mergeCell ref="B45:B46"/>
    <mergeCell ref="B29:B30"/>
    <mergeCell ref="E107:E108"/>
    <mergeCell ref="X107:X108"/>
    <mergeCell ref="B105:B106"/>
    <mergeCell ref="B93:B94"/>
    <mergeCell ref="B97:B98"/>
    <mergeCell ref="B89:B90"/>
    <mergeCell ref="R90:R91"/>
    <mergeCell ref="E91:E92"/>
    <mergeCell ref="B77:B78"/>
    <mergeCell ref="B53:B54"/>
    <mergeCell ref="Z109:Z110"/>
    <mergeCell ref="AA109:AA110"/>
    <mergeCell ref="Z113:Z114"/>
    <mergeCell ref="AA113:AA114"/>
    <mergeCell ref="W115:X116"/>
    <mergeCell ref="E115:F116"/>
    <mergeCell ref="J61:J74"/>
    <mergeCell ref="S61:S74"/>
    <mergeCell ref="E75:E76"/>
    <mergeCell ref="W83:X84"/>
    <mergeCell ref="Z101:Z102"/>
    <mergeCell ref="AA101:AA102"/>
    <mergeCell ref="Z105:Z106"/>
    <mergeCell ref="AA105:AA106"/>
    <mergeCell ref="X91:X92"/>
    <mergeCell ref="Z93:Z94"/>
    <mergeCell ref="V93:V106"/>
    <mergeCell ref="AA93:AA94"/>
    <mergeCell ref="Z97:Z98"/>
    <mergeCell ref="AA97:AA98"/>
    <mergeCell ref="Z85:Z86"/>
    <mergeCell ref="AA85:AA86"/>
    <mergeCell ref="Z89:Z90"/>
    <mergeCell ref="AA89:AA90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AA121:AA122"/>
    <mergeCell ref="R122:R123"/>
    <mergeCell ref="E123:E124"/>
    <mergeCell ref="X123:X124"/>
    <mergeCell ref="B125:B126"/>
    <mergeCell ref="Z125:Z126"/>
    <mergeCell ref="AA125:AA126"/>
    <mergeCell ref="Z77:Z78"/>
    <mergeCell ref="AA77:AA78"/>
    <mergeCell ref="B81:B82"/>
    <mergeCell ref="Z81:Z82"/>
    <mergeCell ref="AA81:AA82"/>
    <mergeCell ref="N70:O85"/>
    <mergeCell ref="T61:T74"/>
    <mergeCell ref="B69:B70"/>
    <mergeCell ref="Z69:Z7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Z65:Z66"/>
    <mergeCell ref="AA65:AA66"/>
    <mergeCell ref="Z53:Z54"/>
    <mergeCell ref="AA53:AA54"/>
    <mergeCell ref="B57:B58"/>
    <mergeCell ref="Z57:Z58"/>
    <mergeCell ref="AA57:AA58"/>
    <mergeCell ref="R58:R59"/>
    <mergeCell ref="E59:E60"/>
    <mergeCell ref="X59:X60"/>
    <mergeCell ref="Z45:Z46"/>
    <mergeCell ref="E51:F52"/>
    <mergeCell ref="AA45:AA46"/>
    <mergeCell ref="B49:B50"/>
    <mergeCell ref="Z49:Z50"/>
    <mergeCell ref="AA49:AA50"/>
    <mergeCell ref="AA37:AA38"/>
    <mergeCell ref="B41:B42"/>
    <mergeCell ref="Z41:Z42"/>
    <mergeCell ref="AA41:AA42"/>
    <mergeCell ref="E43:E44"/>
    <mergeCell ref="X43:X44"/>
    <mergeCell ref="W51:X52"/>
    <mergeCell ref="Z29:Z30"/>
    <mergeCell ref="AA29:AA30"/>
    <mergeCell ref="B33:B34"/>
    <mergeCell ref="Z33:Z34"/>
    <mergeCell ref="AA33:AA34"/>
    <mergeCell ref="G29:G42"/>
    <mergeCell ref="V29:V42"/>
    <mergeCell ref="B37:B38"/>
    <mergeCell ref="Z37:Z38"/>
    <mergeCell ref="Z25:Z26"/>
    <mergeCell ref="AA25:AA26"/>
    <mergeCell ref="R26:R27"/>
    <mergeCell ref="E27:E28"/>
    <mergeCell ref="E19:F20"/>
    <mergeCell ref="X27:X28"/>
    <mergeCell ref="B21:B22"/>
    <mergeCell ref="Z21:Z22"/>
    <mergeCell ref="AA21:AA22"/>
    <mergeCell ref="W19:X20"/>
    <mergeCell ref="B25:B26"/>
    <mergeCell ref="B17:B18"/>
    <mergeCell ref="Z17:Z18"/>
    <mergeCell ref="AA17:AA18"/>
    <mergeCell ref="E11:E12"/>
    <mergeCell ref="X11:X12"/>
    <mergeCell ref="F4:G4"/>
    <mergeCell ref="V4:W4"/>
    <mergeCell ref="R4:T4"/>
    <mergeCell ref="I4:K4"/>
    <mergeCell ref="B2:AA2"/>
    <mergeCell ref="B5:B6"/>
    <mergeCell ref="Z5:Z6"/>
    <mergeCell ref="AA5:AA6"/>
    <mergeCell ref="B9:B10"/>
    <mergeCell ref="Z9:Z10"/>
    <mergeCell ref="AA9:AA10"/>
    <mergeCell ref="M4:P4"/>
    <mergeCell ref="B13:B14"/>
    <mergeCell ref="Z13:Z14"/>
    <mergeCell ref="AA13:AA14"/>
  </mergeCells>
  <phoneticPr fontId="10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8"/>
  <sheetViews>
    <sheetView view="pageBreakPreview" zoomScaleNormal="100" zoomScaleSheetLayoutView="100" workbookViewId="0"/>
  </sheetViews>
  <sheetFormatPr defaultRowHeight="13.2"/>
  <cols>
    <col min="1" max="25" width="5.6640625" customWidth="1"/>
  </cols>
  <sheetData>
    <row r="1" spans="1:25" ht="24.6" customHeight="1">
      <c r="A1" s="15" t="s">
        <v>181</v>
      </c>
      <c r="B1" s="15"/>
      <c r="C1" s="15"/>
      <c r="D1" s="15"/>
      <c r="E1" s="15"/>
      <c r="F1" s="15"/>
      <c r="G1" s="252">
        <f>組み合わせ表!F4</f>
        <v>44360</v>
      </c>
      <c r="H1" s="253"/>
      <c r="I1" s="253"/>
      <c r="J1" s="253"/>
      <c r="O1" s="253" t="s">
        <v>182</v>
      </c>
      <c r="P1" s="253"/>
      <c r="Q1" s="253"/>
      <c r="R1" s="255" t="str">
        <f>組み合わせ表!G29</f>
        <v>丸山公園サッカー場</v>
      </c>
      <c r="S1" s="255"/>
      <c r="T1" s="255"/>
      <c r="U1" s="255"/>
      <c r="V1" s="255"/>
      <c r="W1" s="255"/>
      <c r="X1" s="255"/>
      <c r="Y1" s="255"/>
    </row>
    <row r="2" spans="1:25" ht="20.100000000000001" customHeight="1"/>
    <row r="3" spans="1:25" ht="20.100000000000001" customHeight="1" thickBot="1">
      <c r="C3" s="6"/>
      <c r="D3" s="6"/>
      <c r="E3" s="177"/>
      <c r="F3" s="177"/>
      <c r="G3" s="178"/>
      <c r="H3" s="169"/>
      <c r="I3" s="3"/>
      <c r="J3" s="6"/>
      <c r="K3" s="6"/>
      <c r="L3" s="242" t="s">
        <v>183</v>
      </c>
      <c r="M3" s="243"/>
      <c r="N3" s="243"/>
      <c r="O3" s="244"/>
      <c r="P3" s="6"/>
      <c r="Q3" s="6"/>
      <c r="R3" s="177"/>
      <c r="S3" s="178"/>
      <c r="T3" s="3"/>
      <c r="U3" s="3"/>
      <c r="V3" s="3"/>
    </row>
    <row r="4" spans="1:25" ht="20.100000000000001" customHeight="1" thickTop="1">
      <c r="A4" s="16"/>
      <c r="B4" s="16"/>
      <c r="C4" s="20"/>
      <c r="D4" s="20"/>
      <c r="E4" s="167"/>
      <c r="F4" s="247" t="s">
        <v>184</v>
      </c>
      <c r="G4" s="247"/>
      <c r="H4" s="250"/>
      <c r="I4" s="163"/>
      <c r="J4" s="16"/>
      <c r="K4" s="16"/>
      <c r="L4" s="16"/>
      <c r="M4" s="16"/>
      <c r="N4" s="20"/>
      <c r="O4" s="20"/>
      <c r="P4" s="20"/>
      <c r="Q4" s="23"/>
      <c r="R4" s="167"/>
      <c r="S4" s="247" t="s">
        <v>185</v>
      </c>
      <c r="T4" s="250"/>
      <c r="U4" s="250"/>
      <c r="V4" s="166"/>
      <c r="W4" s="167"/>
      <c r="X4" s="16"/>
      <c r="Y4" s="16"/>
    </row>
    <row r="5" spans="1:25" ht="20.100000000000001" customHeight="1" thickBot="1">
      <c r="A5" s="16"/>
      <c r="B5" s="20"/>
      <c r="C5" s="174"/>
      <c r="D5" s="175"/>
      <c r="E5" s="164"/>
      <c r="F5" s="26"/>
      <c r="G5" s="20"/>
      <c r="H5" s="20"/>
      <c r="I5" s="175"/>
      <c r="J5" s="18"/>
      <c r="K5" s="18"/>
      <c r="L5" s="16"/>
      <c r="M5" s="20"/>
      <c r="N5" s="20"/>
      <c r="O5" s="20"/>
      <c r="P5" s="20"/>
      <c r="Q5" s="19"/>
      <c r="R5" s="187"/>
      <c r="S5" s="26"/>
      <c r="T5" s="20"/>
      <c r="U5" s="20"/>
      <c r="V5" s="18"/>
      <c r="W5" s="183"/>
      <c r="X5" s="174"/>
      <c r="Y5" s="16"/>
    </row>
    <row r="6" spans="1:25" ht="20.100000000000001" customHeight="1" thickTop="1">
      <c r="A6" s="16"/>
      <c r="B6" s="23"/>
      <c r="C6" s="246" t="s">
        <v>186</v>
      </c>
      <c r="D6" s="247"/>
      <c r="E6" s="248"/>
      <c r="F6" s="24"/>
      <c r="G6" s="20"/>
      <c r="H6" s="176"/>
      <c r="I6" s="247" t="s">
        <v>187</v>
      </c>
      <c r="J6" s="250"/>
      <c r="K6" s="248"/>
      <c r="L6" s="22"/>
      <c r="M6" s="20"/>
      <c r="N6" s="20"/>
      <c r="O6" s="23"/>
      <c r="P6" s="251" t="s">
        <v>188</v>
      </c>
      <c r="Q6" s="250"/>
      <c r="R6" s="247"/>
      <c r="S6" s="186"/>
      <c r="T6" s="20"/>
      <c r="U6" s="23"/>
      <c r="V6" s="251" t="s">
        <v>189</v>
      </c>
      <c r="W6" s="247"/>
      <c r="X6" s="257"/>
      <c r="Y6" s="20"/>
    </row>
    <row r="7" spans="1:25" ht="20.100000000000001" customHeight="1">
      <c r="A7" s="16"/>
      <c r="B7" s="23"/>
      <c r="C7" s="167"/>
      <c r="D7" s="20"/>
      <c r="E7" s="23"/>
      <c r="F7" s="22"/>
      <c r="G7" s="26"/>
      <c r="H7" s="176"/>
      <c r="I7" s="26"/>
      <c r="J7" s="20"/>
      <c r="K7" s="20"/>
      <c r="L7" s="22"/>
      <c r="M7" s="20"/>
      <c r="N7" s="20"/>
      <c r="O7" s="28"/>
      <c r="P7" s="26"/>
      <c r="Q7" s="20"/>
      <c r="R7" s="20"/>
      <c r="S7" s="167"/>
      <c r="T7" s="16"/>
      <c r="U7" s="20"/>
      <c r="V7" s="29"/>
      <c r="W7" s="26"/>
      <c r="X7" s="176"/>
      <c r="Y7" s="20"/>
    </row>
    <row r="8" spans="1:25" ht="20.100000000000001" customHeight="1">
      <c r="A8" s="16"/>
      <c r="B8" s="247">
        <v>1</v>
      </c>
      <c r="C8" s="247"/>
      <c r="D8" s="16"/>
      <c r="E8" s="247">
        <v>2</v>
      </c>
      <c r="F8" s="247"/>
      <c r="G8" s="26"/>
      <c r="H8" s="247">
        <v>3</v>
      </c>
      <c r="I8" s="247"/>
      <c r="J8" s="26"/>
      <c r="K8" s="247">
        <v>4</v>
      </c>
      <c r="L8" s="247"/>
      <c r="M8" s="26"/>
      <c r="N8" s="26"/>
      <c r="O8" s="249">
        <v>5</v>
      </c>
      <c r="P8" s="249"/>
      <c r="Q8" s="26"/>
      <c r="R8" s="247">
        <v>6</v>
      </c>
      <c r="S8" s="247"/>
      <c r="T8" s="25"/>
      <c r="U8" s="249">
        <v>7</v>
      </c>
      <c r="V8" s="249"/>
      <c r="W8" s="16"/>
      <c r="X8" s="249">
        <v>8</v>
      </c>
      <c r="Y8" s="249"/>
    </row>
    <row r="9" spans="1:25" ht="20.100000000000001" customHeight="1">
      <c r="A9" s="16"/>
      <c r="B9" s="245" t="str">
        <f>組み合わせ表!B5</f>
        <v>ヴェルフェ矢板Ｕ－１２・ｆｌｅｕｒ</v>
      </c>
      <c r="C9" s="245"/>
      <c r="D9" s="62"/>
      <c r="E9" s="241" t="str">
        <f>組み合わせ表!B9</f>
        <v>今市ＦＣプログレス</v>
      </c>
      <c r="F9" s="241"/>
      <c r="G9" s="63"/>
      <c r="H9" s="241" t="str">
        <f>組み合わせ表!B13</f>
        <v>ＦＣプリメーロ</v>
      </c>
      <c r="I9" s="241"/>
      <c r="J9" s="63"/>
      <c r="K9" s="241" t="str">
        <f>組み合わせ表!B17</f>
        <v>壬生ＦＣユナイテッド</v>
      </c>
      <c r="L9" s="241"/>
      <c r="M9" s="63"/>
      <c r="N9" s="63"/>
      <c r="O9" s="241" t="str">
        <f>組み合わせ表!B21</f>
        <v>鹿沼西ＦＣ</v>
      </c>
      <c r="P9" s="241"/>
      <c r="Q9" s="63"/>
      <c r="R9" s="259" t="str">
        <f>組み合わせ表!B25</f>
        <v>Ｓ４　スペランツァ</v>
      </c>
      <c r="S9" s="259"/>
      <c r="T9" s="63"/>
      <c r="U9" s="258" t="str">
        <f>組み合わせ表!B29</f>
        <v>大田原城山サッカークラブ</v>
      </c>
      <c r="V9" s="258"/>
      <c r="W9" s="63"/>
      <c r="X9" s="261" t="str">
        <f>組み合わせ表!B33</f>
        <v>清原サッカースポーツ少年団</v>
      </c>
      <c r="Y9" s="261"/>
    </row>
    <row r="10" spans="1:25" ht="20.100000000000001" customHeight="1">
      <c r="A10" s="16"/>
      <c r="B10" s="245"/>
      <c r="C10" s="245"/>
      <c r="D10" s="62"/>
      <c r="E10" s="241"/>
      <c r="F10" s="241"/>
      <c r="G10" s="63"/>
      <c r="H10" s="241"/>
      <c r="I10" s="241"/>
      <c r="J10" s="63"/>
      <c r="K10" s="241"/>
      <c r="L10" s="241"/>
      <c r="M10" s="63"/>
      <c r="N10" s="63"/>
      <c r="O10" s="241"/>
      <c r="P10" s="241"/>
      <c r="Q10" s="63"/>
      <c r="R10" s="259"/>
      <c r="S10" s="259"/>
      <c r="T10" s="63"/>
      <c r="U10" s="258"/>
      <c r="V10" s="258"/>
      <c r="W10" s="63"/>
      <c r="X10" s="261"/>
      <c r="Y10" s="261"/>
    </row>
    <row r="11" spans="1:25" ht="20.100000000000001" customHeight="1">
      <c r="A11" s="16"/>
      <c r="B11" s="245"/>
      <c r="C11" s="245"/>
      <c r="D11" s="62"/>
      <c r="E11" s="241"/>
      <c r="F11" s="241"/>
      <c r="G11" s="63"/>
      <c r="H11" s="241"/>
      <c r="I11" s="241"/>
      <c r="J11" s="63"/>
      <c r="K11" s="241"/>
      <c r="L11" s="241"/>
      <c r="M11" s="63"/>
      <c r="N11" s="63"/>
      <c r="O11" s="241"/>
      <c r="P11" s="241"/>
      <c r="Q11" s="63"/>
      <c r="R11" s="259"/>
      <c r="S11" s="259"/>
      <c r="T11" s="63"/>
      <c r="U11" s="258"/>
      <c r="V11" s="258"/>
      <c r="W11" s="63"/>
      <c r="X11" s="261"/>
      <c r="Y11" s="261"/>
    </row>
    <row r="12" spans="1:25" ht="20.100000000000001" customHeight="1">
      <c r="A12" s="16"/>
      <c r="B12" s="245"/>
      <c r="C12" s="245"/>
      <c r="D12" s="62"/>
      <c r="E12" s="241"/>
      <c r="F12" s="241"/>
      <c r="G12" s="63"/>
      <c r="H12" s="241"/>
      <c r="I12" s="241"/>
      <c r="J12" s="63"/>
      <c r="K12" s="241"/>
      <c r="L12" s="241"/>
      <c r="M12" s="63"/>
      <c r="N12" s="63"/>
      <c r="O12" s="241"/>
      <c r="P12" s="241"/>
      <c r="Q12" s="63"/>
      <c r="R12" s="259"/>
      <c r="S12" s="259"/>
      <c r="T12" s="63"/>
      <c r="U12" s="258"/>
      <c r="V12" s="258"/>
      <c r="W12" s="63"/>
      <c r="X12" s="261"/>
      <c r="Y12" s="261"/>
    </row>
    <row r="13" spans="1:25" ht="20.100000000000001" customHeight="1">
      <c r="A13" s="16"/>
      <c r="B13" s="245"/>
      <c r="C13" s="245"/>
      <c r="D13" s="62"/>
      <c r="E13" s="241"/>
      <c r="F13" s="241"/>
      <c r="G13" s="63"/>
      <c r="H13" s="241"/>
      <c r="I13" s="241"/>
      <c r="J13" s="63"/>
      <c r="K13" s="241"/>
      <c r="L13" s="241"/>
      <c r="M13" s="63"/>
      <c r="N13" s="63"/>
      <c r="O13" s="241"/>
      <c r="P13" s="241"/>
      <c r="Q13" s="63"/>
      <c r="R13" s="259"/>
      <c r="S13" s="259"/>
      <c r="T13" s="63"/>
      <c r="U13" s="258"/>
      <c r="V13" s="258"/>
      <c r="W13" s="63"/>
      <c r="X13" s="261"/>
      <c r="Y13" s="261"/>
    </row>
    <row r="14" spans="1:25" ht="20.100000000000001" customHeight="1">
      <c r="A14" s="16"/>
      <c r="B14" s="245"/>
      <c r="C14" s="245"/>
      <c r="D14" s="62"/>
      <c r="E14" s="241"/>
      <c r="F14" s="241"/>
      <c r="G14" s="63"/>
      <c r="H14" s="241"/>
      <c r="I14" s="241"/>
      <c r="J14" s="63"/>
      <c r="K14" s="241"/>
      <c r="L14" s="241"/>
      <c r="M14" s="63"/>
      <c r="N14" s="63"/>
      <c r="O14" s="241"/>
      <c r="P14" s="241"/>
      <c r="Q14" s="63"/>
      <c r="R14" s="259"/>
      <c r="S14" s="259"/>
      <c r="T14" s="63"/>
      <c r="U14" s="258"/>
      <c r="V14" s="258"/>
      <c r="W14" s="63"/>
      <c r="X14" s="261"/>
      <c r="Y14" s="261"/>
    </row>
    <row r="15" spans="1:25" ht="20.100000000000001" customHeight="1">
      <c r="A15" s="16"/>
      <c r="B15" s="245"/>
      <c r="C15" s="245"/>
      <c r="D15" s="62"/>
      <c r="E15" s="241"/>
      <c r="F15" s="241"/>
      <c r="G15" s="63"/>
      <c r="H15" s="241"/>
      <c r="I15" s="241"/>
      <c r="J15" s="63"/>
      <c r="K15" s="241"/>
      <c r="L15" s="241"/>
      <c r="M15" s="63"/>
      <c r="N15" s="63"/>
      <c r="O15" s="241"/>
      <c r="P15" s="241"/>
      <c r="Q15" s="63"/>
      <c r="R15" s="259"/>
      <c r="S15" s="259"/>
      <c r="T15" s="63"/>
      <c r="U15" s="258"/>
      <c r="V15" s="258"/>
      <c r="W15" s="63"/>
      <c r="X15" s="261"/>
      <c r="Y15" s="261"/>
    </row>
    <row r="16" spans="1:25" ht="20.100000000000001" customHeight="1">
      <c r="A16" s="16"/>
      <c r="B16" s="245"/>
      <c r="C16" s="245"/>
      <c r="D16" s="62"/>
      <c r="E16" s="241"/>
      <c r="F16" s="241"/>
      <c r="G16" s="63"/>
      <c r="H16" s="241"/>
      <c r="I16" s="241"/>
      <c r="J16" s="63"/>
      <c r="K16" s="241"/>
      <c r="L16" s="241"/>
      <c r="M16" s="63"/>
      <c r="N16" s="63"/>
      <c r="O16" s="241"/>
      <c r="P16" s="241"/>
      <c r="Q16" s="63"/>
      <c r="R16" s="259"/>
      <c r="S16" s="259"/>
      <c r="T16" s="63"/>
      <c r="U16" s="258"/>
      <c r="V16" s="258"/>
      <c r="W16" s="63"/>
      <c r="X16" s="261"/>
      <c r="Y16" s="261"/>
    </row>
    <row r="17" spans="1:25" ht="20.100000000000001" customHeight="1">
      <c r="A17" s="16"/>
      <c r="B17" s="245"/>
      <c r="C17" s="245"/>
      <c r="D17" s="62"/>
      <c r="E17" s="241"/>
      <c r="F17" s="241"/>
      <c r="G17" s="63"/>
      <c r="H17" s="241"/>
      <c r="I17" s="241"/>
      <c r="J17" s="63"/>
      <c r="K17" s="241"/>
      <c r="L17" s="241"/>
      <c r="M17" s="63"/>
      <c r="N17" s="63"/>
      <c r="O17" s="241"/>
      <c r="P17" s="241"/>
      <c r="Q17" s="63"/>
      <c r="R17" s="259"/>
      <c r="S17" s="259"/>
      <c r="T17" s="63"/>
      <c r="U17" s="258"/>
      <c r="V17" s="258"/>
      <c r="W17" s="63"/>
      <c r="X17" s="261"/>
      <c r="Y17" s="261"/>
    </row>
    <row r="18" spans="1:25" ht="20.100000000000001" customHeight="1">
      <c r="A18" s="16"/>
      <c r="B18" s="245"/>
      <c r="C18" s="245"/>
      <c r="D18" s="62"/>
      <c r="E18" s="241"/>
      <c r="F18" s="241"/>
      <c r="G18" s="63"/>
      <c r="H18" s="241"/>
      <c r="I18" s="241"/>
      <c r="J18" s="63"/>
      <c r="K18" s="241"/>
      <c r="L18" s="241"/>
      <c r="M18" s="63"/>
      <c r="N18" s="63"/>
      <c r="O18" s="241"/>
      <c r="P18" s="241"/>
      <c r="Q18" s="63"/>
      <c r="R18" s="259"/>
      <c r="S18" s="259"/>
      <c r="T18" s="63"/>
      <c r="U18" s="258"/>
      <c r="V18" s="258"/>
      <c r="W18" s="63"/>
      <c r="X18" s="261"/>
      <c r="Y18" s="261"/>
    </row>
    <row r="19" spans="1:25" ht="20.100000000000001" customHeight="1">
      <c r="A19" s="14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"/>
      <c r="X19" s="14"/>
      <c r="Y19" s="14"/>
    </row>
    <row r="20" spans="1:25" ht="20.10000000000000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54" t="s">
        <v>190</v>
      </c>
      <c r="U20" s="254"/>
      <c r="V20" s="254"/>
      <c r="W20" s="254"/>
      <c r="X20" s="254"/>
      <c r="Y20" s="14"/>
    </row>
    <row r="21" spans="1:25" ht="20.100000000000001" customHeight="1">
      <c r="A21" s="249" t="s">
        <v>154</v>
      </c>
      <c r="B21" s="249" t="s">
        <v>191</v>
      </c>
      <c r="C21" s="262">
        <v>0.375</v>
      </c>
      <c r="D21" s="262"/>
      <c r="E21" s="266" t="str">
        <f>B9</f>
        <v>ヴェルフェ矢板Ｕ－１２・ｆｌｅｕｒ</v>
      </c>
      <c r="F21" s="266"/>
      <c r="G21" s="266"/>
      <c r="H21" s="266"/>
      <c r="I21" s="240">
        <f>K21+K22</f>
        <v>5</v>
      </c>
      <c r="J21" s="239" t="s">
        <v>192</v>
      </c>
      <c r="K21" s="17">
        <v>2</v>
      </c>
      <c r="L21" s="17" t="s">
        <v>193</v>
      </c>
      <c r="M21" s="17">
        <v>0</v>
      </c>
      <c r="N21" s="239" t="s">
        <v>194</v>
      </c>
      <c r="O21" s="240">
        <f>M21+M22</f>
        <v>0</v>
      </c>
      <c r="P21" s="256" t="str">
        <f>E9</f>
        <v>今市ＦＣプログレス</v>
      </c>
      <c r="Q21" s="256"/>
      <c r="R21" s="256"/>
      <c r="S21" s="256"/>
      <c r="T21" s="260" t="s">
        <v>195</v>
      </c>
      <c r="U21" s="260"/>
      <c r="V21" s="260"/>
      <c r="W21" s="260"/>
      <c r="X21" s="260"/>
      <c r="Y21" s="14"/>
    </row>
    <row r="22" spans="1:25" ht="20.100000000000001" customHeight="1">
      <c r="A22" s="249"/>
      <c r="B22" s="249"/>
      <c r="C22" s="262"/>
      <c r="D22" s="262"/>
      <c r="E22" s="266"/>
      <c r="F22" s="266"/>
      <c r="G22" s="266"/>
      <c r="H22" s="266"/>
      <c r="I22" s="240"/>
      <c r="J22" s="239"/>
      <c r="K22" s="17">
        <v>3</v>
      </c>
      <c r="L22" s="17" t="s">
        <v>193</v>
      </c>
      <c r="M22" s="17">
        <v>0</v>
      </c>
      <c r="N22" s="239"/>
      <c r="O22" s="240"/>
      <c r="P22" s="256"/>
      <c r="Q22" s="256"/>
      <c r="R22" s="256"/>
      <c r="S22" s="256"/>
      <c r="T22" s="260"/>
      <c r="U22" s="260"/>
      <c r="V22" s="260"/>
      <c r="W22" s="260"/>
      <c r="X22" s="260"/>
      <c r="Y22" s="14"/>
    </row>
    <row r="23" spans="1:25" ht="20.100000000000001" customHeight="1">
      <c r="A23" s="16"/>
      <c r="B23" s="127"/>
      <c r="C23" s="127"/>
      <c r="D23" s="127"/>
      <c r="E23" s="128"/>
      <c r="F23" s="128"/>
      <c r="G23" s="128"/>
      <c r="H23" s="128"/>
      <c r="I23" s="30"/>
      <c r="J23" s="31"/>
      <c r="K23" s="30"/>
      <c r="L23" s="30"/>
      <c r="M23" s="30"/>
      <c r="N23" s="31"/>
      <c r="O23" s="30"/>
      <c r="P23" s="128"/>
      <c r="Q23" s="128"/>
      <c r="R23" s="128"/>
      <c r="S23" s="128"/>
      <c r="T23" s="57"/>
      <c r="U23" s="57"/>
      <c r="V23" s="57"/>
      <c r="W23" s="132"/>
      <c r="X23" s="132"/>
      <c r="Y23" s="14"/>
    </row>
    <row r="24" spans="1:25" ht="20.100000000000001" customHeight="1">
      <c r="A24" s="249" t="s">
        <v>167</v>
      </c>
      <c r="B24" s="249" t="s">
        <v>196</v>
      </c>
      <c r="C24" s="262">
        <v>0.375</v>
      </c>
      <c r="D24" s="262"/>
      <c r="E24" s="267" t="str">
        <f>H9</f>
        <v>ＦＣプリメーロ</v>
      </c>
      <c r="F24" s="267"/>
      <c r="G24" s="267"/>
      <c r="H24" s="267"/>
      <c r="I24" s="240">
        <f>K24+K25</f>
        <v>2</v>
      </c>
      <c r="J24" s="239" t="s">
        <v>192</v>
      </c>
      <c r="K24" s="17">
        <v>1</v>
      </c>
      <c r="L24" s="17" t="s">
        <v>193</v>
      </c>
      <c r="M24" s="17">
        <v>0</v>
      </c>
      <c r="N24" s="239" t="s">
        <v>194</v>
      </c>
      <c r="O24" s="240">
        <f>M24+M25</f>
        <v>0</v>
      </c>
      <c r="P24" s="256" t="str">
        <f>K9</f>
        <v>壬生ＦＣユナイテッド</v>
      </c>
      <c r="Q24" s="256"/>
      <c r="R24" s="256"/>
      <c r="S24" s="256"/>
      <c r="T24" s="260" t="s">
        <v>197</v>
      </c>
      <c r="U24" s="260"/>
      <c r="V24" s="260"/>
      <c r="W24" s="260"/>
      <c r="X24" s="260"/>
      <c r="Y24" s="14"/>
    </row>
    <row r="25" spans="1:25" ht="20.100000000000001" customHeight="1">
      <c r="A25" s="249"/>
      <c r="B25" s="249"/>
      <c r="C25" s="262"/>
      <c r="D25" s="262"/>
      <c r="E25" s="267"/>
      <c r="F25" s="267"/>
      <c r="G25" s="267"/>
      <c r="H25" s="267"/>
      <c r="I25" s="240"/>
      <c r="J25" s="239"/>
      <c r="K25" s="17">
        <v>1</v>
      </c>
      <c r="L25" s="17" t="s">
        <v>193</v>
      </c>
      <c r="M25" s="17">
        <v>0</v>
      </c>
      <c r="N25" s="239"/>
      <c r="O25" s="240"/>
      <c r="P25" s="256"/>
      <c r="Q25" s="256"/>
      <c r="R25" s="256"/>
      <c r="S25" s="256"/>
      <c r="T25" s="260"/>
      <c r="U25" s="260"/>
      <c r="V25" s="260"/>
      <c r="W25" s="260"/>
      <c r="X25" s="260"/>
      <c r="Y25" s="14"/>
    </row>
    <row r="26" spans="1:25" ht="20.100000000000001" customHeight="1">
      <c r="A26" s="16"/>
      <c r="B26" s="127"/>
      <c r="C26" s="127"/>
      <c r="D26" s="127"/>
      <c r="E26" s="128"/>
      <c r="F26" s="128"/>
      <c r="G26" s="128"/>
      <c r="H26" s="128"/>
      <c r="I26" s="30"/>
      <c r="J26" s="31"/>
      <c r="K26" s="30"/>
      <c r="L26" s="30"/>
      <c r="M26" s="30"/>
      <c r="N26" s="31"/>
      <c r="O26" s="30"/>
      <c r="P26" s="128"/>
      <c r="Q26" s="128"/>
      <c r="R26" s="128"/>
      <c r="S26" s="128"/>
      <c r="T26" s="57"/>
      <c r="U26" s="57"/>
      <c r="V26" s="57"/>
      <c r="W26" s="132"/>
      <c r="X26" s="132"/>
      <c r="Y26" s="14"/>
    </row>
    <row r="27" spans="1:25" ht="20.100000000000001" customHeight="1">
      <c r="A27" s="249" t="s">
        <v>154</v>
      </c>
      <c r="B27" s="249" t="s">
        <v>198</v>
      </c>
      <c r="C27" s="262">
        <v>0.40972222222222227</v>
      </c>
      <c r="D27" s="262"/>
      <c r="E27" s="256" t="str">
        <f>O9</f>
        <v>鹿沼西ＦＣ</v>
      </c>
      <c r="F27" s="256"/>
      <c r="G27" s="256"/>
      <c r="H27" s="256"/>
      <c r="I27" s="240">
        <f>K27+K28</f>
        <v>0</v>
      </c>
      <c r="J27" s="239" t="s">
        <v>192</v>
      </c>
      <c r="K27" s="17">
        <v>0</v>
      </c>
      <c r="L27" s="17" t="s">
        <v>193</v>
      </c>
      <c r="M27" s="17">
        <v>2</v>
      </c>
      <c r="N27" s="239" t="s">
        <v>194</v>
      </c>
      <c r="O27" s="240">
        <f>M27+M28</f>
        <v>8</v>
      </c>
      <c r="P27" s="267" t="str">
        <f>R9</f>
        <v>Ｓ４　スペランツァ</v>
      </c>
      <c r="Q27" s="267"/>
      <c r="R27" s="267"/>
      <c r="S27" s="267"/>
      <c r="T27" s="260" t="s">
        <v>199</v>
      </c>
      <c r="U27" s="260"/>
      <c r="V27" s="260"/>
      <c r="W27" s="260"/>
      <c r="X27" s="260"/>
      <c r="Y27" s="14"/>
    </row>
    <row r="28" spans="1:25" ht="20.100000000000001" customHeight="1">
      <c r="A28" s="249"/>
      <c r="B28" s="249"/>
      <c r="C28" s="262"/>
      <c r="D28" s="262"/>
      <c r="E28" s="256"/>
      <c r="F28" s="256"/>
      <c r="G28" s="256"/>
      <c r="H28" s="256"/>
      <c r="I28" s="240"/>
      <c r="J28" s="239"/>
      <c r="K28" s="17">
        <v>0</v>
      </c>
      <c r="L28" s="17" t="s">
        <v>193</v>
      </c>
      <c r="M28" s="17">
        <v>6</v>
      </c>
      <c r="N28" s="239"/>
      <c r="O28" s="240"/>
      <c r="P28" s="267"/>
      <c r="Q28" s="267"/>
      <c r="R28" s="267"/>
      <c r="S28" s="267"/>
      <c r="T28" s="260"/>
      <c r="U28" s="260"/>
      <c r="V28" s="260"/>
      <c r="W28" s="260"/>
      <c r="X28" s="260"/>
      <c r="Y28" s="14"/>
    </row>
    <row r="29" spans="1:25" ht="20.100000000000001" customHeight="1">
      <c r="A29" s="16"/>
      <c r="B29" s="127"/>
      <c r="C29" s="127"/>
      <c r="D29" s="127"/>
      <c r="E29" s="128"/>
      <c r="F29" s="128"/>
      <c r="G29" s="128"/>
      <c r="H29" s="128"/>
      <c r="I29" s="30"/>
      <c r="J29" s="31"/>
      <c r="K29" s="30"/>
      <c r="L29" s="30"/>
      <c r="M29" s="30"/>
      <c r="N29" s="31"/>
      <c r="O29" s="30"/>
      <c r="P29" s="128"/>
      <c r="Q29" s="128"/>
      <c r="R29" s="128"/>
      <c r="S29" s="128"/>
      <c r="T29" s="57"/>
      <c r="U29" s="57"/>
      <c r="V29" s="57"/>
      <c r="W29" s="132"/>
      <c r="X29" s="132"/>
      <c r="Y29" s="14"/>
    </row>
    <row r="30" spans="1:25" ht="20.100000000000001" customHeight="1">
      <c r="A30" s="249" t="s">
        <v>167</v>
      </c>
      <c r="B30" s="249" t="s">
        <v>198</v>
      </c>
      <c r="C30" s="262">
        <v>0.40972222222222227</v>
      </c>
      <c r="D30" s="262"/>
      <c r="E30" s="265" t="str">
        <f>U9</f>
        <v>大田原城山サッカークラブ</v>
      </c>
      <c r="F30" s="265"/>
      <c r="G30" s="265"/>
      <c r="H30" s="265"/>
      <c r="I30" s="240">
        <f>K30+K31</f>
        <v>1</v>
      </c>
      <c r="J30" s="239" t="s">
        <v>192</v>
      </c>
      <c r="K30" s="17">
        <v>0</v>
      </c>
      <c r="L30" s="17" t="s">
        <v>193</v>
      </c>
      <c r="M30" s="17">
        <v>2</v>
      </c>
      <c r="N30" s="239" t="s">
        <v>194</v>
      </c>
      <c r="O30" s="240">
        <f>M30+M31</f>
        <v>6</v>
      </c>
      <c r="P30" s="266" t="str">
        <f>X9</f>
        <v>清原サッカースポーツ少年団</v>
      </c>
      <c r="Q30" s="266"/>
      <c r="R30" s="266"/>
      <c r="S30" s="266"/>
      <c r="T30" s="260" t="s">
        <v>200</v>
      </c>
      <c r="U30" s="260"/>
      <c r="V30" s="260"/>
      <c r="W30" s="260"/>
      <c r="X30" s="260"/>
      <c r="Y30" s="14"/>
    </row>
    <row r="31" spans="1:25" ht="20.100000000000001" customHeight="1">
      <c r="A31" s="249"/>
      <c r="B31" s="249"/>
      <c r="C31" s="262"/>
      <c r="D31" s="262"/>
      <c r="E31" s="265"/>
      <c r="F31" s="265"/>
      <c r="G31" s="265"/>
      <c r="H31" s="265"/>
      <c r="I31" s="240"/>
      <c r="J31" s="239"/>
      <c r="K31" s="17">
        <v>1</v>
      </c>
      <c r="L31" s="17" t="s">
        <v>193</v>
      </c>
      <c r="M31" s="17">
        <v>4</v>
      </c>
      <c r="N31" s="239"/>
      <c r="O31" s="240"/>
      <c r="P31" s="266"/>
      <c r="Q31" s="266"/>
      <c r="R31" s="266"/>
      <c r="S31" s="266"/>
      <c r="T31" s="260"/>
      <c r="U31" s="260"/>
      <c r="V31" s="260"/>
      <c r="W31" s="260"/>
      <c r="X31" s="260"/>
      <c r="Y31" s="14"/>
    </row>
    <row r="32" spans="1:25" ht="20.100000000000001" customHeight="1">
      <c r="A32" s="16"/>
      <c r="B32" s="16"/>
      <c r="C32" s="127"/>
      <c r="D32" s="12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74"/>
      <c r="U32" s="74"/>
      <c r="V32" s="74"/>
      <c r="W32" s="74"/>
      <c r="X32" s="74"/>
      <c r="Y32" s="14"/>
    </row>
    <row r="33" spans="1:25" ht="20.100000000000001" customHeight="1">
      <c r="A33" s="249" t="s">
        <v>154</v>
      </c>
      <c r="B33" s="249" t="s">
        <v>201</v>
      </c>
      <c r="C33" s="262">
        <v>0.46527777777777773</v>
      </c>
      <c r="D33" s="262"/>
      <c r="E33" s="275" t="str">
        <f>E21</f>
        <v>ヴェルフェ矢板Ｕ－１２・ｆｌｅｕｒ</v>
      </c>
      <c r="F33" s="275"/>
      <c r="G33" s="275"/>
      <c r="H33" s="275"/>
      <c r="I33" s="240">
        <f>K33+K34</f>
        <v>7</v>
      </c>
      <c r="J33" s="239" t="s">
        <v>192</v>
      </c>
      <c r="K33" s="17">
        <v>2</v>
      </c>
      <c r="L33" s="17" t="s">
        <v>193</v>
      </c>
      <c r="M33" s="17">
        <v>0</v>
      </c>
      <c r="N33" s="239" t="s">
        <v>194</v>
      </c>
      <c r="O33" s="240">
        <f>M33+M34</f>
        <v>0</v>
      </c>
      <c r="P33" s="272" t="str">
        <f>E24</f>
        <v>ＦＣプリメーロ</v>
      </c>
      <c r="Q33" s="272"/>
      <c r="R33" s="272"/>
      <c r="S33" s="272"/>
      <c r="T33" s="271" t="s">
        <v>204</v>
      </c>
      <c r="U33" s="271"/>
      <c r="V33" s="271"/>
      <c r="W33" s="271"/>
      <c r="X33" s="271"/>
      <c r="Y33" s="14"/>
    </row>
    <row r="34" spans="1:25" ht="20.100000000000001" customHeight="1">
      <c r="A34" s="249"/>
      <c r="B34" s="249"/>
      <c r="C34" s="262"/>
      <c r="D34" s="262"/>
      <c r="E34" s="275"/>
      <c r="F34" s="275"/>
      <c r="G34" s="275"/>
      <c r="H34" s="275"/>
      <c r="I34" s="240"/>
      <c r="J34" s="239"/>
      <c r="K34" s="17">
        <v>5</v>
      </c>
      <c r="L34" s="17" t="s">
        <v>193</v>
      </c>
      <c r="M34" s="17">
        <v>0</v>
      </c>
      <c r="N34" s="239"/>
      <c r="O34" s="240"/>
      <c r="P34" s="272"/>
      <c r="Q34" s="272"/>
      <c r="R34" s="272"/>
      <c r="S34" s="272"/>
      <c r="T34" s="271"/>
      <c r="U34" s="271"/>
      <c r="V34" s="271"/>
      <c r="W34" s="271"/>
      <c r="X34" s="271"/>
      <c r="Y34" s="14"/>
    </row>
    <row r="35" spans="1:25" ht="20.100000000000001" customHeight="1">
      <c r="C35" s="127"/>
      <c r="D35" s="127"/>
      <c r="I35" s="173"/>
      <c r="J35" s="173"/>
      <c r="K35" s="173"/>
      <c r="L35" s="173"/>
      <c r="M35" s="173"/>
      <c r="N35" s="173"/>
      <c r="O35" s="173"/>
      <c r="T35" s="75"/>
      <c r="U35" s="75"/>
      <c r="V35" s="75"/>
      <c r="W35" s="75"/>
      <c r="X35" s="75"/>
    </row>
    <row r="36" spans="1:25" ht="20.100000000000001" customHeight="1">
      <c r="A36" s="249" t="s">
        <v>167</v>
      </c>
      <c r="B36" s="249" t="s">
        <v>201</v>
      </c>
      <c r="C36" s="262">
        <v>0.46527777777777773</v>
      </c>
      <c r="D36" s="262"/>
      <c r="E36" s="268" t="str">
        <f>P27</f>
        <v>Ｓ４　スペランツァ</v>
      </c>
      <c r="F36" s="268"/>
      <c r="G36" s="268"/>
      <c r="H36" s="268"/>
      <c r="I36" s="240">
        <f>K36+K37</f>
        <v>2</v>
      </c>
      <c r="J36" s="239" t="s">
        <v>192</v>
      </c>
      <c r="K36" s="17">
        <v>1</v>
      </c>
      <c r="L36" s="17" t="s">
        <v>193</v>
      </c>
      <c r="M36" s="17">
        <v>0</v>
      </c>
      <c r="N36" s="239" t="s">
        <v>194</v>
      </c>
      <c r="O36" s="240">
        <f>M36+M37</f>
        <v>1</v>
      </c>
      <c r="P36" s="263" t="str">
        <f>P30</f>
        <v>清原サッカースポーツ少年団</v>
      </c>
      <c r="Q36" s="263"/>
      <c r="R36" s="263"/>
      <c r="S36" s="263"/>
      <c r="T36" s="271" t="s">
        <v>207</v>
      </c>
      <c r="U36" s="271"/>
      <c r="V36" s="271"/>
      <c r="W36" s="271"/>
      <c r="X36" s="271"/>
    </row>
    <row r="37" spans="1:25" ht="20.100000000000001" customHeight="1">
      <c r="A37" s="249"/>
      <c r="B37" s="249"/>
      <c r="C37" s="262"/>
      <c r="D37" s="262"/>
      <c r="E37" s="268"/>
      <c r="F37" s="268"/>
      <c r="G37" s="268"/>
      <c r="H37" s="268"/>
      <c r="I37" s="240"/>
      <c r="J37" s="239"/>
      <c r="K37" s="17">
        <v>1</v>
      </c>
      <c r="L37" s="17" t="s">
        <v>193</v>
      </c>
      <c r="M37" s="17">
        <v>1</v>
      </c>
      <c r="N37" s="239"/>
      <c r="O37" s="240"/>
      <c r="P37" s="263"/>
      <c r="Q37" s="263"/>
      <c r="R37" s="263"/>
      <c r="S37" s="263"/>
      <c r="T37" s="271"/>
      <c r="U37" s="271"/>
      <c r="V37" s="271"/>
      <c r="W37" s="271"/>
      <c r="X37" s="271"/>
    </row>
    <row r="38" spans="1:25" ht="20.100000000000001" customHeight="1">
      <c r="B38" s="127"/>
      <c r="C38" s="69"/>
      <c r="D38" s="69"/>
      <c r="E38" s="56"/>
      <c r="F38" s="56"/>
      <c r="G38" s="56"/>
      <c r="H38" s="56"/>
      <c r="I38" s="17"/>
      <c r="J38" s="129"/>
      <c r="K38" s="17"/>
      <c r="L38" s="17"/>
      <c r="M38" s="17"/>
      <c r="N38" s="129"/>
      <c r="O38" s="17"/>
      <c r="P38" s="56"/>
      <c r="Q38" s="56"/>
      <c r="R38" s="56"/>
      <c r="S38" s="56"/>
      <c r="T38" s="133"/>
      <c r="U38" s="133"/>
      <c r="V38" s="133"/>
      <c r="W38" s="133"/>
      <c r="X38" s="133"/>
    </row>
    <row r="39" spans="1:25" ht="20.100000000000001" customHeight="1">
      <c r="B39" s="127"/>
      <c r="C39" s="55"/>
      <c r="D39" s="55"/>
      <c r="E39" s="56"/>
      <c r="F39" s="56"/>
      <c r="G39" s="56"/>
      <c r="H39" s="56"/>
      <c r="I39" s="17"/>
      <c r="J39" s="129"/>
      <c r="K39" s="17"/>
      <c r="L39" s="17"/>
      <c r="M39" s="17"/>
      <c r="N39" s="129"/>
      <c r="O39" s="17"/>
      <c r="P39" s="56"/>
      <c r="Q39" s="56"/>
      <c r="R39" s="56"/>
      <c r="S39" s="56"/>
      <c r="T39" s="133"/>
      <c r="U39" s="133"/>
      <c r="V39" s="133"/>
      <c r="W39" s="133"/>
      <c r="X39" s="133"/>
    </row>
    <row r="40" spans="1:25" ht="20.100000000000001" customHeight="1"/>
    <row r="41" spans="1:25" ht="20.100000000000001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20.100000000000001" customHeight="1"/>
    <row r="43" spans="1:25" ht="20.100000000000001" customHeight="1" thickBot="1">
      <c r="C43" s="6"/>
      <c r="D43" s="6"/>
      <c r="E43" s="177"/>
      <c r="F43" s="177"/>
      <c r="G43" s="178"/>
      <c r="H43" s="169"/>
      <c r="I43" s="3"/>
      <c r="J43" s="6"/>
      <c r="K43" s="171"/>
      <c r="L43" s="242" t="s">
        <v>208</v>
      </c>
      <c r="M43" s="243"/>
      <c r="N43" s="243"/>
      <c r="O43" s="244"/>
      <c r="P43" s="6"/>
      <c r="Q43" s="6"/>
      <c r="R43" s="3"/>
      <c r="S43" s="170"/>
      <c r="T43" s="180"/>
      <c r="U43" s="177"/>
      <c r="V43" s="177"/>
    </row>
    <row r="44" spans="1:25" ht="20.100000000000001" customHeight="1" thickTop="1">
      <c r="A44" s="16"/>
      <c r="B44" s="16"/>
      <c r="C44" s="20"/>
      <c r="D44" s="20"/>
      <c r="E44" s="167"/>
      <c r="F44" s="247" t="s">
        <v>209</v>
      </c>
      <c r="G44" s="247"/>
      <c r="H44" s="250"/>
      <c r="I44" s="163"/>
      <c r="J44" s="16"/>
      <c r="K44" s="16"/>
      <c r="L44" s="16"/>
      <c r="M44" s="16"/>
      <c r="N44" s="20"/>
      <c r="O44" s="20"/>
      <c r="P44" s="20"/>
      <c r="Q44" s="20"/>
      <c r="R44" s="162"/>
      <c r="S44" s="250" t="s">
        <v>210</v>
      </c>
      <c r="T44" s="247"/>
      <c r="U44" s="247"/>
      <c r="V44" s="176"/>
      <c r="W44" s="16"/>
      <c r="X44" s="16"/>
      <c r="Y44" s="16"/>
    </row>
    <row r="45" spans="1:25" ht="20.100000000000001" customHeight="1" thickBot="1">
      <c r="A45" s="16"/>
      <c r="B45" s="20"/>
      <c r="C45" s="174"/>
      <c r="D45" s="175"/>
      <c r="E45" s="164"/>
      <c r="F45" s="26"/>
      <c r="G45" s="20"/>
      <c r="H45" s="20"/>
      <c r="I45" s="165"/>
      <c r="J45" s="183"/>
      <c r="K45" s="174"/>
      <c r="L45" s="16"/>
      <c r="M45" s="20"/>
      <c r="N45" s="20"/>
      <c r="O45" s="20"/>
      <c r="P45" s="20"/>
      <c r="Q45" s="18"/>
      <c r="R45" s="183"/>
      <c r="S45" s="26"/>
      <c r="T45" s="20"/>
      <c r="U45" s="20"/>
      <c r="V45" s="165"/>
      <c r="W45" s="183"/>
      <c r="X45" s="174"/>
      <c r="Y45" s="16"/>
    </row>
    <row r="46" spans="1:25" ht="20.100000000000001" customHeight="1" thickTop="1">
      <c r="A46" s="16"/>
      <c r="B46" s="176"/>
      <c r="C46" s="247" t="s">
        <v>211</v>
      </c>
      <c r="D46" s="247"/>
      <c r="E46" s="248"/>
      <c r="F46" s="24"/>
      <c r="G46" s="20"/>
      <c r="H46" s="20"/>
      <c r="I46" s="251" t="s">
        <v>212</v>
      </c>
      <c r="J46" s="247"/>
      <c r="K46" s="247"/>
      <c r="L46" s="167"/>
      <c r="M46" s="20"/>
      <c r="N46" s="20"/>
      <c r="O46" s="23"/>
      <c r="P46" s="251" t="s">
        <v>213</v>
      </c>
      <c r="Q46" s="250"/>
      <c r="R46" s="248"/>
      <c r="S46" s="167"/>
      <c r="T46" s="20"/>
      <c r="U46" s="23"/>
      <c r="V46" s="251" t="s">
        <v>214</v>
      </c>
      <c r="W46" s="247"/>
      <c r="X46" s="247"/>
      <c r="Y46" s="167"/>
    </row>
    <row r="47" spans="1:25" ht="20.100000000000001" customHeight="1">
      <c r="A47" s="16"/>
      <c r="B47" s="176"/>
      <c r="C47" s="16"/>
      <c r="D47" s="16"/>
      <c r="E47" s="16"/>
      <c r="F47" s="22"/>
      <c r="G47" s="26"/>
      <c r="H47" s="28"/>
      <c r="I47" s="26"/>
      <c r="J47" s="20"/>
      <c r="K47" s="20"/>
      <c r="L47" s="167"/>
      <c r="M47" s="20"/>
      <c r="N47" s="20"/>
      <c r="O47" s="28"/>
      <c r="P47" s="26"/>
      <c r="Q47" s="20"/>
      <c r="R47" s="20"/>
      <c r="S47" s="167"/>
      <c r="T47" s="16"/>
      <c r="U47" s="20"/>
      <c r="V47" s="29"/>
      <c r="W47" s="26"/>
      <c r="X47" s="20"/>
      <c r="Y47" s="167"/>
    </row>
    <row r="48" spans="1:25" ht="20.100000000000001" customHeight="1">
      <c r="A48" s="16"/>
      <c r="B48" s="247">
        <v>1</v>
      </c>
      <c r="C48" s="247"/>
      <c r="D48" s="16"/>
      <c r="E48" s="247">
        <v>2</v>
      </c>
      <c r="F48" s="247"/>
      <c r="G48" s="26"/>
      <c r="H48" s="247">
        <v>3</v>
      </c>
      <c r="I48" s="247"/>
      <c r="J48" s="26"/>
      <c r="K48" s="247">
        <v>4</v>
      </c>
      <c r="L48" s="247"/>
      <c r="M48" s="26"/>
      <c r="N48" s="26"/>
      <c r="O48" s="249">
        <v>5</v>
      </c>
      <c r="P48" s="249"/>
      <c r="Q48" s="26"/>
      <c r="R48" s="247">
        <v>6</v>
      </c>
      <c r="S48" s="247"/>
      <c r="T48" s="25"/>
      <c r="U48" s="249">
        <v>7</v>
      </c>
      <c r="V48" s="249"/>
      <c r="W48" s="16"/>
      <c r="X48" s="249">
        <v>8</v>
      </c>
      <c r="Y48" s="249"/>
    </row>
    <row r="49" spans="1:25" ht="20.100000000000001" customHeight="1">
      <c r="A49" s="16"/>
      <c r="B49" s="259" t="str">
        <f>組み合わせ表!B37</f>
        <v>ＪＦＣアミスタ市貝</v>
      </c>
      <c r="C49" s="259"/>
      <c r="D49" s="62"/>
      <c r="E49" s="241" t="str">
        <f>組み合わせ表!B41</f>
        <v>ＦＣグラシアスジュニア</v>
      </c>
      <c r="F49" s="241"/>
      <c r="G49" s="63"/>
      <c r="H49" s="241" t="str">
        <f>組み合わせ表!B45</f>
        <v>ジヴェルチード那須</v>
      </c>
      <c r="I49" s="241"/>
      <c r="J49" s="63"/>
      <c r="K49" s="241" t="str">
        <f>組み合わせ表!B49</f>
        <v>石井フットボールクラブ</v>
      </c>
      <c r="L49" s="241"/>
      <c r="M49" s="63"/>
      <c r="N49" s="63"/>
      <c r="O49" s="274" t="str">
        <f>組み合わせ表!B53</f>
        <v>フットボールクラブガナドール大田原Ｕ１２</v>
      </c>
      <c r="P49" s="274"/>
      <c r="Q49" s="63"/>
      <c r="R49" s="274" t="str">
        <f>組み合わせ表!B57</f>
        <v>ＷＥＳＴ　Ｆｏｏｔｂａｌｌ　Ｃｏｍｍｕｎｉｔｙ</v>
      </c>
      <c r="S49" s="274"/>
      <c r="T49" s="63"/>
      <c r="U49" s="261" t="str">
        <f>組み合わせ表!B61</f>
        <v>ＳＡＫＵＲＡ　ＦＯＯＴＢＡＬＬ　ＣＬＵＢ　Ｊｒ</v>
      </c>
      <c r="V49" s="261"/>
      <c r="W49" s="63"/>
      <c r="X49" s="259" t="str">
        <f>組み合わせ表!B65</f>
        <v>三島ＦＣ</v>
      </c>
      <c r="Y49" s="259"/>
    </row>
    <row r="50" spans="1:25" ht="20.100000000000001" customHeight="1">
      <c r="A50" s="16"/>
      <c r="B50" s="259"/>
      <c r="C50" s="259"/>
      <c r="D50" s="62"/>
      <c r="E50" s="241"/>
      <c r="F50" s="241"/>
      <c r="G50" s="63"/>
      <c r="H50" s="241"/>
      <c r="I50" s="241"/>
      <c r="J50" s="63"/>
      <c r="K50" s="241"/>
      <c r="L50" s="241"/>
      <c r="M50" s="63"/>
      <c r="N50" s="63"/>
      <c r="O50" s="274"/>
      <c r="P50" s="274"/>
      <c r="Q50" s="63"/>
      <c r="R50" s="274"/>
      <c r="S50" s="274"/>
      <c r="T50" s="63"/>
      <c r="U50" s="261"/>
      <c r="V50" s="261"/>
      <c r="W50" s="63"/>
      <c r="X50" s="259"/>
      <c r="Y50" s="259"/>
    </row>
    <row r="51" spans="1:25" ht="20.100000000000001" customHeight="1">
      <c r="A51" s="16"/>
      <c r="B51" s="259"/>
      <c r="C51" s="259"/>
      <c r="D51" s="62"/>
      <c r="E51" s="241"/>
      <c r="F51" s="241"/>
      <c r="G51" s="63"/>
      <c r="H51" s="241"/>
      <c r="I51" s="241"/>
      <c r="J51" s="63"/>
      <c r="K51" s="241"/>
      <c r="L51" s="241"/>
      <c r="M51" s="63"/>
      <c r="N51" s="63"/>
      <c r="O51" s="274"/>
      <c r="P51" s="274"/>
      <c r="Q51" s="63"/>
      <c r="R51" s="274"/>
      <c r="S51" s="274"/>
      <c r="T51" s="63"/>
      <c r="U51" s="261"/>
      <c r="V51" s="261"/>
      <c r="W51" s="63"/>
      <c r="X51" s="259"/>
      <c r="Y51" s="259"/>
    </row>
    <row r="52" spans="1:25" ht="20.100000000000001" customHeight="1">
      <c r="A52" s="16"/>
      <c r="B52" s="259"/>
      <c r="C52" s="259"/>
      <c r="D52" s="62"/>
      <c r="E52" s="241"/>
      <c r="F52" s="241"/>
      <c r="G52" s="63"/>
      <c r="H52" s="241"/>
      <c r="I52" s="241"/>
      <c r="J52" s="63"/>
      <c r="K52" s="241"/>
      <c r="L52" s="241"/>
      <c r="M52" s="63"/>
      <c r="N52" s="63"/>
      <c r="O52" s="274"/>
      <c r="P52" s="274"/>
      <c r="Q52" s="63"/>
      <c r="R52" s="274"/>
      <c r="S52" s="274"/>
      <c r="T52" s="63"/>
      <c r="U52" s="261"/>
      <c r="V52" s="261"/>
      <c r="W52" s="63"/>
      <c r="X52" s="259"/>
      <c r="Y52" s="259"/>
    </row>
    <row r="53" spans="1:25" ht="20.100000000000001" customHeight="1">
      <c r="A53" s="16"/>
      <c r="B53" s="259"/>
      <c r="C53" s="259"/>
      <c r="D53" s="62"/>
      <c r="E53" s="241"/>
      <c r="F53" s="241"/>
      <c r="G53" s="63"/>
      <c r="H53" s="241"/>
      <c r="I53" s="241"/>
      <c r="J53" s="63"/>
      <c r="K53" s="241"/>
      <c r="L53" s="241"/>
      <c r="M53" s="63"/>
      <c r="N53" s="63"/>
      <c r="O53" s="274"/>
      <c r="P53" s="274"/>
      <c r="Q53" s="63"/>
      <c r="R53" s="274"/>
      <c r="S53" s="274"/>
      <c r="T53" s="63"/>
      <c r="U53" s="261"/>
      <c r="V53" s="261"/>
      <c r="W53" s="63"/>
      <c r="X53" s="259"/>
      <c r="Y53" s="259"/>
    </row>
    <row r="54" spans="1:25" ht="20.100000000000001" customHeight="1">
      <c r="A54" s="16"/>
      <c r="B54" s="259"/>
      <c r="C54" s="259"/>
      <c r="D54" s="62"/>
      <c r="E54" s="241"/>
      <c r="F54" s="241"/>
      <c r="G54" s="63"/>
      <c r="H54" s="241"/>
      <c r="I54" s="241"/>
      <c r="J54" s="63"/>
      <c r="K54" s="241"/>
      <c r="L54" s="241"/>
      <c r="M54" s="63"/>
      <c r="N54" s="63"/>
      <c r="O54" s="274"/>
      <c r="P54" s="274"/>
      <c r="Q54" s="63"/>
      <c r="R54" s="274"/>
      <c r="S54" s="274"/>
      <c r="T54" s="63"/>
      <c r="U54" s="261"/>
      <c r="V54" s="261"/>
      <c r="W54" s="63"/>
      <c r="X54" s="259"/>
      <c r="Y54" s="259"/>
    </row>
    <row r="55" spans="1:25" ht="20.100000000000001" customHeight="1">
      <c r="A55" s="16"/>
      <c r="B55" s="259"/>
      <c r="C55" s="259"/>
      <c r="D55" s="62"/>
      <c r="E55" s="241"/>
      <c r="F55" s="241"/>
      <c r="G55" s="63"/>
      <c r="H55" s="241"/>
      <c r="I55" s="241"/>
      <c r="J55" s="63"/>
      <c r="K55" s="241"/>
      <c r="L55" s="241"/>
      <c r="M55" s="63"/>
      <c r="N55" s="63"/>
      <c r="O55" s="274"/>
      <c r="P55" s="274"/>
      <c r="Q55" s="63"/>
      <c r="R55" s="274"/>
      <c r="S55" s="274"/>
      <c r="T55" s="63"/>
      <c r="U55" s="261"/>
      <c r="V55" s="261"/>
      <c r="W55" s="63"/>
      <c r="X55" s="259"/>
      <c r="Y55" s="259"/>
    </row>
    <row r="56" spans="1:25" ht="20.100000000000001" customHeight="1">
      <c r="A56" s="16"/>
      <c r="B56" s="259"/>
      <c r="C56" s="259"/>
      <c r="D56" s="62"/>
      <c r="E56" s="241"/>
      <c r="F56" s="241"/>
      <c r="G56" s="63"/>
      <c r="H56" s="241"/>
      <c r="I56" s="241"/>
      <c r="J56" s="63"/>
      <c r="K56" s="241"/>
      <c r="L56" s="241"/>
      <c r="M56" s="63"/>
      <c r="N56" s="63"/>
      <c r="O56" s="274"/>
      <c r="P56" s="274"/>
      <c r="Q56" s="63"/>
      <c r="R56" s="274"/>
      <c r="S56" s="274"/>
      <c r="T56" s="63"/>
      <c r="U56" s="261"/>
      <c r="V56" s="261"/>
      <c r="W56" s="63"/>
      <c r="X56" s="259"/>
      <c r="Y56" s="259"/>
    </row>
    <row r="57" spans="1:25" ht="20.100000000000001" customHeight="1">
      <c r="A57" s="16"/>
      <c r="B57" s="259"/>
      <c r="C57" s="259"/>
      <c r="D57" s="62"/>
      <c r="E57" s="241"/>
      <c r="F57" s="241"/>
      <c r="G57" s="63"/>
      <c r="H57" s="241"/>
      <c r="I57" s="241"/>
      <c r="J57" s="63"/>
      <c r="K57" s="241"/>
      <c r="L57" s="241"/>
      <c r="M57" s="63"/>
      <c r="N57" s="63"/>
      <c r="O57" s="274"/>
      <c r="P57" s="274"/>
      <c r="Q57" s="63"/>
      <c r="R57" s="274"/>
      <c r="S57" s="274"/>
      <c r="T57" s="63"/>
      <c r="U57" s="261"/>
      <c r="V57" s="261"/>
      <c r="W57" s="63"/>
      <c r="X57" s="259"/>
      <c r="Y57" s="259"/>
    </row>
    <row r="58" spans="1:25" ht="20.100000000000001" customHeight="1">
      <c r="A58" s="16"/>
      <c r="B58" s="259"/>
      <c r="C58" s="259"/>
      <c r="D58" s="62"/>
      <c r="E58" s="241"/>
      <c r="F58" s="241"/>
      <c r="G58" s="63"/>
      <c r="H58" s="241"/>
      <c r="I58" s="241"/>
      <c r="J58" s="63"/>
      <c r="K58" s="241"/>
      <c r="L58" s="241"/>
      <c r="M58" s="63"/>
      <c r="N58" s="63"/>
      <c r="O58" s="274"/>
      <c r="P58" s="274"/>
      <c r="Q58" s="63"/>
      <c r="R58" s="274"/>
      <c r="S58" s="274"/>
      <c r="T58" s="63"/>
      <c r="U58" s="261"/>
      <c r="V58" s="261"/>
      <c r="W58" s="63"/>
      <c r="X58" s="259"/>
      <c r="Y58" s="259"/>
    </row>
    <row r="59" spans="1:25" ht="20.100000000000001" customHeight="1">
      <c r="A59" s="14"/>
      <c r="B59" s="14"/>
      <c r="C59" s="14"/>
      <c r="D59" s="14"/>
      <c r="E59" s="1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4"/>
      <c r="X59" s="14"/>
      <c r="Y59" s="14"/>
    </row>
    <row r="60" spans="1:25" ht="20.100000000000001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54" t="s">
        <v>190</v>
      </c>
      <c r="U60" s="254"/>
      <c r="V60" s="254"/>
      <c r="W60" s="254"/>
      <c r="X60" s="254"/>
      <c r="Y60" s="14"/>
    </row>
    <row r="61" spans="1:25" ht="20.100000000000001" customHeight="1">
      <c r="A61" s="249" t="s">
        <v>154</v>
      </c>
      <c r="B61" s="249" t="s">
        <v>215</v>
      </c>
      <c r="C61" s="262">
        <v>0.53472222222222221</v>
      </c>
      <c r="D61" s="262"/>
      <c r="E61" s="267" t="str">
        <f>B49</f>
        <v>ＪＦＣアミスタ市貝</v>
      </c>
      <c r="F61" s="267"/>
      <c r="G61" s="267"/>
      <c r="H61" s="267"/>
      <c r="I61" s="240">
        <f>K61+K62</f>
        <v>3</v>
      </c>
      <c r="J61" s="239" t="s">
        <v>192</v>
      </c>
      <c r="K61" s="17">
        <v>2</v>
      </c>
      <c r="L61" s="17" t="s">
        <v>193</v>
      </c>
      <c r="M61" s="17">
        <v>1</v>
      </c>
      <c r="N61" s="239" t="s">
        <v>194</v>
      </c>
      <c r="O61" s="240">
        <f>M61+M62</f>
        <v>1</v>
      </c>
      <c r="P61" s="256" t="str">
        <f>E49</f>
        <v>ＦＣグラシアスジュニア</v>
      </c>
      <c r="Q61" s="256"/>
      <c r="R61" s="256"/>
      <c r="S61" s="256"/>
      <c r="T61" s="260" t="s">
        <v>195</v>
      </c>
      <c r="U61" s="260"/>
      <c r="V61" s="260"/>
      <c r="W61" s="260"/>
      <c r="X61" s="260"/>
      <c r="Y61" s="14"/>
    </row>
    <row r="62" spans="1:25" ht="20.100000000000001" customHeight="1">
      <c r="A62" s="249"/>
      <c r="B62" s="249"/>
      <c r="C62" s="262"/>
      <c r="D62" s="262"/>
      <c r="E62" s="267"/>
      <c r="F62" s="267"/>
      <c r="G62" s="267"/>
      <c r="H62" s="267"/>
      <c r="I62" s="240"/>
      <c r="J62" s="239"/>
      <c r="K62" s="17">
        <v>1</v>
      </c>
      <c r="L62" s="17" t="s">
        <v>193</v>
      </c>
      <c r="M62" s="17">
        <v>0</v>
      </c>
      <c r="N62" s="239"/>
      <c r="O62" s="240"/>
      <c r="P62" s="256"/>
      <c r="Q62" s="256"/>
      <c r="R62" s="256"/>
      <c r="S62" s="256"/>
      <c r="T62" s="260"/>
      <c r="U62" s="260"/>
      <c r="V62" s="260"/>
      <c r="W62" s="260"/>
      <c r="X62" s="260"/>
      <c r="Y62" s="14"/>
    </row>
    <row r="63" spans="1:25" ht="20.100000000000001" customHeight="1">
      <c r="A63" s="16"/>
      <c r="B63" s="127"/>
      <c r="C63" s="127"/>
      <c r="D63" s="127"/>
      <c r="E63" s="128"/>
      <c r="F63" s="128"/>
      <c r="G63" s="128"/>
      <c r="H63" s="128"/>
      <c r="I63" s="30"/>
      <c r="J63" s="31"/>
      <c r="K63" s="30"/>
      <c r="L63" s="30"/>
      <c r="M63" s="30"/>
      <c r="N63" s="31"/>
      <c r="O63" s="30"/>
      <c r="P63" s="128"/>
      <c r="Q63" s="128"/>
      <c r="R63" s="128"/>
      <c r="S63" s="128"/>
      <c r="T63" s="57"/>
      <c r="U63" s="57"/>
      <c r="V63" s="57"/>
      <c r="W63" s="132"/>
      <c r="X63" s="132"/>
      <c r="Y63" s="14"/>
    </row>
    <row r="64" spans="1:25" ht="20.100000000000001" customHeight="1">
      <c r="A64" s="249" t="s">
        <v>167</v>
      </c>
      <c r="B64" s="249" t="s">
        <v>215</v>
      </c>
      <c r="C64" s="262">
        <v>0.53472222222222221</v>
      </c>
      <c r="D64" s="262"/>
      <c r="E64" s="256" t="str">
        <f>H49</f>
        <v>ジヴェルチード那須</v>
      </c>
      <c r="F64" s="256"/>
      <c r="G64" s="256"/>
      <c r="H64" s="256"/>
      <c r="I64" s="240">
        <f>K64+K65</f>
        <v>1</v>
      </c>
      <c r="J64" s="239" t="s">
        <v>192</v>
      </c>
      <c r="K64" s="17">
        <v>1</v>
      </c>
      <c r="L64" s="17" t="s">
        <v>193</v>
      </c>
      <c r="M64" s="17">
        <v>1</v>
      </c>
      <c r="N64" s="239" t="s">
        <v>194</v>
      </c>
      <c r="O64" s="240">
        <f>M64+M65</f>
        <v>3</v>
      </c>
      <c r="P64" s="267" t="str">
        <f>K49</f>
        <v>石井フットボールクラブ</v>
      </c>
      <c r="Q64" s="267"/>
      <c r="R64" s="267"/>
      <c r="S64" s="267"/>
      <c r="T64" s="260" t="s">
        <v>197</v>
      </c>
      <c r="U64" s="260"/>
      <c r="V64" s="260"/>
      <c r="W64" s="260"/>
      <c r="X64" s="260"/>
      <c r="Y64" s="14"/>
    </row>
    <row r="65" spans="1:25" ht="20.100000000000001" customHeight="1">
      <c r="A65" s="249"/>
      <c r="B65" s="249"/>
      <c r="C65" s="262"/>
      <c r="D65" s="262"/>
      <c r="E65" s="256"/>
      <c r="F65" s="256"/>
      <c r="G65" s="256"/>
      <c r="H65" s="256"/>
      <c r="I65" s="240"/>
      <c r="J65" s="239"/>
      <c r="K65" s="17">
        <v>0</v>
      </c>
      <c r="L65" s="17" t="s">
        <v>193</v>
      </c>
      <c r="M65" s="17">
        <v>2</v>
      </c>
      <c r="N65" s="239"/>
      <c r="O65" s="240"/>
      <c r="P65" s="267"/>
      <c r="Q65" s="267"/>
      <c r="R65" s="267"/>
      <c r="S65" s="267"/>
      <c r="T65" s="260"/>
      <c r="U65" s="260"/>
      <c r="V65" s="260"/>
      <c r="W65" s="260"/>
      <c r="X65" s="260"/>
      <c r="Y65" s="14"/>
    </row>
    <row r="66" spans="1:25" ht="20.100000000000001" customHeight="1">
      <c r="A66" s="16"/>
      <c r="B66" s="127"/>
      <c r="C66" s="127"/>
      <c r="D66" s="127"/>
      <c r="E66" s="128"/>
      <c r="F66" s="128"/>
      <c r="G66" s="128"/>
      <c r="H66" s="128"/>
      <c r="I66" s="30"/>
      <c r="J66" s="31"/>
      <c r="K66" s="30"/>
      <c r="L66" s="30"/>
      <c r="M66" s="30"/>
      <c r="N66" s="31"/>
      <c r="O66" s="30"/>
      <c r="P66" s="128"/>
      <c r="Q66" s="128"/>
      <c r="R66" s="128"/>
      <c r="S66" s="128"/>
      <c r="T66" s="57"/>
      <c r="U66" s="57"/>
      <c r="V66" s="57"/>
      <c r="W66" s="132"/>
      <c r="X66" s="132"/>
      <c r="Y66" s="14"/>
    </row>
    <row r="67" spans="1:25" ht="20.100000000000001" customHeight="1">
      <c r="A67" s="249" t="s">
        <v>154</v>
      </c>
      <c r="B67" s="249" t="s">
        <v>216</v>
      </c>
      <c r="C67" s="262">
        <v>0.56944444444444442</v>
      </c>
      <c r="D67" s="262"/>
      <c r="E67" s="264" t="str">
        <f>O49</f>
        <v>フットボールクラブガナドール大田原Ｕ１２</v>
      </c>
      <c r="F67" s="264"/>
      <c r="G67" s="264"/>
      <c r="H67" s="264"/>
      <c r="I67" s="240">
        <f>K67+K68</f>
        <v>1</v>
      </c>
      <c r="J67" s="239" t="s">
        <v>192</v>
      </c>
      <c r="K67" s="17">
        <v>1</v>
      </c>
      <c r="L67" s="17" t="s">
        <v>193</v>
      </c>
      <c r="M67" s="17">
        <v>0</v>
      </c>
      <c r="N67" s="239" t="s">
        <v>194</v>
      </c>
      <c r="O67" s="240">
        <f>M67+M68</f>
        <v>3</v>
      </c>
      <c r="P67" s="266" t="str">
        <f>R49</f>
        <v>ＷＥＳＴ　Ｆｏｏｔｂａｌｌ　Ｃｏｍｍｕｎｉｔｙ</v>
      </c>
      <c r="Q67" s="266"/>
      <c r="R67" s="266"/>
      <c r="S67" s="266"/>
      <c r="T67" s="260" t="s">
        <v>199</v>
      </c>
      <c r="U67" s="260"/>
      <c r="V67" s="260"/>
      <c r="W67" s="260"/>
      <c r="X67" s="260"/>
      <c r="Y67" s="14"/>
    </row>
    <row r="68" spans="1:25" ht="20.100000000000001" customHeight="1">
      <c r="A68" s="249"/>
      <c r="B68" s="249"/>
      <c r="C68" s="262"/>
      <c r="D68" s="262"/>
      <c r="E68" s="264"/>
      <c r="F68" s="264"/>
      <c r="G68" s="264"/>
      <c r="H68" s="264"/>
      <c r="I68" s="240"/>
      <c r="J68" s="239"/>
      <c r="K68" s="17">
        <v>0</v>
      </c>
      <c r="L68" s="17" t="s">
        <v>193</v>
      </c>
      <c r="M68" s="17">
        <v>3</v>
      </c>
      <c r="N68" s="239"/>
      <c r="O68" s="240"/>
      <c r="P68" s="266"/>
      <c r="Q68" s="266"/>
      <c r="R68" s="266"/>
      <c r="S68" s="266"/>
      <c r="T68" s="260"/>
      <c r="U68" s="260"/>
      <c r="V68" s="260"/>
      <c r="W68" s="260"/>
      <c r="X68" s="260"/>
      <c r="Y68" s="14"/>
    </row>
    <row r="69" spans="1:25" ht="20.100000000000001" customHeight="1">
      <c r="A69" s="16"/>
      <c r="B69" s="127"/>
      <c r="C69" s="127"/>
      <c r="D69" s="127"/>
      <c r="E69" s="128"/>
      <c r="F69" s="128"/>
      <c r="G69" s="128"/>
      <c r="H69" s="128"/>
      <c r="I69" s="30"/>
      <c r="J69" s="31"/>
      <c r="K69" s="30"/>
      <c r="L69" s="30"/>
      <c r="M69" s="30"/>
      <c r="N69" s="31"/>
      <c r="O69" s="30"/>
      <c r="P69" s="128"/>
      <c r="Q69" s="128"/>
      <c r="R69" s="128"/>
      <c r="S69" s="128"/>
      <c r="T69" s="57"/>
      <c r="U69" s="57"/>
      <c r="V69" s="57"/>
      <c r="W69" s="132"/>
      <c r="X69" s="132"/>
      <c r="Y69" s="14"/>
    </row>
    <row r="70" spans="1:25" ht="20.100000000000001" customHeight="1">
      <c r="A70" s="249" t="s">
        <v>167</v>
      </c>
      <c r="B70" s="249" t="s">
        <v>216</v>
      </c>
      <c r="C70" s="262">
        <v>0.56944444444444442</v>
      </c>
      <c r="D70" s="262"/>
      <c r="E70" s="265" t="str">
        <f>U49</f>
        <v>ＳＡＫＵＲＡ　ＦＯＯＴＢＡＬＬ　ＣＬＵＢ　Ｊｒ</v>
      </c>
      <c r="F70" s="265"/>
      <c r="G70" s="265"/>
      <c r="H70" s="265"/>
      <c r="I70" s="240">
        <f>K70+K71</f>
        <v>0</v>
      </c>
      <c r="J70" s="239" t="s">
        <v>192</v>
      </c>
      <c r="K70" s="17">
        <v>0</v>
      </c>
      <c r="L70" s="17" t="s">
        <v>193</v>
      </c>
      <c r="M70" s="17">
        <v>4</v>
      </c>
      <c r="N70" s="239" t="s">
        <v>194</v>
      </c>
      <c r="O70" s="240">
        <f>M70+M71</f>
        <v>8</v>
      </c>
      <c r="P70" s="270" t="str">
        <f>X49</f>
        <v>三島ＦＣ</v>
      </c>
      <c r="Q70" s="270"/>
      <c r="R70" s="270"/>
      <c r="S70" s="270"/>
      <c r="T70" s="260" t="s">
        <v>200</v>
      </c>
      <c r="U70" s="260"/>
      <c r="V70" s="260"/>
      <c r="W70" s="260"/>
      <c r="X70" s="260"/>
      <c r="Y70" s="14"/>
    </row>
    <row r="71" spans="1:25" ht="20.100000000000001" customHeight="1">
      <c r="A71" s="249"/>
      <c r="B71" s="249"/>
      <c r="C71" s="262"/>
      <c r="D71" s="262"/>
      <c r="E71" s="265"/>
      <c r="F71" s="265"/>
      <c r="G71" s="265"/>
      <c r="H71" s="265"/>
      <c r="I71" s="240"/>
      <c r="J71" s="239"/>
      <c r="K71" s="17">
        <v>0</v>
      </c>
      <c r="L71" s="17" t="s">
        <v>193</v>
      </c>
      <c r="M71" s="17">
        <v>4</v>
      </c>
      <c r="N71" s="239"/>
      <c r="O71" s="240"/>
      <c r="P71" s="270"/>
      <c r="Q71" s="270"/>
      <c r="R71" s="270"/>
      <c r="S71" s="270"/>
      <c r="T71" s="260"/>
      <c r="U71" s="260"/>
      <c r="V71" s="260"/>
      <c r="W71" s="260"/>
      <c r="X71" s="260"/>
      <c r="Y71" s="14"/>
    </row>
    <row r="72" spans="1:25" ht="20.100000000000001" customHeight="1">
      <c r="A72" s="16"/>
      <c r="B72" s="16"/>
      <c r="C72" s="127"/>
      <c r="D72" s="12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74"/>
      <c r="U72" s="74"/>
      <c r="V72" s="74"/>
      <c r="W72" s="74"/>
      <c r="X72" s="74"/>
      <c r="Y72" s="14"/>
    </row>
    <row r="73" spans="1:25" ht="20.100000000000001" customHeight="1">
      <c r="A73" s="249" t="s">
        <v>154</v>
      </c>
      <c r="B73" s="249" t="s">
        <v>217</v>
      </c>
      <c r="C73" s="262">
        <v>0.625</v>
      </c>
      <c r="D73" s="262"/>
      <c r="E73" s="268" t="str">
        <f>E61</f>
        <v>ＪＦＣアミスタ市貝</v>
      </c>
      <c r="F73" s="268"/>
      <c r="G73" s="268"/>
      <c r="H73" s="268"/>
      <c r="I73" s="240">
        <f>K73+K74</f>
        <v>3</v>
      </c>
      <c r="J73" s="239" t="s">
        <v>192</v>
      </c>
      <c r="K73" s="17">
        <v>1</v>
      </c>
      <c r="L73" s="17" t="s">
        <v>193</v>
      </c>
      <c r="M73" s="17">
        <v>0</v>
      </c>
      <c r="N73" s="239" t="s">
        <v>194</v>
      </c>
      <c r="O73" s="240">
        <f>M73+M74</f>
        <v>1</v>
      </c>
      <c r="P73" s="273" t="str">
        <f>P64</f>
        <v>石井フットボールクラブ</v>
      </c>
      <c r="Q73" s="273"/>
      <c r="R73" s="273"/>
      <c r="S73" s="273"/>
      <c r="T73" s="271" t="s">
        <v>220</v>
      </c>
      <c r="U73" s="271"/>
      <c r="V73" s="271"/>
      <c r="W73" s="271"/>
      <c r="X73" s="271"/>
      <c r="Y73" s="14"/>
    </row>
    <row r="74" spans="1:25" ht="20.100000000000001" customHeight="1">
      <c r="A74" s="249"/>
      <c r="B74" s="249"/>
      <c r="C74" s="262"/>
      <c r="D74" s="262"/>
      <c r="E74" s="268"/>
      <c r="F74" s="268"/>
      <c r="G74" s="268"/>
      <c r="H74" s="268"/>
      <c r="I74" s="240"/>
      <c r="J74" s="239"/>
      <c r="K74" s="17">
        <v>2</v>
      </c>
      <c r="L74" s="17" t="s">
        <v>193</v>
      </c>
      <c r="M74" s="17">
        <v>1</v>
      </c>
      <c r="N74" s="239"/>
      <c r="O74" s="240"/>
      <c r="P74" s="273"/>
      <c r="Q74" s="273"/>
      <c r="R74" s="273"/>
      <c r="S74" s="273"/>
      <c r="T74" s="271"/>
      <c r="U74" s="271"/>
      <c r="V74" s="271"/>
      <c r="W74" s="271"/>
      <c r="X74" s="271"/>
      <c r="Y74" s="14"/>
    </row>
    <row r="75" spans="1:25" ht="20.100000000000001" customHeight="1">
      <c r="C75" s="127"/>
      <c r="D75" s="127"/>
      <c r="I75" s="173"/>
      <c r="J75" s="173"/>
      <c r="K75" s="173"/>
      <c r="L75" s="173"/>
      <c r="M75" s="173"/>
      <c r="N75" s="173"/>
      <c r="O75" s="173"/>
      <c r="T75" s="75"/>
      <c r="U75" s="75"/>
      <c r="V75" s="75"/>
      <c r="W75" s="75"/>
      <c r="X75" s="75"/>
    </row>
    <row r="76" spans="1:25" ht="20.100000000000001" customHeight="1">
      <c r="A76" s="249" t="s">
        <v>167</v>
      </c>
      <c r="B76" s="249" t="s">
        <v>217</v>
      </c>
      <c r="C76" s="262">
        <v>0.625</v>
      </c>
      <c r="D76" s="262"/>
      <c r="E76" s="263" t="str">
        <f>P67</f>
        <v>ＷＥＳＴ　Ｆｏｏｔｂａｌｌ　Ｃｏｍｍｕｎｉｔｙ</v>
      </c>
      <c r="F76" s="263"/>
      <c r="G76" s="263"/>
      <c r="H76" s="263"/>
      <c r="I76" s="240">
        <f>K76+K77</f>
        <v>0</v>
      </c>
      <c r="J76" s="239" t="s">
        <v>192</v>
      </c>
      <c r="K76" s="17">
        <v>0</v>
      </c>
      <c r="L76" s="17" t="s">
        <v>193</v>
      </c>
      <c r="M76" s="17">
        <v>4</v>
      </c>
      <c r="N76" s="239" t="s">
        <v>194</v>
      </c>
      <c r="O76" s="240">
        <f>M76+M77</f>
        <v>5</v>
      </c>
      <c r="P76" s="269" t="str">
        <f>P70</f>
        <v>三島ＦＣ</v>
      </c>
      <c r="Q76" s="269"/>
      <c r="R76" s="269"/>
      <c r="S76" s="269"/>
      <c r="T76" s="271" t="s">
        <v>223</v>
      </c>
      <c r="U76" s="271"/>
      <c r="V76" s="271"/>
      <c r="W76" s="271"/>
      <c r="X76" s="271"/>
    </row>
    <row r="77" spans="1:25" ht="20.100000000000001" customHeight="1">
      <c r="A77" s="249"/>
      <c r="B77" s="249"/>
      <c r="C77" s="262"/>
      <c r="D77" s="262"/>
      <c r="E77" s="263"/>
      <c r="F77" s="263"/>
      <c r="G77" s="263"/>
      <c r="H77" s="263"/>
      <c r="I77" s="240"/>
      <c r="J77" s="239"/>
      <c r="K77" s="17">
        <v>0</v>
      </c>
      <c r="L77" s="17" t="s">
        <v>193</v>
      </c>
      <c r="M77" s="17">
        <v>1</v>
      </c>
      <c r="N77" s="239"/>
      <c r="O77" s="240"/>
      <c r="P77" s="269"/>
      <c r="Q77" s="269"/>
      <c r="R77" s="269"/>
      <c r="S77" s="269"/>
      <c r="T77" s="271"/>
      <c r="U77" s="271"/>
      <c r="V77" s="271"/>
      <c r="W77" s="271"/>
      <c r="X77" s="271"/>
    </row>
    <row r="78" spans="1:25" ht="12.9" customHeight="1">
      <c r="C78" s="69"/>
      <c r="D78" s="69"/>
    </row>
  </sheetData>
  <mergeCells count="171">
    <mergeCell ref="A21:A22"/>
    <mergeCell ref="P67:S68"/>
    <mergeCell ref="T67:X68"/>
    <mergeCell ref="N67:N68"/>
    <mergeCell ref="O49:P58"/>
    <mergeCell ref="R49:S58"/>
    <mergeCell ref="U49:V58"/>
    <mergeCell ref="A67:A68"/>
    <mergeCell ref="A36:A37"/>
    <mergeCell ref="A24:A25"/>
    <mergeCell ref="A33:A34"/>
    <mergeCell ref="O36:O37"/>
    <mergeCell ref="P36:S37"/>
    <mergeCell ref="L43:O43"/>
    <mergeCell ref="P46:R46"/>
    <mergeCell ref="O30:O31"/>
    <mergeCell ref="T24:X25"/>
    <mergeCell ref="C27:D28"/>
    <mergeCell ref="E27:H28"/>
    <mergeCell ref="P27:S28"/>
    <mergeCell ref="I36:I37"/>
    <mergeCell ref="I30:I31"/>
    <mergeCell ref="C33:D34"/>
    <mergeCell ref="E33:H34"/>
    <mergeCell ref="A76:A77"/>
    <mergeCell ref="A61:A62"/>
    <mergeCell ref="E61:H62"/>
    <mergeCell ref="E36:H37"/>
    <mergeCell ref="C36:D37"/>
    <mergeCell ref="C61:D62"/>
    <mergeCell ref="B48:C48"/>
    <mergeCell ref="T27:X28"/>
    <mergeCell ref="X49:Y58"/>
    <mergeCell ref="T33:X34"/>
    <mergeCell ref="O48:P48"/>
    <mergeCell ref="R48:S48"/>
    <mergeCell ref="P73:S74"/>
    <mergeCell ref="T73:X74"/>
    <mergeCell ref="A30:A31"/>
    <mergeCell ref="A27:A28"/>
    <mergeCell ref="P61:S62"/>
    <mergeCell ref="O64:O65"/>
    <mergeCell ref="T61:X62"/>
    <mergeCell ref="O67:O68"/>
    <mergeCell ref="A64:A65"/>
    <mergeCell ref="A70:A71"/>
    <mergeCell ref="A73:A74"/>
    <mergeCell ref="T76:X77"/>
    <mergeCell ref="P76:S77"/>
    <mergeCell ref="P70:S71"/>
    <mergeCell ref="T70:X71"/>
    <mergeCell ref="O70:O71"/>
    <mergeCell ref="T30:X31"/>
    <mergeCell ref="O33:O34"/>
    <mergeCell ref="N70:N71"/>
    <mergeCell ref="N73:N74"/>
    <mergeCell ref="P64:S65"/>
    <mergeCell ref="T64:X65"/>
    <mergeCell ref="O73:O74"/>
    <mergeCell ref="N36:N37"/>
    <mergeCell ref="N33:N34"/>
    <mergeCell ref="N30:N31"/>
    <mergeCell ref="T36:X37"/>
    <mergeCell ref="P33:S34"/>
    <mergeCell ref="N76:N77"/>
    <mergeCell ref="X48:Y48"/>
    <mergeCell ref="U48:V48"/>
    <mergeCell ref="T60:X60"/>
    <mergeCell ref="S44:U44"/>
    <mergeCell ref="V46:X46"/>
    <mergeCell ref="O76:O77"/>
    <mergeCell ref="C21:D22"/>
    <mergeCell ref="E21:H22"/>
    <mergeCell ref="C24:D25"/>
    <mergeCell ref="E24:H25"/>
    <mergeCell ref="C30:D31"/>
    <mergeCell ref="E30:H31"/>
    <mergeCell ref="C64:D65"/>
    <mergeCell ref="E64:H65"/>
    <mergeCell ref="C73:D74"/>
    <mergeCell ref="E73:H74"/>
    <mergeCell ref="J64:J65"/>
    <mergeCell ref="P24:S25"/>
    <mergeCell ref="P30:S31"/>
    <mergeCell ref="O27:O28"/>
    <mergeCell ref="I33:I34"/>
    <mergeCell ref="N27:N28"/>
    <mergeCell ref="B61:B62"/>
    <mergeCell ref="F44:H44"/>
    <mergeCell ref="C46:E46"/>
    <mergeCell ref="I46:K46"/>
    <mergeCell ref="K48:L48"/>
    <mergeCell ref="N64:N65"/>
    <mergeCell ref="K49:L58"/>
    <mergeCell ref="O61:O62"/>
    <mergeCell ref="N61:N62"/>
    <mergeCell ref="J61:J62"/>
    <mergeCell ref="B49:C58"/>
    <mergeCell ref="E49:F58"/>
    <mergeCell ref="H49:I58"/>
    <mergeCell ref="I61:I62"/>
    <mergeCell ref="I64:I65"/>
    <mergeCell ref="B64:B65"/>
    <mergeCell ref="E48:F48"/>
    <mergeCell ref="H48:I48"/>
    <mergeCell ref="J67:J68"/>
    <mergeCell ref="J70:J71"/>
    <mergeCell ref="J73:J74"/>
    <mergeCell ref="J76:J77"/>
    <mergeCell ref="B70:B71"/>
    <mergeCell ref="I73:I74"/>
    <mergeCell ref="I76:I77"/>
    <mergeCell ref="C76:D77"/>
    <mergeCell ref="E76:H77"/>
    <mergeCell ref="C67:D68"/>
    <mergeCell ref="E67:H68"/>
    <mergeCell ref="C70:D71"/>
    <mergeCell ref="E70:H71"/>
    <mergeCell ref="B73:B74"/>
    <mergeCell ref="B67:B68"/>
    <mergeCell ref="B76:B77"/>
    <mergeCell ref="I67:I68"/>
    <mergeCell ref="I70:I71"/>
    <mergeCell ref="G1:J1"/>
    <mergeCell ref="J33:J34"/>
    <mergeCell ref="X8:Y8"/>
    <mergeCell ref="T20:X20"/>
    <mergeCell ref="I24:I25"/>
    <mergeCell ref="I27:I28"/>
    <mergeCell ref="R1:Y1"/>
    <mergeCell ref="O21:O22"/>
    <mergeCell ref="P21:S22"/>
    <mergeCell ref="I21:I22"/>
    <mergeCell ref="O1:Q1"/>
    <mergeCell ref="J21:J22"/>
    <mergeCell ref="J24:J25"/>
    <mergeCell ref="J27:J28"/>
    <mergeCell ref="J30:J31"/>
    <mergeCell ref="R8:S8"/>
    <mergeCell ref="U8:V8"/>
    <mergeCell ref="S4:U4"/>
    <mergeCell ref="V6:X6"/>
    <mergeCell ref="I6:K6"/>
    <mergeCell ref="U9:V18"/>
    <mergeCell ref="R9:S18"/>
    <mergeCell ref="T21:X22"/>
    <mergeCell ref="X9:Y18"/>
    <mergeCell ref="J36:J37"/>
    <mergeCell ref="O24:O25"/>
    <mergeCell ref="N24:N25"/>
    <mergeCell ref="K9:L18"/>
    <mergeCell ref="O9:P18"/>
    <mergeCell ref="L3:O3"/>
    <mergeCell ref="B9:C18"/>
    <mergeCell ref="E9:F18"/>
    <mergeCell ref="H9:I18"/>
    <mergeCell ref="N21:N22"/>
    <mergeCell ref="C6:E6"/>
    <mergeCell ref="B8:C8"/>
    <mergeCell ref="E8:F8"/>
    <mergeCell ref="H8:I8"/>
    <mergeCell ref="K8:L8"/>
    <mergeCell ref="O8:P8"/>
    <mergeCell ref="B21:B22"/>
    <mergeCell ref="B24:B25"/>
    <mergeCell ref="B27:B28"/>
    <mergeCell ref="B30:B31"/>
    <mergeCell ref="B33:B34"/>
    <mergeCell ref="B36:B37"/>
    <mergeCell ref="F4:H4"/>
    <mergeCell ref="P6:R6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8"/>
  <sheetViews>
    <sheetView view="pageBreakPreview" zoomScaleNormal="100" zoomScaleSheetLayoutView="100" workbookViewId="0"/>
  </sheetViews>
  <sheetFormatPr defaultRowHeight="13.2"/>
  <cols>
    <col min="1" max="25" width="5.6640625" customWidth="1"/>
  </cols>
  <sheetData>
    <row r="1" spans="1:25" ht="24.9" customHeight="1">
      <c r="A1" s="15" t="str">
        <f>'１日目１'!A1</f>
        <v>第１日　１・２回戦</v>
      </c>
      <c r="B1" s="15"/>
      <c r="C1" s="15"/>
      <c r="D1" s="15"/>
      <c r="E1" s="15"/>
      <c r="F1" s="15"/>
      <c r="G1" s="252">
        <f>'１日目１'!G1:J1</f>
        <v>44360</v>
      </c>
      <c r="H1" s="253"/>
      <c r="I1" s="253"/>
      <c r="J1" s="253"/>
      <c r="O1" s="253" t="s">
        <v>175</v>
      </c>
      <c r="P1" s="253"/>
      <c r="Q1" s="253"/>
      <c r="R1" s="255" t="str">
        <f>組み合わせ表!G93</f>
        <v>青木サッカー場B</v>
      </c>
      <c r="S1" s="255"/>
      <c r="T1" s="255"/>
      <c r="U1" s="255"/>
      <c r="V1" s="255"/>
      <c r="W1" s="255"/>
      <c r="X1" s="255"/>
      <c r="Y1" s="255"/>
    </row>
    <row r="2" spans="1:25" ht="20.100000000000001" customHeight="1"/>
    <row r="3" spans="1:25" ht="20.100000000000001" customHeight="1" thickBot="1">
      <c r="C3" s="6"/>
      <c r="D3" s="6"/>
      <c r="E3" s="177"/>
      <c r="F3" s="177"/>
      <c r="G3" s="178"/>
      <c r="H3" s="169"/>
      <c r="I3" s="3"/>
      <c r="J3" s="6"/>
      <c r="K3" s="6"/>
      <c r="L3" s="242" t="s">
        <v>224</v>
      </c>
      <c r="M3" s="243"/>
      <c r="N3" s="243"/>
      <c r="O3" s="244"/>
      <c r="P3" s="6"/>
      <c r="Q3" s="6"/>
      <c r="R3" s="3"/>
      <c r="S3" s="170"/>
      <c r="T3" s="180"/>
      <c r="U3" s="177"/>
      <c r="V3" s="177"/>
    </row>
    <row r="4" spans="1:25" ht="20.100000000000001" customHeight="1" thickTop="1">
      <c r="A4" s="16"/>
      <c r="B4" s="16"/>
      <c r="C4" s="20"/>
      <c r="D4" s="20"/>
      <c r="E4" s="167"/>
      <c r="F4" s="247" t="s">
        <v>184</v>
      </c>
      <c r="G4" s="247"/>
      <c r="H4" s="250"/>
      <c r="I4" s="163"/>
      <c r="J4" s="16"/>
      <c r="K4" s="16"/>
      <c r="L4" s="16"/>
      <c r="M4" s="16"/>
      <c r="N4" s="20"/>
      <c r="O4" s="20"/>
      <c r="P4" s="20"/>
      <c r="Q4" s="23"/>
      <c r="R4" s="162"/>
      <c r="S4" s="250" t="s">
        <v>185</v>
      </c>
      <c r="T4" s="247"/>
      <c r="U4" s="247"/>
      <c r="V4" s="20"/>
      <c r="W4" s="167"/>
      <c r="X4" s="16"/>
      <c r="Y4" s="16"/>
    </row>
    <row r="5" spans="1:25" ht="20.100000000000001" customHeight="1" thickBot="1">
      <c r="A5" s="16"/>
      <c r="B5" s="20"/>
      <c r="C5" s="174"/>
      <c r="D5" s="175"/>
      <c r="E5" s="164"/>
      <c r="F5" s="26"/>
      <c r="G5" s="20"/>
      <c r="H5" s="20"/>
      <c r="I5" s="175"/>
      <c r="J5" s="18"/>
      <c r="K5" s="18"/>
      <c r="L5" s="16"/>
      <c r="M5" s="20"/>
      <c r="N5" s="20"/>
      <c r="O5" s="20"/>
      <c r="P5" s="20"/>
      <c r="Q5" s="19"/>
      <c r="R5" s="187"/>
      <c r="S5" s="26"/>
      <c r="T5" s="20"/>
      <c r="U5" s="20"/>
      <c r="V5" s="18"/>
      <c r="W5" s="183"/>
      <c r="X5" s="174"/>
      <c r="Y5" s="16"/>
    </row>
    <row r="6" spans="1:25" ht="20.100000000000001" customHeight="1" thickTop="1">
      <c r="A6" s="16"/>
      <c r="B6" s="23"/>
      <c r="C6" s="246" t="s">
        <v>186</v>
      </c>
      <c r="D6" s="247"/>
      <c r="E6" s="248"/>
      <c r="F6" s="24"/>
      <c r="G6" s="20"/>
      <c r="H6" s="176"/>
      <c r="I6" s="247" t="s">
        <v>187</v>
      </c>
      <c r="J6" s="250"/>
      <c r="K6" s="248"/>
      <c r="L6" s="22"/>
      <c r="M6" s="20"/>
      <c r="N6" s="20"/>
      <c r="O6" s="23"/>
      <c r="P6" s="251" t="s">
        <v>188</v>
      </c>
      <c r="Q6" s="250"/>
      <c r="R6" s="247"/>
      <c r="S6" s="186"/>
      <c r="T6" s="20"/>
      <c r="U6" s="23"/>
      <c r="V6" s="251" t="s">
        <v>189</v>
      </c>
      <c r="W6" s="247"/>
      <c r="X6" s="247"/>
      <c r="Y6" s="167"/>
    </row>
    <row r="7" spans="1:25" ht="20.100000000000001" customHeight="1">
      <c r="A7" s="16"/>
      <c r="B7" s="23"/>
      <c r="C7" s="167"/>
      <c r="D7" s="20"/>
      <c r="E7" s="23"/>
      <c r="F7" s="22"/>
      <c r="G7" s="26"/>
      <c r="H7" s="188"/>
      <c r="I7" s="26"/>
      <c r="J7" s="20"/>
      <c r="K7" s="20"/>
      <c r="L7" s="22"/>
      <c r="M7" s="20"/>
      <c r="N7" s="20"/>
      <c r="O7" s="28"/>
      <c r="P7" s="26"/>
      <c r="Q7" s="20"/>
      <c r="R7" s="20"/>
      <c r="S7" s="167"/>
      <c r="T7" s="16"/>
      <c r="U7" s="20"/>
      <c r="V7" s="29"/>
      <c r="W7" s="26"/>
      <c r="X7" s="20"/>
      <c r="Y7" s="167"/>
    </row>
    <row r="8" spans="1:25" ht="20.100000000000001" customHeight="1">
      <c r="A8" s="16"/>
      <c r="B8" s="247">
        <v>1</v>
      </c>
      <c r="C8" s="247"/>
      <c r="D8" s="16"/>
      <c r="E8" s="247">
        <v>2</v>
      </c>
      <c r="F8" s="247"/>
      <c r="G8" s="26"/>
      <c r="H8" s="247">
        <v>3</v>
      </c>
      <c r="I8" s="247"/>
      <c r="J8" s="26"/>
      <c r="K8" s="247">
        <v>4</v>
      </c>
      <c r="L8" s="247"/>
      <c r="M8" s="26"/>
      <c r="N8" s="26"/>
      <c r="O8" s="249">
        <v>5</v>
      </c>
      <c r="P8" s="249"/>
      <c r="Q8" s="26"/>
      <c r="R8" s="247">
        <v>6</v>
      </c>
      <c r="S8" s="247"/>
      <c r="T8" s="25"/>
      <c r="U8" s="249">
        <v>7</v>
      </c>
      <c r="V8" s="249"/>
      <c r="W8" s="16"/>
      <c r="X8" s="249">
        <v>8</v>
      </c>
      <c r="Y8" s="249"/>
    </row>
    <row r="9" spans="1:25" ht="20.100000000000001" customHeight="1">
      <c r="A9" s="16"/>
      <c r="B9" s="276" t="str">
        <f>組み合わせ表!B69</f>
        <v>ＭＯＲＡＮＧＯ栃木フットボールクラブＵ１２</v>
      </c>
      <c r="C9" s="276"/>
      <c r="D9" s="62"/>
      <c r="E9" s="241" t="str">
        <f>組み合わせ表!B73</f>
        <v>三島Ｂｅａｓｔ</v>
      </c>
      <c r="F9" s="241"/>
      <c r="G9" s="63"/>
      <c r="H9" s="241" t="str">
        <f>組み合わせ表!B77</f>
        <v>ＦＣ　ＳＦⅰＤＡ</v>
      </c>
      <c r="I9" s="241"/>
      <c r="J9" s="63"/>
      <c r="K9" s="241" t="str">
        <f>組み合わせ表!B81</f>
        <v>大谷北ＦＣフォルテ</v>
      </c>
      <c r="L9" s="241"/>
      <c r="M9" s="63"/>
      <c r="N9" s="63"/>
      <c r="O9" s="261" t="str">
        <f>組み合わせ表!B85</f>
        <v>ＹＵＺＵＨＡ　ＦＣ　ジュニア</v>
      </c>
      <c r="P9" s="261"/>
      <c r="Q9" s="63"/>
      <c r="R9" s="241" t="str">
        <f>組み合わせ表!B89</f>
        <v>赤羽スポーツ少年団</v>
      </c>
      <c r="S9" s="241"/>
      <c r="T9" s="63"/>
      <c r="U9" s="241" t="str">
        <f>組み合わせ表!B93</f>
        <v>三重・山前ＦＣ</v>
      </c>
      <c r="V9" s="241"/>
      <c r="W9" s="63"/>
      <c r="X9" s="259" t="str">
        <f>組み合わせ表!B97</f>
        <v>ＦＣグランディール宇都宮</v>
      </c>
      <c r="Y9" s="259"/>
    </row>
    <row r="10" spans="1:25" ht="20.100000000000001" customHeight="1">
      <c r="A10" s="16"/>
      <c r="B10" s="276"/>
      <c r="C10" s="276"/>
      <c r="D10" s="62"/>
      <c r="E10" s="241"/>
      <c r="F10" s="241"/>
      <c r="G10" s="63"/>
      <c r="H10" s="241"/>
      <c r="I10" s="241"/>
      <c r="J10" s="63"/>
      <c r="K10" s="241"/>
      <c r="L10" s="241"/>
      <c r="M10" s="63"/>
      <c r="N10" s="63"/>
      <c r="O10" s="261"/>
      <c r="P10" s="261"/>
      <c r="Q10" s="63"/>
      <c r="R10" s="241"/>
      <c r="S10" s="241"/>
      <c r="T10" s="63"/>
      <c r="U10" s="241"/>
      <c r="V10" s="241"/>
      <c r="W10" s="63"/>
      <c r="X10" s="259"/>
      <c r="Y10" s="259"/>
    </row>
    <row r="11" spans="1:25" ht="20.100000000000001" customHeight="1">
      <c r="A11" s="16"/>
      <c r="B11" s="276"/>
      <c r="C11" s="276"/>
      <c r="D11" s="62"/>
      <c r="E11" s="241"/>
      <c r="F11" s="241"/>
      <c r="G11" s="63"/>
      <c r="H11" s="241"/>
      <c r="I11" s="241"/>
      <c r="J11" s="63"/>
      <c r="K11" s="241"/>
      <c r="L11" s="241"/>
      <c r="M11" s="63"/>
      <c r="N11" s="63"/>
      <c r="O11" s="261"/>
      <c r="P11" s="261"/>
      <c r="Q11" s="63"/>
      <c r="R11" s="241"/>
      <c r="S11" s="241"/>
      <c r="T11" s="63"/>
      <c r="U11" s="241"/>
      <c r="V11" s="241"/>
      <c r="W11" s="63"/>
      <c r="X11" s="259"/>
      <c r="Y11" s="259"/>
    </row>
    <row r="12" spans="1:25" ht="20.100000000000001" customHeight="1">
      <c r="A12" s="16"/>
      <c r="B12" s="276"/>
      <c r="C12" s="276"/>
      <c r="D12" s="62"/>
      <c r="E12" s="241"/>
      <c r="F12" s="241"/>
      <c r="G12" s="63"/>
      <c r="H12" s="241"/>
      <c r="I12" s="241"/>
      <c r="J12" s="63"/>
      <c r="K12" s="241"/>
      <c r="L12" s="241"/>
      <c r="M12" s="63"/>
      <c r="N12" s="63"/>
      <c r="O12" s="261"/>
      <c r="P12" s="261"/>
      <c r="Q12" s="63"/>
      <c r="R12" s="241"/>
      <c r="S12" s="241"/>
      <c r="T12" s="63"/>
      <c r="U12" s="241"/>
      <c r="V12" s="241"/>
      <c r="W12" s="63"/>
      <c r="X12" s="259"/>
      <c r="Y12" s="259"/>
    </row>
    <row r="13" spans="1:25" ht="20.100000000000001" customHeight="1">
      <c r="A13" s="16"/>
      <c r="B13" s="276"/>
      <c r="C13" s="276"/>
      <c r="D13" s="62"/>
      <c r="E13" s="241"/>
      <c r="F13" s="241"/>
      <c r="G13" s="63"/>
      <c r="H13" s="241"/>
      <c r="I13" s="241"/>
      <c r="J13" s="63"/>
      <c r="K13" s="241"/>
      <c r="L13" s="241"/>
      <c r="M13" s="63"/>
      <c r="N13" s="63"/>
      <c r="O13" s="261"/>
      <c r="P13" s="261"/>
      <c r="Q13" s="63"/>
      <c r="R13" s="241"/>
      <c r="S13" s="241"/>
      <c r="T13" s="63"/>
      <c r="U13" s="241"/>
      <c r="V13" s="241"/>
      <c r="W13" s="63"/>
      <c r="X13" s="259"/>
      <c r="Y13" s="259"/>
    </row>
    <row r="14" spans="1:25" ht="20.100000000000001" customHeight="1">
      <c r="A14" s="16"/>
      <c r="B14" s="276"/>
      <c r="C14" s="276"/>
      <c r="D14" s="62"/>
      <c r="E14" s="241"/>
      <c r="F14" s="241"/>
      <c r="G14" s="63"/>
      <c r="H14" s="241"/>
      <c r="I14" s="241"/>
      <c r="J14" s="63"/>
      <c r="K14" s="241"/>
      <c r="L14" s="241"/>
      <c r="M14" s="63"/>
      <c r="N14" s="63"/>
      <c r="O14" s="261"/>
      <c r="P14" s="261"/>
      <c r="Q14" s="63"/>
      <c r="R14" s="241"/>
      <c r="S14" s="241"/>
      <c r="T14" s="63"/>
      <c r="U14" s="241"/>
      <c r="V14" s="241"/>
      <c r="W14" s="63"/>
      <c r="X14" s="259"/>
      <c r="Y14" s="259"/>
    </row>
    <row r="15" spans="1:25" ht="20.100000000000001" customHeight="1">
      <c r="A15" s="16"/>
      <c r="B15" s="276"/>
      <c r="C15" s="276"/>
      <c r="D15" s="62"/>
      <c r="E15" s="241"/>
      <c r="F15" s="241"/>
      <c r="G15" s="63"/>
      <c r="H15" s="241"/>
      <c r="I15" s="241"/>
      <c r="J15" s="63"/>
      <c r="K15" s="241"/>
      <c r="L15" s="241"/>
      <c r="M15" s="63"/>
      <c r="N15" s="63"/>
      <c r="O15" s="261"/>
      <c r="P15" s="261"/>
      <c r="Q15" s="63"/>
      <c r="R15" s="241"/>
      <c r="S15" s="241"/>
      <c r="T15" s="63"/>
      <c r="U15" s="241"/>
      <c r="V15" s="241"/>
      <c r="W15" s="63"/>
      <c r="X15" s="259"/>
      <c r="Y15" s="259"/>
    </row>
    <row r="16" spans="1:25" ht="20.100000000000001" customHeight="1">
      <c r="A16" s="16"/>
      <c r="B16" s="276"/>
      <c r="C16" s="276"/>
      <c r="D16" s="62"/>
      <c r="E16" s="241"/>
      <c r="F16" s="241"/>
      <c r="G16" s="63"/>
      <c r="H16" s="241"/>
      <c r="I16" s="241"/>
      <c r="J16" s="63"/>
      <c r="K16" s="241"/>
      <c r="L16" s="241"/>
      <c r="M16" s="63"/>
      <c r="N16" s="63"/>
      <c r="O16" s="261"/>
      <c r="P16" s="261"/>
      <c r="Q16" s="63"/>
      <c r="R16" s="241"/>
      <c r="S16" s="241"/>
      <c r="T16" s="63"/>
      <c r="U16" s="241"/>
      <c r="V16" s="241"/>
      <c r="W16" s="63"/>
      <c r="X16" s="259"/>
      <c r="Y16" s="259"/>
    </row>
    <row r="17" spans="1:25" ht="20.100000000000001" customHeight="1">
      <c r="A17" s="16"/>
      <c r="B17" s="276"/>
      <c r="C17" s="276"/>
      <c r="D17" s="62"/>
      <c r="E17" s="241"/>
      <c r="F17" s="241"/>
      <c r="G17" s="63"/>
      <c r="H17" s="241"/>
      <c r="I17" s="241"/>
      <c r="J17" s="63"/>
      <c r="K17" s="241"/>
      <c r="L17" s="241"/>
      <c r="M17" s="63"/>
      <c r="N17" s="63"/>
      <c r="O17" s="261"/>
      <c r="P17" s="261"/>
      <c r="Q17" s="63"/>
      <c r="R17" s="241"/>
      <c r="S17" s="241"/>
      <c r="T17" s="63"/>
      <c r="U17" s="241"/>
      <c r="V17" s="241"/>
      <c r="W17" s="63"/>
      <c r="X17" s="259"/>
      <c r="Y17" s="259"/>
    </row>
    <row r="18" spans="1:25" ht="20.100000000000001" customHeight="1">
      <c r="A18" s="16"/>
      <c r="B18" s="276"/>
      <c r="C18" s="276"/>
      <c r="D18" s="62"/>
      <c r="E18" s="241"/>
      <c r="F18" s="241"/>
      <c r="G18" s="63"/>
      <c r="H18" s="241"/>
      <c r="I18" s="241"/>
      <c r="J18" s="63"/>
      <c r="K18" s="241"/>
      <c r="L18" s="241"/>
      <c r="M18" s="63"/>
      <c r="N18" s="63"/>
      <c r="O18" s="261"/>
      <c r="P18" s="261"/>
      <c r="Q18" s="63"/>
      <c r="R18" s="241"/>
      <c r="S18" s="241"/>
      <c r="T18" s="63"/>
      <c r="U18" s="241"/>
      <c r="V18" s="241"/>
      <c r="W18" s="63"/>
      <c r="X18" s="259"/>
      <c r="Y18" s="259"/>
    </row>
    <row r="19" spans="1:25" ht="20.100000000000001" customHeight="1">
      <c r="A19" s="14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"/>
      <c r="X19" s="14"/>
      <c r="Y19" s="14"/>
    </row>
    <row r="20" spans="1:25" ht="20.10000000000000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54" t="s">
        <v>190</v>
      </c>
      <c r="U20" s="254"/>
      <c r="V20" s="254"/>
      <c r="W20" s="254"/>
      <c r="X20" s="254"/>
      <c r="Y20" s="14"/>
    </row>
    <row r="21" spans="1:25" ht="20.100000000000001" customHeight="1">
      <c r="A21" s="249" t="s">
        <v>154</v>
      </c>
      <c r="B21" s="249" t="s">
        <v>191</v>
      </c>
      <c r="C21" s="262">
        <v>0.375</v>
      </c>
      <c r="D21" s="262"/>
      <c r="E21" s="285" t="str">
        <f>B9</f>
        <v>ＭＯＲＡＮＧＯ栃木フットボールクラブＵ１２</v>
      </c>
      <c r="F21" s="285"/>
      <c r="G21" s="285"/>
      <c r="H21" s="285"/>
      <c r="I21" s="240">
        <f>K21+K22</f>
        <v>5</v>
      </c>
      <c r="J21" s="239" t="s">
        <v>192</v>
      </c>
      <c r="K21" s="17">
        <v>5</v>
      </c>
      <c r="L21" s="17" t="s">
        <v>193</v>
      </c>
      <c r="M21" s="17">
        <v>0</v>
      </c>
      <c r="N21" s="239" t="s">
        <v>194</v>
      </c>
      <c r="O21" s="240">
        <f>M21+M22</f>
        <v>0</v>
      </c>
      <c r="P21" s="256" t="str">
        <f>E9</f>
        <v>三島Ｂｅａｓｔ</v>
      </c>
      <c r="Q21" s="256"/>
      <c r="R21" s="256"/>
      <c r="S21" s="256"/>
      <c r="T21" s="260" t="s">
        <v>195</v>
      </c>
      <c r="U21" s="260"/>
      <c r="V21" s="260"/>
      <c r="W21" s="260"/>
      <c r="X21" s="260"/>
      <c r="Y21" s="14"/>
    </row>
    <row r="22" spans="1:25" ht="20.100000000000001" customHeight="1">
      <c r="A22" s="249"/>
      <c r="B22" s="249"/>
      <c r="C22" s="262"/>
      <c r="D22" s="262"/>
      <c r="E22" s="285"/>
      <c r="F22" s="285"/>
      <c r="G22" s="285"/>
      <c r="H22" s="285"/>
      <c r="I22" s="240"/>
      <c r="J22" s="239"/>
      <c r="K22" s="17">
        <v>0</v>
      </c>
      <c r="L22" s="17" t="s">
        <v>193</v>
      </c>
      <c r="M22" s="17">
        <v>0</v>
      </c>
      <c r="N22" s="239"/>
      <c r="O22" s="240"/>
      <c r="P22" s="256"/>
      <c r="Q22" s="256"/>
      <c r="R22" s="256"/>
      <c r="S22" s="256"/>
      <c r="T22" s="260"/>
      <c r="U22" s="260"/>
      <c r="V22" s="260"/>
      <c r="W22" s="260"/>
      <c r="X22" s="260"/>
      <c r="Y22" s="14"/>
    </row>
    <row r="23" spans="1:25" ht="20.100000000000001" customHeight="1">
      <c r="A23" s="16"/>
      <c r="B23" s="127"/>
      <c r="C23" s="127"/>
      <c r="D23" s="127"/>
      <c r="E23" s="128"/>
      <c r="F23" s="128"/>
      <c r="G23" s="128"/>
      <c r="H23" s="128"/>
      <c r="I23" s="30"/>
      <c r="J23" s="31"/>
      <c r="K23" s="30"/>
      <c r="L23" s="30"/>
      <c r="M23" s="30"/>
      <c r="N23" s="31"/>
      <c r="O23" s="30"/>
      <c r="P23" s="128"/>
      <c r="Q23" s="128"/>
      <c r="R23" s="128"/>
      <c r="S23" s="128"/>
      <c r="T23" s="57"/>
      <c r="U23" s="57"/>
      <c r="V23" s="57"/>
      <c r="W23" s="132"/>
      <c r="X23" s="132"/>
      <c r="Y23" s="14"/>
    </row>
    <row r="24" spans="1:25" ht="20.100000000000001" customHeight="1">
      <c r="A24" s="249" t="s">
        <v>167</v>
      </c>
      <c r="B24" s="249" t="s">
        <v>196</v>
      </c>
      <c r="C24" s="262">
        <v>0.375</v>
      </c>
      <c r="D24" s="262"/>
      <c r="E24" s="267" t="str">
        <f>H9</f>
        <v>ＦＣ　ＳＦⅰＤＡ</v>
      </c>
      <c r="F24" s="267"/>
      <c r="G24" s="267"/>
      <c r="H24" s="267"/>
      <c r="I24" s="240">
        <f>K24+K25</f>
        <v>2</v>
      </c>
      <c r="J24" s="239" t="s">
        <v>192</v>
      </c>
      <c r="K24" s="17">
        <v>1</v>
      </c>
      <c r="L24" s="17" t="s">
        <v>193</v>
      </c>
      <c r="M24" s="17">
        <v>1</v>
      </c>
      <c r="N24" s="239" t="s">
        <v>194</v>
      </c>
      <c r="O24" s="240">
        <f>M24+M25</f>
        <v>1</v>
      </c>
      <c r="P24" s="256" t="str">
        <f>K9</f>
        <v>大谷北ＦＣフォルテ</v>
      </c>
      <c r="Q24" s="256"/>
      <c r="R24" s="256"/>
      <c r="S24" s="256"/>
      <c r="T24" s="260" t="s">
        <v>197</v>
      </c>
      <c r="U24" s="260"/>
      <c r="V24" s="260"/>
      <c r="W24" s="260"/>
      <c r="X24" s="260"/>
      <c r="Y24" s="14"/>
    </row>
    <row r="25" spans="1:25" ht="20.100000000000001" customHeight="1">
      <c r="A25" s="249"/>
      <c r="B25" s="249"/>
      <c r="C25" s="262"/>
      <c r="D25" s="262"/>
      <c r="E25" s="267"/>
      <c r="F25" s="267"/>
      <c r="G25" s="267"/>
      <c r="H25" s="267"/>
      <c r="I25" s="240"/>
      <c r="J25" s="239"/>
      <c r="K25" s="17">
        <v>1</v>
      </c>
      <c r="L25" s="17" t="s">
        <v>193</v>
      </c>
      <c r="M25" s="17">
        <v>0</v>
      </c>
      <c r="N25" s="239"/>
      <c r="O25" s="240"/>
      <c r="P25" s="256"/>
      <c r="Q25" s="256"/>
      <c r="R25" s="256"/>
      <c r="S25" s="256"/>
      <c r="T25" s="260"/>
      <c r="U25" s="260"/>
      <c r="V25" s="260"/>
      <c r="W25" s="260"/>
      <c r="X25" s="260"/>
      <c r="Y25" s="14"/>
    </row>
    <row r="26" spans="1:25" ht="20.100000000000001" customHeight="1">
      <c r="A26" s="16"/>
      <c r="B26" s="127"/>
      <c r="C26" s="127"/>
      <c r="D26" s="127"/>
      <c r="E26" s="128"/>
      <c r="F26" s="128"/>
      <c r="G26" s="128"/>
      <c r="H26" s="128"/>
      <c r="I26" s="30"/>
      <c r="J26" s="31"/>
      <c r="K26" s="30"/>
      <c r="L26" s="30"/>
      <c r="M26" s="30"/>
      <c r="N26" s="31"/>
      <c r="O26" s="30"/>
      <c r="P26" s="128"/>
      <c r="Q26" s="128"/>
      <c r="R26" s="128"/>
      <c r="S26" s="128"/>
      <c r="T26" s="57"/>
      <c r="U26" s="57"/>
      <c r="V26" s="57"/>
      <c r="W26" s="132"/>
      <c r="X26" s="132"/>
      <c r="Y26" s="14"/>
    </row>
    <row r="27" spans="1:25" ht="20.100000000000001" customHeight="1">
      <c r="A27" s="249" t="s">
        <v>154</v>
      </c>
      <c r="B27" s="249" t="s">
        <v>198</v>
      </c>
      <c r="C27" s="262">
        <v>0.40972222222222227</v>
      </c>
      <c r="D27" s="262"/>
      <c r="E27" s="278" t="str">
        <f>O9</f>
        <v>ＹＵＺＵＨＡ　ＦＣ　ジュニア</v>
      </c>
      <c r="F27" s="278"/>
      <c r="G27" s="278"/>
      <c r="H27" s="278"/>
      <c r="I27" s="240">
        <f>K27+K28</f>
        <v>0</v>
      </c>
      <c r="J27" s="239" t="s">
        <v>192</v>
      </c>
      <c r="K27" s="17">
        <v>0</v>
      </c>
      <c r="L27" s="17" t="s">
        <v>193</v>
      </c>
      <c r="M27" s="17">
        <v>1</v>
      </c>
      <c r="N27" s="239" t="s">
        <v>194</v>
      </c>
      <c r="O27" s="240">
        <f>M27+M28</f>
        <v>4</v>
      </c>
      <c r="P27" s="281" t="str">
        <f>R9</f>
        <v>赤羽スポーツ少年団</v>
      </c>
      <c r="Q27" s="281"/>
      <c r="R27" s="281"/>
      <c r="S27" s="281"/>
      <c r="T27" s="260" t="s">
        <v>199</v>
      </c>
      <c r="U27" s="260"/>
      <c r="V27" s="260"/>
      <c r="W27" s="260"/>
      <c r="X27" s="260"/>
      <c r="Y27" s="14"/>
    </row>
    <row r="28" spans="1:25" ht="20.100000000000001" customHeight="1">
      <c r="A28" s="249"/>
      <c r="B28" s="249"/>
      <c r="C28" s="262"/>
      <c r="D28" s="262"/>
      <c r="E28" s="278"/>
      <c r="F28" s="278"/>
      <c r="G28" s="278"/>
      <c r="H28" s="278"/>
      <c r="I28" s="240"/>
      <c r="J28" s="239"/>
      <c r="K28" s="17">
        <v>0</v>
      </c>
      <c r="L28" s="17" t="s">
        <v>193</v>
      </c>
      <c r="M28" s="17">
        <v>3</v>
      </c>
      <c r="N28" s="239"/>
      <c r="O28" s="240"/>
      <c r="P28" s="281"/>
      <c r="Q28" s="281"/>
      <c r="R28" s="281"/>
      <c r="S28" s="281"/>
      <c r="T28" s="260"/>
      <c r="U28" s="260"/>
      <c r="V28" s="260"/>
      <c r="W28" s="260"/>
      <c r="X28" s="260"/>
      <c r="Y28" s="14"/>
    </row>
    <row r="29" spans="1:25" ht="20.100000000000001" customHeight="1">
      <c r="A29" s="16"/>
      <c r="B29" s="127"/>
      <c r="C29" s="127"/>
      <c r="D29" s="127"/>
      <c r="E29" s="128"/>
      <c r="F29" s="128"/>
      <c r="G29" s="128"/>
      <c r="H29" s="128"/>
      <c r="I29" s="30"/>
      <c r="J29" s="31"/>
      <c r="K29" s="30"/>
      <c r="L29" s="30"/>
      <c r="M29" s="30"/>
      <c r="N29" s="31"/>
      <c r="O29" s="30"/>
      <c r="P29" s="128"/>
      <c r="Q29" s="128"/>
      <c r="R29" s="128"/>
      <c r="S29" s="128"/>
      <c r="T29" s="57"/>
      <c r="U29" s="57"/>
      <c r="V29" s="57"/>
      <c r="W29" s="132"/>
      <c r="X29" s="132"/>
      <c r="Y29" s="14"/>
    </row>
    <row r="30" spans="1:25" ht="20.100000000000001" customHeight="1">
      <c r="A30" s="249" t="s">
        <v>167</v>
      </c>
      <c r="B30" s="249" t="s">
        <v>198</v>
      </c>
      <c r="C30" s="262">
        <v>0.40972222222222227</v>
      </c>
      <c r="D30" s="262"/>
      <c r="E30" s="256" t="str">
        <f>U9</f>
        <v>三重・山前ＦＣ</v>
      </c>
      <c r="F30" s="256"/>
      <c r="G30" s="256"/>
      <c r="H30" s="256"/>
      <c r="I30" s="240">
        <f>K30+K31</f>
        <v>0</v>
      </c>
      <c r="J30" s="239" t="s">
        <v>192</v>
      </c>
      <c r="K30" s="17">
        <v>0</v>
      </c>
      <c r="L30" s="17" t="s">
        <v>193</v>
      </c>
      <c r="M30" s="17">
        <v>0</v>
      </c>
      <c r="N30" s="239" t="s">
        <v>194</v>
      </c>
      <c r="O30" s="240">
        <f>M30+M31</f>
        <v>1</v>
      </c>
      <c r="P30" s="266" t="str">
        <f>X9</f>
        <v>ＦＣグランディール宇都宮</v>
      </c>
      <c r="Q30" s="266"/>
      <c r="R30" s="266"/>
      <c r="S30" s="266"/>
      <c r="T30" s="260" t="s">
        <v>200</v>
      </c>
      <c r="U30" s="260"/>
      <c r="V30" s="260"/>
      <c r="W30" s="260"/>
      <c r="X30" s="260"/>
      <c r="Y30" s="14"/>
    </row>
    <row r="31" spans="1:25" ht="20.100000000000001" customHeight="1">
      <c r="A31" s="249"/>
      <c r="B31" s="249"/>
      <c r="C31" s="262"/>
      <c r="D31" s="262"/>
      <c r="E31" s="256"/>
      <c r="F31" s="256"/>
      <c r="G31" s="256"/>
      <c r="H31" s="256"/>
      <c r="I31" s="240"/>
      <c r="J31" s="239"/>
      <c r="K31" s="17">
        <v>0</v>
      </c>
      <c r="L31" s="17" t="s">
        <v>193</v>
      </c>
      <c r="M31" s="17">
        <v>1</v>
      </c>
      <c r="N31" s="239"/>
      <c r="O31" s="240"/>
      <c r="P31" s="266"/>
      <c r="Q31" s="266"/>
      <c r="R31" s="266"/>
      <c r="S31" s="266"/>
      <c r="T31" s="260"/>
      <c r="U31" s="260"/>
      <c r="V31" s="260"/>
      <c r="W31" s="260"/>
      <c r="X31" s="260"/>
      <c r="Y31" s="14"/>
    </row>
    <row r="32" spans="1:25" ht="20.100000000000001" customHeight="1">
      <c r="A32" s="16"/>
      <c r="B32" s="16"/>
      <c r="C32" s="127"/>
      <c r="D32" s="12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14"/>
    </row>
    <row r="33" spans="1:25" ht="20.100000000000001" customHeight="1">
      <c r="A33" s="249" t="s">
        <v>154</v>
      </c>
      <c r="B33" s="249" t="s">
        <v>201</v>
      </c>
      <c r="C33" s="262">
        <v>0.46527777777777773</v>
      </c>
      <c r="D33" s="262"/>
      <c r="E33" s="283" t="str">
        <f>E21</f>
        <v>ＭＯＲＡＮＧＯ栃木フットボールクラブＵ１２</v>
      </c>
      <c r="F33" s="283"/>
      <c r="G33" s="283"/>
      <c r="H33" s="283"/>
      <c r="I33" s="240">
        <f>K33+K34</f>
        <v>3</v>
      </c>
      <c r="J33" s="239" t="s">
        <v>192</v>
      </c>
      <c r="K33" s="17">
        <v>1</v>
      </c>
      <c r="L33" s="17" t="s">
        <v>193</v>
      </c>
      <c r="M33" s="17">
        <v>0</v>
      </c>
      <c r="N33" s="239" t="s">
        <v>194</v>
      </c>
      <c r="O33" s="240">
        <f>M33+M34</f>
        <v>1</v>
      </c>
      <c r="P33" s="249" t="str">
        <f>E24</f>
        <v>ＦＣ　ＳＦⅰＤＡ</v>
      </c>
      <c r="Q33" s="249"/>
      <c r="R33" s="249"/>
      <c r="S33" s="249"/>
      <c r="T33" s="271" t="s">
        <v>204</v>
      </c>
      <c r="U33" s="271"/>
      <c r="V33" s="271"/>
      <c r="W33" s="271"/>
      <c r="X33" s="271"/>
      <c r="Y33" s="14"/>
    </row>
    <row r="34" spans="1:25" ht="20.100000000000001" customHeight="1">
      <c r="A34" s="249"/>
      <c r="B34" s="249"/>
      <c r="C34" s="262"/>
      <c r="D34" s="262"/>
      <c r="E34" s="283"/>
      <c r="F34" s="283"/>
      <c r="G34" s="283"/>
      <c r="H34" s="283"/>
      <c r="I34" s="240"/>
      <c r="J34" s="239"/>
      <c r="K34" s="17">
        <v>2</v>
      </c>
      <c r="L34" s="17" t="s">
        <v>193</v>
      </c>
      <c r="M34" s="17">
        <v>1</v>
      </c>
      <c r="N34" s="239"/>
      <c r="O34" s="240"/>
      <c r="P34" s="249"/>
      <c r="Q34" s="249"/>
      <c r="R34" s="249"/>
      <c r="S34" s="249"/>
      <c r="T34" s="271"/>
      <c r="U34" s="271"/>
      <c r="V34" s="271"/>
      <c r="W34" s="271"/>
      <c r="X34" s="271"/>
      <c r="Y34" s="14"/>
    </row>
    <row r="35" spans="1:25" ht="20.100000000000001" customHeight="1">
      <c r="C35" s="127"/>
      <c r="D35" s="127"/>
      <c r="I35" s="173"/>
      <c r="J35" s="173"/>
      <c r="K35" s="173"/>
      <c r="L35" s="173"/>
      <c r="M35" s="173"/>
      <c r="N35" s="173"/>
      <c r="O35" s="173"/>
      <c r="T35" s="75"/>
      <c r="U35" s="75"/>
      <c r="V35" s="75"/>
      <c r="W35" s="75"/>
      <c r="X35" s="75"/>
    </row>
    <row r="36" spans="1:25" ht="20.100000000000001" customHeight="1">
      <c r="A36" s="249" t="s">
        <v>167</v>
      </c>
      <c r="B36" s="249" t="s">
        <v>201</v>
      </c>
      <c r="C36" s="262">
        <v>0.46527777777777773</v>
      </c>
      <c r="D36" s="262"/>
      <c r="E36" s="282" t="str">
        <f>P27</f>
        <v>赤羽スポーツ少年団</v>
      </c>
      <c r="F36" s="282"/>
      <c r="G36" s="282"/>
      <c r="H36" s="282"/>
      <c r="I36" s="240">
        <f>K36+K37</f>
        <v>0</v>
      </c>
      <c r="J36" s="239" t="s">
        <v>192</v>
      </c>
      <c r="K36" s="17">
        <v>0</v>
      </c>
      <c r="L36" s="17" t="s">
        <v>193</v>
      </c>
      <c r="M36" s="17">
        <v>1</v>
      </c>
      <c r="N36" s="239" t="s">
        <v>194</v>
      </c>
      <c r="O36" s="240">
        <f>M36+M37</f>
        <v>1</v>
      </c>
      <c r="P36" s="275" t="str">
        <f>P30</f>
        <v>ＦＣグランディール宇都宮</v>
      </c>
      <c r="Q36" s="275"/>
      <c r="R36" s="275"/>
      <c r="S36" s="275"/>
      <c r="T36" s="271" t="s">
        <v>207</v>
      </c>
      <c r="U36" s="271"/>
      <c r="V36" s="271"/>
      <c r="W36" s="271"/>
      <c r="X36" s="271"/>
    </row>
    <row r="37" spans="1:25" ht="20.100000000000001" customHeight="1">
      <c r="A37" s="249"/>
      <c r="B37" s="249"/>
      <c r="C37" s="262"/>
      <c r="D37" s="262"/>
      <c r="E37" s="282"/>
      <c r="F37" s="282"/>
      <c r="G37" s="282"/>
      <c r="H37" s="282"/>
      <c r="I37" s="240"/>
      <c r="J37" s="239"/>
      <c r="K37" s="17">
        <v>0</v>
      </c>
      <c r="L37" s="17" t="s">
        <v>193</v>
      </c>
      <c r="M37" s="17">
        <v>0</v>
      </c>
      <c r="N37" s="239"/>
      <c r="O37" s="240"/>
      <c r="P37" s="275"/>
      <c r="Q37" s="275"/>
      <c r="R37" s="275"/>
      <c r="S37" s="275"/>
      <c r="T37" s="271"/>
      <c r="U37" s="271"/>
      <c r="V37" s="271"/>
      <c r="W37" s="271"/>
      <c r="X37" s="271"/>
    </row>
    <row r="38" spans="1:25" ht="20.100000000000001" customHeight="1">
      <c r="B38" s="127"/>
      <c r="C38" s="55"/>
      <c r="D38" s="55"/>
      <c r="E38" s="56"/>
      <c r="F38" s="56"/>
      <c r="G38" s="56"/>
      <c r="H38" s="56"/>
      <c r="I38" s="17"/>
      <c r="J38" s="129"/>
      <c r="K38" s="17"/>
      <c r="L38" s="17"/>
      <c r="M38" s="17"/>
      <c r="N38" s="129"/>
      <c r="O38" s="17"/>
      <c r="P38" s="185"/>
      <c r="Q38" s="56"/>
      <c r="R38" s="56"/>
      <c r="S38" s="56"/>
      <c r="T38" s="133"/>
      <c r="U38" s="133"/>
      <c r="V38" s="133"/>
      <c r="W38" s="133"/>
      <c r="X38" s="133"/>
    </row>
    <row r="39" spans="1:25" ht="20.100000000000001" customHeight="1">
      <c r="B39" s="127"/>
      <c r="C39" s="55"/>
      <c r="D39" s="55"/>
      <c r="E39" s="56"/>
      <c r="F39" s="56"/>
      <c r="G39" s="56"/>
      <c r="H39" s="56"/>
      <c r="I39" s="17"/>
      <c r="J39" s="129"/>
      <c r="K39" s="17"/>
      <c r="L39" s="17"/>
      <c r="M39" s="17"/>
      <c r="N39" s="129"/>
      <c r="O39" s="17"/>
      <c r="P39" s="56"/>
      <c r="Q39" s="56"/>
      <c r="R39" s="56"/>
      <c r="S39" s="56"/>
      <c r="T39" s="133"/>
      <c r="U39" s="133"/>
      <c r="V39" s="133"/>
      <c r="W39" s="133"/>
      <c r="X39" s="133"/>
    </row>
    <row r="40" spans="1:25" ht="20.100000000000001" customHeight="1"/>
    <row r="41" spans="1:25" ht="20.100000000000001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20.100000000000001" customHeight="1"/>
    <row r="43" spans="1:25" ht="20.100000000000001" customHeight="1" thickBot="1">
      <c r="C43" s="6"/>
      <c r="D43" s="6"/>
      <c r="E43" s="3"/>
      <c r="F43" s="3"/>
      <c r="G43" s="3"/>
      <c r="H43" s="180"/>
      <c r="I43" s="177"/>
      <c r="J43" s="6"/>
      <c r="K43" s="6"/>
      <c r="L43" s="242" t="s">
        <v>225</v>
      </c>
      <c r="M43" s="243"/>
      <c r="N43" s="243"/>
      <c r="O43" s="244"/>
      <c r="P43" s="6"/>
      <c r="Q43" s="6"/>
      <c r="R43" s="3"/>
      <c r="S43" s="170"/>
      <c r="T43" s="180"/>
      <c r="U43" s="177"/>
      <c r="V43" s="177"/>
    </row>
    <row r="44" spans="1:25" ht="20.100000000000001" customHeight="1" thickTop="1">
      <c r="A44" s="16"/>
      <c r="B44" s="16"/>
      <c r="C44" s="20"/>
      <c r="D44" s="20"/>
      <c r="E44" s="162"/>
      <c r="F44" s="250" t="s">
        <v>209</v>
      </c>
      <c r="G44" s="250"/>
      <c r="H44" s="250"/>
      <c r="I44" s="163"/>
      <c r="J44" s="16"/>
      <c r="K44" s="16"/>
      <c r="L44" s="16"/>
      <c r="M44" s="16"/>
      <c r="N44" s="20"/>
      <c r="O44" s="20"/>
      <c r="P44" s="20"/>
      <c r="Q44" s="20"/>
      <c r="R44" s="162"/>
      <c r="S44" s="250" t="s">
        <v>210</v>
      </c>
      <c r="T44" s="247"/>
      <c r="U44" s="247"/>
      <c r="V44" s="176"/>
      <c r="W44" s="16"/>
      <c r="X44" s="16"/>
      <c r="Y44" s="16"/>
    </row>
    <row r="45" spans="1:25" ht="20.100000000000001" customHeight="1" thickBot="1">
      <c r="A45" s="16"/>
      <c r="B45" s="20"/>
      <c r="C45" s="18"/>
      <c r="D45" s="18"/>
      <c r="E45" s="187"/>
      <c r="F45" s="26"/>
      <c r="G45" s="20"/>
      <c r="H45" s="20"/>
      <c r="I45" s="165"/>
      <c r="J45" s="183"/>
      <c r="K45" s="174"/>
      <c r="L45" s="16"/>
      <c r="M45" s="20"/>
      <c r="N45" s="20"/>
      <c r="O45" s="20"/>
      <c r="P45" s="174"/>
      <c r="Q45" s="175"/>
      <c r="R45" s="164"/>
      <c r="S45" s="26"/>
      <c r="T45" s="20"/>
      <c r="U45" s="20"/>
      <c r="V45" s="165"/>
      <c r="W45" s="183"/>
      <c r="X45" s="174"/>
      <c r="Y45" s="16"/>
    </row>
    <row r="46" spans="1:25" ht="20.100000000000001" customHeight="1" thickTop="1">
      <c r="A46" s="16"/>
      <c r="B46" s="23"/>
      <c r="C46" s="251" t="s">
        <v>211</v>
      </c>
      <c r="D46" s="250"/>
      <c r="E46" s="280"/>
      <c r="F46" s="167"/>
      <c r="G46" s="20"/>
      <c r="H46" s="20"/>
      <c r="I46" s="251" t="s">
        <v>212</v>
      </c>
      <c r="J46" s="250"/>
      <c r="K46" s="248"/>
      <c r="L46" s="167"/>
      <c r="M46" s="20"/>
      <c r="N46" s="20"/>
      <c r="O46" s="176"/>
      <c r="P46" s="247" t="s">
        <v>213</v>
      </c>
      <c r="Q46" s="247"/>
      <c r="R46" s="248"/>
      <c r="S46" s="24"/>
      <c r="T46" s="20"/>
      <c r="U46" s="23"/>
      <c r="V46" s="251" t="s">
        <v>214</v>
      </c>
      <c r="W46" s="247"/>
      <c r="X46" s="247"/>
      <c r="Y46" s="167"/>
    </row>
    <row r="47" spans="1:25" ht="20.100000000000001" customHeight="1">
      <c r="A47" s="16"/>
      <c r="B47" s="23"/>
      <c r="C47" s="16"/>
      <c r="D47" s="16"/>
      <c r="E47" s="16"/>
      <c r="F47" s="167"/>
      <c r="G47" s="26"/>
      <c r="H47" s="28"/>
      <c r="I47" s="26"/>
      <c r="J47" s="20"/>
      <c r="K47" s="20"/>
      <c r="L47" s="167"/>
      <c r="M47" s="20"/>
      <c r="N47" s="20"/>
      <c r="O47" s="188"/>
      <c r="P47" s="26"/>
      <c r="Q47" s="20"/>
      <c r="R47" s="20"/>
      <c r="S47" s="22"/>
      <c r="T47" s="16"/>
      <c r="U47" s="20"/>
      <c r="V47" s="29"/>
      <c r="W47" s="26"/>
      <c r="X47" s="20"/>
      <c r="Y47" s="167"/>
    </row>
    <row r="48" spans="1:25" ht="20.100000000000001" customHeight="1">
      <c r="A48" s="16"/>
      <c r="B48" s="247">
        <v>1</v>
      </c>
      <c r="C48" s="247"/>
      <c r="D48" s="16"/>
      <c r="E48" s="247">
        <v>2</v>
      </c>
      <c r="F48" s="247"/>
      <c r="G48" s="26"/>
      <c r="H48" s="247">
        <v>3</v>
      </c>
      <c r="I48" s="247"/>
      <c r="J48" s="26"/>
      <c r="K48" s="247">
        <v>4</v>
      </c>
      <c r="L48" s="247"/>
      <c r="M48" s="26"/>
      <c r="N48" s="26"/>
      <c r="O48" s="249">
        <v>5</v>
      </c>
      <c r="P48" s="249"/>
      <c r="Q48" s="26"/>
      <c r="R48" s="247">
        <v>6</v>
      </c>
      <c r="S48" s="247"/>
      <c r="T48" s="25"/>
      <c r="U48" s="249">
        <v>7</v>
      </c>
      <c r="V48" s="249"/>
      <c r="W48" s="16"/>
      <c r="X48" s="249">
        <v>8</v>
      </c>
      <c r="Y48" s="249"/>
    </row>
    <row r="49" spans="1:25" ht="20.100000000000001" customHeight="1">
      <c r="A49" s="16"/>
      <c r="B49" s="277" t="str">
        <f>組み合わせ表!B101</f>
        <v>ボンジボーラ栃木</v>
      </c>
      <c r="C49" s="277"/>
      <c r="D49" s="64"/>
      <c r="E49" s="258" t="str">
        <f>組み合わせ表!B105</f>
        <v>足利サッカークラブジュニア</v>
      </c>
      <c r="F49" s="258"/>
      <c r="G49" s="65"/>
      <c r="H49" s="277" t="str">
        <f>組み合わせ表!B109</f>
        <v>ＦＣ西那須２１アストロ</v>
      </c>
      <c r="I49" s="277"/>
      <c r="J49" s="65"/>
      <c r="K49" s="279" t="str">
        <f>組み合わせ表!B113</f>
        <v>ＪＦＣファイターズ</v>
      </c>
      <c r="L49" s="279"/>
      <c r="M49" s="65"/>
      <c r="N49" s="65"/>
      <c r="O49" s="277" t="str">
        <f>組み合わせ表!B117</f>
        <v>大谷東フットボールクラブ</v>
      </c>
      <c r="P49" s="277"/>
      <c r="Q49" s="65"/>
      <c r="R49" s="274" t="str">
        <f>組み合わせ表!B121</f>
        <v>ＮＩＫＫＯ　ＳＰＯＲＴＳ　ＣＬＵＢセレソン</v>
      </c>
      <c r="S49" s="274"/>
      <c r="T49" s="65"/>
      <c r="U49" s="261" t="str">
        <f>組み合わせ表!B125</f>
        <v>豊郷ジュニアフットボールクラブ宇都宮</v>
      </c>
      <c r="V49" s="261"/>
      <c r="W49" s="65"/>
      <c r="X49" s="279" t="str">
        <f>組み合わせ表!B129</f>
        <v>ともぞうサッカークラブ</v>
      </c>
      <c r="Y49" s="279"/>
    </row>
    <row r="50" spans="1:25" ht="20.100000000000001" customHeight="1">
      <c r="A50" s="16"/>
      <c r="B50" s="277"/>
      <c r="C50" s="277"/>
      <c r="D50" s="64"/>
      <c r="E50" s="258"/>
      <c r="F50" s="258"/>
      <c r="G50" s="65"/>
      <c r="H50" s="277"/>
      <c r="I50" s="277"/>
      <c r="J50" s="65"/>
      <c r="K50" s="279"/>
      <c r="L50" s="279"/>
      <c r="M50" s="65"/>
      <c r="N50" s="65"/>
      <c r="O50" s="277"/>
      <c r="P50" s="277"/>
      <c r="Q50" s="65"/>
      <c r="R50" s="274"/>
      <c r="S50" s="274"/>
      <c r="T50" s="65"/>
      <c r="U50" s="261"/>
      <c r="V50" s="261"/>
      <c r="W50" s="65"/>
      <c r="X50" s="279"/>
      <c r="Y50" s="279"/>
    </row>
    <row r="51" spans="1:25" ht="20.100000000000001" customHeight="1">
      <c r="A51" s="16"/>
      <c r="B51" s="277"/>
      <c r="C51" s="277"/>
      <c r="D51" s="64"/>
      <c r="E51" s="258"/>
      <c r="F51" s="258"/>
      <c r="G51" s="65"/>
      <c r="H51" s="277"/>
      <c r="I51" s="277"/>
      <c r="J51" s="65"/>
      <c r="K51" s="279"/>
      <c r="L51" s="279"/>
      <c r="M51" s="65"/>
      <c r="N51" s="65"/>
      <c r="O51" s="277"/>
      <c r="P51" s="277"/>
      <c r="Q51" s="65"/>
      <c r="R51" s="274"/>
      <c r="S51" s="274"/>
      <c r="T51" s="65"/>
      <c r="U51" s="261"/>
      <c r="V51" s="261"/>
      <c r="W51" s="65"/>
      <c r="X51" s="279"/>
      <c r="Y51" s="279"/>
    </row>
    <row r="52" spans="1:25" ht="20.100000000000001" customHeight="1">
      <c r="A52" s="16"/>
      <c r="B52" s="277"/>
      <c r="C52" s="277"/>
      <c r="D52" s="64"/>
      <c r="E52" s="258"/>
      <c r="F52" s="258"/>
      <c r="G52" s="65"/>
      <c r="H52" s="277"/>
      <c r="I52" s="277"/>
      <c r="J52" s="65"/>
      <c r="K52" s="279"/>
      <c r="L52" s="279"/>
      <c r="M52" s="65"/>
      <c r="N52" s="65"/>
      <c r="O52" s="277"/>
      <c r="P52" s="277"/>
      <c r="Q52" s="65"/>
      <c r="R52" s="274"/>
      <c r="S52" s="274"/>
      <c r="T52" s="65"/>
      <c r="U52" s="261"/>
      <c r="V52" s="261"/>
      <c r="W52" s="65"/>
      <c r="X52" s="279"/>
      <c r="Y52" s="279"/>
    </row>
    <row r="53" spans="1:25" ht="20.100000000000001" customHeight="1">
      <c r="A53" s="16"/>
      <c r="B53" s="277"/>
      <c r="C53" s="277"/>
      <c r="D53" s="64"/>
      <c r="E53" s="258"/>
      <c r="F53" s="258"/>
      <c r="G53" s="65"/>
      <c r="H53" s="277"/>
      <c r="I53" s="277"/>
      <c r="J53" s="65"/>
      <c r="K53" s="279"/>
      <c r="L53" s="279"/>
      <c r="M53" s="65"/>
      <c r="N53" s="65"/>
      <c r="O53" s="277"/>
      <c r="P53" s="277"/>
      <c r="Q53" s="65"/>
      <c r="R53" s="274"/>
      <c r="S53" s="274"/>
      <c r="T53" s="65"/>
      <c r="U53" s="261"/>
      <c r="V53" s="261"/>
      <c r="W53" s="65"/>
      <c r="X53" s="279"/>
      <c r="Y53" s="279"/>
    </row>
    <row r="54" spans="1:25" ht="20.100000000000001" customHeight="1">
      <c r="A54" s="16"/>
      <c r="B54" s="277"/>
      <c r="C54" s="277"/>
      <c r="D54" s="64"/>
      <c r="E54" s="258"/>
      <c r="F54" s="258"/>
      <c r="G54" s="65"/>
      <c r="H54" s="277"/>
      <c r="I54" s="277"/>
      <c r="J54" s="65"/>
      <c r="K54" s="279"/>
      <c r="L54" s="279"/>
      <c r="M54" s="65"/>
      <c r="N54" s="65"/>
      <c r="O54" s="277"/>
      <c r="P54" s="277"/>
      <c r="Q54" s="65"/>
      <c r="R54" s="274"/>
      <c r="S54" s="274"/>
      <c r="T54" s="65"/>
      <c r="U54" s="261"/>
      <c r="V54" s="261"/>
      <c r="W54" s="65"/>
      <c r="X54" s="279"/>
      <c r="Y54" s="279"/>
    </row>
    <row r="55" spans="1:25" ht="20.100000000000001" customHeight="1">
      <c r="A55" s="16"/>
      <c r="B55" s="277"/>
      <c r="C55" s="277"/>
      <c r="D55" s="64"/>
      <c r="E55" s="258"/>
      <c r="F55" s="258"/>
      <c r="G55" s="65"/>
      <c r="H55" s="277"/>
      <c r="I55" s="277"/>
      <c r="J55" s="65"/>
      <c r="K55" s="279"/>
      <c r="L55" s="279"/>
      <c r="M55" s="65"/>
      <c r="N55" s="65"/>
      <c r="O55" s="277"/>
      <c r="P55" s="277"/>
      <c r="Q55" s="65"/>
      <c r="R55" s="274"/>
      <c r="S55" s="274"/>
      <c r="T55" s="65"/>
      <c r="U55" s="261"/>
      <c r="V55" s="261"/>
      <c r="W55" s="65"/>
      <c r="X55" s="279"/>
      <c r="Y55" s="279"/>
    </row>
    <row r="56" spans="1:25" ht="20.100000000000001" customHeight="1">
      <c r="A56" s="16"/>
      <c r="B56" s="277"/>
      <c r="C56" s="277"/>
      <c r="D56" s="64"/>
      <c r="E56" s="258"/>
      <c r="F56" s="258"/>
      <c r="G56" s="65"/>
      <c r="H56" s="277"/>
      <c r="I56" s="277"/>
      <c r="J56" s="65"/>
      <c r="K56" s="279"/>
      <c r="L56" s="279"/>
      <c r="M56" s="65"/>
      <c r="N56" s="65"/>
      <c r="O56" s="277"/>
      <c r="P56" s="277"/>
      <c r="Q56" s="65"/>
      <c r="R56" s="274"/>
      <c r="S56" s="274"/>
      <c r="T56" s="65"/>
      <c r="U56" s="261"/>
      <c r="V56" s="261"/>
      <c r="W56" s="65"/>
      <c r="X56" s="279"/>
      <c r="Y56" s="279"/>
    </row>
    <row r="57" spans="1:25" ht="20.100000000000001" customHeight="1">
      <c r="A57" s="16"/>
      <c r="B57" s="277"/>
      <c r="C57" s="277"/>
      <c r="D57" s="64"/>
      <c r="E57" s="258"/>
      <c r="F57" s="258"/>
      <c r="G57" s="65"/>
      <c r="H57" s="277"/>
      <c r="I57" s="277"/>
      <c r="J57" s="65"/>
      <c r="K57" s="279"/>
      <c r="L57" s="279"/>
      <c r="M57" s="65"/>
      <c r="N57" s="65"/>
      <c r="O57" s="277"/>
      <c r="P57" s="277"/>
      <c r="Q57" s="65"/>
      <c r="R57" s="274"/>
      <c r="S57" s="274"/>
      <c r="T57" s="65"/>
      <c r="U57" s="261"/>
      <c r="V57" s="261"/>
      <c r="W57" s="65"/>
      <c r="X57" s="279"/>
      <c r="Y57" s="279"/>
    </row>
    <row r="58" spans="1:25" ht="20.100000000000001" customHeight="1">
      <c r="A58" s="16"/>
      <c r="B58" s="277"/>
      <c r="C58" s="277"/>
      <c r="D58" s="64"/>
      <c r="E58" s="258"/>
      <c r="F58" s="258"/>
      <c r="G58" s="65"/>
      <c r="H58" s="277"/>
      <c r="I58" s="277"/>
      <c r="J58" s="65"/>
      <c r="K58" s="279"/>
      <c r="L58" s="279"/>
      <c r="M58" s="65"/>
      <c r="N58" s="65"/>
      <c r="O58" s="277"/>
      <c r="P58" s="277"/>
      <c r="Q58" s="65"/>
      <c r="R58" s="274"/>
      <c r="S58" s="274"/>
      <c r="T58" s="65"/>
      <c r="U58" s="261"/>
      <c r="V58" s="261"/>
      <c r="W58" s="65"/>
      <c r="X58" s="279"/>
      <c r="Y58" s="279"/>
    </row>
    <row r="59" spans="1:25" ht="20.100000000000001" customHeight="1">
      <c r="A59" s="14"/>
      <c r="B59" s="14"/>
      <c r="C59" s="14"/>
      <c r="D59" s="14"/>
      <c r="E59" s="1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4"/>
      <c r="X59" s="14"/>
      <c r="Y59" s="14"/>
    </row>
    <row r="60" spans="1:25" ht="20.100000000000001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54" t="s">
        <v>190</v>
      </c>
      <c r="U60" s="254"/>
      <c r="V60" s="254"/>
      <c r="W60" s="254"/>
      <c r="X60" s="254"/>
      <c r="Y60" s="14"/>
    </row>
    <row r="61" spans="1:25" ht="20.100000000000001" customHeight="1">
      <c r="A61" s="249" t="s">
        <v>154</v>
      </c>
      <c r="B61" s="249" t="s">
        <v>215</v>
      </c>
      <c r="C61" s="262">
        <v>0.53472222222222221</v>
      </c>
      <c r="D61" s="262"/>
      <c r="E61" s="256" t="str">
        <f>B49</f>
        <v>ボンジボーラ栃木</v>
      </c>
      <c r="F61" s="256"/>
      <c r="G61" s="256"/>
      <c r="H61" s="256"/>
      <c r="I61" s="240">
        <f>K61+K62</f>
        <v>1</v>
      </c>
      <c r="J61" s="239" t="s">
        <v>192</v>
      </c>
      <c r="K61" s="17">
        <v>1</v>
      </c>
      <c r="L61" s="17" t="s">
        <v>193</v>
      </c>
      <c r="M61" s="17">
        <v>1</v>
      </c>
      <c r="N61" s="239" t="s">
        <v>194</v>
      </c>
      <c r="O61" s="240">
        <f>M61+M62</f>
        <v>2</v>
      </c>
      <c r="P61" s="266" t="str">
        <f>E49</f>
        <v>足利サッカークラブジュニア</v>
      </c>
      <c r="Q61" s="266"/>
      <c r="R61" s="266"/>
      <c r="S61" s="266"/>
      <c r="T61" s="260" t="s">
        <v>195</v>
      </c>
      <c r="U61" s="260"/>
      <c r="V61" s="260"/>
      <c r="W61" s="260"/>
      <c r="X61" s="260"/>
      <c r="Y61" s="14"/>
    </row>
    <row r="62" spans="1:25" ht="20.100000000000001" customHeight="1">
      <c r="A62" s="249"/>
      <c r="B62" s="249"/>
      <c r="C62" s="262"/>
      <c r="D62" s="262"/>
      <c r="E62" s="256"/>
      <c r="F62" s="256"/>
      <c r="G62" s="256"/>
      <c r="H62" s="256"/>
      <c r="I62" s="240"/>
      <c r="J62" s="239"/>
      <c r="K62" s="17">
        <v>0</v>
      </c>
      <c r="L62" s="17" t="s">
        <v>193</v>
      </c>
      <c r="M62" s="17">
        <v>1</v>
      </c>
      <c r="N62" s="239"/>
      <c r="O62" s="240"/>
      <c r="P62" s="266"/>
      <c r="Q62" s="266"/>
      <c r="R62" s="266"/>
      <c r="S62" s="266"/>
      <c r="T62" s="260"/>
      <c r="U62" s="260"/>
      <c r="V62" s="260"/>
      <c r="W62" s="260"/>
      <c r="X62" s="260"/>
      <c r="Y62" s="14"/>
    </row>
    <row r="63" spans="1:25" ht="20.100000000000001" customHeight="1">
      <c r="A63" s="16"/>
      <c r="B63" s="127"/>
      <c r="C63" s="127"/>
      <c r="D63" s="127"/>
      <c r="E63" s="128"/>
      <c r="F63" s="128"/>
      <c r="G63" s="128"/>
      <c r="H63" s="128"/>
      <c r="I63" s="30"/>
      <c r="J63" s="31"/>
      <c r="K63" s="30"/>
      <c r="L63" s="30"/>
      <c r="M63" s="30"/>
      <c r="N63" s="31"/>
      <c r="O63" s="30"/>
      <c r="P63" s="128"/>
      <c r="Q63" s="128"/>
      <c r="R63" s="128"/>
      <c r="S63" s="128"/>
      <c r="T63" s="57"/>
      <c r="U63" s="57"/>
      <c r="V63" s="57"/>
      <c r="W63" s="132"/>
      <c r="X63" s="132"/>
      <c r="Y63" s="14"/>
    </row>
    <row r="64" spans="1:25" ht="20.100000000000001" customHeight="1">
      <c r="A64" s="249" t="s">
        <v>167</v>
      </c>
      <c r="B64" s="249" t="s">
        <v>215</v>
      </c>
      <c r="C64" s="262">
        <v>0.53472222222222221</v>
      </c>
      <c r="D64" s="262"/>
      <c r="E64" s="256" t="str">
        <f>H49</f>
        <v>ＦＣ西那須２１アストロ</v>
      </c>
      <c r="F64" s="256"/>
      <c r="G64" s="256"/>
      <c r="H64" s="256"/>
      <c r="I64" s="240">
        <f>K64+K65</f>
        <v>0</v>
      </c>
      <c r="J64" s="239" t="s">
        <v>192</v>
      </c>
      <c r="K64" s="17">
        <v>0</v>
      </c>
      <c r="L64" s="17" t="s">
        <v>193</v>
      </c>
      <c r="M64" s="17">
        <v>2</v>
      </c>
      <c r="N64" s="239" t="s">
        <v>194</v>
      </c>
      <c r="O64" s="240">
        <f>M64+M65</f>
        <v>4</v>
      </c>
      <c r="P64" s="267" t="str">
        <f>K49</f>
        <v>ＪＦＣファイターズ</v>
      </c>
      <c r="Q64" s="267"/>
      <c r="R64" s="267"/>
      <c r="S64" s="267"/>
      <c r="T64" s="260" t="s">
        <v>197</v>
      </c>
      <c r="U64" s="260"/>
      <c r="V64" s="260"/>
      <c r="W64" s="260"/>
      <c r="X64" s="260"/>
      <c r="Y64" s="14"/>
    </row>
    <row r="65" spans="1:25" ht="20.100000000000001" customHeight="1">
      <c r="A65" s="249"/>
      <c r="B65" s="249"/>
      <c r="C65" s="262"/>
      <c r="D65" s="262"/>
      <c r="E65" s="256"/>
      <c r="F65" s="256"/>
      <c r="G65" s="256"/>
      <c r="H65" s="256"/>
      <c r="I65" s="240"/>
      <c r="J65" s="239"/>
      <c r="K65" s="17">
        <v>0</v>
      </c>
      <c r="L65" s="17" t="s">
        <v>193</v>
      </c>
      <c r="M65" s="17">
        <v>2</v>
      </c>
      <c r="N65" s="239"/>
      <c r="O65" s="240"/>
      <c r="P65" s="267"/>
      <c r="Q65" s="267"/>
      <c r="R65" s="267"/>
      <c r="S65" s="267"/>
      <c r="T65" s="260"/>
      <c r="U65" s="260"/>
      <c r="V65" s="260"/>
      <c r="W65" s="260"/>
      <c r="X65" s="260"/>
      <c r="Y65" s="14"/>
    </row>
    <row r="66" spans="1:25" ht="20.100000000000001" customHeight="1">
      <c r="A66" s="16"/>
      <c r="B66" s="127"/>
      <c r="C66" s="127"/>
      <c r="D66" s="127"/>
      <c r="E66" s="128"/>
      <c r="F66" s="128"/>
      <c r="G66" s="128"/>
      <c r="H66" s="128"/>
      <c r="I66" s="30"/>
      <c r="J66" s="31"/>
      <c r="K66" s="30"/>
      <c r="L66" s="30"/>
      <c r="M66" s="30"/>
      <c r="N66" s="31"/>
      <c r="O66" s="30"/>
      <c r="P66" s="128"/>
      <c r="Q66" s="128"/>
      <c r="R66" s="128"/>
      <c r="S66" s="128"/>
      <c r="T66" s="57"/>
      <c r="U66" s="57"/>
      <c r="V66" s="57"/>
      <c r="W66" s="132"/>
      <c r="X66" s="132"/>
      <c r="Y66" s="14"/>
    </row>
    <row r="67" spans="1:25" ht="20.100000000000001" customHeight="1">
      <c r="A67" s="249" t="s">
        <v>154</v>
      </c>
      <c r="B67" s="249" t="s">
        <v>216</v>
      </c>
      <c r="C67" s="262">
        <v>0.56944444444444442</v>
      </c>
      <c r="D67" s="262"/>
      <c r="E67" s="266" t="str">
        <f>O49</f>
        <v>大谷東フットボールクラブ</v>
      </c>
      <c r="F67" s="266"/>
      <c r="G67" s="266"/>
      <c r="H67" s="266"/>
      <c r="I67" s="240">
        <f>K67+K68</f>
        <v>3</v>
      </c>
      <c r="J67" s="239" t="s">
        <v>192</v>
      </c>
      <c r="K67" s="17">
        <v>2</v>
      </c>
      <c r="L67" s="17" t="s">
        <v>193</v>
      </c>
      <c r="M67" s="17">
        <v>1</v>
      </c>
      <c r="N67" s="239" t="s">
        <v>194</v>
      </c>
      <c r="O67" s="240">
        <f>M67+M68</f>
        <v>2</v>
      </c>
      <c r="P67" s="265" t="str">
        <f>R49</f>
        <v>ＮＩＫＫＯ　ＳＰＯＲＴＳ　ＣＬＵＢセレソン</v>
      </c>
      <c r="Q67" s="265"/>
      <c r="R67" s="265"/>
      <c r="S67" s="265"/>
      <c r="T67" s="260" t="s">
        <v>199</v>
      </c>
      <c r="U67" s="260"/>
      <c r="V67" s="260"/>
      <c r="W67" s="260"/>
      <c r="X67" s="260"/>
      <c r="Y67" s="14"/>
    </row>
    <row r="68" spans="1:25" ht="20.100000000000001" customHeight="1">
      <c r="A68" s="249"/>
      <c r="B68" s="249"/>
      <c r="C68" s="262"/>
      <c r="D68" s="262"/>
      <c r="E68" s="266"/>
      <c r="F68" s="266"/>
      <c r="G68" s="266"/>
      <c r="H68" s="266"/>
      <c r="I68" s="240"/>
      <c r="J68" s="239"/>
      <c r="K68" s="17">
        <v>1</v>
      </c>
      <c r="L68" s="17" t="s">
        <v>193</v>
      </c>
      <c r="M68" s="17">
        <v>1</v>
      </c>
      <c r="N68" s="239"/>
      <c r="O68" s="240"/>
      <c r="P68" s="265"/>
      <c r="Q68" s="265"/>
      <c r="R68" s="265"/>
      <c r="S68" s="265"/>
      <c r="T68" s="260"/>
      <c r="U68" s="260"/>
      <c r="V68" s="260"/>
      <c r="W68" s="260"/>
      <c r="X68" s="260"/>
      <c r="Y68" s="14"/>
    </row>
    <row r="69" spans="1:25" ht="20.100000000000001" customHeight="1">
      <c r="A69" s="16"/>
      <c r="B69" s="127"/>
      <c r="C69" s="127"/>
      <c r="D69" s="127"/>
      <c r="E69" s="128"/>
      <c r="F69" s="128"/>
      <c r="G69" s="128"/>
      <c r="H69" s="128"/>
      <c r="I69" s="30"/>
      <c r="J69" s="31"/>
      <c r="K69" s="30"/>
      <c r="L69" s="30"/>
      <c r="M69" s="30"/>
      <c r="N69" s="31"/>
      <c r="O69" s="30"/>
      <c r="P69" s="128"/>
      <c r="Q69" s="128"/>
      <c r="R69" s="128"/>
      <c r="S69" s="128"/>
      <c r="T69" s="57"/>
      <c r="U69" s="57"/>
      <c r="V69" s="57"/>
      <c r="W69" s="132"/>
      <c r="X69" s="132"/>
      <c r="Y69" s="14"/>
    </row>
    <row r="70" spans="1:25" ht="20.100000000000001" customHeight="1">
      <c r="A70" s="249" t="s">
        <v>167</v>
      </c>
      <c r="B70" s="249" t="s">
        <v>216</v>
      </c>
      <c r="C70" s="262">
        <v>0.56944444444444442</v>
      </c>
      <c r="D70" s="262"/>
      <c r="E70" s="265" t="str">
        <f>U49</f>
        <v>豊郷ジュニアフットボールクラブ宇都宮</v>
      </c>
      <c r="F70" s="265"/>
      <c r="G70" s="265"/>
      <c r="H70" s="265"/>
      <c r="I70" s="240">
        <f>K70+K71</f>
        <v>0</v>
      </c>
      <c r="J70" s="239" t="s">
        <v>192</v>
      </c>
      <c r="K70" s="17">
        <v>0</v>
      </c>
      <c r="L70" s="17" t="s">
        <v>193</v>
      </c>
      <c r="M70" s="17">
        <v>1</v>
      </c>
      <c r="N70" s="239" t="s">
        <v>194</v>
      </c>
      <c r="O70" s="240">
        <f>M70+M71</f>
        <v>3</v>
      </c>
      <c r="P70" s="281" t="str">
        <f>X49</f>
        <v>ともぞうサッカークラブ</v>
      </c>
      <c r="Q70" s="281"/>
      <c r="R70" s="281"/>
      <c r="S70" s="281"/>
      <c r="T70" s="260" t="s">
        <v>200</v>
      </c>
      <c r="U70" s="260"/>
      <c r="V70" s="260"/>
      <c r="W70" s="260"/>
      <c r="X70" s="260"/>
      <c r="Y70" s="14"/>
    </row>
    <row r="71" spans="1:25" ht="20.100000000000001" customHeight="1">
      <c r="A71" s="249"/>
      <c r="B71" s="249"/>
      <c r="C71" s="262"/>
      <c r="D71" s="262"/>
      <c r="E71" s="265"/>
      <c r="F71" s="265"/>
      <c r="G71" s="265"/>
      <c r="H71" s="265"/>
      <c r="I71" s="240"/>
      <c r="J71" s="239"/>
      <c r="K71" s="17">
        <v>0</v>
      </c>
      <c r="L71" s="17" t="s">
        <v>193</v>
      </c>
      <c r="M71" s="17">
        <v>2</v>
      </c>
      <c r="N71" s="239"/>
      <c r="O71" s="240"/>
      <c r="P71" s="281"/>
      <c r="Q71" s="281"/>
      <c r="R71" s="281"/>
      <c r="S71" s="281"/>
      <c r="T71" s="260"/>
      <c r="U71" s="260"/>
      <c r="V71" s="260"/>
      <c r="W71" s="260"/>
      <c r="X71" s="260"/>
      <c r="Y71" s="14"/>
    </row>
    <row r="72" spans="1:25" ht="20.100000000000001" customHeight="1">
      <c r="A72" s="16"/>
      <c r="B72" s="16"/>
      <c r="C72" s="127"/>
      <c r="D72" s="12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Y72" s="14"/>
    </row>
    <row r="73" spans="1:25" ht="20.100000000000001" customHeight="1">
      <c r="A73" s="249" t="s">
        <v>154</v>
      </c>
      <c r="B73" s="249" t="s">
        <v>217</v>
      </c>
      <c r="C73" s="262">
        <v>0.625</v>
      </c>
      <c r="D73" s="262"/>
      <c r="E73" s="263" t="str">
        <f>P61</f>
        <v>足利サッカークラブジュニア</v>
      </c>
      <c r="F73" s="263"/>
      <c r="G73" s="263"/>
      <c r="H73" s="263"/>
      <c r="I73" s="240">
        <f>K73+K74</f>
        <v>1</v>
      </c>
      <c r="J73" s="239" t="s">
        <v>192</v>
      </c>
      <c r="K73" s="17">
        <v>1</v>
      </c>
      <c r="L73" s="17" t="s">
        <v>193</v>
      </c>
      <c r="M73" s="17">
        <v>1</v>
      </c>
      <c r="N73" s="239" t="s">
        <v>194</v>
      </c>
      <c r="O73" s="240">
        <f>M73+M74</f>
        <v>1</v>
      </c>
      <c r="P73" s="268" t="str">
        <f>P64</f>
        <v>ＪＦＣファイターズ</v>
      </c>
      <c r="Q73" s="268"/>
      <c r="R73" s="268"/>
      <c r="S73" s="268"/>
      <c r="T73" s="271" t="s">
        <v>220</v>
      </c>
      <c r="U73" s="271"/>
      <c r="V73" s="271"/>
      <c r="W73" s="271"/>
      <c r="X73" s="271"/>
      <c r="Y73" s="14"/>
    </row>
    <row r="74" spans="1:25" ht="20.100000000000001" customHeight="1">
      <c r="A74" s="249"/>
      <c r="B74" s="249"/>
      <c r="C74" s="262"/>
      <c r="D74" s="262"/>
      <c r="E74" s="263"/>
      <c r="F74" s="263"/>
      <c r="G74" s="263"/>
      <c r="H74" s="263"/>
      <c r="I74" s="240"/>
      <c r="J74" s="239"/>
      <c r="K74" s="17">
        <v>0</v>
      </c>
      <c r="L74" s="17" t="s">
        <v>193</v>
      </c>
      <c r="M74" s="17">
        <v>0</v>
      </c>
      <c r="N74" s="239"/>
      <c r="O74" s="240"/>
      <c r="P74" s="268"/>
      <c r="Q74" s="268"/>
      <c r="R74" s="268"/>
      <c r="S74" s="268"/>
      <c r="T74" s="271"/>
      <c r="U74" s="271"/>
      <c r="V74" s="271"/>
      <c r="W74" s="271"/>
      <c r="X74" s="271"/>
      <c r="Y74" s="14"/>
    </row>
    <row r="75" spans="1:25" ht="20.100000000000001" customHeight="1">
      <c r="A75" s="143"/>
      <c r="B75" s="143"/>
      <c r="C75" s="147"/>
      <c r="D75" s="147"/>
      <c r="E75" s="185"/>
      <c r="F75" s="185"/>
      <c r="G75" s="185"/>
      <c r="H75" s="185"/>
      <c r="I75" s="172"/>
      <c r="J75" s="172" t="s">
        <v>256</v>
      </c>
      <c r="K75" s="172">
        <v>1</v>
      </c>
      <c r="L75" s="172" t="s">
        <v>193</v>
      </c>
      <c r="M75" s="172">
        <v>2</v>
      </c>
      <c r="N75" s="142"/>
      <c r="O75" s="172"/>
      <c r="P75" s="151"/>
      <c r="Q75" s="151"/>
      <c r="R75" s="151"/>
      <c r="S75" s="151"/>
      <c r="T75" s="149"/>
      <c r="U75" s="149"/>
      <c r="V75" s="149"/>
      <c r="W75" s="149"/>
      <c r="X75" s="149"/>
      <c r="Y75" s="14"/>
    </row>
    <row r="76" spans="1:25" ht="20.100000000000001" customHeight="1">
      <c r="C76" s="127"/>
      <c r="D76" s="127"/>
      <c r="I76" s="173"/>
      <c r="J76" s="173"/>
      <c r="K76" s="173"/>
      <c r="L76" s="173"/>
      <c r="M76" s="173"/>
      <c r="N76" s="173"/>
      <c r="O76" s="173"/>
      <c r="T76" s="75"/>
      <c r="U76" s="75"/>
      <c r="V76" s="75"/>
      <c r="W76" s="75"/>
      <c r="X76" s="75"/>
    </row>
    <row r="77" spans="1:25" ht="20.100000000000001" customHeight="1">
      <c r="A77" s="249" t="s">
        <v>167</v>
      </c>
      <c r="B77" s="249" t="s">
        <v>217</v>
      </c>
      <c r="C77" s="262">
        <v>0.625</v>
      </c>
      <c r="D77" s="262"/>
      <c r="E77" s="263" t="str">
        <f>E67</f>
        <v>大谷東フットボールクラブ</v>
      </c>
      <c r="F77" s="263"/>
      <c r="G77" s="263"/>
      <c r="H77" s="263"/>
      <c r="I77" s="240">
        <f>K77+K78</f>
        <v>0</v>
      </c>
      <c r="J77" s="239" t="s">
        <v>192</v>
      </c>
      <c r="K77" s="17">
        <v>0</v>
      </c>
      <c r="L77" s="17" t="s">
        <v>193</v>
      </c>
      <c r="M77" s="17">
        <v>2</v>
      </c>
      <c r="N77" s="239" t="s">
        <v>194</v>
      </c>
      <c r="O77" s="240">
        <f>M77+M78</f>
        <v>5</v>
      </c>
      <c r="P77" s="284" t="str">
        <f>P70</f>
        <v>ともぞうサッカークラブ</v>
      </c>
      <c r="Q77" s="284"/>
      <c r="R77" s="284"/>
      <c r="S77" s="284"/>
      <c r="T77" s="271" t="s">
        <v>223</v>
      </c>
      <c r="U77" s="271"/>
      <c r="V77" s="271"/>
      <c r="W77" s="271"/>
      <c r="X77" s="271"/>
    </row>
    <row r="78" spans="1:25" ht="20.100000000000001" customHeight="1">
      <c r="A78" s="249"/>
      <c r="B78" s="249"/>
      <c r="C78" s="262"/>
      <c r="D78" s="262"/>
      <c r="E78" s="263"/>
      <c r="F78" s="263"/>
      <c r="G78" s="263"/>
      <c r="H78" s="263"/>
      <c r="I78" s="240"/>
      <c r="J78" s="239"/>
      <c r="K78" s="17">
        <v>0</v>
      </c>
      <c r="L78" s="17" t="s">
        <v>193</v>
      </c>
      <c r="M78" s="17">
        <v>3</v>
      </c>
      <c r="N78" s="239"/>
      <c r="O78" s="240"/>
      <c r="P78" s="284"/>
      <c r="Q78" s="284"/>
      <c r="R78" s="284"/>
      <c r="S78" s="284"/>
      <c r="T78" s="271"/>
      <c r="U78" s="271"/>
      <c r="V78" s="271"/>
      <c r="W78" s="271"/>
      <c r="X78" s="271"/>
    </row>
  </sheetData>
  <mergeCells count="171">
    <mergeCell ref="A77:A78"/>
    <mergeCell ref="A21:A22"/>
    <mergeCell ref="A24:A25"/>
    <mergeCell ref="A27:A28"/>
    <mergeCell ref="A30:A31"/>
    <mergeCell ref="A33:A34"/>
    <mergeCell ref="A36:A37"/>
    <mergeCell ref="P70:S71"/>
    <mergeCell ref="T70:X71"/>
    <mergeCell ref="O67:O68"/>
    <mergeCell ref="O70:O71"/>
    <mergeCell ref="A61:A62"/>
    <mergeCell ref="A64:A65"/>
    <mergeCell ref="A67:A68"/>
    <mergeCell ref="A70:A71"/>
    <mergeCell ref="A73:A74"/>
    <mergeCell ref="P64:S65"/>
    <mergeCell ref="T64:X65"/>
    <mergeCell ref="O64:O65"/>
    <mergeCell ref="O61:O62"/>
    <mergeCell ref="I64:I65"/>
    <mergeCell ref="J61:J62"/>
    <mergeCell ref="J64:J65"/>
    <mergeCell ref="C67:D68"/>
    <mergeCell ref="E77:H78"/>
    <mergeCell ref="T77:X78"/>
    <mergeCell ref="P77:S78"/>
    <mergeCell ref="C61:D62"/>
    <mergeCell ref="C21:D22"/>
    <mergeCell ref="E21:H22"/>
    <mergeCell ref="P21:S22"/>
    <mergeCell ref="T21:X22"/>
    <mergeCell ref="C24:D25"/>
    <mergeCell ref="K49:L58"/>
    <mergeCell ref="O49:P58"/>
    <mergeCell ref="R49:S58"/>
    <mergeCell ref="U49:V58"/>
    <mergeCell ref="P73:S74"/>
    <mergeCell ref="C73:D74"/>
    <mergeCell ref="E73:H74"/>
    <mergeCell ref="E61:H62"/>
    <mergeCell ref="P61:S62"/>
    <mergeCell ref="T61:X62"/>
    <mergeCell ref="N70:N71"/>
    <mergeCell ref="O30:O31"/>
    <mergeCell ref="O77:O78"/>
    <mergeCell ref="V46:X46"/>
    <mergeCell ref="S44:U44"/>
    <mergeCell ref="T27:X28"/>
    <mergeCell ref="N27:N28"/>
    <mergeCell ref="P36:S37"/>
    <mergeCell ref="T36:X37"/>
    <mergeCell ref="O33:O34"/>
    <mergeCell ref="O36:O37"/>
    <mergeCell ref="N33:N34"/>
    <mergeCell ref="N77:N78"/>
    <mergeCell ref="P33:S34"/>
    <mergeCell ref="T30:X31"/>
    <mergeCell ref="X49:Y58"/>
    <mergeCell ref="T73:X74"/>
    <mergeCell ref="N61:N62"/>
    <mergeCell ref="N64:N65"/>
    <mergeCell ref="N67:N68"/>
    <mergeCell ref="O73:O74"/>
    <mergeCell ref="T67:X68"/>
    <mergeCell ref="T33:X34"/>
    <mergeCell ref="N36:N37"/>
    <mergeCell ref="L43:O43"/>
    <mergeCell ref="P67:S68"/>
    <mergeCell ref="N30:N31"/>
    <mergeCell ref="P27:S28"/>
    <mergeCell ref="P46:R46"/>
    <mergeCell ref="N24:N25"/>
    <mergeCell ref="E30:H31"/>
    <mergeCell ref="P30:S31"/>
    <mergeCell ref="J27:J28"/>
    <mergeCell ref="J30:J31"/>
    <mergeCell ref="C30:D31"/>
    <mergeCell ref="C27:D28"/>
    <mergeCell ref="E27:H28"/>
    <mergeCell ref="C36:D37"/>
    <mergeCell ref="E24:H25"/>
    <mergeCell ref="O24:O25"/>
    <mergeCell ref="I27:I28"/>
    <mergeCell ref="F44:H44"/>
    <mergeCell ref="C46:E46"/>
    <mergeCell ref="I46:K46"/>
    <mergeCell ref="E36:H37"/>
    <mergeCell ref="J36:J37"/>
    <mergeCell ref="I30:I31"/>
    <mergeCell ref="I33:I34"/>
    <mergeCell ref="I36:I37"/>
    <mergeCell ref="C33:D34"/>
    <mergeCell ref="E33:H34"/>
    <mergeCell ref="J33:J34"/>
    <mergeCell ref="O27:O28"/>
    <mergeCell ref="B70:B71"/>
    <mergeCell ref="B73:B74"/>
    <mergeCell ref="B21:B22"/>
    <mergeCell ref="B24:B25"/>
    <mergeCell ref="B27:B28"/>
    <mergeCell ref="B30:B31"/>
    <mergeCell ref="B33:B34"/>
    <mergeCell ref="B36:B37"/>
    <mergeCell ref="O21:O22"/>
    <mergeCell ref="J67:J68"/>
    <mergeCell ref="J70:J71"/>
    <mergeCell ref="I21:I22"/>
    <mergeCell ref="E67:H68"/>
    <mergeCell ref="C64:D65"/>
    <mergeCell ref="E64:H65"/>
    <mergeCell ref="I61:I62"/>
    <mergeCell ref="C70:D71"/>
    <mergeCell ref="E70:H71"/>
    <mergeCell ref="B77:B78"/>
    <mergeCell ref="U48:V48"/>
    <mergeCell ref="I70:I71"/>
    <mergeCell ref="I73:I74"/>
    <mergeCell ref="I77:I78"/>
    <mergeCell ref="J77:J78"/>
    <mergeCell ref="I67:I68"/>
    <mergeCell ref="B49:C58"/>
    <mergeCell ref="T60:X60"/>
    <mergeCell ref="E49:F58"/>
    <mergeCell ref="B48:C48"/>
    <mergeCell ref="E48:F48"/>
    <mergeCell ref="H48:I48"/>
    <mergeCell ref="K48:L48"/>
    <mergeCell ref="O48:P48"/>
    <mergeCell ref="X48:Y48"/>
    <mergeCell ref="R48:S48"/>
    <mergeCell ref="J73:J74"/>
    <mergeCell ref="H49:I58"/>
    <mergeCell ref="B64:B65"/>
    <mergeCell ref="B67:B68"/>
    <mergeCell ref="N73:N74"/>
    <mergeCell ref="C77:D78"/>
    <mergeCell ref="B61:B62"/>
    <mergeCell ref="T20:X20"/>
    <mergeCell ref="J21:J22"/>
    <mergeCell ref="J24:J25"/>
    <mergeCell ref="B8:C8"/>
    <mergeCell ref="T24:X25"/>
    <mergeCell ref="U9:V18"/>
    <mergeCell ref="X9:Y18"/>
    <mergeCell ref="E8:F8"/>
    <mergeCell ref="H8:I8"/>
    <mergeCell ref="K8:L8"/>
    <mergeCell ref="O8:P8"/>
    <mergeCell ref="R8:S8"/>
    <mergeCell ref="R9:S18"/>
    <mergeCell ref="I24:I25"/>
    <mergeCell ref="B9:C18"/>
    <mergeCell ref="E9:F18"/>
    <mergeCell ref="H9:I18"/>
    <mergeCell ref="K9:L18"/>
    <mergeCell ref="O9:P18"/>
    <mergeCell ref="N21:N22"/>
    <mergeCell ref="P24:S25"/>
    <mergeCell ref="R1:Y1"/>
    <mergeCell ref="L3:O3"/>
    <mergeCell ref="O1:Q1"/>
    <mergeCell ref="U8:V8"/>
    <mergeCell ref="G1:J1"/>
    <mergeCell ref="X8:Y8"/>
    <mergeCell ref="F4:H4"/>
    <mergeCell ref="S4:U4"/>
    <mergeCell ref="C6:E6"/>
    <mergeCell ref="I6:K6"/>
    <mergeCell ref="P6:R6"/>
    <mergeCell ref="V6:X6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0"/>
  <sheetViews>
    <sheetView view="pageBreakPreview" zoomScaleNormal="100" zoomScaleSheetLayoutView="100" workbookViewId="0"/>
  </sheetViews>
  <sheetFormatPr defaultRowHeight="13.2"/>
  <cols>
    <col min="1" max="25" width="5.6640625" customWidth="1"/>
  </cols>
  <sheetData>
    <row r="1" spans="1:25" ht="24.9" customHeight="1">
      <c r="A1" s="15" t="str">
        <f>'１日目１'!A1</f>
        <v>第１日　１・２回戦</v>
      </c>
      <c r="B1" s="15"/>
      <c r="C1" s="15"/>
      <c r="D1" s="15"/>
      <c r="E1" s="15"/>
      <c r="F1" s="15"/>
      <c r="G1" s="252">
        <f>'１日目１'!G1:J1</f>
        <v>44360</v>
      </c>
      <c r="H1" s="253"/>
      <c r="I1" s="253"/>
      <c r="J1" s="253"/>
      <c r="O1" s="253" t="s">
        <v>176</v>
      </c>
      <c r="P1" s="253"/>
      <c r="Q1" s="253"/>
      <c r="R1" s="255" t="str">
        <f>組み合わせ表!V93</f>
        <v>東部運動広場サッカー場</v>
      </c>
      <c r="S1" s="255"/>
      <c r="T1" s="255"/>
      <c r="U1" s="255"/>
      <c r="V1" s="255"/>
      <c r="W1" s="255"/>
      <c r="X1" s="255"/>
      <c r="Y1" s="255"/>
    </row>
    <row r="2" spans="1:25" ht="20.100000000000001" customHeight="1"/>
    <row r="3" spans="1:25" ht="20.100000000000001" customHeight="1" thickBot="1">
      <c r="C3" s="6"/>
      <c r="D3" s="6"/>
      <c r="E3" s="177"/>
      <c r="F3" s="177"/>
      <c r="G3" s="178"/>
      <c r="H3" s="169"/>
      <c r="I3" s="3"/>
      <c r="J3" s="6"/>
      <c r="K3" s="6"/>
      <c r="L3" s="242" t="s">
        <v>226</v>
      </c>
      <c r="M3" s="243"/>
      <c r="N3" s="243"/>
      <c r="O3" s="244"/>
      <c r="P3" s="6"/>
      <c r="Q3" s="6"/>
      <c r="R3" s="177"/>
      <c r="S3" s="178"/>
      <c r="T3" s="3"/>
      <c r="U3" s="3"/>
      <c r="V3" s="3"/>
    </row>
    <row r="4" spans="1:25" ht="20.100000000000001" customHeight="1" thickTop="1">
      <c r="A4" s="16"/>
      <c r="B4" s="16"/>
      <c r="C4" s="20"/>
      <c r="D4" s="20"/>
      <c r="E4" s="167"/>
      <c r="F4" s="247" t="s">
        <v>184</v>
      </c>
      <c r="G4" s="247"/>
      <c r="H4" s="250"/>
      <c r="I4" s="163"/>
      <c r="J4" s="16"/>
      <c r="K4" s="16"/>
      <c r="L4" s="16"/>
      <c r="M4" s="16"/>
      <c r="N4" s="20"/>
      <c r="O4" s="20"/>
      <c r="P4" s="20"/>
      <c r="Q4" s="20"/>
      <c r="R4" s="162"/>
      <c r="S4" s="250" t="s">
        <v>185</v>
      </c>
      <c r="T4" s="250"/>
      <c r="U4" s="250"/>
      <c r="V4" s="166"/>
      <c r="W4" s="167"/>
      <c r="X4" s="16"/>
      <c r="Y4" s="16"/>
    </row>
    <row r="5" spans="1:25" ht="20.100000000000001" customHeight="1" thickBot="1">
      <c r="A5" s="16"/>
      <c r="B5" s="20"/>
      <c r="C5" s="174"/>
      <c r="D5" s="175"/>
      <c r="E5" s="164"/>
      <c r="F5" s="26"/>
      <c r="G5" s="20"/>
      <c r="H5" s="20"/>
      <c r="I5" s="165"/>
      <c r="J5" s="183"/>
      <c r="K5" s="174"/>
      <c r="L5" s="16"/>
      <c r="M5" s="20"/>
      <c r="N5" s="20"/>
      <c r="O5" s="20"/>
      <c r="P5" s="174"/>
      <c r="Q5" s="175"/>
      <c r="R5" s="164"/>
      <c r="S5" s="26"/>
      <c r="T5" s="20"/>
      <c r="U5" s="20"/>
      <c r="V5" s="18"/>
      <c r="W5" s="183"/>
      <c r="X5" s="174"/>
      <c r="Y5" s="16"/>
    </row>
    <row r="6" spans="1:25" ht="20.100000000000001" customHeight="1" thickTop="1">
      <c r="A6" s="16"/>
      <c r="B6" s="23"/>
      <c r="C6" s="246" t="s">
        <v>186</v>
      </c>
      <c r="D6" s="247"/>
      <c r="E6" s="248"/>
      <c r="F6" s="24"/>
      <c r="G6" s="20"/>
      <c r="H6" s="20"/>
      <c r="I6" s="251" t="s">
        <v>187</v>
      </c>
      <c r="J6" s="247"/>
      <c r="K6" s="247"/>
      <c r="L6" s="167"/>
      <c r="M6" s="20"/>
      <c r="N6" s="20"/>
      <c r="O6" s="176"/>
      <c r="P6" s="251" t="s">
        <v>188</v>
      </c>
      <c r="Q6" s="250"/>
      <c r="R6" s="248"/>
      <c r="S6" s="24"/>
      <c r="T6" s="20"/>
      <c r="U6" s="23"/>
      <c r="V6" s="251" t="s">
        <v>189</v>
      </c>
      <c r="W6" s="247"/>
      <c r="X6" s="280"/>
      <c r="Y6" s="167"/>
    </row>
    <row r="7" spans="1:25" ht="20.100000000000001" customHeight="1">
      <c r="A7" s="16"/>
      <c r="B7" s="23"/>
      <c r="C7" s="167"/>
      <c r="D7" s="20"/>
      <c r="E7" s="23"/>
      <c r="F7" s="22"/>
      <c r="G7" s="26"/>
      <c r="H7" s="28"/>
      <c r="I7" s="26"/>
      <c r="J7" s="20"/>
      <c r="K7" s="20"/>
      <c r="L7" s="167"/>
      <c r="M7" s="20"/>
      <c r="N7" s="20"/>
      <c r="O7" s="176"/>
      <c r="P7" s="26"/>
      <c r="Q7" s="20"/>
      <c r="R7" s="20"/>
      <c r="S7" s="22"/>
      <c r="T7" s="16"/>
      <c r="U7" s="20"/>
      <c r="V7" s="29"/>
      <c r="W7" s="26"/>
      <c r="X7" s="23"/>
      <c r="Y7" s="167"/>
    </row>
    <row r="8" spans="1:25" ht="20.100000000000001" customHeight="1">
      <c r="A8" s="16"/>
      <c r="B8" s="247">
        <v>1</v>
      </c>
      <c r="C8" s="247"/>
      <c r="D8" s="16"/>
      <c r="E8" s="247">
        <v>2</v>
      </c>
      <c r="F8" s="247"/>
      <c r="G8" s="26"/>
      <c r="H8" s="247">
        <v>3</v>
      </c>
      <c r="I8" s="247"/>
      <c r="J8" s="26"/>
      <c r="K8" s="247">
        <v>4</v>
      </c>
      <c r="L8" s="247"/>
      <c r="M8" s="26"/>
      <c r="N8" s="26"/>
      <c r="O8" s="249">
        <v>5</v>
      </c>
      <c r="P8" s="249"/>
      <c r="Q8" s="26"/>
      <c r="R8" s="247">
        <v>6</v>
      </c>
      <c r="S8" s="247"/>
      <c r="T8" s="25"/>
      <c r="U8" s="249">
        <v>7</v>
      </c>
      <c r="V8" s="249"/>
      <c r="W8" s="16"/>
      <c r="X8" s="249">
        <v>8</v>
      </c>
      <c r="Y8" s="249"/>
    </row>
    <row r="9" spans="1:25" ht="20.100000000000001" customHeight="1">
      <c r="A9" s="16"/>
      <c r="B9" s="245" t="str">
        <f>組み合わせ表!AA129</f>
        <v>栃木サッカークラブ　Ｕ－１２</v>
      </c>
      <c r="C9" s="245"/>
      <c r="D9" s="62"/>
      <c r="E9" s="241" t="str">
        <f>組み合わせ表!AA125</f>
        <v>ＦＣがむしゃら</v>
      </c>
      <c r="F9" s="241"/>
      <c r="G9" s="63"/>
      <c r="H9" s="241" t="str">
        <f>組み合わせ表!AA121</f>
        <v>佐野ＳＳＳ</v>
      </c>
      <c r="I9" s="241"/>
      <c r="J9" s="63"/>
      <c r="K9" s="241" t="str">
        <f>組み合わせ表!AA117</f>
        <v>都賀クラブジュニア</v>
      </c>
      <c r="L9" s="241"/>
      <c r="M9" s="63"/>
      <c r="N9" s="63"/>
      <c r="O9" s="286" t="str">
        <f>組み合わせ表!AA113</f>
        <v>南河内サッカースポーツ少年団</v>
      </c>
      <c r="P9" s="286"/>
      <c r="Q9" s="63"/>
      <c r="R9" s="261" t="str">
        <f>組み合わせ表!AA109</f>
        <v>ブラッドレスサッカークラブ</v>
      </c>
      <c r="S9" s="261"/>
      <c r="T9" s="63"/>
      <c r="U9" s="241" t="str">
        <f>組み合わせ表!AA105</f>
        <v>緑が丘ＹＦＣサッカー教室</v>
      </c>
      <c r="V9" s="241"/>
      <c r="W9" s="63"/>
      <c r="X9" s="261" t="str">
        <f>組み合わせ表!AA101</f>
        <v>カテット白沢サッカースクール</v>
      </c>
      <c r="Y9" s="261"/>
    </row>
    <row r="10" spans="1:25" ht="20.100000000000001" customHeight="1">
      <c r="A10" s="16"/>
      <c r="B10" s="245"/>
      <c r="C10" s="245"/>
      <c r="D10" s="62"/>
      <c r="E10" s="241"/>
      <c r="F10" s="241"/>
      <c r="G10" s="63"/>
      <c r="H10" s="241"/>
      <c r="I10" s="241"/>
      <c r="J10" s="63"/>
      <c r="K10" s="241"/>
      <c r="L10" s="241"/>
      <c r="M10" s="63"/>
      <c r="N10" s="63"/>
      <c r="O10" s="286"/>
      <c r="P10" s="286"/>
      <c r="Q10" s="63"/>
      <c r="R10" s="261"/>
      <c r="S10" s="261"/>
      <c r="T10" s="63"/>
      <c r="U10" s="241"/>
      <c r="V10" s="241"/>
      <c r="W10" s="63"/>
      <c r="X10" s="261"/>
      <c r="Y10" s="261"/>
    </row>
    <row r="11" spans="1:25" ht="20.100000000000001" customHeight="1">
      <c r="A11" s="16"/>
      <c r="B11" s="245"/>
      <c r="C11" s="245"/>
      <c r="D11" s="62"/>
      <c r="E11" s="241"/>
      <c r="F11" s="241"/>
      <c r="G11" s="63"/>
      <c r="H11" s="241"/>
      <c r="I11" s="241"/>
      <c r="J11" s="63"/>
      <c r="K11" s="241"/>
      <c r="L11" s="241"/>
      <c r="M11" s="63"/>
      <c r="N11" s="63"/>
      <c r="O11" s="286"/>
      <c r="P11" s="286"/>
      <c r="Q11" s="63"/>
      <c r="R11" s="261"/>
      <c r="S11" s="261"/>
      <c r="T11" s="63"/>
      <c r="U11" s="241"/>
      <c r="V11" s="241"/>
      <c r="W11" s="63"/>
      <c r="X11" s="261"/>
      <c r="Y11" s="261"/>
    </row>
    <row r="12" spans="1:25" ht="20.100000000000001" customHeight="1">
      <c r="A12" s="16"/>
      <c r="B12" s="245"/>
      <c r="C12" s="245"/>
      <c r="D12" s="62"/>
      <c r="E12" s="241"/>
      <c r="F12" s="241"/>
      <c r="G12" s="63"/>
      <c r="H12" s="241"/>
      <c r="I12" s="241"/>
      <c r="J12" s="63"/>
      <c r="K12" s="241"/>
      <c r="L12" s="241"/>
      <c r="M12" s="63"/>
      <c r="N12" s="63"/>
      <c r="O12" s="286"/>
      <c r="P12" s="286"/>
      <c r="Q12" s="63"/>
      <c r="R12" s="261"/>
      <c r="S12" s="261"/>
      <c r="T12" s="63"/>
      <c r="U12" s="241"/>
      <c r="V12" s="241"/>
      <c r="W12" s="63"/>
      <c r="X12" s="261"/>
      <c r="Y12" s="261"/>
    </row>
    <row r="13" spans="1:25" ht="20.100000000000001" customHeight="1">
      <c r="A13" s="16"/>
      <c r="B13" s="245"/>
      <c r="C13" s="245"/>
      <c r="D13" s="62"/>
      <c r="E13" s="241"/>
      <c r="F13" s="241"/>
      <c r="G13" s="63"/>
      <c r="H13" s="241"/>
      <c r="I13" s="241"/>
      <c r="J13" s="63"/>
      <c r="K13" s="241"/>
      <c r="L13" s="241"/>
      <c r="M13" s="63"/>
      <c r="N13" s="63"/>
      <c r="O13" s="286"/>
      <c r="P13" s="286"/>
      <c r="Q13" s="63"/>
      <c r="R13" s="261"/>
      <c r="S13" s="261"/>
      <c r="T13" s="63"/>
      <c r="U13" s="241"/>
      <c r="V13" s="241"/>
      <c r="W13" s="63"/>
      <c r="X13" s="261"/>
      <c r="Y13" s="261"/>
    </row>
    <row r="14" spans="1:25" ht="20.100000000000001" customHeight="1">
      <c r="A14" s="16"/>
      <c r="B14" s="245"/>
      <c r="C14" s="245"/>
      <c r="D14" s="62"/>
      <c r="E14" s="241"/>
      <c r="F14" s="241"/>
      <c r="G14" s="63"/>
      <c r="H14" s="241"/>
      <c r="I14" s="241"/>
      <c r="J14" s="63"/>
      <c r="K14" s="241"/>
      <c r="L14" s="241"/>
      <c r="M14" s="63"/>
      <c r="N14" s="63"/>
      <c r="O14" s="286"/>
      <c r="P14" s="286"/>
      <c r="Q14" s="63"/>
      <c r="R14" s="261"/>
      <c r="S14" s="261"/>
      <c r="T14" s="63"/>
      <c r="U14" s="241"/>
      <c r="V14" s="241"/>
      <c r="W14" s="63"/>
      <c r="X14" s="261"/>
      <c r="Y14" s="261"/>
    </row>
    <row r="15" spans="1:25" ht="20.100000000000001" customHeight="1">
      <c r="A15" s="16"/>
      <c r="B15" s="245"/>
      <c r="C15" s="245"/>
      <c r="D15" s="62"/>
      <c r="E15" s="241"/>
      <c r="F15" s="241"/>
      <c r="G15" s="63"/>
      <c r="H15" s="241"/>
      <c r="I15" s="241"/>
      <c r="J15" s="63"/>
      <c r="K15" s="241"/>
      <c r="L15" s="241"/>
      <c r="M15" s="63"/>
      <c r="N15" s="63"/>
      <c r="O15" s="286"/>
      <c r="P15" s="286"/>
      <c r="Q15" s="63"/>
      <c r="R15" s="261"/>
      <c r="S15" s="261"/>
      <c r="T15" s="63"/>
      <c r="U15" s="241"/>
      <c r="V15" s="241"/>
      <c r="W15" s="63"/>
      <c r="X15" s="261"/>
      <c r="Y15" s="261"/>
    </row>
    <row r="16" spans="1:25" ht="20.100000000000001" customHeight="1">
      <c r="A16" s="16"/>
      <c r="B16" s="245"/>
      <c r="C16" s="245"/>
      <c r="D16" s="62"/>
      <c r="E16" s="241"/>
      <c r="F16" s="241"/>
      <c r="G16" s="63"/>
      <c r="H16" s="241"/>
      <c r="I16" s="241"/>
      <c r="J16" s="63"/>
      <c r="K16" s="241"/>
      <c r="L16" s="241"/>
      <c r="M16" s="63"/>
      <c r="N16" s="63"/>
      <c r="O16" s="286"/>
      <c r="P16" s="286"/>
      <c r="Q16" s="63"/>
      <c r="R16" s="261"/>
      <c r="S16" s="261"/>
      <c r="T16" s="63"/>
      <c r="U16" s="241"/>
      <c r="V16" s="241"/>
      <c r="W16" s="63"/>
      <c r="X16" s="261"/>
      <c r="Y16" s="261"/>
    </row>
    <row r="17" spans="1:25" ht="20.100000000000001" customHeight="1">
      <c r="A17" s="16"/>
      <c r="B17" s="245"/>
      <c r="C17" s="245"/>
      <c r="D17" s="62"/>
      <c r="E17" s="241"/>
      <c r="F17" s="241"/>
      <c r="G17" s="63"/>
      <c r="H17" s="241"/>
      <c r="I17" s="241"/>
      <c r="J17" s="63"/>
      <c r="K17" s="241"/>
      <c r="L17" s="241"/>
      <c r="M17" s="63"/>
      <c r="N17" s="63"/>
      <c r="O17" s="286"/>
      <c r="P17" s="286"/>
      <c r="Q17" s="63"/>
      <c r="R17" s="261"/>
      <c r="S17" s="261"/>
      <c r="T17" s="63"/>
      <c r="U17" s="241"/>
      <c r="V17" s="241"/>
      <c r="W17" s="63"/>
      <c r="X17" s="261"/>
      <c r="Y17" s="261"/>
    </row>
    <row r="18" spans="1:25" ht="20.100000000000001" customHeight="1">
      <c r="A18" s="16"/>
      <c r="B18" s="245"/>
      <c r="C18" s="245"/>
      <c r="D18" s="62"/>
      <c r="E18" s="241"/>
      <c r="F18" s="241"/>
      <c r="G18" s="63"/>
      <c r="H18" s="241"/>
      <c r="I18" s="241"/>
      <c r="J18" s="63"/>
      <c r="K18" s="241"/>
      <c r="L18" s="241"/>
      <c r="M18" s="63"/>
      <c r="N18" s="63"/>
      <c r="O18" s="286"/>
      <c r="P18" s="286"/>
      <c r="Q18" s="63"/>
      <c r="R18" s="261"/>
      <c r="S18" s="261"/>
      <c r="T18" s="63"/>
      <c r="U18" s="241"/>
      <c r="V18" s="241"/>
      <c r="W18" s="63"/>
      <c r="X18" s="261"/>
      <c r="Y18" s="261"/>
    </row>
    <row r="19" spans="1:25" ht="20.100000000000001" customHeight="1">
      <c r="A19" s="14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"/>
      <c r="X19" s="14"/>
      <c r="Y19" s="14"/>
    </row>
    <row r="20" spans="1:25" ht="20.10000000000000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54" t="s">
        <v>190</v>
      </c>
      <c r="U20" s="254"/>
      <c r="V20" s="254"/>
      <c r="W20" s="254"/>
      <c r="X20" s="254"/>
      <c r="Y20" s="14"/>
    </row>
    <row r="21" spans="1:25" ht="20.100000000000001" customHeight="1">
      <c r="A21" s="249" t="s">
        <v>154</v>
      </c>
      <c r="B21" s="249" t="s">
        <v>191</v>
      </c>
      <c r="C21" s="262">
        <v>0.375</v>
      </c>
      <c r="D21" s="262"/>
      <c r="E21" s="266" t="str">
        <f>B9</f>
        <v>栃木サッカークラブ　Ｕ－１２</v>
      </c>
      <c r="F21" s="266"/>
      <c r="G21" s="266"/>
      <c r="H21" s="266"/>
      <c r="I21" s="240">
        <f>K21+K22</f>
        <v>4</v>
      </c>
      <c r="J21" s="239" t="s">
        <v>192</v>
      </c>
      <c r="K21" s="17">
        <v>3</v>
      </c>
      <c r="L21" s="17" t="s">
        <v>193</v>
      </c>
      <c r="M21" s="17">
        <v>0</v>
      </c>
      <c r="N21" s="239" t="s">
        <v>194</v>
      </c>
      <c r="O21" s="240">
        <f>M21+M22</f>
        <v>1</v>
      </c>
      <c r="P21" s="256" t="str">
        <f>E9</f>
        <v>ＦＣがむしゃら</v>
      </c>
      <c r="Q21" s="256"/>
      <c r="R21" s="256"/>
      <c r="S21" s="256"/>
      <c r="T21" s="260" t="s">
        <v>195</v>
      </c>
      <c r="U21" s="260"/>
      <c r="V21" s="260"/>
      <c r="W21" s="260"/>
      <c r="X21" s="260"/>
      <c r="Y21" s="14"/>
    </row>
    <row r="22" spans="1:25" ht="20.100000000000001" customHeight="1">
      <c r="A22" s="249"/>
      <c r="B22" s="249"/>
      <c r="C22" s="262"/>
      <c r="D22" s="262"/>
      <c r="E22" s="266"/>
      <c r="F22" s="266"/>
      <c r="G22" s="266"/>
      <c r="H22" s="266"/>
      <c r="I22" s="240"/>
      <c r="J22" s="239"/>
      <c r="K22" s="17">
        <v>1</v>
      </c>
      <c r="L22" s="17" t="s">
        <v>193</v>
      </c>
      <c r="M22" s="17">
        <v>1</v>
      </c>
      <c r="N22" s="239"/>
      <c r="O22" s="240"/>
      <c r="P22" s="256"/>
      <c r="Q22" s="256"/>
      <c r="R22" s="256"/>
      <c r="S22" s="256"/>
      <c r="T22" s="260"/>
      <c r="U22" s="260"/>
      <c r="V22" s="260"/>
      <c r="W22" s="260"/>
      <c r="X22" s="260"/>
      <c r="Y22" s="14"/>
    </row>
    <row r="23" spans="1:25" ht="20.100000000000001" customHeight="1">
      <c r="A23" s="16"/>
      <c r="B23" s="127"/>
      <c r="C23" s="127"/>
      <c r="D23" s="127"/>
      <c r="E23" s="128"/>
      <c r="F23" s="128"/>
      <c r="G23" s="128"/>
      <c r="H23" s="128"/>
      <c r="I23" s="30"/>
      <c r="J23" s="31"/>
      <c r="K23" s="30"/>
      <c r="L23" s="30"/>
      <c r="M23" s="30"/>
      <c r="N23" s="31"/>
      <c r="O23" s="30"/>
      <c r="P23" s="128"/>
      <c r="Q23" s="128"/>
      <c r="R23" s="128"/>
      <c r="S23" s="128"/>
      <c r="T23" s="57"/>
      <c r="U23" s="57"/>
      <c r="V23" s="57"/>
      <c r="W23" s="132"/>
      <c r="X23" s="132"/>
      <c r="Y23" s="14"/>
    </row>
    <row r="24" spans="1:25" ht="20.100000000000001" customHeight="1">
      <c r="A24" s="249" t="s">
        <v>167</v>
      </c>
      <c r="B24" s="249" t="s">
        <v>196</v>
      </c>
      <c r="C24" s="262">
        <v>0.375</v>
      </c>
      <c r="D24" s="262"/>
      <c r="E24" s="256" t="str">
        <f>H9</f>
        <v>佐野ＳＳＳ</v>
      </c>
      <c r="F24" s="256"/>
      <c r="G24" s="256"/>
      <c r="H24" s="256"/>
      <c r="I24" s="240">
        <f>K24+K25</f>
        <v>0</v>
      </c>
      <c r="J24" s="239" t="s">
        <v>192</v>
      </c>
      <c r="K24" s="17">
        <v>0</v>
      </c>
      <c r="L24" s="17" t="s">
        <v>193</v>
      </c>
      <c r="M24" s="17">
        <v>1</v>
      </c>
      <c r="N24" s="239" t="s">
        <v>194</v>
      </c>
      <c r="O24" s="240">
        <f>M24+M25</f>
        <v>3</v>
      </c>
      <c r="P24" s="267" t="str">
        <f>K9</f>
        <v>都賀クラブジュニア</v>
      </c>
      <c r="Q24" s="267"/>
      <c r="R24" s="267"/>
      <c r="S24" s="267"/>
      <c r="T24" s="260" t="s">
        <v>197</v>
      </c>
      <c r="U24" s="260"/>
      <c r="V24" s="260"/>
      <c r="W24" s="260"/>
      <c r="X24" s="260"/>
      <c r="Y24" s="14"/>
    </row>
    <row r="25" spans="1:25" ht="20.100000000000001" customHeight="1">
      <c r="A25" s="249"/>
      <c r="B25" s="249"/>
      <c r="C25" s="262"/>
      <c r="D25" s="262"/>
      <c r="E25" s="256"/>
      <c r="F25" s="256"/>
      <c r="G25" s="256"/>
      <c r="H25" s="256"/>
      <c r="I25" s="240"/>
      <c r="J25" s="239"/>
      <c r="K25" s="17">
        <v>0</v>
      </c>
      <c r="L25" s="17" t="s">
        <v>193</v>
      </c>
      <c r="M25" s="17">
        <v>2</v>
      </c>
      <c r="N25" s="239"/>
      <c r="O25" s="240"/>
      <c r="P25" s="267"/>
      <c r="Q25" s="267"/>
      <c r="R25" s="267"/>
      <c r="S25" s="267"/>
      <c r="T25" s="260"/>
      <c r="U25" s="260"/>
      <c r="V25" s="260"/>
      <c r="W25" s="260"/>
      <c r="X25" s="260"/>
      <c r="Y25" s="14"/>
    </row>
    <row r="26" spans="1:25" ht="20.100000000000001" customHeight="1">
      <c r="A26" s="16"/>
      <c r="B26" s="127"/>
      <c r="C26" s="127"/>
      <c r="D26" s="127"/>
      <c r="E26" s="128"/>
      <c r="F26" s="128"/>
      <c r="G26" s="128"/>
      <c r="H26" s="128"/>
      <c r="I26" s="30"/>
      <c r="J26" s="31"/>
      <c r="K26" s="30"/>
      <c r="L26" s="30"/>
      <c r="M26" s="30"/>
      <c r="N26" s="31"/>
      <c r="O26" s="30"/>
      <c r="P26" s="128"/>
      <c r="Q26" s="128"/>
      <c r="R26" s="128"/>
      <c r="S26" s="128"/>
      <c r="T26" s="57"/>
      <c r="U26" s="57"/>
      <c r="V26" s="57"/>
      <c r="W26" s="132"/>
      <c r="X26" s="132"/>
      <c r="Y26" s="14"/>
    </row>
    <row r="27" spans="1:25" ht="20.100000000000001" customHeight="1">
      <c r="A27" s="249" t="s">
        <v>154</v>
      </c>
      <c r="B27" s="249" t="s">
        <v>198</v>
      </c>
      <c r="C27" s="262">
        <v>0.40972222222222227</v>
      </c>
      <c r="D27" s="262"/>
      <c r="E27" s="281" t="str">
        <f>O9</f>
        <v>南河内サッカースポーツ少年団</v>
      </c>
      <c r="F27" s="281"/>
      <c r="G27" s="281"/>
      <c r="H27" s="281"/>
      <c r="I27" s="240">
        <f>K27+K28</f>
        <v>1</v>
      </c>
      <c r="J27" s="239" t="s">
        <v>192</v>
      </c>
      <c r="K27" s="17">
        <v>0</v>
      </c>
      <c r="L27" s="17" t="s">
        <v>193</v>
      </c>
      <c r="M27" s="17">
        <v>0</v>
      </c>
      <c r="N27" s="239" t="s">
        <v>194</v>
      </c>
      <c r="O27" s="240">
        <f>M27+M28</f>
        <v>1</v>
      </c>
      <c r="P27" s="265" t="str">
        <f>R9</f>
        <v>ブラッドレスサッカークラブ</v>
      </c>
      <c r="Q27" s="265"/>
      <c r="R27" s="265"/>
      <c r="S27" s="265"/>
      <c r="T27" s="260" t="s">
        <v>199</v>
      </c>
      <c r="U27" s="260"/>
      <c r="V27" s="260"/>
      <c r="W27" s="260"/>
      <c r="X27" s="260"/>
      <c r="Y27" s="14"/>
    </row>
    <row r="28" spans="1:25" ht="20.100000000000001" customHeight="1">
      <c r="A28" s="249"/>
      <c r="B28" s="249"/>
      <c r="C28" s="262"/>
      <c r="D28" s="262"/>
      <c r="E28" s="281"/>
      <c r="F28" s="281"/>
      <c r="G28" s="281"/>
      <c r="H28" s="281"/>
      <c r="I28" s="240"/>
      <c r="J28" s="239"/>
      <c r="K28" s="17">
        <v>1</v>
      </c>
      <c r="L28" s="17" t="s">
        <v>193</v>
      </c>
      <c r="M28" s="17">
        <v>1</v>
      </c>
      <c r="N28" s="239"/>
      <c r="O28" s="240"/>
      <c r="P28" s="265"/>
      <c r="Q28" s="265"/>
      <c r="R28" s="265"/>
      <c r="S28" s="265"/>
      <c r="T28" s="260"/>
      <c r="U28" s="260"/>
      <c r="V28" s="260"/>
      <c r="W28" s="260"/>
      <c r="X28" s="260"/>
      <c r="Y28" s="14"/>
    </row>
    <row r="29" spans="1:25" ht="20.100000000000001" customHeight="1">
      <c r="A29" s="16"/>
      <c r="B29" s="127"/>
      <c r="C29" s="127"/>
      <c r="D29" s="127"/>
      <c r="E29" s="128"/>
      <c r="F29" s="128"/>
      <c r="G29" s="128"/>
      <c r="H29" s="128"/>
      <c r="I29" s="30"/>
      <c r="J29" s="30" t="s">
        <v>255</v>
      </c>
      <c r="K29" s="172">
        <v>3</v>
      </c>
      <c r="L29" s="172" t="s">
        <v>193</v>
      </c>
      <c r="M29" s="172">
        <v>1</v>
      </c>
      <c r="N29" s="31"/>
      <c r="O29" s="30"/>
      <c r="P29" s="128"/>
      <c r="Q29" s="128"/>
      <c r="R29" s="128"/>
      <c r="S29" s="128"/>
      <c r="T29" s="57"/>
      <c r="U29" s="57"/>
      <c r="V29" s="57"/>
      <c r="W29" s="132"/>
      <c r="X29" s="132"/>
      <c r="Y29" s="14"/>
    </row>
    <row r="30" spans="1:25" ht="20.100000000000001" customHeight="1">
      <c r="A30" s="16"/>
      <c r="B30" s="143"/>
      <c r="C30" s="143"/>
      <c r="D30" s="143"/>
      <c r="E30" s="145"/>
      <c r="F30" s="145"/>
      <c r="G30" s="145"/>
      <c r="H30" s="145"/>
      <c r="I30" s="30"/>
      <c r="J30" s="31"/>
      <c r="K30" s="30"/>
      <c r="L30" s="30"/>
      <c r="M30" s="30"/>
      <c r="N30" s="31"/>
      <c r="O30" s="30"/>
      <c r="P30" s="145"/>
      <c r="Q30" s="145"/>
      <c r="R30" s="145"/>
      <c r="S30" s="145"/>
      <c r="T30" s="57"/>
      <c r="U30" s="57"/>
      <c r="V30" s="57"/>
      <c r="W30" s="144"/>
      <c r="X30" s="144"/>
      <c r="Y30" s="14"/>
    </row>
    <row r="31" spans="1:25" ht="20.100000000000001" customHeight="1">
      <c r="A31" s="249" t="s">
        <v>167</v>
      </c>
      <c r="B31" s="249" t="s">
        <v>198</v>
      </c>
      <c r="C31" s="262">
        <v>0.40972222222222227</v>
      </c>
      <c r="D31" s="262"/>
      <c r="E31" s="265" t="str">
        <f>U9</f>
        <v>緑が丘ＹＦＣサッカー教室</v>
      </c>
      <c r="F31" s="265"/>
      <c r="G31" s="265"/>
      <c r="H31" s="265"/>
      <c r="I31" s="240">
        <f>K31+K32</f>
        <v>0</v>
      </c>
      <c r="J31" s="239" t="s">
        <v>192</v>
      </c>
      <c r="K31" s="17">
        <v>0</v>
      </c>
      <c r="L31" s="17" t="s">
        <v>193</v>
      </c>
      <c r="M31" s="17">
        <v>0</v>
      </c>
      <c r="N31" s="239" t="s">
        <v>194</v>
      </c>
      <c r="O31" s="240">
        <f>M31+M32</f>
        <v>3</v>
      </c>
      <c r="P31" s="281" t="str">
        <f>X9</f>
        <v>カテット白沢サッカースクール</v>
      </c>
      <c r="Q31" s="281"/>
      <c r="R31" s="281"/>
      <c r="S31" s="281"/>
      <c r="T31" s="260" t="s">
        <v>200</v>
      </c>
      <c r="U31" s="260"/>
      <c r="V31" s="260"/>
      <c r="W31" s="260"/>
      <c r="X31" s="260"/>
      <c r="Y31" s="14"/>
    </row>
    <row r="32" spans="1:25" ht="20.100000000000001" customHeight="1">
      <c r="A32" s="249"/>
      <c r="B32" s="249"/>
      <c r="C32" s="262"/>
      <c r="D32" s="262"/>
      <c r="E32" s="265"/>
      <c r="F32" s="265"/>
      <c r="G32" s="265"/>
      <c r="H32" s="265"/>
      <c r="I32" s="240"/>
      <c r="J32" s="239"/>
      <c r="K32" s="17">
        <v>0</v>
      </c>
      <c r="L32" s="17" t="s">
        <v>193</v>
      </c>
      <c r="M32" s="17">
        <v>3</v>
      </c>
      <c r="N32" s="239"/>
      <c r="O32" s="240"/>
      <c r="P32" s="281"/>
      <c r="Q32" s="281"/>
      <c r="R32" s="281"/>
      <c r="S32" s="281"/>
      <c r="T32" s="260"/>
      <c r="U32" s="260"/>
      <c r="V32" s="260"/>
      <c r="W32" s="260"/>
      <c r="X32" s="260"/>
      <c r="Y32" s="14"/>
    </row>
    <row r="33" spans="1:25" ht="20.100000000000001" customHeight="1">
      <c r="A33" s="16"/>
      <c r="B33" s="16"/>
      <c r="C33" s="127"/>
      <c r="D33" s="12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14"/>
    </row>
    <row r="34" spans="1:25" ht="20.100000000000001" customHeight="1">
      <c r="A34" s="249" t="s">
        <v>154</v>
      </c>
      <c r="B34" s="249" t="s">
        <v>201</v>
      </c>
      <c r="C34" s="262">
        <v>0.46527777777777773</v>
      </c>
      <c r="D34" s="262"/>
      <c r="E34" s="275" t="str">
        <f>E21</f>
        <v>栃木サッカークラブ　Ｕ－１２</v>
      </c>
      <c r="F34" s="275"/>
      <c r="G34" s="275"/>
      <c r="H34" s="275"/>
      <c r="I34" s="240">
        <f>K34+K35</f>
        <v>9</v>
      </c>
      <c r="J34" s="239" t="s">
        <v>192</v>
      </c>
      <c r="K34" s="17">
        <v>1</v>
      </c>
      <c r="L34" s="17" t="s">
        <v>193</v>
      </c>
      <c r="M34" s="17">
        <v>0</v>
      </c>
      <c r="N34" s="239" t="s">
        <v>194</v>
      </c>
      <c r="O34" s="240">
        <f>M34+M35</f>
        <v>1</v>
      </c>
      <c r="P34" s="289" t="str">
        <f>P24</f>
        <v>都賀クラブジュニア</v>
      </c>
      <c r="Q34" s="289"/>
      <c r="R34" s="289"/>
      <c r="S34" s="289"/>
      <c r="T34" s="271" t="s">
        <v>204</v>
      </c>
      <c r="U34" s="271"/>
      <c r="V34" s="271"/>
      <c r="W34" s="271"/>
      <c r="X34" s="271"/>
      <c r="Y34" s="14"/>
    </row>
    <row r="35" spans="1:25" ht="20.100000000000001" customHeight="1">
      <c r="A35" s="249"/>
      <c r="B35" s="249"/>
      <c r="C35" s="262"/>
      <c r="D35" s="262"/>
      <c r="E35" s="275"/>
      <c r="F35" s="275"/>
      <c r="G35" s="275"/>
      <c r="H35" s="275"/>
      <c r="I35" s="240"/>
      <c r="J35" s="239"/>
      <c r="K35" s="17">
        <v>8</v>
      </c>
      <c r="L35" s="17" t="s">
        <v>193</v>
      </c>
      <c r="M35" s="17">
        <v>1</v>
      </c>
      <c r="N35" s="239"/>
      <c r="O35" s="240"/>
      <c r="P35" s="289"/>
      <c r="Q35" s="289"/>
      <c r="R35" s="289"/>
      <c r="S35" s="289"/>
      <c r="T35" s="271"/>
      <c r="U35" s="271"/>
      <c r="V35" s="271"/>
      <c r="W35" s="271"/>
      <c r="X35" s="271"/>
      <c r="Y35" s="14"/>
    </row>
    <row r="36" spans="1:25" ht="20.100000000000001" customHeight="1">
      <c r="C36" s="127"/>
      <c r="D36" s="127"/>
      <c r="I36" s="173"/>
      <c r="J36" s="173"/>
      <c r="K36" s="173"/>
      <c r="L36" s="173"/>
      <c r="M36" s="173"/>
      <c r="N36" s="173"/>
      <c r="O36" s="173"/>
      <c r="T36" s="75"/>
      <c r="U36" s="75"/>
      <c r="V36" s="75"/>
      <c r="W36" s="75"/>
      <c r="X36" s="75"/>
    </row>
    <row r="37" spans="1:25" ht="20.100000000000001" customHeight="1">
      <c r="A37" s="249" t="s">
        <v>167</v>
      </c>
      <c r="B37" s="249" t="s">
        <v>201</v>
      </c>
      <c r="C37" s="262">
        <v>0.46527777777777773</v>
      </c>
      <c r="D37" s="262"/>
      <c r="E37" s="284" t="str">
        <f>E27</f>
        <v>南河内サッカースポーツ少年団</v>
      </c>
      <c r="F37" s="284"/>
      <c r="G37" s="284"/>
      <c r="H37" s="284"/>
      <c r="I37" s="240">
        <f>K37+K38</f>
        <v>3</v>
      </c>
      <c r="J37" s="239" t="s">
        <v>192</v>
      </c>
      <c r="K37" s="17">
        <v>2</v>
      </c>
      <c r="L37" s="17" t="s">
        <v>193</v>
      </c>
      <c r="M37" s="17">
        <v>0</v>
      </c>
      <c r="N37" s="239" t="s">
        <v>194</v>
      </c>
      <c r="O37" s="240">
        <f>M37+M38</f>
        <v>0</v>
      </c>
      <c r="P37" s="288" t="str">
        <f>P31</f>
        <v>カテット白沢サッカースクール</v>
      </c>
      <c r="Q37" s="288"/>
      <c r="R37" s="288"/>
      <c r="S37" s="288"/>
      <c r="T37" s="271" t="s">
        <v>207</v>
      </c>
      <c r="U37" s="271"/>
      <c r="V37" s="271"/>
      <c r="W37" s="271"/>
      <c r="X37" s="271"/>
    </row>
    <row r="38" spans="1:25" ht="20.100000000000001" customHeight="1">
      <c r="A38" s="249"/>
      <c r="B38" s="249"/>
      <c r="C38" s="262"/>
      <c r="D38" s="262"/>
      <c r="E38" s="284"/>
      <c r="F38" s="284"/>
      <c r="G38" s="284"/>
      <c r="H38" s="284"/>
      <c r="I38" s="240"/>
      <c r="J38" s="239"/>
      <c r="K38" s="17">
        <v>1</v>
      </c>
      <c r="L38" s="17" t="s">
        <v>193</v>
      </c>
      <c r="M38" s="17">
        <v>0</v>
      </c>
      <c r="N38" s="239"/>
      <c r="O38" s="240"/>
      <c r="P38" s="288"/>
      <c r="Q38" s="288"/>
      <c r="R38" s="288"/>
      <c r="S38" s="288"/>
      <c r="T38" s="271"/>
      <c r="U38" s="271"/>
      <c r="V38" s="271"/>
      <c r="W38" s="271"/>
      <c r="X38" s="271"/>
    </row>
    <row r="39" spans="1:25" ht="20.100000000000001" customHeight="1"/>
    <row r="40" spans="1:25" ht="20.100000000000001" customHeight="1"/>
    <row r="41" spans="1:25" ht="20.100000000000001" customHeight="1"/>
    <row r="42" spans="1:25" ht="20.100000000000001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20.100000000000001" customHeight="1"/>
    <row r="44" spans="1:25" ht="20.100000000000001" customHeight="1" thickBot="1">
      <c r="C44" s="6"/>
      <c r="D44" s="6"/>
      <c r="E44" s="177"/>
      <c r="F44" s="177"/>
      <c r="G44" s="178"/>
      <c r="H44" s="169"/>
      <c r="I44" s="3"/>
      <c r="J44" s="6"/>
      <c r="K44" s="6"/>
      <c r="L44" s="242" t="s">
        <v>227</v>
      </c>
      <c r="M44" s="243"/>
      <c r="N44" s="243"/>
      <c r="O44" s="244"/>
      <c r="P44" s="6"/>
      <c r="Q44" s="6"/>
      <c r="R44" s="3"/>
      <c r="S44" s="170"/>
      <c r="T44" s="180"/>
      <c r="U44" s="177"/>
      <c r="V44" s="177"/>
    </row>
    <row r="45" spans="1:25" ht="20.100000000000001" customHeight="1" thickTop="1">
      <c r="A45" s="16"/>
      <c r="B45" s="16"/>
      <c r="C45" s="20"/>
      <c r="D45" s="20"/>
      <c r="E45" s="167"/>
      <c r="F45" s="247" t="s">
        <v>209</v>
      </c>
      <c r="G45" s="247"/>
      <c r="H45" s="250"/>
      <c r="I45" s="163"/>
      <c r="J45" s="16"/>
      <c r="K45" s="16"/>
      <c r="L45" s="16"/>
      <c r="M45" s="16"/>
      <c r="N45" s="20"/>
      <c r="O45" s="20"/>
      <c r="P45" s="20"/>
      <c r="Q45" s="20"/>
      <c r="R45" s="162"/>
      <c r="S45" s="250" t="s">
        <v>210</v>
      </c>
      <c r="T45" s="247"/>
      <c r="U45" s="247"/>
      <c r="V45" s="176"/>
      <c r="W45" s="16"/>
      <c r="X45" s="16"/>
      <c r="Y45" s="16"/>
    </row>
    <row r="46" spans="1:25" ht="20.100000000000001" customHeight="1" thickBot="1">
      <c r="A46" s="16"/>
      <c r="B46" s="20"/>
      <c r="C46" s="18"/>
      <c r="D46" s="18"/>
      <c r="E46" s="187"/>
      <c r="F46" s="26"/>
      <c r="G46" s="20"/>
      <c r="H46" s="20"/>
      <c r="I46" s="165"/>
      <c r="J46" s="183"/>
      <c r="K46" s="174"/>
      <c r="L46" s="16"/>
      <c r="M46" s="20"/>
      <c r="N46" s="20"/>
      <c r="O46" s="20"/>
      <c r="P46" s="20"/>
      <c r="Q46" s="18"/>
      <c r="R46" s="187"/>
      <c r="S46" s="26"/>
      <c r="T46" s="20"/>
      <c r="U46" s="20"/>
      <c r="V46" s="165"/>
      <c r="W46" s="183"/>
      <c r="X46" s="174"/>
      <c r="Y46" s="16"/>
    </row>
    <row r="47" spans="1:25" ht="20.100000000000001" customHeight="1" thickTop="1">
      <c r="A47" s="16"/>
      <c r="B47" s="23"/>
      <c r="C47" s="251" t="s">
        <v>211</v>
      </c>
      <c r="D47" s="250"/>
      <c r="E47" s="280"/>
      <c r="F47" s="167"/>
      <c r="G47" s="20"/>
      <c r="H47" s="20"/>
      <c r="I47" s="251" t="s">
        <v>212</v>
      </c>
      <c r="J47" s="250"/>
      <c r="K47" s="248"/>
      <c r="L47" s="167"/>
      <c r="M47" s="20"/>
      <c r="N47" s="20"/>
      <c r="O47" s="23"/>
      <c r="P47" s="251" t="s">
        <v>213</v>
      </c>
      <c r="Q47" s="250"/>
      <c r="R47" s="280"/>
      <c r="S47" s="167"/>
      <c r="T47" s="20"/>
      <c r="U47" s="23"/>
      <c r="V47" s="251" t="s">
        <v>214</v>
      </c>
      <c r="W47" s="247"/>
      <c r="X47" s="247"/>
      <c r="Y47" s="167"/>
    </row>
    <row r="48" spans="1:25" ht="20.100000000000001" customHeight="1">
      <c r="A48" s="16"/>
      <c r="B48" s="23"/>
      <c r="C48" s="16"/>
      <c r="D48" s="16"/>
      <c r="E48" s="16"/>
      <c r="F48" s="167"/>
      <c r="G48" s="26"/>
      <c r="H48" s="28"/>
      <c r="I48" s="26"/>
      <c r="J48" s="20"/>
      <c r="K48" s="20"/>
      <c r="L48" s="167"/>
      <c r="M48" s="20"/>
      <c r="N48" s="20"/>
      <c r="O48" s="28"/>
      <c r="P48" s="26"/>
      <c r="Q48" s="20"/>
      <c r="R48" s="20"/>
      <c r="S48" s="167"/>
      <c r="T48" s="16"/>
      <c r="U48" s="20"/>
      <c r="V48" s="29"/>
      <c r="W48" s="26"/>
      <c r="X48" s="20"/>
      <c r="Y48" s="167"/>
    </row>
    <row r="49" spans="1:25" ht="20.100000000000001" customHeight="1">
      <c r="A49" s="16"/>
      <c r="B49" s="247">
        <v>1</v>
      </c>
      <c r="C49" s="247"/>
      <c r="D49" s="16"/>
      <c r="E49" s="247">
        <v>2</v>
      </c>
      <c r="F49" s="247"/>
      <c r="G49" s="26"/>
      <c r="H49" s="247">
        <v>3</v>
      </c>
      <c r="I49" s="247"/>
      <c r="J49" s="26"/>
      <c r="K49" s="247">
        <v>4</v>
      </c>
      <c r="L49" s="247"/>
      <c r="M49" s="26"/>
      <c r="N49" s="26"/>
      <c r="O49" s="249">
        <v>5</v>
      </c>
      <c r="P49" s="249"/>
      <c r="Q49" s="26"/>
      <c r="R49" s="247">
        <v>6</v>
      </c>
      <c r="S49" s="247"/>
      <c r="T49" s="25"/>
      <c r="U49" s="249">
        <v>7</v>
      </c>
      <c r="V49" s="249"/>
      <c r="W49" s="16"/>
      <c r="X49" s="249">
        <v>8</v>
      </c>
      <c r="Y49" s="249"/>
    </row>
    <row r="50" spans="1:25" ht="20.100000000000001" customHeight="1">
      <c r="A50" s="16"/>
      <c r="B50" s="241" t="str">
        <f>組み合わせ表!AA97</f>
        <v>ＦＣ　ＳＨＵＪＡＫＵ</v>
      </c>
      <c r="C50" s="241"/>
      <c r="D50" s="62"/>
      <c r="E50" s="286" t="str">
        <f>組み合わせ表!AA93</f>
        <v>ｕｎｉｏｎ ｓｐｏｒｔｓ ｃｌｕｂ</v>
      </c>
      <c r="F50" s="286"/>
      <c r="G50" s="63"/>
      <c r="H50" s="287" t="str">
        <f>組み合わせ表!AA89</f>
        <v>ＦＣアリーバー　ビクトリー</v>
      </c>
      <c r="I50" s="287"/>
      <c r="J50" s="63"/>
      <c r="K50" s="261" t="str">
        <f>組み合わせ表!AA85</f>
        <v>国本ジュニアサッカークラブ</v>
      </c>
      <c r="L50" s="261"/>
      <c r="M50" s="63"/>
      <c r="N50" s="63"/>
      <c r="O50" s="290" t="str">
        <f>組み合わせ表!AA81</f>
        <v>今市ジュニオール</v>
      </c>
      <c r="P50" s="290"/>
      <c r="Q50" s="63"/>
      <c r="R50" s="241" t="str">
        <f>組み合わせ表!AA77</f>
        <v>御厨フットボールクラブ</v>
      </c>
      <c r="S50" s="241"/>
      <c r="T50" s="63"/>
      <c r="U50" s="241" t="str">
        <f>組み合わせ表!AA73</f>
        <v>野原グランディオスＦＣ</v>
      </c>
      <c r="V50" s="241"/>
      <c r="W50" s="63"/>
      <c r="X50" s="259" t="str">
        <f>組み合わせ表!AA69</f>
        <v>ＦＣ　ＶＡＬＯＮ</v>
      </c>
      <c r="Y50" s="259"/>
    </row>
    <row r="51" spans="1:25" ht="20.100000000000001" customHeight="1">
      <c r="A51" s="16"/>
      <c r="B51" s="241"/>
      <c r="C51" s="241"/>
      <c r="D51" s="62"/>
      <c r="E51" s="286"/>
      <c r="F51" s="286"/>
      <c r="G51" s="63"/>
      <c r="H51" s="287"/>
      <c r="I51" s="287"/>
      <c r="J51" s="63"/>
      <c r="K51" s="261"/>
      <c r="L51" s="261"/>
      <c r="M51" s="63"/>
      <c r="N51" s="63"/>
      <c r="O51" s="290"/>
      <c r="P51" s="290"/>
      <c r="Q51" s="63"/>
      <c r="R51" s="241"/>
      <c r="S51" s="241"/>
      <c r="T51" s="63"/>
      <c r="U51" s="241"/>
      <c r="V51" s="241"/>
      <c r="W51" s="63"/>
      <c r="X51" s="259"/>
      <c r="Y51" s="259"/>
    </row>
    <row r="52" spans="1:25" ht="20.100000000000001" customHeight="1">
      <c r="A52" s="16"/>
      <c r="B52" s="241"/>
      <c r="C52" s="241"/>
      <c r="D52" s="62"/>
      <c r="E52" s="286"/>
      <c r="F52" s="286"/>
      <c r="G52" s="63"/>
      <c r="H52" s="287"/>
      <c r="I52" s="287"/>
      <c r="J52" s="63"/>
      <c r="K52" s="261"/>
      <c r="L52" s="261"/>
      <c r="M52" s="63"/>
      <c r="N52" s="63"/>
      <c r="O52" s="290"/>
      <c r="P52" s="290"/>
      <c r="Q52" s="63"/>
      <c r="R52" s="241"/>
      <c r="S52" s="241"/>
      <c r="T52" s="63"/>
      <c r="U52" s="241"/>
      <c r="V52" s="241"/>
      <c r="W52" s="63"/>
      <c r="X52" s="259"/>
      <c r="Y52" s="259"/>
    </row>
    <row r="53" spans="1:25" ht="20.100000000000001" customHeight="1">
      <c r="A53" s="16"/>
      <c r="B53" s="241"/>
      <c r="C53" s="241"/>
      <c r="D53" s="62"/>
      <c r="E53" s="286"/>
      <c r="F53" s="286"/>
      <c r="G53" s="63"/>
      <c r="H53" s="287"/>
      <c r="I53" s="287"/>
      <c r="J53" s="63"/>
      <c r="K53" s="261"/>
      <c r="L53" s="261"/>
      <c r="M53" s="63"/>
      <c r="N53" s="63"/>
      <c r="O53" s="290"/>
      <c r="P53" s="290"/>
      <c r="Q53" s="63"/>
      <c r="R53" s="241"/>
      <c r="S53" s="241"/>
      <c r="T53" s="63"/>
      <c r="U53" s="241"/>
      <c r="V53" s="241"/>
      <c r="W53" s="63"/>
      <c r="X53" s="259"/>
      <c r="Y53" s="259"/>
    </row>
    <row r="54" spans="1:25" ht="20.100000000000001" customHeight="1">
      <c r="A54" s="16"/>
      <c r="B54" s="241"/>
      <c r="C54" s="241"/>
      <c r="D54" s="62"/>
      <c r="E54" s="286"/>
      <c r="F54" s="286"/>
      <c r="G54" s="63"/>
      <c r="H54" s="287"/>
      <c r="I54" s="287"/>
      <c r="J54" s="63"/>
      <c r="K54" s="261"/>
      <c r="L54" s="261"/>
      <c r="M54" s="63"/>
      <c r="N54" s="63"/>
      <c r="O54" s="290"/>
      <c r="P54" s="290"/>
      <c r="Q54" s="63"/>
      <c r="R54" s="241"/>
      <c r="S54" s="241"/>
      <c r="T54" s="63"/>
      <c r="U54" s="241"/>
      <c r="V54" s="241"/>
      <c r="W54" s="63"/>
      <c r="X54" s="259"/>
      <c r="Y54" s="259"/>
    </row>
    <row r="55" spans="1:25" ht="20.100000000000001" customHeight="1">
      <c r="A55" s="16"/>
      <c r="B55" s="241"/>
      <c r="C55" s="241"/>
      <c r="D55" s="62"/>
      <c r="E55" s="286"/>
      <c r="F55" s="286"/>
      <c r="G55" s="63"/>
      <c r="H55" s="287"/>
      <c r="I55" s="287"/>
      <c r="J55" s="63"/>
      <c r="K55" s="261"/>
      <c r="L55" s="261"/>
      <c r="M55" s="63"/>
      <c r="N55" s="63"/>
      <c r="O55" s="290"/>
      <c r="P55" s="290"/>
      <c r="Q55" s="63"/>
      <c r="R55" s="241"/>
      <c r="S55" s="241"/>
      <c r="T55" s="63"/>
      <c r="U55" s="241"/>
      <c r="V55" s="241"/>
      <c r="W55" s="63"/>
      <c r="X55" s="259"/>
      <c r="Y55" s="259"/>
    </row>
    <row r="56" spans="1:25" ht="20.100000000000001" customHeight="1">
      <c r="A56" s="16"/>
      <c r="B56" s="241"/>
      <c r="C56" s="241"/>
      <c r="D56" s="62"/>
      <c r="E56" s="286"/>
      <c r="F56" s="286"/>
      <c r="G56" s="63"/>
      <c r="H56" s="287"/>
      <c r="I56" s="287"/>
      <c r="J56" s="63"/>
      <c r="K56" s="261"/>
      <c r="L56" s="261"/>
      <c r="M56" s="63"/>
      <c r="N56" s="63"/>
      <c r="O56" s="290"/>
      <c r="P56" s="290"/>
      <c r="Q56" s="63"/>
      <c r="R56" s="241"/>
      <c r="S56" s="241"/>
      <c r="T56" s="63"/>
      <c r="U56" s="241"/>
      <c r="V56" s="241"/>
      <c r="W56" s="63"/>
      <c r="X56" s="259"/>
      <c r="Y56" s="259"/>
    </row>
    <row r="57" spans="1:25" ht="20.100000000000001" customHeight="1">
      <c r="A57" s="16"/>
      <c r="B57" s="241"/>
      <c r="C57" s="241"/>
      <c r="D57" s="62"/>
      <c r="E57" s="286"/>
      <c r="F57" s="286"/>
      <c r="G57" s="63"/>
      <c r="H57" s="287"/>
      <c r="I57" s="287"/>
      <c r="J57" s="63"/>
      <c r="K57" s="261"/>
      <c r="L57" s="261"/>
      <c r="M57" s="63"/>
      <c r="N57" s="63"/>
      <c r="O57" s="290"/>
      <c r="P57" s="290"/>
      <c r="Q57" s="63"/>
      <c r="R57" s="241"/>
      <c r="S57" s="241"/>
      <c r="T57" s="63"/>
      <c r="U57" s="241"/>
      <c r="V57" s="241"/>
      <c r="W57" s="63"/>
      <c r="X57" s="259"/>
      <c r="Y57" s="259"/>
    </row>
    <row r="58" spans="1:25" ht="20.100000000000001" customHeight="1">
      <c r="A58" s="16"/>
      <c r="B58" s="241"/>
      <c r="C58" s="241"/>
      <c r="D58" s="62"/>
      <c r="E58" s="286"/>
      <c r="F58" s="286"/>
      <c r="G58" s="63"/>
      <c r="H58" s="287"/>
      <c r="I58" s="287"/>
      <c r="J58" s="63"/>
      <c r="K58" s="261"/>
      <c r="L58" s="261"/>
      <c r="M58" s="63"/>
      <c r="N58" s="63"/>
      <c r="O58" s="290"/>
      <c r="P58" s="290"/>
      <c r="Q58" s="63"/>
      <c r="R58" s="241"/>
      <c r="S58" s="241"/>
      <c r="T58" s="63"/>
      <c r="U58" s="241"/>
      <c r="V58" s="241"/>
      <c r="W58" s="63"/>
      <c r="X58" s="259"/>
      <c r="Y58" s="259"/>
    </row>
    <row r="59" spans="1:25" ht="20.100000000000001" customHeight="1">
      <c r="A59" s="16"/>
      <c r="B59" s="241"/>
      <c r="C59" s="241"/>
      <c r="D59" s="62"/>
      <c r="E59" s="286"/>
      <c r="F59" s="286"/>
      <c r="G59" s="63"/>
      <c r="H59" s="287"/>
      <c r="I59" s="287"/>
      <c r="J59" s="63"/>
      <c r="K59" s="261"/>
      <c r="L59" s="261"/>
      <c r="M59" s="63"/>
      <c r="N59" s="63"/>
      <c r="O59" s="290"/>
      <c r="P59" s="290"/>
      <c r="Q59" s="63"/>
      <c r="R59" s="241"/>
      <c r="S59" s="241"/>
      <c r="T59" s="63"/>
      <c r="U59" s="241"/>
      <c r="V59" s="241"/>
      <c r="W59" s="63"/>
      <c r="X59" s="259"/>
      <c r="Y59" s="259"/>
    </row>
    <row r="60" spans="1:25" ht="20.100000000000001" customHeight="1">
      <c r="A60" s="14"/>
      <c r="B60" s="14"/>
      <c r="C60" s="14"/>
      <c r="D60" s="14"/>
      <c r="E60" s="14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4"/>
      <c r="X60" s="14"/>
      <c r="Y60" s="14"/>
    </row>
    <row r="61" spans="1:25" ht="20.100000000000001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54" t="s">
        <v>190</v>
      </c>
      <c r="U61" s="254"/>
      <c r="V61" s="254"/>
      <c r="W61" s="254"/>
      <c r="X61" s="254"/>
      <c r="Y61" s="14"/>
    </row>
    <row r="62" spans="1:25" ht="20.100000000000001" customHeight="1">
      <c r="A62" s="249" t="s">
        <v>154</v>
      </c>
      <c r="B62" s="249" t="s">
        <v>215</v>
      </c>
      <c r="C62" s="262">
        <v>0.53472222222222221</v>
      </c>
      <c r="D62" s="262"/>
      <c r="E62" s="256" t="str">
        <f>B50</f>
        <v>ＦＣ　ＳＨＵＪＡＫＵ</v>
      </c>
      <c r="F62" s="256"/>
      <c r="G62" s="256"/>
      <c r="H62" s="256"/>
      <c r="I62" s="240">
        <f>K62+K63</f>
        <v>1</v>
      </c>
      <c r="J62" s="239" t="s">
        <v>192</v>
      </c>
      <c r="K62" s="17">
        <v>0</v>
      </c>
      <c r="L62" s="17" t="s">
        <v>193</v>
      </c>
      <c r="M62" s="17">
        <v>1</v>
      </c>
      <c r="N62" s="239" t="s">
        <v>194</v>
      </c>
      <c r="O62" s="240">
        <f>M62+M63</f>
        <v>2</v>
      </c>
      <c r="P62" s="267" t="str">
        <f>E50</f>
        <v>ｕｎｉｏｎ ｓｐｏｒｔｓ ｃｌｕｂ</v>
      </c>
      <c r="Q62" s="267"/>
      <c r="R62" s="267"/>
      <c r="S62" s="267"/>
      <c r="T62" s="260" t="s">
        <v>195</v>
      </c>
      <c r="U62" s="260"/>
      <c r="V62" s="260"/>
      <c r="W62" s="260"/>
      <c r="X62" s="260"/>
      <c r="Y62" s="14"/>
    </row>
    <row r="63" spans="1:25" ht="20.100000000000001" customHeight="1">
      <c r="A63" s="249"/>
      <c r="B63" s="249"/>
      <c r="C63" s="262"/>
      <c r="D63" s="262"/>
      <c r="E63" s="256"/>
      <c r="F63" s="256"/>
      <c r="G63" s="256"/>
      <c r="H63" s="256"/>
      <c r="I63" s="240"/>
      <c r="J63" s="239"/>
      <c r="K63" s="17">
        <v>1</v>
      </c>
      <c r="L63" s="17" t="s">
        <v>193</v>
      </c>
      <c r="M63" s="17">
        <v>1</v>
      </c>
      <c r="N63" s="239"/>
      <c r="O63" s="240"/>
      <c r="P63" s="267"/>
      <c r="Q63" s="267"/>
      <c r="R63" s="267"/>
      <c r="S63" s="267"/>
      <c r="T63" s="260"/>
      <c r="U63" s="260"/>
      <c r="V63" s="260"/>
      <c r="W63" s="260"/>
      <c r="X63" s="260"/>
      <c r="Y63" s="14"/>
    </row>
    <row r="64" spans="1:25" ht="20.100000000000001" customHeight="1">
      <c r="A64" s="16"/>
      <c r="B64" s="127"/>
      <c r="C64" s="127"/>
      <c r="D64" s="127"/>
      <c r="E64" s="128"/>
      <c r="F64" s="128"/>
      <c r="G64" s="128"/>
      <c r="H64" s="128"/>
      <c r="I64" s="30"/>
      <c r="J64" s="31"/>
      <c r="K64" s="30"/>
      <c r="L64" s="30"/>
      <c r="M64" s="30"/>
      <c r="N64" s="31"/>
      <c r="O64" s="30"/>
      <c r="P64" s="128"/>
      <c r="Q64" s="128"/>
      <c r="R64" s="128"/>
      <c r="S64" s="128"/>
      <c r="T64" s="57"/>
      <c r="U64" s="57"/>
      <c r="V64" s="57"/>
      <c r="W64" s="132"/>
      <c r="X64" s="132"/>
      <c r="Y64" s="14"/>
    </row>
    <row r="65" spans="1:25" ht="20.100000000000001" customHeight="1">
      <c r="A65" s="249" t="s">
        <v>167</v>
      </c>
      <c r="B65" s="249" t="s">
        <v>215</v>
      </c>
      <c r="C65" s="262">
        <v>0.53472222222222221</v>
      </c>
      <c r="D65" s="262"/>
      <c r="E65" s="278" t="str">
        <f>H50</f>
        <v>ＦＣアリーバー　ビクトリー</v>
      </c>
      <c r="F65" s="278"/>
      <c r="G65" s="278"/>
      <c r="H65" s="278"/>
      <c r="I65" s="240">
        <f>K65+K66</f>
        <v>1</v>
      </c>
      <c r="J65" s="239" t="s">
        <v>192</v>
      </c>
      <c r="K65" s="17">
        <v>0</v>
      </c>
      <c r="L65" s="17" t="s">
        <v>193</v>
      </c>
      <c r="M65" s="17">
        <v>1</v>
      </c>
      <c r="N65" s="239" t="s">
        <v>194</v>
      </c>
      <c r="O65" s="240">
        <f>M65+M66</f>
        <v>1</v>
      </c>
      <c r="P65" s="281" t="str">
        <f>K50</f>
        <v>国本ジュニアサッカークラブ</v>
      </c>
      <c r="Q65" s="281"/>
      <c r="R65" s="281"/>
      <c r="S65" s="281"/>
      <c r="T65" s="260" t="s">
        <v>197</v>
      </c>
      <c r="U65" s="260"/>
      <c r="V65" s="260"/>
      <c r="W65" s="260"/>
      <c r="X65" s="260"/>
      <c r="Y65" s="14"/>
    </row>
    <row r="66" spans="1:25" ht="20.100000000000001" customHeight="1">
      <c r="A66" s="249"/>
      <c r="B66" s="249"/>
      <c r="C66" s="262"/>
      <c r="D66" s="262"/>
      <c r="E66" s="278"/>
      <c r="F66" s="278"/>
      <c r="G66" s="278"/>
      <c r="H66" s="278"/>
      <c r="I66" s="240"/>
      <c r="J66" s="239"/>
      <c r="K66" s="17">
        <v>1</v>
      </c>
      <c r="L66" s="17" t="s">
        <v>193</v>
      </c>
      <c r="M66" s="17">
        <v>0</v>
      </c>
      <c r="N66" s="239"/>
      <c r="O66" s="240"/>
      <c r="P66" s="281"/>
      <c r="Q66" s="281"/>
      <c r="R66" s="281"/>
      <c r="S66" s="281"/>
      <c r="T66" s="260"/>
      <c r="U66" s="260"/>
      <c r="V66" s="260"/>
      <c r="W66" s="260"/>
      <c r="X66" s="260"/>
      <c r="Y66" s="14"/>
    </row>
    <row r="67" spans="1:25" ht="20.100000000000001" customHeight="1">
      <c r="A67" s="143"/>
      <c r="B67" s="143"/>
      <c r="C67" s="147"/>
      <c r="D67" s="147"/>
      <c r="E67" s="150"/>
      <c r="F67" s="150"/>
      <c r="G67" s="150"/>
      <c r="H67" s="150"/>
      <c r="I67" s="172"/>
      <c r="J67" s="172" t="s">
        <v>255</v>
      </c>
      <c r="K67" s="172">
        <v>3</v>
      </c>
      <c r="L67" s="172" t="s">
        <v>193</v>
      </c>
      <c r="M67" s="172">
        <v>4</v>
      </c>
      <c r="N67" s="142"/>
      <c r="O67" s="172"/>
      <c r="P67" s="150"/>
      <c r="Q67" s="150"/>
      <c r="R67" s="150"/>
      <c r="S67" s="150"/>
      <c r="T67" s="146"/>
      <c r="U67" s="146"/>
      <c r="V67" s="146"/>
      <c r="W67" s="146"/>
      <c r="X67" s="146"/>
      <c r="Y67" s="14"/>
    </row>
    <row r="68" spans="1:25" ht="20.100000000000001" customHeight="1">
      <c r="A68" s="16"/>
      <c r="B68" s="127"/>
      <c r="C68" s="127"/>
      <c r="D68" s="127"/>
      <c r="E68" s="128"/>
      <c r="F68" s="128"/>
      <c r="G68" s="128"/>
      <c r="H68" s="128"/>
      <c r="I68" s="30"/>
      <c r="J68" s="31"/>
      <c r="K68" s="30"/>
      <c r="L68" s="30"/>
      <c r="M68" s="30"/>
      <c r="N68" s="31"/>
      <c r="O68" s="30"/>
      <c r="P68" s="128"/>
      <c r="Q68" s="128"/>
      <c r="R68" s="128"/>
      <c r="S68" s="128"/>
      <c r="T68" s="57"/>
      <c r="U68" s="57"/>
      <c r="V68" s="57"/>
      <c r="W68" s="132"/>
      <c r="X68" s="132"/>
      <c r="Y68" s="14"/>
    </row>
    <row r="69" spans="1:25" ht="20.100000000000001" customHeight="1">
      <c r="A69" s="249" t="s">
        <v>154</v>
      </c>
      <c r="B69" s="249" t="s">
        <v>216</v>
      </c>
      <c r="C69" s="262">
        <v>0.56944444444444442</v>
      </c>
      <c r="D69" s="262"/>
      <c r="E69" s="256" t="str">
        <f>O50</f>
        <v>今市ジュニオール</v>
      </c>
      <c r="F69" s="256"/>
      <c r="G69" s="256"/>
      <c r="H69" s="256"/>
      <c r="I69" s="240">
        <f>K69+K70</f>
        <v>0</v>
      </c>
      <c r="J69" s="239" t="s">
        <v>192</v>
      </c>
      <c r="K69" s="17">
        <v>0</v>
      </c>
      <c r="L69" s="17" t="s">
        <v>193</v>
      </c>
      <c r="M69" s="17">
        <v>2</v>
      </c>
      <c r="N69" s="239" t="s">
        <v>194</v>
      </c>
      <c r="O69" s="240">
        <f>M69+M70</f>
        <v>4</v>
      </c>
      <c r="P69" s="281" t="str">
        <f>R50</f>
        <v>御厨フットボールクラブ</v>
      </c>
      <c r="Q69" s="281"/>
      <c r="R69" s="281"/>
      <c r="S69" s="281"/>
      <c r="T69" s="260" t="s">
        <v>199</v>
      </c>
      <c r="U69" s="260"/>
      <c r="V69" s="260"/>
      <c r="W69" s="260"/>
      <c r="X69" s="260"/>
      <c r="Y69" s="14"/>
    </row>
    <row r="70" spans="1:25" ht="20.100000000000001" customHeight="1">
      <c r="A70" s="249"/>
      <c r="B70" s="249"/>
      <c r="C70" s="262"/>
      <c r="D70" s="262"/>
      <c r="E70" s="256"/>
      <c r="F70" s="256"/>
      <c r="G70" s="256"/>
      <c r="H70" s="256"/>
      <c r="I70" s="240"/>
      <c r="J70" s="239"/>
      <c r="K70" s="17">
        <v>0</v>
      </c>
      <c r="L70" s="17" t="s">
        <v>193</v>
      </c>
      <c r="M70" s="17">
        <v>2</v>
      </c>
      <c r="N70" s="239"/>
      <c r="O70" s="240"/>
      <c r="P70" s="281"/>
      <c r="Q70" s="281"/>
      <c r="R70" s="281"/>
      <c r="S70" s="281"/>
      <c r="T70" s="260"/>
      <c r="U70" s="260"/>
      <c r="V70" s="260"/>
      <c r="W70" s="260"/>
      <c r="X70" s="260"/>
      <c r="Y70" s="14"/>
    </row>
    <row r="71" spans="1:25" ht="20.100000000000001" customHeight="1">
      <c r="A71" s="16"/>
      <c r="B71" s="127"/>
      <c r="C71" s="127"/>
      <c r="D71" s="127"/>
      <c r="E71" s="128"/>
      <c r="F71" s="128"/>
      <c r="G71" s="128"/>
      <c r="H71" s="128"/>
      <c r="I71" s="30"/>
      <c r="J71" s="31"/>
      <c r="K71" s="30"/>
      <c r="L71" s="30"/>
      <c r="M71" s="30"/>
      <c r="N71" s="31"/>
      <c r="O71" s="30"/>
      <c r="P71" s="128"/>
      <c r="Q71" s="128"/>
      <c r="R71" s="128"/>
      <c r="S71" s="128"/>
      <c r="T71" s="57"/>
      <c r="U71" s="57"/>
      <c r="V71" s="57"/>
      <c r="W71" s="132"/>
      <c r="X71" s="132"/>
      <c r="Y71" s="14"/>
    </row>
    <row r="72" spans="1:25" ht="20.100000000000001" customHeight="1">
      <c r="A72" s="249" t="s">
        <v>167</v>
      </c>
      <c r="B72" s="249" t="s">
        <v>216</v>
      </c>
      <c r="C72" s="262">
        <v>0.56944444444444442</v>
      </c>
      <c r="D72" s="262"/>
      <c r="E72" s="265" t="str">
        <f>U50</f>
        <v>野原グランディオスＦＣ</v>
      </c>
      <c r="F72" s="265"/>
      <c r="G72" s="265"/>
      <c r="H72" s="265"/>
      <c r="I72" s="240">
        <f>K72+K73</f>
        <v>0</v>
      </c>
      <c r="J72" s="239" t="s">
        <v>192</v>
      </c>
      <c r="K72" s="17">
        <v>0</v>
      </c>
      <c r="L72" s="17" t="s">
        <v>193</v>
      </c>
      <c r="M72" s="17">
        <v>1</v>
      </c>
      <c r="N72" s="239" t="s">
        <v>194</v>
      </c>
      <c r="O72" s="240">
        <f>M72+M73</f>
        <v>2</v>
      </c>
      <c r="P72" s="267" t="str">
        <f>X50</f>
        <v>ＦＣ　ＶＡＬＯＮ</v>
      </c>
      <c r="Q72" s="267"/>
      <c r="R72" s="267"/>
      <c r="S72" s="267"/>
      <c r="T72" s="260" t="s">
        <v>200</v>
      </c>
      <c r="U72" s="260"/>
      <c r="V72" s="260"/>
      <c r="W72" s="260"/>
      <c r="X72" s="260"/>
      <c r="Y72" s="14"/>
    </row>
    <row r="73" spans="1:25" ht="20.100000000000001" customHeight="1">
      <c r="A73" s="249"/>
      <c r="B73" s="249"/>
      <c r="C73" s="262"/>
      <c r="D73" s="262"/>
      <c r="E73" s="265"/>
      <c r="F73" s="265"/>
      <c r="G73" s="265"/>
      <c r="H73" s="265"/>
      <c r="I73" s="240"/>
      <c r="J73" s="239"/>
      <c r="K73" s="17">
        <v>0</v>
      </c>
      <c r="L73" s="17" t="s">
        <v>193</v>
      </c>
      <c r="M73" s="17">
        <v>1</v>
      </c>
      <c r="N73" s="239"/>
      <c r="O73" s="240"/>
      <c r="P73" s="267"/>
      <c r="Q73" s="267"/>
      <c r="R73" s="267"/>
      <c r="S73" s="267"/>
      <c r="T73" s="260"/>
      <c r="U73" s="260"/>
      <c r="V73" s="260"/>
      <c r="W73" s="260"/>
      <c r="X73" s="260"/>
      <c r="Y73" s="14"/>
    </row>
    <row r="74" spans="1:25" ht="20.100000000000001" customHeight="1">
      <c r="A74" s="16"/>
      <c r="B74" s="16"/>
      <c r="C74" s="127"/>
      <c r="D74" s="12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Y74" s="14"/>
    </row>
    <row r="75" spans="1:25" ht="20.100000000000001" customHeight="1">
      <c r="A75" s="249" t="s">
        <v>154</v>
      </c>
      <c r="B75" s="249" t="s">
        <v>217</v>
      </c>
      <c r="C75" s="262">
        <v>0.625</v>
      </c>
      <c r="D75" s="262"/>
      <c r="E75" s="291" t="str">
        <f>P62</f>
        <v>ｕｎｉｏｎ ｓｐｏｒｔｓ ｃｌｕｂ</v>
      </c>
      <c r="F75" s="291"/>
      <c r="G75" s="291"/>
      <c r="H75" s="291"/>
      <c r="I75" s="240">
        <f>K75+K76</f>
        <v>2</v>
      </c>
      <c r="J75" s="239" t="s">
        <v>192</v>
      </c>
      <c r="K75" s="17">
        <v>1</v>
      </c>
      <c r="L75" s="17" t="s">
        <v>193</v>
      </c>
      <c r="M75" s="17">
        <v>0</v>
      </c>
      <c r="N75" s="239" t="s">
        <v>194</v>
      </c>
      <c r="O75" s="240">
        <f>M75+M76</f>
        <v>1</v>
      </c>
      <c r="P75" s="288" t="str">
        <f>P65</f>
        <v>国本ジュニアサッカークラブ</v>
      </c>
      <c r="Q75" s="288"/>
      <c r="R75" s="288"/>
      <c r="S75" s="288"/>
      <c r="T75" s="271" t="s">
        <v>220</v>
      </c>
      <c r="U75" s="271"/>
      <c r="V75" s="271"/>
      <c r="W75" s="271"/>
      <c r="X75" s="271"/>
      <c r="Y75" s="14"/>
    </row>
    <row r="76" spans="1:25" ht="20.100000000000001" customHeight="1">
      <c r="A76" s="249"/>
      <c r="B76" s="249"/>
      <c r="C76" s="262"/>
      <c r="D76" s="262"/>
      <c r="E76" s="291"/>
      <c r="F76" s="291"/>
      <c r="G76" s="291"/>
      <c r="H76" s="291"/>
      <c r="I76" s="240"/>
      <c r="J76" s="239"/>
      <c r="K76" s="17">
        <v>1</v>
      </c>
      <c r="L76" s="17" t="s">
        <v>193</v>
      </c>
      <c r="M76" s="17">
        <v>1</v>
      </c>
      <c r="N76" s="239"/>
      <c r="O76" s="240"/>
      <c r="P76" s="288"/>
      <c r="Q76" s="288"/>
      <c r="R76" s="288"/>
      <c r="S76" s="288"/>
      <c r="T76" s="271"/>
      <c r="U76" s="271"/>
      <c r="V76" s="271"/>
      <c r="W76" s="271"/>
      <c r="X76" s="271"/>
      <c r="Y76" s="14"/>
    </row>
    <row r="77" spans="1:25" ht="20.100000000000001" customHeight="1">
      <c r="C77" s="127"/>
      <c r="D77" s="127"/>
      <c r="I77" s="173"/>
      <c r="J77" s="173"/>
      <c r="K77" s="173"/>
      <c r="L77" s="173"/>
      <c r="M77" s="173"/>
      <c r="N77" s="173"/>
      <c r="O77" s="173"/>
      <c r="T77" s="75"/>
      <c r="U77" s="75"/>
      <c r="V77" s="75"/>
      <c r="W77" s="75"/>
      <c r="X77" s="75"/>
    </row>
    <row r="78" spans="1:25" ht="20.100000000000001" customHeight="1">
      <c r="A78" s="249" t="s">
        <v>167</v>
      </c>
      <c r="B78" s="249" t="s">
        <v>217</v>
      </c>
      <c r="C78" s="262">
        <v>0.625</v>
      </c>
      <c r="D78" s="262"/>
      <c r="E78" s="288" t="str">
        <f>P69</f>
        <v>御厨フットボールクラブ</v>
      </c>
      <c r="F78" s="288"/>
      <c r="G78" s="288"/>
      <c r="H78" s="288"/>
      <c r="I78" s="240">
        <f>K78+K79</f>
        <v>1</v>
      </c>
      <c r="J78" s="239" t="s">
        <v>192</v>
      </c>
      <c r="K78" s="17">
        <v>1</v>
      </c>
      <c r="L78" s="17" t="s">
        <v>193</v>
      </c>
      <c r="M78" s="17">
        <v>0</v>
      </c>
      <c r="N78" s="239" t="s">
        <v>194</v>
      </c>
      <c r="O78" s="240">
        <f>M78+M79</f>
        <v>1</v>
      </c>
      <c r="P78" s="269" t="str">
        <f>P72</f>
        <v>ＦＣ　ＶＡＬＯＮ</v>
      </c>
      <c r="Q78" s="269"/>
      <c r="R78" s="269"/>
      <c r="S78" s="269"/>
      <c r="T78" s="271" t="s">
        <v>223</v>
      </c>
      <c r="U78" s="271"/>
      <c r="V78" s="271"/>
      <c r="W78" s="271"/>
      <c r="X78" s="271"/>
    </row>
    <row r="79" spans="1:25" ht="20.100000000000001" customHeight="1">
      <c r="A79" s="249"/>
      <c r="B79" s="249"/>
      <c r="C79" s="262"/>
      <c r="D79" s="262"/>
      <c r="E79" s="288"/>
      <c r="F79" s="288"/>
      <c r="G79" s="288"/>
      <c r="H79" s="288"/>
      <c r="I79" s="240"/>
      <c r="J79" s="239"/>
      <c r="K79" s="17">
        <v>0</v>
      </c>
      <c r="L79" s="17" t="s">
        <v>193</v>
      </c>
      <c r="M79" s="17">
        <v>1</v>
      </c>
      <c r="N79" s="239"/>
      <c r="O79" s="240"/>
      <c r="P79" s="269"/>
      <c r="Q79" s="269"/>
      <c r="R79" s="269"/>
      <c r="S79" s="269"/>
      <c r="T79" s="271"/>
      <c r="U79" s="271"/>
      <c r="V79" s="271"/>
      <c r="W79" s="271"/>
      <c r="X79" s="271"/>
    </row>
    <row r="80" spans="1:25" ht="20.100000000000001" customHeight="1">
      <c r="A80" s="143"/>
      <c r="B80" s="143"/>
      <c r="C80" s="147"/>
      <c r="D80" s="147"/>
      <c r="E80" s="150"/>
      <c r="F80" s="150"/>
      <c r="G80" s="150"/>
      <c r="H80" s="150"/>
      <c r="I80" s="172"/>
      <c r="J80" s="172" t="s">
        <v>255</v>
      </c>
      <c r="K80" s="172">
        <v>1</v>
      </c>
      <c r="L80" s="172" t="s">
        <v>193</v>
      </c>
      <c r="M80" s="172">
        <v>3</v>
      </c>
      <c r="N80" s="142"/>
      <c r="O80" s="172"/>
      <c r="P80" s="150"/>
      <c r="Q80" s="150"/>
      <c r="R80" s="150"/>
      <c r="S80" s="150"/>
      <c r="T80" s="146"/>
      <c r="U80" s="146"/>
      <c r="V80" s="146"/>
      <c r="W80" s="146"/>
      <c r="X80" s="146"/>
      <c r="Y80" s="14"/>
    </row>
  </sheetData>
  <mergeCells count="171">
    <mergeCell ref="A78:A79"/>
    <mergeCell ref="A21:A22"/>
    <mergeCell ref="A24:A25"/>
    <mergeCell ref="A27:A28"/>
    <mergeCell ref="A31:A32"/>
    <mergeCell ref="A34:A35"/>
    <mergeCell ref="A37:A38"/>
    <mergeCell ref="P72:S73"/>
    <mergeCell ref="T72:X73"/>
    <mergeCell ref="O69:O70"/>
    <mergeCell ref="O72:O73"/>
    <mergeCell ref="A62:A63"/>
    <mergeCell ref="A65:A66"/>
    <mergeCell ref="A69:A70"/>
    <mergeCell ref="A72:A73"/>
    <mergeCell ref="A75:A76"/>
    <mergeCell ref="P65:S66"/>
    <mergeCell ref="T65:X66"/>
    <mergeCell ref="O65:O66"/>
    <mergeCell ref="O62:O63"/>
    <mergeCell ref="I65:I66"/>
    <mergeCell ref="J62:J63"/>
    <mergeCell ref="J65:J66"/>
    <mergeCell ref="C69:D70"/>
    <mergeCell ref="E78:H79"/>
    <mergeCell ref="T78:X79"/>
    <mergeCell ref="P78:S79"/>
    <mergeCell ref="C62:D63"/>
    <mergeCell ref="C21:D22"/>
    <mergeCell ref="E21:H22"/>
    <mergeCell ref="P21:S22"/>
    <mergeCell ref="T21:X22"/>
    <mergeCell ref="C24:D25"/>
    <mergeCell ref="K50:L59"/>
    <mergeCell ref="O50:P59"/>
    <mergeCell ref="R50:S59"/>
    <mergeCell ref="U50:V59"/>
    <mergeCell ref="P75:S76"/>
    <mergeCell ref="C75:D76"/>
    <mergeCell ref="E75:H76"/>
    <mergeCell ref="E62:H63"/>
    <mergeCell ref="P62:S63"/>
    <mergeCell ref="T62:X63"/>
    <mergeCell ref="N72:N73"/>
    <mergeCell ref="O31:O32"/>
    <mergeCell ref="O78:O79"/>
    <mergeCell ref="V47:X47"/>
    <mergeCell ref="S45:U45"/>
    <mergeCell ref="T27:X28"/>
    <mergeCell ref="N27:N28"/>
    <mergeCell ref="P37:S38"/>
    <mergeCell ref="T37:X38"/>
    <mergeCell ref="O34:O35"/>
    <mergeCell ref="O37:O38"/>
    <mergeCell ref="N34:N35"/>
    <mergeCell ref="N78:N79"/>
    <mergeCell ref="P34:S35"/>
    <mergeCell ref="T31:X32"/>
    <mergeCell ref="X50:Y59"/>
    <mergeCell ref="T75:X76"/>
    <mergeCell ref="N62:N63"/>
    <mergeCell ref="N65:N66"/>
    <mergeCell ref="N69:N70"/>
    <mergeCell ref="O75:O76"/>
    <mergeCell ref="T69:X70"/>
    <mergeCell ref="T34:X35"/>
    <mergeCell ref="N37:N38"/>
    <mergeCell ref="L44:O44"/>
    <mergeCell ref="P69:S70"/>
    <mergeCell ref="N31:N32"/>
    <mergeCell ref="P27:S28"/>
    <mergeCell ref="P47:R47"/>
    <mergeCell ref="N24:N25"/>
    <mergeCell ref="E31:H32"/>
    <mergeCell ref="P31:S32"/>
    <mergeCell ref="J27:J28"/>
    <mergeCell ref="J31:J32"/>
    <mergeCell ref="C31:D32"/>
    <mergeCell ref="C27:D28"/>
    <mergeCell ref="E27:H28"/>
    <mergeCell ref="C37:D38"/>
    <mergeCell ref="E24:H25"/>
    <mergeCell ref="O24:O25"/>
    <mergeCell ref="I27:I28"/>
    <mergeCell ref="F45:H45"/>
    <mergeCell ref="C47:E47"/>
    <mergeCell ref="I47:K47"/>
    <mergeCell ref="E37:H38"/>
    <mergeCell ref="J37:J38"/>
    <mergeCell ref="I31:I32"/>
    <mergeCell ref="I34:I35"/>
    <mergeCell ref="I37:I38"/>
    <mergeCell ref="C34:D35"/>
    <mergeCell ref="E34:H35"/>
    <mergeCell ref="J34:J35"/>
    <mergeCell ref="O27:O28"/>
    <mergeCell ref="B72:B73"/>
    <mergeCell ref="B75:B76"/>
    <mergeCell ref="B21:B22"/>
    <mergeCell ref="B24:B25"/>
    <mergeCell ref="B27:B28"/>
    <mergeCell ref="B31:B32"/>
    <mergeCell ref="B34:B35"/>
    <mergeCell ref="B37:B38"/>
    <mergeCell ref="O21:O22"/>
    <mergeCell ref="J69:J70"/>
    <mergeCell ref="J72:J73"/>
    <mergeCell ref="I21:I22"/>
    <mergeCell ref="E69:H70"/>
    <mergeCell ref="C65:D66"/>
    <mergeCell ref="E65:H66"/>
    <mergeCell ref="I62:I63"/>
    <mergeCell ref="C72:D73"/>
    <mergeCell ref="E72:H73"/>
    <mergeCell ref="B78:B79"/>
    <mergeCell ref="U49:V49"/>
    <mergeCell ref="I72:I73"/>
    <mergeCell ref="I75:I76"/>
    <mergeCell ref="I78:I79"/>
    <mergeCell ref="J78:J79"/>
    <mergeCell ref="I69:I70"/>
    <mergeCell ref="B50:C59"/>
    <mergeCell ref="T61:X61"/>
    <mergeCell ref="E50:F59"/>
    <mergeCell ref="B49:C49"/>
    <mergeCell ref="E49:F49"/>
    <mergeCell ref="H49:I49"/>
    <mergeCell ref="K49:L49"/>
    <mergeCell ref="O49:P49"/>
    <mergeCell ref="X49:Y49"/>
    <mergeCell ref="R49:S49"/>
    <mergeCell ref="J75:J76"/>
    <mergeCell ref="H50:I59"/>
    <mergeCell ref="B65:B66"/>
    <mergeCell ref="B69:B70"/>
    <mergeCell ref="N75:N76"/>
    <mergeCell ref="C78:D79"/>
    <mergeCell ref="B62:B63"/>
    <mergeCell ref="T20:X20"/>
    <mergeCell ref="J21:J22"/>
    <mergeCell ref="J24:J25"/>
    <mergeCell ref="B8:C8"/>
    <mergeCell ref="T24:X25"/>
    <mergeCell ref="U9:V18"/>
    <mergeCell ref="X9:Y18"/>
    <mergeCell ref="E8:F8"/>
    <mergeCell ref="H8:I8"/>
    <mergeCell ref="K8:L8"/>
    <mergeCell ref="O8:P8"/>
    <mergeCell ref="R8:S8"/>
    <mergeCell ref="R9:S18"/>
    <mergeCell ref="I24:I25"/>
    <mergeCell ref="B9:C18"/>
    <mergeCell ref="E9:F18"/>
    <mergeCell ref="H9:I18"/>
    <mergeCell ref="K9:L18"/>
    <mergeCell ref="O9:P18"/>
    <mergeCell ref="N21:N22"/>
    <mergeCell ref="P24:S25"/>
    <mergeCell ref="R1:Y1"/>
    <mergeCell ref="L3:O3"/>
    <mergeCell ref="O1:Q1"/>
    <mergeCell ref="U8:V8"/>
    <mergeCell ref="G1:J1"/>
    <mergeCell ref="X8:Y8"/>
    <mergeCell ref="F4:H4"/>
    <mergeCell ref="S4:U4"/>
    <mergeCell ref="C6:E6"/>
    <mergeCell ref="I6:K6"/>
    <mergeCell ref="P6:R6"/>
    <mergeCell ref="V6:X6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8" firstPageNumber="4294963191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8"/>
  <sheetViews>
    <sheetView tabSelected="1" view="pageBreakPreview" zoomScaleNormal="100" zoomScaleSheetLayoutView="100" workbookViewId="0">
      <selection activeCell="M1" sqref="M1"/>
    </sheetView>
  </sheetViews>
  <sheetFormatPr defaultRowHeight="13.2"/>
  <cols>
    <col min="1" max="25" width="5.6640625" customWidth="1"/>
  </cols>
  <sheetData>
    <row r="1" spans="1:25" ht="24.9" customHeight="1">
      <c r="A1" s="15" t="str">
        <f>'１日目１'!A1</f>
        <v>第１日　１・２回戦</v>
      </c>
      <c r="B1" s="15"/>
      <c r="C1" s="15"/>
      <c r="D1" s="15"/>
      <c r="E1" s="15"/>
      <c r="F1" s="15"/>
      <c r="G1" s="252">
        <f>'１日目１'!G1:J1</f>
        <v>44360</v>
      </c>
      <c r="H1" s="253"/>
      <c r="I1" s="253"/>
      <c r="J1" s="253"/>
      <c r="O1" s="253" t="s">
        <v>162</v>
      </c>
      <c r="P1" s="253"/>
      <c r="Q1" s="253"/>
      <c r="R1" s="255" t="str">
        <f>組み合わせ表!V29</f>
        <v>五十部運動公園サッカー場</v>
      </c>
      <c r="S1" s="255"/>
      <c r="T1" s="255"/>
      <c r="U1" s="255"/>
      <c r="V1" s="255"/>
      <c r="W1" s="255"/>
      <c r="X1" s="255"/>
      <c r="Y1" s="255"/>
    </row>
    <row r="2" spans="1:25" ht="20.100000000000001" customHeight="1"/>
    <row r="3" spans="1:25" ht="20.100000000000001" customHeight="1" thickBot="1">
      <c r="C3" s="6"/>
      <c r="D3" s="6"/>
      <c r="E3" s="177"/>
      <c r="F3" s="177"/>
      <c r="G3" s="178"/>
      <c r="H3" s="169"/>
      <c r="I3" s="3"/>
      <c r="J3" s="6"/>
      <c r="K3" s="6"/>
      <c r="L3" s="242" t="s">
        <v>228</v>
      </c>
      <c r="M3" s="243"/>
      <c r="N3" s="243"/>
      <c r="O3" s="244"/>
      <c r="P3" s="6"/>
      <c r="Q3" s="6"/>
      <c r="R3" s="177"/>
      <c r="S3" s="178"/>
      <c r="T3" s="3"/>
      <c r="U3" s="3"/>
      <c r="V3" s="3"/>
    </row>
    <row r="4" spans="1:25" ht="20.100000000000001" customHeight="1" thickTop="1">
      <c r="A4" s="16"/>
      <c r="B4" s="16"/>
      <c r="C4" s="20"/>
      <c r="D4" s="20"/>
      <c r="E4" s="167"/>
      <c r="F4" s="247" t="s">
        <v>184</v>
      </c>
      <c r="G4" s="247"/>
      <c r="H4" s="250"/>
      <c r="I4" s="163"/>
      <c r="J4" s="16"/>
      <c r="K4" s="16"/>
      <c r="L4" s="16"/>
      <c r="M4" s="16"/>
      <c r="N4" s="20"/>
      <c r="O4" s="20"/>
      <c r="P4" s="20"/>
      <c r="Q4" s="20"/>
      <c r="R4" s="162"/>
      <c r="S4" s="250" t="s">
        <v>185</v>
      </c>
      <c r="T4" s="250"/>
      <c r="U4" s="250"/>
      <c r="V4" s="163"/>
      <c r="W4" s="167"/>
      <c r="X4" s="16"/>
      <c r="Y4" s="16"/>
    </row>
    <row r="5" spans="1:25" ht="20.100000000000001" customHeight="1" thickBot="1">
      <c r="A5" s="16"/>
      <c r="B5" s="20"/>
      <c r="C5" s="174"/>
      <c r="D5" s="175"/>
      <c r="E5" s="164"/>
      <c r="F5" s="26"/>
      <c r="G5" s="20"/>
      <c r="H5" s="20"/>
      <c r="I5" s="175"/>
      <c r="J5" s="18"/>
      <c r="K5" s="18"/>
      <c r="L5" s="16"/>
      <c r="M5" s="20"/>
      <c r="N5" s="20"/>
      <c r="O5" s="20"/>
      <c r="P5" s="174"/>
      <c r="Q5" s="175"/>
      <c r="R5" s="164"/>
      <c r="S5" s="26"/>
      <c r="T5" s="20"/>
      <c r="U5" s="20"/>
      <c r="V5" s="175"/>
      <c r="W5" s="168"/>
      <c r="X5" s="18"/>
      <c r="Y5" s="16"/>
    </row>
    <row r="6" spans="1:25" ht="20.100000000000001" customHeight="1" thickTop="1">
      <c r="A6" s="16"/>
      <c r="B6" s="20"/>
      <c r="C6" s="246" t="s">
        <v>186</v>
      </c>
      <c r="D6" s="247"/>
      <c r="E6" s="248"/>
      <c r="F6" s="24"/>
      <c r="G6" s="20"/>
      <c r="H6" s="176"/>
      <c r="I6" s="250" t="s">
        <v>187</v>
      </c>
      <c r="J6" s="250"/>
      <c r="K6" s="248"/>
      <c r="L6" s="22"/>
      <c r="M6" s="20"/>
      <c r="N6" s="20"/>
      <c r="O6" s="176"/>
      <c r="P6" s="251" t="s">
        <v>188</v>
      </c>
      <c r="Q6" s="250"/>
      <c r="R6" s="248"/>
      <c r="S6" s="24"/>
      <c r="T6" s="20"/>
      <c r="U6" s="176"/>
      <c r="V6" s="292" t="s">
        <v>189</v>
      </c>
      <c r="W6" s="250"/>
      <c r="X6" s="248"/>
      <c r="Y6" s="22"/>
    </row>
    <row r="7" spans="1:25" ht="20.100000000000001" customHeight="1">
      <c r="A7" s="16"/>
      <c r="B7" s="20"/>
      <c r="C7" s="167"/>
      <c r="D7" s="20"/>
      <c r="E7" s="23"/>
      <c r="F7" s="22"/>
      <c r="G7" s="26"/>
      <c r="H7" s="176"/>
      <c r="I7" s="26"/>
      <c r="J7" s="20"/>
      <c r="K7" s="20"/>
      <c r="L7" s="22"/>
      <c r="M7" s="20"/>
      <c r="N7" s="20"/>
      <c r="O7" s="176"/>
      <c r="P7" s="26"/>
      <c r="Q7" s="20"/>
      <c r="R7" s="20"/>
      <c r="S7" s="22"/>
      <c r="T7" s="16"/>
      <c r="U7" s="176"/>
      <c r="V7" s="29"/>
      <c r="W7" s="26"/>
      <c r="X7" s="23"/>
      <c r="Y7" s="20"/>
    </row>
    <row r="8" spans="1:25" ht="20.100000000000001" customHeight="1">
      <c r="A8" s="16"/>
      <c r="B8" s="247">
        <v>1</v>
      </c>
      <c r="C8" s="247"/>
      <c r="D8" s="16"/>
      <c r="E8" s="247">
        <v>2</v>
      </c>
      <c r="F8" s="247"/>
      <c r="G8" s="26"/>
      <c r="H8" s="247">
        <v>3</v>
      </c>
      <c r="I8" s="247"/>
      <c r="J8" s="26"/>
      <c r="K8" s="247">
        <v>4</v>
      </c>
      <c r="L8" s="247"/>
      <c r="M8" s="26"/>
      <c r="N8" s="26"/>
      <c r="O8" s="249">
        <v>5</v>
      </c>
      <c r="P8" s="249"/>
      <c r="Q8" s="26"/>
      <c r="R8" s="247">
        <v>6</v>
      </c>
      <c r="S8" s="247"/>
      <c r="T8" s="25"/>
      <c r="U8" s="249">
        <v>7</v>
      </c>
      <c r="V8" s="249"/>
      <c r="W8" s="16"/>
      <c r="X8" s="249">
        <v>8</v>
      </c>
      <c r="Y8" s="249"/>
    </row>
    <row r="9" spans="1:25" ht="20.100000000000001" customHeight="1">
      <c r="A9" s="16"/>
      <c r="B9" s="259" t="str">
        <f>組み合わせ表!AA65</f>
        <v>ＨＦＣ．ＺＥＲＯ真岡</v>
      </c>
      <c r="C9" s="259"/>
      <c r="D9" s="62"/>
      <c r="E9" s="241" t="str">
        <f>組み合わせ表!AA61</f>
        <v>しおやＦＣヴィガウス</v>
      </c>
      <c r="F9" s="241"/>
      <c r="G9" s="63"/>
      <c r="H9" s="241" t="str">
        <f>組み合わせ表!AA57</f>
        <v>祖母井クラブ</v>
      </c>
      <c r="I9" s="241"/>
      <c r="J9" s="63"/>
      <c r="K9" s="258" t="str">
        <f>組み合わせ表!AA53</f>
        <v>さくらボン・ディ・ボーラ</v>
      </c>
      <c r="L9" s="258"/>
      <c r="M9" s="63"/>
      <c r="N9" s="63"/>
      <c r="O9" s="259" t="str">
        <f>組み合わせ表!AA49</f>
        <v>ＦＥ．アトレチコ　佐野</v>
      </c>
      <c r="P9" s="259"/>
      <c r="Q9" s="63"/>
      <c r="R9" s="241" t="str">
        <f>組み合わせ表!AA45</f>
        <v>野木ＳＳＳ</v>
      </c>
      <c r="S9" s="241"/>
      <c r="T9" s="63"/>
      <c r="U9" s="258" t="str">
        <f>組み合わせ表!AA41</f>
        <v>ＦＣ　ＶＡＬＯＮ　セカンド</v>
      </c>
      <c r="V9" s="258"/>
      <c r="W9" s="63"/>
      <c r="X9" s="261" t="str">
        <f>組み合わせ表!AA37</f>
        <v>ＫＯＨＡＲＵ　ＰＲＯＵＤ栃木フットボールクラブ</v>
      </c>
      <c r="Y9" s="261"/>
    </row>
    <row r="10" spans="1:25" ht="20.100000000000001" customHeight="1">
      <c r="A10" s="16"/>
      <c r="B10" s="259"/>
      <c r="C10" s="259"/>
      <c r="D10" s="62"/>
      <c r="E10" s="241"/>
      <c r="F10" s="241"/>
      <c r="G10" s="63"/>
      <c r="H10" s="241"/>
      <c r="I10" s="241"/>
      <c r="J10" s="63"/>
      <c r="K10" s="258"/>
      <c r="L10" s="258"/>
      <c r="M10" s="63"/>
      <c r="N10" s="63"/>
      <c r="O10" s="259"/>
      <c r="P10" s="259"/>
      <c r="Q10" s="63"/>
      <c r="R10" s="241"/>
      <c r="S10" s="241"/>
      <c r="T10" s="63"/>
      <c r="U10" s="258"/>
      <c r="V10" s="258"/>
      <c r="W10" s="63"/>
      <c r="X10" s="261"/>
      <c r="Y10" s="261"/>
    </row>
    <row r="11" spans="1:25" ht="20.100000000000001" customHeight="1">
      <c r="A11" s="16"/>
      <c r="B11" s="259"/>
      <c r="C11" s="259"/>
      <c r="D11" s="62"/>
      <c r="E11" s="241"/>
      <c r="F11" s="241"/>
      <c r="G11" s="63"/>
      <c r="H11" s="241"/>
      <c r="I11" s="241"/>
      <c r="J11" s="63"/>
      <c r="K11" s="258"/>
      <c r="L11" s="258"/>
      <c r="M11" s="63"/>
      <c r="N11" s="63"/>
      <c r="O11" s="259"/>
      <c r="P11" s="259"/>
      <c r="Q11" s="63"/>
      <c r="R11" s="241"/>
      <c r="S11" s="241"/>
      <c r="T11" s="63"/>
      <c r="U11" s="258"/>
      <c r="V11" s="258"/>
      <c r="W11" s="63"/>
      <c r="X11" s="261"/>
      <c r="Y11" s="261"/>
    </row>
    <row r="12" spans="1:25" ht="20.100000000000001" customHeight="1">
      <c r="A12" s="16"/>
      <c r="B12" s="259"/>
      <c r="C12" s="259"/>
      <c r="D12" s="62"/>
      <c r="E12" s="241"/>
      <c r="F12" s="241"/>
      <c r="G12" s="63"/>
      <c r="H12" s="241"/>
      <c r="I12" s="241"/>
      <c r="J12" s="63"/>
      <c r="K12" s="258"/>
      <c r="L12" s="258"/>
      <c r="M12" s="63"/>
      <c r="N12" s="63"/>
      <c r="O12" s="259"/>
      <c r="P12" s="259"/>
      <c r="Q12" s="63"/>
      <c r="R12" s="241"/>
      <c r="S12" s="241"/>
      <c r="T12" s="63"/>
      <c r="U12" s="258"/>
      <c r="V12" s="258"/>
      <c r="W12" s="63"/>
      <c r="X12" s="261"/>
      <c r="Y12" s="261"/>
    </row>
    <row r="13" spans="1:25" ht="20.100000000000001" customHeight="1">
      <c r="A13" s="16"/>
      <c r="B13" s="259"/>
      <c r="C13" s="259"/>
      <c r="D13" s="62"/>
      <c r="E13" s="241"/>
      <c r="F13" s="241"/>
      <c r="G13" s="63"/>
      <c r="H13" s="241"/>
      <c r="I13" s="241"/>
      <c r="J13" s="63"/>
      <c r="K13" s="258"/>
      <c r="L13" s="258"/>
      <c r="M13" s="63"/>
      <c r="N13" s="63"/>
      <c r="O13" s="259"/>
      <c r="P13" s="259"/>
      <c r="Q13" s="63"/>
      <c r="R13" s="241"/>
      <c r="S13" s="241"/>
      <c r="T13" s="63"/>
      <c r="U13" s="258"/>
      <c r="V13" s="258"/>
      <c r="W13" s="63"/>
      <c r="X13" s="261"/>
      <c r="Y13" s="261"/>
    </row>
    <row r="14" spans="1:25" ht="20.100000000000001" customHeight="1">
      <c r="A14" s="16"/>
      <c r="B14" s="259"/>
      <c r="C14" s="259"/>
      <c r="D14" s="62"/>
      <c r="E14" s="241"/>
      <c r="F14" s="241"/>
      <c r="G14" s="63"/>
      <c r="H14" s="241"/>
      <c r="I14" s="241"/>
      <c r="J14" s="63"/>
      <c r="K14" s="258"/>
      <c r="L14" s="258"/>
      <c r="M14" s="63"/>
      <c r="N14" s="63"/>
      <c r="O14" s="259"/>
      <c r="P14" s="259"/>
      <c r="Q14" s="63"/>
      <c r="R14" s="241"/>
      <c r="S14" s="241"/>
      <c r="T14" s="63"/>
      <c r="U14" s="258"/>
      <c r="V14" s="258"/>
      <c r="W14" s="63"/>
      <c r="X14" s="261"/>
      <c r="Y14" s="261"/>
    </row>
    <row r="15" spans="1:25" ht="20.100000000000001" customHeight="1">
      <c r="A15" s="16"/>
      <c r="B15" s="259"/>
      <c r="C15" s="259"/>
      <c r="D15" s="62"/>
      <c r="E15" s="241"/>
      <c r="F15" s="241"/>
      <c r="G15" s="63"/>
      <c r="H15" s="241"/>
      <c r="I15" s="241"/>
      <c r="J15" s="63"/>
      <c r="K15" s="258"/>
      <c r="L15" s="258"/>
      <c r="M15" s="63"/>
      <c r="N15" s="63"/>
      <c r="O15" s="259"/>
      <c r="P15" s="259"/>
      <c r="Q15" s="63"/>
      <c r="R15" s="241"/>
      <c r="S15" s="241"/>
      <c r="T15" s="63"/>
      <c r="U15" s="258"/>
      <c r="V15" s="258"/>
      <c r="W15" s="63"/>
      <c r="X15" s="261"/>
      <c r="Y15" s="261"/>
    </row>
    <row r="16" spans="1:25" ht="20.100000000000001" customHeight="1">
      <c r="A16" s="16"/>
      <c r="B16" s="259"/>
      <c r="C16" s="259"/>
      <c r="D16" s="62"/>
      <c r="E16" s="241"/>
      <c r="F16" s="241"/>
      <c r="G16" s="63"/>
      <c r="H16" s="241"/>
      <c r="I16" s="241"/>
      <c r="J16" s="63"/>
      <c r="K16" s="258"/>
      <c r="L16" s="258"/>
      <c r="M16" s="63"/>
      <c r="N16" s="63"/>
      <c r="O16" s="259"/>
      <c r="P16" s="259"/>
      <c r="Q16" s="63"/>
      <c r="R16" s="241"/>
      <c r="S16" s="241"/>
      <c r="T16" s="63"/>
      <c r="U16" s="258"/>
      <c r="V16" s="258"/>
      <c r="W16" s="63"/>
      <c r="X16" s="261"/>
      <c r="Y16" s="261"/>
    </row>
    <row r="17" spans="1:25" ht="20.100000000000001" customHeight="1">
      <c r="A17" s="16"/>
      <c r="B17" s="259"/>
      <c r="C17" s="259"/>
      <c r="D17" s="62"/>
      <c r="E17" s="241"/>
      <c r="F17" s="241"/>
      <c r="G17" s="63"/>
      <c r="H17" s="241"/>
      <c r="I17" s="241"/>
      <c r="J17" s="63"/>
      <c r="K17" s="258"/>
      <c r="L17" s="258"/>
      <c r="M17" s="63"/>
      <c r="N17" s="63"/>
      <c r="O17" s="259"/>
      <c r="P17" s="259"/>
      <c r="Q17" s="63"/>
      <c r="R17" s="241"/>
      <c r="S17" s="241"/>
      <c r="T17" s="63"/>
      <c r="U17" s="258"/>
      <c r="V17" s="258"/>
      <c r="W17" s="63"/>
      <c r="X17" s="261"/>
      <c r="Y17" s="261"/>
    </row>
    <row r="18" spans="1:25" ht="20.100000000000001" customHeight="1">
      <c r="A18" s="16"/>
      <c r="B18" s="259"/>
      <c r="C18" s="259"/>
      <c r="D18" s="62"/>
      <c r="E18" s="241"/>
      <c r="F18" s="241"/>
      <c r="G18" s="63"/>
      <c r="H18" s="241"/>
      <c r="I18" s="241"/>
      <c r="J18" s="63"/>
      <c r="K18" s="258"/>
      <c r="L18" s="258"/>
      <c r="M18" s="63"/>
      <c r="N18" s="63"/>
      <c r="O18" s="259"/>
      <c r="P18" s="259"/>
      <c r="Q18" s="63"/>
      <c r="R18" s="241"/>
      <c r="S18" s="241"/>
      <c r="T18" s="63"/>
      <c r="U18" s="258"/>
      <c r="V18" s="258"/>
      <c r="W18" s="63"/>
      <c r="X18" s="261"/>
      <c r="Y18" s="261"/>
    </row>
    <row r="19" spans="1:25" ht="20.100000000000001" customHeight="1">
      <c r="A19" s="14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"/>
      <c r="X19" s="14"/>
      <c r="Y19" s="14"/>
    </row>
    <row r="20" spans="1:25" ht="20.10000000000000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54" t="s">
        <v>190</v>
      </c>
      <c r="U20" s="254"/>
      <c r="V20" s="254"/>
      <c r="W20" s="254"/>
      <c r="X20" s="254"/>
      <c r="Y20" s="14"/>
    </row>
    <row r="21" spans="1:25" ht="20.100000000000001" customHeight="1">
      <c r="A21" s="249" t="s">
        <v>154</v>
      </c>
      <c r="B21" s="249" t="s">
        <v>191</v>
      </c>
      <c r="C21" s="262">
        <v>0.375</v>
      </c>
      <c r="D21" s="262"/>
      <c r="E21" s="267" t="str">
        <f>B9</f>
        <v>ＨＦＣ．ＺＥＲＯ真岡</v>
      </c>
      <c r="F21" s="267"/>
      <c r="G21" s="267"/>
      <c r="H21" s="267"/>
      <c r="I21" s="240">
        <f>K21+K22</f>
        <v>3</v>
      </c>
      <c r="J21" s="239" t="s">
        <v>192</v>
      </c>
      <c r="K21" s="17">
        <v>1</v>
      </c>
      <c r="L21" s="17" t="s">
        <v>193</v>
      </c>
      <c r="M21" s="17">
        <v>0</v>
      </c>
      <c r="N21" s="239" t="s">
        <v>194</v>
      </c>
      <c r="O21" s="240">
        <f>M21+M22</f>
        <v>1</v>
      </c>
      <c r="P21" s="256" t="str">
        <f>E9</f>
        <v>しおやＦＣヴィガウス</v>
      </c>
      <c r="Q21" s="256"/>
      <c r="R21" s="256"/>
      <c r="S21" s="256"/>
      <c r="T21" s="260" t="s">
        <v>195</v>
      </c>
      <c r="U21" s="260"/>
      <c r="V21" s="260"/>
      <c r="W21" s="260"/>
      <c r="X21" s="260"/>
      <c r="Y21" s="14"/>
    </row>
    <row r="22" spans="1:25" ht="20.100000000000001" customHeight="1">
      <c r="A22" s="249"/>
      <c r="B22" s="249"/>
      <c r="C22" s="262"/>
      <c r="D22" s="262"/>
      <c r="E22" s="267"/>
      <c r="F22" s="267"/>
      <c r="G22" s="267"/>
      <c r="H22" s="267"/>
      <c r="I22" s="240"/>
      <c r="J22" s="239"/>
      <c r="K22" s="17">
        <v>2</v>
      </c>
      <c r="L22" s="17" t="s">
        <v>193</v>
      </c>
      <c r="M22" s="17">
        <v>1</v>
      </c>
      <c r="N22" s="239"/>
      <c r="O22" s="240"/>
      <c r="P22" s="256"/>
      <c r="Q22" s="256"/>
      <c r="R22" s="256"/>
      <c r="S22" s="256"/>
      <c r="T22" s="260"/>
      <c r="U22" s="260"/>
      <c r="V22" s="260"/>
      <c r="W22" s="260"/>
      <c r="X22" s="260"/>
      <c r="Y22" s="14"/>
    </row>
    <row r="23" spans="1:25" ht="20.100000000000001" customHeight="1">
      <c r="A23" s="16"/>
      <c r="B23" s="127"/>
      <c r="C23" s="127"/>
      <c r="D23" s="127"/>
      <c r="E23" s="128"/>
      <c r="F23" s="128"/>
      <c r="G23" s="128"/>
      <c r="H23" s="128"/>
      <c r="I23" s="30"/>
      <c r="J23" s="31"/>
      <c r="K23" s="30"/>
      <c r="L23" s="30"/>
      <c r="M23" s="30"/>
      <c r="N23" s="31"/>
      <c r="O23" s="30"/>
      <c r="P23" s="128"/>
      <c r="Q23" s="128"/>
      <c r="R23" s="128"/>
      <c r="S23" s="128"/>
      <c r="T23" s="57"/>
      <c r="U23" s="57"/>
      <c r="V23" s="57"/>
      <c r="W23" s="132"/>
      <c r="X23" s="132"/>
      <c r="Y23" s="14"/>
    </row>
    <row r="24" spans="1:25" ht="20.100000000000001" customHeight="1">
      <c r="A24" s="249" t="s">
        <v>167</v>
      </c>
      <c r="B24" s="249" t="s">
        <v>196</v>
      </c>
      <c r="C24" s="262">
        <v>0.375</v>
      </c>
      <c r="D24" s="262"/>
      <c r="E24" s="267" t="str">
        <f>H9</f>
        <v>祖母井クラブ</v>
      </c>
      <c r="F24" s="267"/>
      <c r="G24" s="267"/>
      <c r="H24" s="267"/>
      <c r="I24" s="240">
        <f>K24+K25</f>
        <v>2</v>
      </c>
      <c r="J24" s="239" t="s">
        <v>192</v>
      </c>
      <c r="K24" s="17">
        <v>1</v>
      </c>
      <c r="L24" s="17" t="s">
        <v>193</v>
      </c>
      <c r="M24" s="17">
        <v>0</v>
      </c>
      <c r="N24" s="239" t="s">
        <v>194</v>
      </c>
      <c r="O24" s="240">
        <f>M24+M25</f>
        <v>0</v>
      </c>
      <c r="P24" s="256" t="str">
        <f>K9</f>
        <v>さくらボン・ディ・ボーラ</v>
      </c>
      <c r="Q24" s="256"/>
      <c r="R24" s="256"/>
      <c r="S24" s="256"/>
      <c r="T24" s="260" t="s">
        <v>197</v>
      </c>
      <c r="U24" s="260"/>
      <c r="V24" s="260"/>
      <c r="W24" s="260"/>
      <c r="X24" s="260"/>
      <c r="Y24" s="14"/>
    </row>
    <row r="25" spans="1:25" ht="20.100000000000001" customHeight="1">
      <c r="A25" s="249"/>
      <c r="B25" s="249"/>
      <c r="C25" s="262"/>
      <c r="D25" s="262"/>
      <c r="E25" s="267"/>
      <c r="F25" s="267"/>
      <c r="G25" s="267"/>
      <c r="H25" s="267"/>
      <c r="I25" s="240"/>
      <c r="J25" s="239"/>
      <c r="K25" s="17">
        <v>1</v>
      </c>
      <c r="L25" s="17" t="s">
        <v>193</v>
      </c>
      <c r="M25" s="17">
        <v>0</v>
      </c>
      <c r="N25" s="239"/>
      <c r="O25" s="240"/>
      <c r="P25" s="256"/>
      <c r="Q25" s="256"/>
      <c r="R25" s="256"/>
      <c r="S25" s="256"/>
      <c r="T25" s="260"/>
      <c r="U25" s="260"/>
      <c r="V25" s="260"/>
      <c r="W25" s="260"/>
      <c r="X25" s="260"/>
      <c r="Y25" s="14"/>
    </row>
    <row r="26" spans="1:25" ht="20.100000000000001" customHeight="1">
      <c r="A26" s="16"/>
      <c r="B26" s="127"/>
      <c r="C26" s="127"/>
      <c r="D26" s="127"/>
      <c r="E26" s="128"/>
      <c r="F26" s="128"/>
      <c r="G26" s="128"/>
      <c r="H26" s="128"/>
      <c r="I26" s="30"/>
      <c r="J26" s="31"/>
      <c r="K26" s="30"/>
      <c r="L26" s="30"/>
      <c r="M26" s="30"/>
      <c r="N26" s="31"/>
      <c r="O26" s="30"/>
      <c r="P26" s="128"/>
      <c r="Q26" s="128"/>
      <c r="R26" s="128"/>
      <c r="S26" s="128"/>
      <c r="T26" s="57"/>
      <c r="U26" s="57"/>
      <c r="V26" s="57"/>
      <c r="W26" s="132"/>
      <c r="X26" s="132"/>
      <c r="Y26" s="14"/>
    </row>
    <row r="27" spans="1:25" ht="20.100000000000001" customHeight="1">
      <c r="A27" s="249" t="s">
        <v>154</v>
      </c>
      <c r="B27" s="249" t="s">
        <v>198</v>
      </c>
      <c r="C27" s="262">
        <v>0.40972222222222227</v>
      </c>
      <c r="D27" s="262"/>
      <c r="E27" s="267" t="str">
        <f>O9</f>
        <v>ＦＥ．アトレチコ　佐野</v>
      </c>
      <c r="F27" s="267"/>
      <c r="G27" s="267"/>
      <c r="H27" s="267"/>
      <c r="I27" s="240">
        <f>K27+K28</f>
        <v>1</v>
      </c>
      <c r="J27" s="239" t="s">
        <v>192</v>
      </c>
      <c r="K27" s="17">
        <v>0</v>
      </c>
      <c r="L27" s="17" t="s">
        <v>193</v>
      </c>
      <c r="M27" s="17">
        <v>0</v>
      </c>
      <c r="N27" s="239" t="s">
        <v>194</v>
      </c>
      <c r="O27" s="240">
        <f>M27+M28</f>
        <v>0</v>
      </c>
      <c r="P27" s="256" t="str">
        <f>R9</f>
        <v>野木ＳＳＳ</v>
      </c>
      <c r="Q27" s="256"/>
      <c r="R27" s="256"/>
      <c r="S27" s="256"/>
      <c r="T27" s="260" t="s">
        <v>199</v>
      </c>
      <c r="U27" s="260"/>
      <c r="V27" s="260"/>
      <c r="W27" s="260"/>
      <c r="X27" s="260"/>
      <c r="Y27" s="14"/>
    </row>
    <row r="28" spans="1:25" ht="20.100000000000001" customHeight="1">
      <c r="A28" s="249"/>
      <c r="B28" s="249"/>
      <c r="C28" s="262"/>
      <c r="D28" s="262"/>
      <c r="E28" s="267"/>
      <c r="F28" s="267"/>
      <c r="G28" s="267"/>
      <c r="H28" s="267"/>
      <c r="I28" s="240"/>
      <c r="J28" s="239"/>
      <c r="K28" s="17">
        <v>1</v>
      </c>
      <c r="L28" s="17" t="s">
        <v>193</v>
      </c>
      <c r="M28" s="17">
        <v>0</v>
      </c>
      <c r="N28" s="239"/>
      <c r="O28" s="240"/>
      <c r="P28" s="256"/>
      <c r="Q28" s="256"/>
      <c r="R28" s="256"/>
      <c r="S28" s="256"/>
      <c r="T28" s="260"/>
      <c r="U28" s="260"/>
      <c r="V28" s="260"/>
      <c r="W28" s="260"/>
      <c r="X28" s="260"/>
      <c r="Y28" s="14"/>
    </row>
    <row r="29" spans="1:25" ht="20.100000000000001" customHeight="1">
      <c r="A29" s="16"/>
      <c r="B29" s="127"/>
      <c r="C29" s="127"/>
      <c r="D29" s="127"/>
      <c r="E29" s="128"/>
      <c r="F29" s="128"/>
      <c r="G29" s="128"/>
      <c r="H29" s="128"/>
      <c r="I29" s="30"/>
      <c r="J29" s="31"/>
      <c r="K29" s="30"/>
      <c r="L29" s="30"/>
      <c r="M29" s="30"/>
      <c r="N29" s="31"/>
      <c r="O29" s="30"/>
      <c r="P29" s="128"/>
      <c r="Q29" s="128"/>
      <c r="R29" s="128"/>
      <c r="S29" s="128"/>
      <c r="T29" s="57"/>
      <c r="U29" s="57"/>
      <c r="V29" s="57"/>
      <c r="W29" s="132"/>
      <c r="X29" s="132"/>
      <c r="Y29" s="14"/>
    </row>
    <row r="30" spans="1:25" ht="20.100000000000001" customHeight="1">
      <c r="A30" s="249" t="s">
        <v>167</v>
      </c>
      <c r="B30" s="249" t="s">
        <v>198</v>
      </c>
      <c r="C30" s="262">
        <v>0.40972222222222227</v>
      </c>
      <c r="D30" s="262"/>
      <c r="E30" s="267" t="str">
        <f>U9</f>
        <v>ＦＣ　ＶＡＬＯＮ　セカンド</v>
      </c>
      <c r="F30" s="267"/>
      <c r="G30" s="267"/>
      <c r="H30" s="267"/>
      <c r="I30" s="240">
        <f>K30+K31</f>
        <v>3</v>
      </c>
      <c r="J30" s="239" t="s">
        <v>192</v>
      </c>
      <c r="K30" s="17">
        <v>2</v>
      </c>
      <c r="L30" s="17" t="s">
        <v>193</v>
      </c>
      <c r="M30" s="17">
        <v>1</v>
      </c>
      <c r="N30" s="239" t="s">
        <v>194</v>
      </c>
      <c r="O30" s="240">
        <f>M30+M31</f>
        <v>1</v>
      </c>
      <c r="P30" s="264" t="str">
        <f>X9</f>
        <v>ＫＯＨＡＲＵ　ＰＲＯＵＤ栃木フットボールクラブ</v>
      </c>
      <c r="Q30" s="264"/>
      <c r="R30" s="264"/>
      <c r="S30" s="264"/>
      <c r="T30" s="260" t="s">
        <v>200</v>
      </c>
      <c r="U30" s="260"/>
      <c r="V30" s="260"/>
      <c r="W30" s="260"/>
      <c r="X30" s="260"/>
      <c r="Y30" s="14"/>
    </row>
    <row r="31" spans="1:25" ht="20.100000000000001" customHeight="1">
      <c r="A31" s="249"/>
      <c r="B31" s="249"/>
      <c r="C31" s="262"/>
      <c r="D31" s="262"/>
      <c r="E31" s="267"/>
      <c r="F31" s="267"/>
      <c r="G31" s="267"/>
      <c r="H31" s="267"/>
      <c r="I31" s="240"/>
      <c r="J31" s="239"/>
      <c r="K31" s="17">
        <v>1</v>
      </c>
      <c r="L31" s="17" t="s">
        <v>193</v>
      </c>
      <c r="M31" s="17">
        <v>0</v>
      </c>
      <c r="N31" s="239"/>
      <c r="O31" s="240"/>
      <c r="P31" s="264"/>
      <c r="Q31" s="264"/>
      <c r="R31" s="264"/>
      <c r="S31" s="264"/>
      <c r="T31" s="260"/>
      <c r="U31" s="260"/>
      <c r="V31" s="260"/>
      <c r="W31" s="260"/>
      <c r="X31" s="260"/>
      <c r="Y31" s="14"/>
    </row>
    <row r="32" spans="1:25" ht="20.100000000000001" customHeight="1">
      <c r="A32" s="16"/>
      <c r="B32" s="16"/>
      <c r="C32" s="127"/>
      <c r="D32" s="12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14"/>
    </row>
    <row r="33" spans="1:25" ht="20.100000000000001" customHeight="1">
      <c r="A33" s="249" t="s">
        <v>154</v>
      </c>
      <c r="B33" s="249" t="s">
        <v>201</v>
      </c>
      <c r="C33" s="262">
        <v>0.46527777777777773</v>
      </c>
      <c r="D33" s="262"/>
      <c r="E33" s="293" t="str">
        <f>E21</f>
        <v>ＨＦＣ．ＺＥＲＯ真岡</v>
      </c>
      <c r="F33" s="293"/>
      <c r="G33" s="293"/>
      <c r="H33" s="293"/>
      <c r="I33" s="240">
        <f>K33+K34</f>
        <v>7</v>
      </c>
      <c r="J33" s="239" t="s">
        <v>192</v>
      </c>
      <c r="K33" s="17">
        <v>5</v>
      </c>
      <c r="L33" s="17" t="s">
        <v>193</v>
      </c>
      <c r="M33" s="17">
        <v>0</v>
      </c>
      <c r="N33" s="239" t="s">
        <v>194</v>
      </c>
      <c r="O33" s="240">
        <f>M33+M34</f>
        <v>1</v>
      </c>
      <c r="P33" s="249" t="str">
        <f>E24</f>
        <v>祖母井クラブ</v>
      </c>
      <c r="Q33" s="249"/>
      <c r="R33" s="249"/>
      <c r="S33" s="249"/>
      <c r="T33" s="271" t="s">
        <v>204</v>
      </c>
      <c r="U33" s="271"/>
      <c r="V33" s="271"/>
      <c r="W33" s="271"/>
      <c r="X33" s="271"/>
      <c r="Y33" s="14"/>
    </row>
    <row r="34" spans="1:25" ht="20.100000000000001" customHeight="1">
      <c r="A34" s="249"/>
      <c r="B34" s="249"/>
      <c r="C34" s="262"/>
      <c r="D34" s="262"/>
      <c r="E34" s="293"/>
      <c r="F34" s="293"/>
      <c r="G34" s="293"/>
      <c r="H34" s="293"/>
      <c r="I34" s="240"/>
      <c r="J34" s="239"/>
      <c r="K34" s="17">
        <v>2</v>
      </c>
      <c r="L34" s="17" t="s">
        <v>193</v>
      </c>
      <c r="M34" s="17">
        <v>1</v>
      </c>
      <c r="N34" s="239"/>
      <c r="O34" s="240"/>
      <c r="P34" s="249"/>
      <c r="Q34" s="249"/>
      <c r="R34" s="249"/>
      <c r="S34" s="249"/>
      <c r="T34" s="271"/>
      <c r="U34" s="271"/>
      <c r="V34" s="271"/>
      <c r="W34" s="271"/>
      <c r="X34" s="271"/>
      <c r="Y34" s="14"/>
    </row>
    <row r="35" spans="1:25" ht="20.100000000000001" customHeight="1">
      <c r="C35" s="127"/>
      <c r="D35" s="127"/>
      <c r="I35" s="173"/>
      <c r="J35" s="173"/>
      <c r="K35" s="173"/>
      <c r="L35" s="173"/>
      <c r="M35" s="173"/>
      <c r="N35" s="173"/>
      <c r="O35" s="173"/>
      <c r="T35" s="75"/>
      <c r="U35" s="75"/>
      <c r="V35" s="75"/>
      <c r="W35" s="75"/>
      <c r="X35" s="75"/>
    </row>
    <row r="36" spans="1:25" ht="20.100000000000001" customHeight="1">
      <c r="A36" s="249" t="s">
        <v>167</v>
      </c>
      <c r="B36" s="249" t="s">
        <v>201</v>
      </c>
      <c r="C36" s="262">
        <v>0.46527777777777773</v>
      </c>
      <c r="D36" s="262"/>
      <c r="E36" s="294" t="str">
        <f>E27</f>
        <v>ＦＥ．アトレチコ　佐野</v>
      </c>
      <c r="F36" s="294"/>
      <c r="G36" s="294"/>
      <c r="H36" s="294"/>
      <c r="I36" s="240">
        <f>K36+K37</f>
        <v>3</v>
      </c>
      <c r="J36" s="239" t="s">
        <v>192</v>
      </c>
      <c r="K36" s="17">
        <v>3</v>
      </c>
      <c r="L36" s="17" t="s">
        <v>193</v>
      </c>
      <c r="M36" s="17">
        <v>0</v>
      </c>
      <c r="N36" s="239" t="s">
        <v>194</v>
      </c>
      <c r="O36" s="240">
        <f>M36+M37</f>
        <v>0</v>
      </c>
      <c r="P36" s="273" t="str">
        <f>E30</f>
        <v>ＦＣ　ＶＡＬＯＮ　セカンド</v>
      </c>
      <c r="Q36" s="273"/>
      <c r="R36" s="273"/>
      <c r="S36" s="273"/>
      <c r="T36" s="271" t="s">
        <v>207</v>
      </c>
      <c r="U36" s="271"/>
      <c r="V36" s="271"/>
      <c r="W36" s="271"/>
      <c r="X36" s="271"/>
    </row>
    <row r="37" spans="1:25" ht="20.100000000000001" customHeight="1">
      <c r="A37" s="249"/>
      <c r="B37" s="249"/>
      <c r="C37" s="262"/>
      <c r="D37" s="262"/>
      <c r="E37" s="294"/>
      <c r="F37" s="294"/>
      <c r="G37" s="294"/>
      <c r="H37" s="294"/>
      <c r="I37" s="240"/>
      <c r="J37" s="239"/>
      <c r="K37" s="17">
        <v>0</v>
      </c>
      <c r="L37" s="17" t="s">
        <v>193</v>
      </c>
      <c r="M37" s="17">
        <v>0</v>
      </c>
      <c r="N37" s="239"/>
      <c r="O37" s="240"/>
      <c r="P37" s="273"/>
      <c r="Q37" s="273"/>
      <c r="R37" s="273"/>
      <c r="S37" s="273"/>
      <c r="T37" s="271"/>
      <c r="U37" s="271"/>
      <c r="V37" s="271"/>
      <c r="W37" s="271"/>
      <c r="X37" s="271"/>
    </row>
    <row r="38" spans="1:25" ht="20.100000000000001" customHeight="1">
      <c r="B38" s="127"/>
      <c r="C38" s="55"/>
      <c r="D38" s="55"/>
      <c r="E38" s="56"/>
      <c r="F38" s="56"/>
      <c r="G38" s="56"/>
      <c r="H38" s="56"/>
      <c r="I38" s="17"/>
      <c r="J38" s="129"/>
      <c r="K38" s="17"/>
      <c r="L38" s="17"/>
      <c r="M38" s="17"/>
      <c r="N38" s="129"/>
      <c r="O38" s="17"/>
      <c r="P38" s="56"/>
      <c r="Q38" s="56"/>
      <c r="R38" s="56"/>
      <c r="S38" s="56"/>
      <c r="T38" s="133"/>
      <c r="U38" s="133"/>
      <c r="V38" s="133"/>
      <c r="W38" s="133"/>
      <c r="X38" s="133"/>
    </row>
    <row r="39" spans="1:25" ht="20.100000000000001" customHeight="1">
      <c r="B39" s="127"/>
      <c r="C39" s="55"/>
      <c r="D39" s="55"/>
      <c r="E39" s="56"/>
      <c r="F39" s="56"/>
      <c r="G39" s="56"/>
      <c r="H39" s="56"/>
      <c r="I39" s="17"/>
      <c r="J39" s="129"/>
      <c r="K39" s="17"/>
      <c r="L39" s="17"/>
      <c r="M39" s="17"/>
      <c r="N39" s="129"/>
      <c r="O39" s="17"/>
      <c r="P39" s="56"/>
      <c r="Q39" s="56"/>
      <c r="R39" s="56"/>
      <c r="S39" s="56"/>
      <c r="T39" s="133"/>
      <c r="U39" s="133"/>
      <c r="V39" s="133"/>
      <c r="W39" s="133"/>
      <c r="X39" s="133"/>
    </row>
    <row r="40" spans="1:25" ht="20.100000000000001" customHeight="1"/>
    <row r="41" spans="1:25" ht="20.100000000000001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20.100000000000001" customHeight="1"/>
    <row r="43" spans="1:25" ht="20.100000000000001" customHeight="1" thickBot="1">
      <c r="C43" s="6"/>
      <c r="D43" s="6"/>
      <c r="E43" s="3"/>
      <c r="F43" s="3"/>
      <c r="G43" s="3"/>
      <c r="H43" s="180"/>
      <c r="I43" s="177"/>
      <c r="J43" s="6"/>
      <c r="K43" s="6"/>
      <c r="L43" s="242" t="s">
        <v>229</v>
      </c>
      <c r="M43" s="243"/>
      <c r="N43" s="243"/>
      <c r="O43" s="244"/>
      <c r="P43" s="6"/>
      <c r="Q43" s="6"/>
      <c r="R43" s="3"/>
      <c r="S43" s="170"/>
      <c r="T43" s="180"/>
      <c r="U43" s="177"/>
      <c r="V43" s="177"/>
    </row>
    <row r="44" spans="1:25" ht="20.100000000000001" customHeight="1" thickTop="1">
      <c r="A44" s="16"/>
      <c r="B44" s="16"/>
      <c r="C44" s="20"/>
      <c r="D44" s="176"/>
      <c r="E44" s="162"/>
      <c r="F44" s="250" t="s">
        <v>209</v>
      </c>
      <c r="G44" s="250"/>
      <c r="H44" s="247"/>
      <c r="I44" s="193"/>
      <c r="J44" s="16"/>
      <c r="K44" s="16"/>
      <c r="L44" s="16"/>
      <c r="M44" s="16"/>
      <c r="N44" s="20"/>
      <c r="O44" s="20"/>
      <c r="P44" s="20"/>
      <c r="Q44" s="176"/>
      <c r="R44" s="162"/>
      <c r="S44" s="250" t="s">
        <v>210</v>
      </c>
      <c r="T44" s="247"/>
      <c r="U44" s="247"/>
      <c r="V44" s="176"/>
      <c r="W44" s="16"/>
      <c r="X44" s="16"/>
      <c r="Y44" s="16"/>
    </row>
    <row r="45" spans="1:25" ht="20.100000000000001" customHeight="1" thickBot="1">
      <c r="A45" s="16"/>
      <c r="B45" s="20"/>
      <c r="C45" s="174"/>
      <c r="D45" s="175"/>
      <c r="E45" s="164"/>
      <c r="F45" s="26"/>
      <c r="G45" s="20"/>
      <c r="H45" s="20"/>
      <c r="I45" s="175"/>
      <c r="J45" s="18"/>
      <c r="K45" s="18"/>
      <c r="L45" s="16"/>
      <c r="M45" s="20"/>
      <c r="N45" s="20"/>
      <c r="O45" s="20"/>
      <c r="P45" s="174"/>
      <c r="Q45" s="175"/>
      <c r="R45" s="164"/>
      <c r="S45" s="26"/>
      <c r="T45" s="20"/>
      <c r="U45" s="20"/>
      <c r="V45" s="165"/>
      <c r="W45" s="183"/>
      <c r="X45" s="174"/>
      <c r="Y45" s="16"/>
    </row>
    <row r="46" spans="1:25" ht="20.100000000000001" customHeight="1" thickTop="1">
      <c r="A46" s="16"/>
      <c r="B46" s="176"/>
      <c r="C46" s="247" t="s">
        <v>211</v>
      </c>
      <c r="D46" s="247"/>
      <c r="E46" s="248"/>
      <c r="F46" s="24"/>
      <c r="G46" s="20"/>
      <c r="H46" s="176"/>
      <c r="I46" s="247" t="s">
        <v>212</v>
      </c>
      <c r="J46" s="250"/>
      <c r="K46" s="248"/>
      <c r="L46" s="22"/>
      <c r="M46" s="20"/>
      <c r="N46" s="20"/>
      <c r="O46" s="176"/>
      <c r="P46" s="247" t="s">
        <v>213</v>
      </c>
      <c r="Q46" s="247"/>
      <c r="R46" s="248"/>
      <c r="S46" s="24"/>
      <c r="T46" s="20"/>
      <c r="U46" s="23"/>
      <c r="V46" s="251" t="s">
        <v>214</v>
      </c>
      <c r="W46" s="247"/>
      <c r="X46" s="247"/>
      <c r="Y46" s="167"/>
    </row>
    <row r="47" spans="1:25" ht="20.100000000000001" customHeight="1">
      <c r="A47" s="16"/>
      <c r="B47" s="176"/>
      <c r="C47" s="16"/>
      <c r="D47" s="16"/>
      <c r="E47" s="16"/>
      <c r="F47" s="22"/>
      <c r="G47" s="26"/>
      <c r="H47" s="188"/>
      <c r="I47" s="26"/>
      <c r="J47" s="20"/>
      <c r="K47" s="20"/>
      <c r="L47" s="22"/>
      <c r="M47" s="20"/>
      <c r="N47" s="20"/>
      <c r="O47" s="188"/>
      <c r="P47" s="26"/>
      <c r="Q47" s="20"/>
      <c r="R47" s="20"/>
      <c r="S47" s="22"/>
      <c r="T47" s="16"/>
      <c r="U47" s="20"/>
      <c r="V47" s="29"/>
      <c r="W47" s="26"/>
      <c r="X47" s="20"/>
      <c r="Y47" s="167"/>
    </row>
    <row r="48" spans="1:25" ht="20.100000000000001" customHeight="1">
      <c r="A48" s="16"/>
      <c r="B48" s="247">
        <v>1</v>
      </c>
      <c r="C48" s="247"/>
      <c r="D48" s="16"/>
      <c r="E48" s="247">
        <v>2</v>
      </c>
      <c r="F48" s="247"/>
      <c r="G48" s="26"/>
      <c r="H48" s="247">
        <v>3</v>
      </c>
      <c r="I48" s="247"/>
      <c r="J48" s="26"/>
      <c r="K48" s="247">
        <v>4</v>
      </c>
      <c r="L48" s="247"/>
      <c r="M48" s="26"/>
      <c r="N48" s="26"/>
      <c r="O48" s="249">
        <v>5</v>
      </c>
      <c r="P48" s="249"/>
      <c r="Q48" s="26"/>
      <c r="R48" s="247">
        <v>6</v>
      </c>
      <c r="S48" s="247"/>
      <c r="T48" s="25"/>
      <c r="U48" s="249">
        <v>7</v>
      </c>
      <c r="V48" s="249"/>
      <c r="W48" s="16"/>
      <c r="X48" s="249">
        <v>8</v>
      </c>
      <c r="Y48" s="249"/>
    </row>
    <row r="49" spans="1:25" ht="20.100000000000001" customHeight="1">
      <c r="A49" s="16"/>
      <c r="B49" s="241" t="str">
        <f>組み合わせ表!AA33</f>
        <v>ＦＣバジェルボ那須烏山</v>
      </c>
      <c r="C49" s="241"/>
      <c r="D49" s="62"/>
      <c r="E49" s="241" t="str">
        <f>組み合わせ表!AA29</f>
        <v>清原フューチャーズ</v>
      </c>
      <c r="F49" s="241"/>
      <c r="G49" s="63"/>
      <c r="H49" s="259" t="str">
        <f>組み合わせ表!AA25</f>
        <v>ヴェルフェ矢板Ｕ－１２</v>
      </c>
      <c r="I49" s="259"/>
      <c r="J49" s="63"/>
      <c r="K49" s="258" t="str">
        <f>組み合わせ表!AA21</f>
        <v>Ｋ－ＷＥＳＴ．ＦＣ２００１</v>
      </c>
      <c r="L49" s="258"/>
      <c r="M49" s="63"/>
      <c r="N49" s="63"/>
      <c r="O49" s="241" t="str">
        <f>組み合わせ表!AA17</f>
        <v>ＦＣみらい</v>
      </c>
      <c r="P49" s="241"/>
      <c r="Q49" s="63"/>
      <c r="R49" s="241" t="str">
        <f>組み合わせ表!AA13</f>
        <v>東那須野FCフェニックス</v>
      </c>
      <c r="S49" s="241"/>
      <c r="T49" s="63"/>
      <c r="U49" s="241" t="str">
        <f>組み合わせ表!AA9</f>
        <v>ＦＣ中村</v>
      </c>
      <c r="V49" s="241"/>
      <c r="W49" s="63"/>
      <c r="X49" s="259" t="str">
        <f>組み合わせ表!AA5</f>
        <v>ＴＥＡＭリフレＳＣ</v>
      </c>
      <c r="Y49" s="259"/>
    </row>
    <row r="50" spans="1:25" ht="20.100000000000001" customHeight="1">
      <c r="A50" s="16"/>
      <c r="B50" s="241"/>
      <c r="C50" s="241"/>
      <c r="D50" s="62"/>
      <c r="E50" s="241"/>
      <c r="F50" s="241"/>
      <c r="G50" s="63"/>
      <c r="H50" s="259"/>
      <c r="I50" s="259"/>
      <c r="J50" s="63"/>
      <c r="K50" s="258"/>
      <c r="L50" s="258"/>
      <c r="M50" s="63"/>
      <c r="N50" s="63"/>
      <c r="O50" s="241"/>
      <c r="P50" s="241"/>
      <c r="Q50" s="63"/>
      <c r="R50" s="241"/>
      <c r="S50" s="241"/>
      <c r="T50" s="63"/>
      <c r="U50" s="241"/>
      <c r="V50" s="241"/>
      <c r="W50" s="63"/>
      <c r="X50" s="259"/>
      <c r="Y50" s="259"/>
    </row>
    <row r="51" spans="1:25" ht="20.100000000000001" customHeight="1">
      <c r="A51" s="16"/>
      <c r="B51" s="241"/>
      <c r="C51" s="241"/>
      <c r="D51" s="62"/>
      <c r="E51" s="241"/>
      <c r="F51" s="241"/>
      <c r="G51" s="63"/>
      <c r="H51" s="259"/>
      <c r="I51" s="259"/>
      <c r="J51" s="63"/>
      <c r="K51" s="258"/>
      <c r="L51" s="258"/>
      <c r="M51" s="63"/>
      <c r="N51" s="63"/>
      <c r="O51" s="241"/>
      <c r="P51" s="241"/>
      <c r="Q51" s="63"/>
      <c r="R51" s="241"/>
      <c r="S51" s="241"/>
      <c r="T51" s="63"/>
      <c r="U51" s="241"/>
      <c r="V51" s="241"/>
      <c r="W51" s="63"/>
      <c r="X51" s="259"/>
      <c r="Y51" s="259"/>
    </row>
    <row r="52" spans="1:25" ht="20.100000000000001" customHeight="1">
      <c r="A52" s="16"/>
      <c r="B52" s="241"/>
      <c r="C52" s="241"/>
      <c r="D52" s="62"/>
      <c r="E52" s="241"/>
      <c r="F52" s="241"/>
      <c r="G52" s="63"/>
      <c r="H52" s="259"/>
      <c r="I52" s="259"/>
      <c r="J52" s="63"/>
      <c r="K52" s="258"/>
      <c r="L52" s="258"/>
      <c r="M52" s="63"/>
      <c r="N52" s="63"/>
      <c r="O52" s="241"/>
      <c r="P52" s="241"/>
      <c r="Q52" s="63"/>
      <c r="R52" s="241"/>
      <c r="S52" s="241"/>
      <c r="T52" s="63"/>
      <c r="U52" s="241"/>
      <c r="V52" s="241"/>
      <c r="W52" s="63"/>
      <c r="X52" s="259"/>
      <c r="Y52" s="259"/>
    </row>
    <row r="53" spans="1:25" ht="20.100000000000001" customHeight="1">
      <c r="A53" s="16"/>
      <c r="B53" s="241"/>
      <c r="C53" s="241"/>
      <c r="D53" s="62"/>
      <c r="E53" s="241"/>
      <c r="F53" s="241"/>
      <c r="G53" s="63"/>
      <c r="H53" s="259"/>
      <c r="I53" s="259"/>
      <c r="J53" s="63"/>
      <c r="K53" s="258"/>
      <c r="L53" s="258"/>
      <c r="M53" s="63"/>
      <c r="N53" s="63"/>
      <c r="O53" s="241"/>
      <c r="P53" s="241"/>
      <c r="Q53" s="63"/>
      <c r="R53" s="241"/>
      <c r="S53" s="241"/>
      <c r="T53" s="63"/>
      <c r="U53" s="241"/>
      <c r="V53" s="241"/>
      <c r="W53" s="63"/>
      <c r="X53" s="259"/>
      <c r="Y53" s="259"/>
    </row>
    <row r="54" spans="1:25" ht="20.100000000000001" customHeight="1">
      <c r="A54" s="16"/>
      <c r="B54" s="241"/>
      <c r="C54" s="241"/>
      <c r="D54" s="62"/>
      <c r="E54" s="241"/>
      <c r="F54" s="241"/>
      <c r="G54" s="63"/>
      <c r="H54" s="259"/>
      <c r="I54" s="259"/>
      <c r="J54" s="63"/>
      <c r="K54" s="258"/>
      <c r="L54" s="258"/>
      <c r="M54" s="63"/>
      <c r="N54" s="63"/>
      <c r="O54" s="241"/>
      <c r="P54" s="241"/>
      <c r="Q54" s="63"/>
      <c r="R54" s="241"/>
      <c r="S54" s="241"/>
      <c r="T54" s="63"/>
      <c r="U54" s="241"/>
      <c r="V54" s="241"/>
      <c r="W54" s="63"/>
      <c r="X54" s="259"/>
      <c r="Y54" s="259"/>
    </row>
    <row r="55" spans="1:25" ht="20.100000000000001" customHeight="1">
      <c r="A55" s="16"/>
      <c r="B55" s="241"/>
      <c r="C55" s="241"/>
      <c r="D55" s="62"/>
      <c r="E55" s="241"/>
      <c r="F55" s="241"/>
      <c r="G55" s="63"/>
      <c r="H55" s="259"/>
      <c r="I55" s="259"/>
      <c r="J55" s="63"/>
      <c r="K55" s="258"/>
      <c r="L55" s="258"/>
      <c r="M55" s="63"/>
      <c r="N55" s="63"/>
      <c r="O55" s="241"/>
      <c r="P55" s="241"/>
      <c r="Q55" s="63"/>
      <c r="R55" s="241"/>
      <c r="S55" s="241"/>
      <c r="T55" s="63"/>
      <c r="U55" s="241"/>
      <c r="V55" s="241"/>
      <c r="W55" s="63"/>
      <c r="X55" s="259"/>
      <c r="Y55" s="259"/>
    </row>
    <row r="56" spans="1:25" ht="20.100000000000001" customHeight="1">
      <c r="A56" s="16"/>
      <c r="B56" s="241"/>
      <c r="C56" s="241"/>
      <c r="D56" s="62"/>
      <c r="E56" s="241"/>
      <c r="F56" s="241"/>
      <c r="G56" s="63"/>
      <c r="H56" s="259"/>
      <c r="I56" s="259"/>
      <c r="J56" s="63"/>
      <c r="K56" s="258"/>
      <c r="L56" s="258"/>
      <c r="M56" s="63"/>
      <c r="N56" s="63"/>
      <c r="O56" s="241"/>
      <c r="P56" s="241"/>
      <c r="Q56" s="63"/>
      <c r="R56" s="241"/>
      <c r="S56" s="241"/>
      <c r="T56" s="63"/>
      <c r="U56" s="241"/>
      <c r="V56" s="241"/>
      <c r="W56" s="63"/>
      <c r="X56" s="259"/>
      <c r="Y56" s="259"/>
    </row>
    <row r="57" spans="1:25" ht="20.100000000000001" customHeight="1">
      <c r="A57" s="16"/>
      <c r="B57" s="241"/>
      <c r="C57" s="241"/>
      <c r="D57" s="62"/>
      <c r="E57" s="241"/>
      <c r="F57" s="241"/>
      <c r="G57" s="63"/>
      <c r="H57" s="259"/>
      <c r="I57" s="259"/>
      <c r="J57" s="63"/>
      <c r="K57" s="258"/>
      <c r="L57" s="258"/>
      <c r="M57" s="63"/>
      <c r="N57" s="63"/>
      <c r="O57" s="241"/>
      <c r="P57" s="241"/>
      <c r="Q57" s="63"/>
      <c r="R57" s="241"/>
      <c r="S57" s="241"/>
      <c r="T57" s="63"/>
      <c r="U57" s="241"/>
      <c r="V57" s="241"/>
      <c r="W57" s="63"/>
      <c r="X57" s="259"/>
      <c r="Y57" s="259"/>
    </row>
    <row r="58" spans="1:25" ht="20.100000000000001" customHeight="1">
      <c r="A58" s="16"/>
      <c r="B58" s="241"/>
      <c r="C58" s="241"/>
      <c r="D58" s="62"/>
      <c r="E58" s="241"/>
      <c r="F58" s="241"/>
      <c r="G58" s="63"/>
      <c r="H58" s="259"/>
      <c r="I58" s="259"/>
      <c r="J58" s="63"/>
      <c r="K58" s="258"/>
      <c r="L58" s="258"/>
      <c r="M58" s="63"/>
      <c r="N58" s="63"/>
      <c r="O58" s="241"/>
      <c r="P58" s="241"/>
      <c r="Q58" s="63"/>
      <c r="R58" s="241"/>
      <c r="S58" s="241"/>
      <c r="T58" s="63"/>
      <c r="U58" s="241"/>
      <c r="V58" s="241"/>
      <c r="W58" s="63"/>
      <c r="X58" s="259"/>
      <c r="Y58" s="259"/>
    </row>
    <row r="59" spans="1:25" ht="20.100000000000001" customHeight="1">
      <c r="A59" s="14"/>
      <c r="B59" s="14"/>
      <c r="C59" s="14"/>
      <c r="D59" s="14"/>
      <c r="E59" s="1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4"/>
      <c r="X59" s="14"/>
      <c r="Y59" s="14"/>
    </row>
    <row r="60" spans="1:25" ht="20.100000000000001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54" t="s">
        <v>190</v>
      </c>
      <c r="U60" s="254"/>
      <c r="V60" s="254"/>
      <c r="W60" s="254"/>
      <c r="X60" s="254"/>
      <c r="Y60" s="14"/>
    </row>
    <row r="61" spans="1:25" ht="20.100000000000001" customHeight="1">
      <c r="A61" s="249" t="s">
        <v>154</v>
      </c>
      <c r="B61" s="249" t="s">
        <v>215</v>
      </c>
      <c r="C61" s="262">
        <v>0.53472222222222221</v>
      </c>
      <c r="D61" s="262"/>
      <c r="E61" s="266" t="str">
        <f>B49</f>
        <v>ＦＣバジェルボ那須烏山</v>
      </c>
      <c r="F61" s="266"/>
      <c r="G61" s="266"/>
      <c r="H61" s="266"/>
      <c r="I61" s="240">
        <f>K61+K62</f>
        <v>1</v>
      </c>
      <c r="J61" s="239" t="s">
        <v>192</v>
      </c>
      <c r="K61" s="17">
        <v>0</v>
      </c>
      <c r="L61" s="17" t="s">
        <v>193</v>
      </c>
      <c r="M61" s="17">
        <v>0</v>
      </c>
      <c r="N61" s="239" t="s">
        <v>194</v>
      </c>
      <c r="O61" s="240">
        <f>M61+M62</f>
        <v>0</v>
      </c>
      <c r="P61" s="256" t="str">
        <f>E49</f>
        <v>清原フューチャーズ</v>
      </c>
      <c r="Q61" s="256"/>
      <c r="R61" s="256"/>
      <c r="S61" s="256"/>
      <c r="T61" s="260" t="s">
        <v>195</v>
      </c>
      <c r="U61" s="260"/>
      <c r="V61" s="260"/>
      <c r="W61" s="260"/>
      <c r="X61" s="260"/>
      <c r="Y61" s="14"/>
    </row>
    <row r="62" spans="1:25" ht="20.100000000000001" customHeight="1">
      <c r="A62" s="249"/>
      <c r="B62" s="249"/>
      <c r="C62" s="262"/>
      <c r="D62" s="262"/>
      <c r="E62" s="266"/>
      <c r="F62" s="266"/>
      <c r="G62" s="266"/>
      <c r="H62" s="266"/>
      <c r="I62" s="240"/>
      <c r="J62" s="239"/>
      <c r="K62" s="17">
        <v>1</v>
      </c>
      <c r="L62" s="17" t="s">
        <v>193</v>
      </c>
      <c r="M62" s="17">
        <v>0</v>
      </c>
      <c r="N62" s="239"/>
      <c r="O62" s="240"/>
      <c r="P62" s="256"/>
      <c r="Q62" s="256"/>
      <c r="R62" s="256"/>
      <c r="S62" s="256"/>
      <c r="T62" s="260"/>
      <c r="U62" s="260"/>
      <c r="V62" s="260"/>
      <c r="W62" s="260"/>
      <c r="X62" s="260"/>
      <c r="Y62" s="14"/>
    </row>
    <row r="63" spans="1:25" ht="20.100000000000001" customHeight="1">
      <c r="A63" s="16"/>
      <c r="B63" s="127"/>
      <c r="C63" s="127"/>
      <c r="D63" s="127"/>
      <c r="E63" s="128"/>
      <c r="F63" s="128"/>
      <c r="G63" s="128"/>
      <c r="H63" s="128"/>
      <c r="I63" s="30"/>
      <c r="J63" s="31"/>
      <c r="K63" s="30"/>
      <c r="L63" s="30"/>
      <c r="M63" s="30"/>
      <c r="N63" s="31"/>
      <c r="O63" s="30"/>
      <c r="P63" s="128"/>
      <c r="Q63" s="128"/>
      <c r="R63" s="128"/>
      <c r="S63" s="128"/>
      <c r="T63" s="57"/>
      <c r="U63" s="57"/>
      <c r="V63" s="57"/>
      <c r="W63" s="132"/>
      <c r="X63" s="132"/>
      <c r="Y63" s="14"/>
    </row>
    <row r="64" spans="1:25" ht="20.100000000000001" customHeight="1">
      <c r="A64" s="249" t="s">
        <v>167</v>
      </c>
      <c r="B64" s="249" t="s">
        <v>215</v>
      </c>
      <c r="C64" s="262">
        <v>0.53472222222222221</v>
      </c>
      <c r="D64" s="262"/>
      <c r="E64" s="267" t="str">
        <f>H49</f>
        <v>ヴェルフェ矢板Ｕ－１２</v>
      </c>
      <c r="F64" s="267"/>
      <c r="G64" s="267"/>
      <c r="H64" s="267"/>
      <c r="I64" s="240">
        <f>K64+K65</f>
        <v>3</v>
      </c>
      <c r="J64" s="239" t="s">
        <v>192</v>
      </c>
      <c r="K64" s="17">
        <v>1</v>
      </c>
      <c r="L64" s="17" t="s">
        <v>193</v>
      </c>
      <c r="M64" s="17">
        <v>0</v>
      </c>
      <c r="N64" s="239" t="s">
        <v>194</v>
      </c>
      <c r="O64" s="240">
        <f>M64+M65</f>
        <v>0</v>
      </c>
      <c r="P64" s="278" t="str">
        <f>K49</f>
        <v>Ｋ－ＷＥＳＴ．ＦＣ２００１</v>
      </c>
      <c r="Q64" s="278"/>
      <c r="R64" s="278"/>
      <c r="S64" s="278"/>
      <c r="T64" s="260" t="s">
        <v>197</v>
      </c>
      <c r="U64" s="260"/>
      <c r="V64" s="260"/>
      <c r="W64" s="260"/>
      <c r="X64" s="260"/>
      <c r="Y64" s="14"/>
    </row>
    <row r="65" spans="1:25" ht="20.100000000000001" customHeight="1">
      <c r="A65" s="249"/>
      <c r="B65" s="249"/>
      <c r="C65" s="262"/>
      <c r="D65" s="262"/>
      <c r="E65" s="267"/>
      <c r="F65" s="267"/>
      <c r="G65" s="267"/>
      <c r="H65" s="267"/>
      <c r="I65" s="240"/>
      <c r="J65" s="239"/>
      <c r="K65" s="17">
        <v>2</v>
      </c>
      <c r="L65" s="17" t="s">
        <v>193</v>
      </c>
      <c r="M65" s="17">
        <v>0</v>
      </c>
      <c r="N65" s="239"/>
      <c r="O65" s="240"/>
      <c r="P65" s="278"/>
      <c r="Q65" s="278"/>
      <c r="R65" s="278"/>
      <c r="S65" s="278"/>
      <c r="T65" s="260"/>
      <c r="U65" s="260"/>
      <c r="V65" s="260"/>
      <c r="W65" s="260"/>
      <c r="X65" s="260"/>
      <c r="Y65" s="14"/>
    </row>
    <row r="66" spans="1:25" ht="20.100000000000001" customHeight="1">
      <c r="A66" s="16"/>
      <c r="B66" s="127"/>
      <c r="C66" s="127"/>
      <c r="D66" s="127"/>
      <c r="E66" s="128"/>
      <c r="F66" s="128"/>
      <c r="G66" s="128"/>
      <c r="H66" s="128"/>
      <c r="I66" s="30"/>
      <c r="J66" s="31"/>
      <c r="K66" s="30"/>
      <c r="L66" s="30"/>
      <c r="M66" s="30"/>
      <c r="N66" s="31"/>
      <c r="O66" s="30"/>
      <c r="P66" s="128"/>
      <c r="Q66" s="128"/>
      <c r="R66" s="128"/>
      <c r="S66" s="128"/>
      <c r="T66" s="57"/>
      <c r="U66" s="57"/>
      <c r="V66" s="57"/>
      <c r="W66" s="132"/>
      <c r="X66" s="132"/>
      <c r="Y66" s="14"/>
    </row>
    <row r="67" spans="1:25" ht="20.100000000000001" customHeight="1">
      <c r="A67" s="249" t="s">
        <v>154</v>
      </c>
      <c r="B67" s="249" t="s">
        <v>216</v>
      </c>
      <c r="C67" s="262">
        <v>0.56944444444444442</v>
      </c>
      <c r="D67" s="262"/>
      <c r="E67" s="267" t="str">
        <f>O49</f>
        <v>ＦＣみらい</v>
      </c>
      <c r="F67" s="267"/>
      <c r="G67" s="267"/>
      <c r="H67" s="267"/>
      <c r="I67" s="240">
        <f>K67+K68</f>
        <v>0</v>
      </c>
      <c r="J67" s="239" t="s">
        <v>192</v>
      </c>
      <c r="K67" s="17">
        <v>0</v>
      </c>
      <c r="L67" s="17" t="s">
        <v>193</v>
      </c>
      <c r="M67" s="17">
        <v>0</v>
      </c>
      <c r="N67" s="239" t="s">
        <v>194</v>
      </c>
      <c r="O67" s="240">
        <f>M67+M68</f>
        <v>0</v>
      </c>
      <c r="P67" s="265" t="str">
        <f>R49</f>
        <v>東那須野FCフェニックス</v>
      </c>
      <c r="Q67" s="265"/>
      <c r="R67" s="265"/>
      <c r="S67" s="265"/>
      <c r="T67" s="260" t="s">
        <v>199</v>
      </c>
      <c r="U67" s="260"/>
      <c r="V67" s="260"/>
      <c r="W67" s="260"/>
      <c r="X67" s="260"/>
      <c r="Y67" s="14"/>
    </row>
    <row r="68" spans="1:25" ht="20.100000000000001" customHeight="1">
      <c r="A68" s="249"/>
      <c r="B68" s="249"/>
      <c r="C68" s="262"/>
      <c r="D68" s="262"/>
      <c r="E68" s="267"/>
      <c r="F68" s="267"/>
      <c r="G68" s="267"/>
      <c r="H68" s="267"/>
      <c r="I68" s="240"/>
      <c r="J68" s="239"/>
      <c r="K68" s="17">
        <v>0</v>
      </c>
      <c r="L68" s="17" t="s">
        <v>193</v>
      </c>
      <c r="M68" s="17">
        <v>0</v>
      </c>
      <c r="N68" s="239"/>
      <c r="O68" s="240"/>
      <c r="P68" s="265"/>
      <c r="Q68" s="265"/>
      <c r="R68" s="265"/>
      <c r="S68" s="265"/>
      <c r="T68" s="260"/>
      <c r="U68" s="260"/>
      <c r="V68" s="260"/>
      <c r="W68" s="260"/>
      <c r="X68" s="260"/>
      <c r="Y68" s="14"/>
    </row>
    <row r="69" spans="1:25" ht="20.100000000000001" customHeight="1">
      <c r="A69" s="143"/>
      <c r="B69" s="143"/>
      <c r="C69" s="147"/>
      <c r="D69" s="147"/>
      <c r="E69" s="145"/>
      <c r="F69" s="145"/>
      <c r="G69" s="145"/>
      <c r="H69" s="145"/>
      <c r="I69" s="172"/>
      <c r="J69" s="172" t="s">
        <v>256</v>
      </c>
      <c r="K69" s="172">
        <v>3</v>
      </c>
      <c r="L69" s="172" t="s">
        <v>193</v>
      </c>
      <c r="M69" s="172">
        <v>1</v>
      </c>
      <c r="N69" s="142"/>
      <c r="O69" s="172"/>
      <c r="P69" s="148"/>
      <c r="Q69" s="148"/>
      <c r="R69" s="148"/>
      <c r="S69" s="148"/>
      <c r="T69" s="146"/>
      <c r="U69" s="146"/>
      <c r="V69" s="146"/>
      <c r="W69" s="146"/>
      <c r="X69" s="146"/>
      <c r="Y69" s="14"/>
    </row>
    <row r="70" spans="1:25" ht="20.100000000000001" customHeight="1">
      <c r="A70" s="16"/>
      <c r="B70" s="127"/>
      <c r="C70" s="127"/>
      <c r="D70" s="127"/>
      <c r="E70" s="128"/>
      <c r="F70" s="128"/>
      <c r="G70" s="128"/>
      <c r="H70" s="128"/>
      <c r="I70" s="30"/>
      <c r="J70" s="31"/>
      <c r="K70" s="30"/>
      <c r="L70" s="30"/>
      <c r="M70" s="30"/>
      <c r="N70" s="31"/>
      <c r="O70" s="30"/>
      <c r="P70" s="128"/>
      <c r="Q70" s="128"/>
      <c r="R70" s="128"/>
      <c r="S70" s="128"/>
      <c r="T70" s="57"/>
      <c r="U70" s="57"/>
      <c r="V70" s="57"/>
      <c r="W70" s="132"/>
      <c r="X70" s="132"/>
      <c r="Y70" s="14"/>
    </row>
    <row r="71" spans="1:25" ht="20.100000000000001" customHeight="1">
      <c r="A71" s="249" t="s">
        <v>167</v>
      </c>
      <c r="B71" s="249" t="s">
        <v>216</v>
      </c>
      <c r="C71" s="262">
        <v>0.56944444444444442</v>
      </c>
      <c r="D71" s="262"/>
      <c r="E71" s="256" t="str">
        <f>U49</f>
        <v>ＦＣ中村</v>
      </c>
      <c r="F71" s="256"/>
      <c r="G71" s="256"/>
      <c r="H71" s="256"/>
      <c r="I71" s="240">
        <f>K71+K72</f>
        <v>0</v>
      </c>
      <c r="J71" s="239" t="s">
        <v>192</v>
      </c>
      <c r="K71" s="17">
        <v>0</v>
      </c>
      <c r="L71" s="17" t="s">
        <v>193</v>
      </c>
      <c r="M71" s="17">
        <v>3</v>
      </c>
      <c r="N71" s="239" t="s">
        <v>194</v>
      </c>
      <c r="O71" s="240">
        <f>M71+M72</f>
        <v>5</v>
      </c>
      <c r="P71" s="267" t="str">
        <f>X49</f>
        <v>ＴＥＡＭリフレＳＣ</v>
      </c>
      <c r="Q71" s="267"/>
      <c r="R71" s="267"/>
      <c r="S71" s="267"/>
      <c r="T71" s="260" t="s">
        <v>200</v>
      </c>
      <c r="U71" s="260"/>
      <c r="V71" s="260"/>
      <c r="W71" s="260"/>
      <c r="X71" s="260"/>
      <c r="Y71" s="14"/>
    </row>
    <row r="72" spans="1:25" ht="20.100000000000001" customHeight="1">
      <c r="A72" s="249"/>
      <c r="B72" s="249"/>
      <c r="C72" s="262"/>
      <c r="D72" s="262"/>
      <c r="E72" s="256"/>
      <c r="F72" s="256"/>
      <c r="G72" s="256"/>
      <c r="H72" s="256"/>
      <c r="I72" s="240"/>
      <c r="J72" s="239"/>
      <c r="K72" s="17">
        <v>0</v>
      </c>
      <c r="L72" s="17" t="s">
        <v>193</v>
      </c>
      <c r="M72" s="17">
        <v>2</v>
      </c>
      <c r="N72" s="239"/>
      <c r="O72" s="240"/>
      <c r="P72" s="267"/>
      <c r="Q72" s="267"/>
      <c r="R72" s="267"/>
      <c r="S72" s="267"/>
      <c r="T72" s="260"/>
      <c r="U72" s="260"/>
      <c r="V72" s="260"/>
      <c r="W72" s="260"/>
      <c r="X72" s="260"/>
      <c r="Y72" s="14"/>
    </row>
    <row r="73" spans="1:25" ht="20.100000000000001" customHeight="1">
      <c r="A73" s="16"/>
      <c r="B73" s="16"/>
      <c r="C73" s="127"/>
      <c r="D73" s="12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Y73" s="14"/>
    </row>
    <row r="74" spans="1:25" ht="20.100000000000001" customHeight="1">
      <c r="A74" s="249" t="s">
        <v>154</v>
      </c>
      <c r="B74" s="249" t="s">
        <v>217</v>
      </c>
      <c r="C74" s="262">
        <v>0.625</v>
      </c>
      <c r="D74" s="262"/>
      <c r="E74" s="263" t="str">
        <f>E61</f>
        <v>ＦＣバジェルボ那須烏山</v>
      </c>
      <c r="F74" s="263"/>
      <c r="G74" s="263"/>
      <c r="H74" s="263"/>
      <c r="I74" s="240">
        <f>K74+K75</f>
        <v>1</v>
      </c>
      <c r="J74" s="239" t="s">
        <v>192</v>
      </c>
      <c r="K74" s="17">
        <v>1</v>
      </c>
      <c r="L74" s="17" t="s">
        <v>193</v>
      </c>
      <c r="M74" s="17">
        <v>1</v>
      </c>
      <c r="N74" s="239" t="s">
        <v>194</v>
      </c>
      <c r="O74" s="240">
        <f>M74+M75</f>
        <v>3</v>
      </c>
      <c r="P74" s="294" t="str">
        <f>E64</f>
        <v>ヴェルフェ矢板Ｕ－１２</v>
      </c>
      <c r="Q74" s="294"/>
      <c r="R74" s="294"/>
      <c r="S74" s="294"/>
      <c r="T74" s="271" t="s">
        <v>220</v>
      </c>
      <c r="U74" s="271"/>
      <c r="V74" s="271"/>
      <c r="W74" s="271"/>
      <c r="X74" s="271"/>
      <c r="Y74" s="14"/>
    </row>
    <row r="75" spans="1:25" ht="20.100000000000001" customHeight="1">
      <c r="A75" s="249"/>
      <c r="B75" s="249"/>
      <c r="C75" s="262"/>
      <c r="D75" s="262"/>
      <c r="E75" s="263"/>
      <c r="F75" s="263"/>
      <c r="G75" s="263"/>
      <c r="H75" s="263"/>
      <c r="I75" s="240"/>
      <c r="J75" s="239"/>
      <c r="K75" s="17">
        <v>0</v>
      </c>
      <c r="L75" s="17" t="s">
        <v>193</v>
      </c>
      <c r="M75" s="17">
        <v>2</v>
      </c>
      <c r="N75" s="239"/>
      <c r="O75" s="240"/>
      <c r="P75" s="294"/>
      <c r="Q75" s="294"/>
      <c r="R75" s="294"/>
      <c r="S75" s="294"/>
      <c r="T75" s="271"/>
      <c r="U75" s="271"/>
      <c r="V75" s="271"/>
      <c r="W75" s="271"/>
      <c r="X75" s="271"/>
      <c r="Y75" s="14"/>
    </row>
    <row r="76" spans="1:25" ht="20.100000000000001" customHeight="1">
      <c r="C76" s="127"/>
      <c r="D76" s="127"/>
      <c r="I76" s="173"/>
      <c r="J76" s="173"/>
      <c r="K76" s="173"/>
      <c r="L76" s="173"/>
      <c r="M76" s="173"/>
      <c r="N76" s="173"/>
      <c r="O76" s="173"/>
      <c r="T76" s="75"/>
      <c r="U76" s="75"/>
      <c r="V76" s="75"/>
      <c r="W76" s="75"/>
      <c r="X76" s="75"/>
    </row>
    <row r="77" spans="1:25" ht="20.100000000000001" customHeight="1">
      <c r="A77" s="249" t="s">
        <v>167</v>
      </c>
      <c r="B77" s="249" t="s">
        <v>217</v>
      </c>
      <c r="C77" s="262">
        <v>0.625</v>
      </c>
      <c r="D77" s="262"/>
      <c r="E77" s="272" t="str">
        <f>E67</f>
        <v>ＦＣみらい</v>
      </c>
      <c r="F77" s="272"/>
      <c r="G77" s="272"/>
      <c r="H77" s="272"/>
      <c r="I77" s="240">
        <f>K77+K78</f>
        <v>0</v>
      </c>
      <c r="J77" s="239" t="s">
        <v>192</v>
      </c>
      <c r="K77" s="17">
        <v>0</v>
      </c>
      <c r="L77" s="17" t="s">
        <v>193</v>
      </c>
      <c r="M77" s="17">
        <v>4</v>
      </c>
      <c r="N77" s="239" t="s">
        <v>194</v>
      </c>
      <c r="O77" s="240">
        <f>M77+M78</f>
        <v>6</v>
      </c>
      <c r="P77" s="268" t="str">
        <f>P71</f>
        <v>ＴＥＡＭリフレＳＣ</v>
      </c>
      <c r="Q77" s="268"/>
      <c r="R77" s="268"/>
      <c r="S77" s="268"/>
      <c r="T77" s="271" t="s">
        <v>223</v>
      </c>
      <c r="U77" s="271"/>
      <c r="V77" s="271"/>
      <c r="W77" s="271"/>
      <c r="X77" s="271"/>
    </row>
    <row r="78" spans="1:25" ht="20.100000000000001" customHeight="1">
      <c r="A78" s="249"/>
      <c r="B78" s="249"/>
      <c r="C78" s="262"/>
      <c r="D78" s="262"/>
      <c r="E78" s="272"/>
      <c r="F78" s="272"/>
      <c r="G78" s="272"/>
      <c r="H78" s="272"/>
      <c r="I78" s="240"/>
      <c r="J78" s="239"/>
      <c r="K78" s="17">
        <v>0</v>
      </c>
      <c r="L78" s="17" t="s">
        <v>193</v>
      </c>
      <c r="M78" s="17">
        <v>2</v>
      </c>
      <c r="N78" s="239"/>
      <c r="O78" s="240"/>
      <c r="P78" s="268"/>
      <c r="Q78" s="268"/>
      <c r="R78" s="268"/>
      <c r="S78" s="268"/>
      <c r="T78" s="271"/>
      <c r="U78" s="271"/>
      <c r="V78" s="271"/>
      <c r="W78" s="271"/>
      <c r="X78" s="271"/>
    </row>
  </sheetData>
  <mergeCells count="171">
    <mergeCell ref="A61:A62"/>
    <mergeCell ref="A64:A65"/>
    <mergeCell ref="A67:A68"/>
    <mergeCell ref="A71:A72"/>
    <mergeCell ref="A74:A75"/>
    <mergeCell ref="A77:A78"/>
    <mergeCell ref="A21:A22"/>
    <mergeCell ref="A24:A25"/>
    <mergeCell ref="A27:A28"/>
    <mergeCell ref="A30:A31"/>
    <mergeCell ref="A33:A34"/>
    <mergeCell ref="A36:A37"/>
    <mergeCell ref="E67:H68"/>
    <mergeCell ref="P67:S68"/>
    <mergeCell ref="T67:X68"/>
    <mergeCell ref="C71:D72"/>
    <mergeCell ref="E71:H72"/>
    <mergeCell ref="P71:S72"/>
    <mergeCell ref="T71:X72"/>
    <mergeCell ref="O71:O72"/>
    <mergeCell ref="N67:N68"/>
    <mergeCell ref="N71:N72"/>
    <mergeCell ref="I67:I68"/>
    <mergeCell ref="I71:I72"/>
    <mergeCell ref="C24:D25"/>
    <mergeCell ref="E24:H25"/>
    <mergeCell ref="C74:D75"/>
    <mergeCell ref="E74:H75"/>
    <mergeCell ref="C64:D65"/>
    <mergeCell ref="E64:H65"/>
    <mergeCell ref="P64:S65"/>
    <mergeCell ref="O64:O65"/>
    <mergeCell ref="O67:O68"/>
    <mergeCell ref="J67:J68"/>
    <mergeCell ref="J71:J72"/>
    <mergeCell ref="J74:J75"/>
    <mergeCell ref="R49:S58"/>
    <mergeCell ref="O61:O62"/>
    <mergeCell ref="C27:D28"/>
    <mergeCell ref="E27:H28"/>
    <mergeCell ref="P27:S28"/>
    <mergeCell ref="I24:I25"/>
    <mergeCell ref="I27:I28"/>
    <mergeCell ref="P24:S25"/>
    <mergeCell ref="N24:N25"/>
    <mergeCell ref="N27:N28"/>
    <mergeCell ref="J27:J28"/>
    <mergeCell ref="C30:D31"/>
    <mergeCell ref="B9:C18"/>
    <mergeCell ref="E9:F18"/>
    <mergeCell ref="H9:I18"/>
    <mergeCell ref="K9:L18"/>
    <mergeCell ref="O9:P18"/>
    <mergeCell ref="R9:S18"/>
    <mergeCell ref="I46:K46"/>
    <mergeCell ref="I30:I31"/>
    <mergeCell ref="I33:I34"/>
    <mergeCell ref="I36:I37"/>
    <mergeCell ref="J36:J37"/>
    <mergeCell ref="B21:B22"/>
    <mergeCell ref="B24:B25"/>
    <mergeCell ref="B27:B28"/>
    <mergeCell ref="B30:B31"/>
    <mergeCell ref="B33:B34"/>
    <mergeCell ref="C33:D34"/>
    <mergeCell ref="E36:H37"/>
    <mergeCell ref="J30:J31"/>
    <mergeCell ref="J33:J34"/>
    <mergeCell ref="I21:I22"/>
    <mergeCell ref="C21:D22"/>
    <mergeCell ref="E21:H22"/>
    <mergeCell ref="P21:S22"/>
    <mergeCell ref="T33:X34"/>
    <mergeCell ref="U9:V18"/>
    <mergeCell ref="P33:S34"/>
    <mergeCell ref="T74:X75"/>
    <mergeCell ref="P74:S75"/>
    <mergeCell ref="X49:Y58"/>
    <mergeCell ref="T60:X60"/>
    <mergeCell ref="R48:S48"/>
    <mergeCell ref="L43:O43"/>
    <mergeCell ref="P36:S37"/>
    <mergeCell ref="P46:R46"/>
    <mergeCell ref="V46:X46"/>
    <mergeCell ref="O48:P48"/>
    <mergeCell ref="T21:X22"/>
    <mergeCell ref="U49:V58"/>
    <mergeCell ref="X48:Y48"/>
    <mergeCell ref="T27:X28"/>
    <mergeCell ref="P30:S31"/>
    <mergeCell ref="T30:X31"/>
    <mergeCell ref="P61:S62"/>
    <mergeCell ref="T61:X62"/>
    <mergeCell ref="K49:L58"/>
    <mergeCell ref="O49:P58"/>
    <mergeCell ref="T64:X65"/>
    <mergeCell ref="C46:E46"/>
    <mergeCell ref="B49:C58"/>
    <mergeCell ref="E49:F58"/>
    <mergeCell ref="H49:I58"/>
    <mergeCell ref="J64:J65"/>
    <mergeCell ref="N30:N31"/>
    <mergeCell ref="N33:N34"/>
    <mergeCell ref="N36:N37"/>
    <mergeCell ref="N61:N62"/>
    <mergeCell ref="N64:N65"/>
    <mergeCell ref="B36:B37"/>
    <mergeCell ref="C36:D37"/>
    <mergeCell ref="E30:H31"/>
    <mergeCell ref="C61:D62"/>
    <mergeCell ref="E61:H62"/>
    <mergeCell ref="I61:I62"/>
    <mergeCell ref="I64:I65"/>
    <mergeCell ref="B67:B68"/>
    <mergeCell ref="B71:B72"/>
    <mergeCell ref="B74:B75"/>
    <mergeCell ref="B77:B78"/>
    <mergeCell ref="U48:V48"/>
    <mergeCell ref="B61:B62"/>
    <mergeCell ref="B64:B65"/>
    <mergeCell ref="J61:J62"/>
    <mergeCell ref="B48:C48"/>
    <mergeCell ref="E48:F48"/>
    <mergeCell ref="N74:N75"/>
    <mergeCell ref="N77:N78"/>
    <mergeCell ref="I74:I75"/>
    <mergeCell ref="I77:I78"/>
    <mergeCell ref="J77:J78"/>
    <mergeCell ref="H48:I48"/>
    <mergeCell ref="K48:L48"/>
    <mergeCell ref="O74:O75"/>
    <mergeCell ref="O77:O78"/>
    <mergeCell ref="C77:D78"/>
    <mergeCell ref="E77:H78"/>
    <mergeCell ref="T77:X78"/>
    <mergeCell ref="P77:S78"/>
    <mergeCell ref="C67:D68"/>
    <mergeCell ref="R1:Y1"/>
    <mergeCell ref="L3:O3"/>
    <mergeCell ref="O1:Q1"/>
    <mergeCell ref="G1:J1"/>
    <mergeCell ref="H8:I8"/>
    <mergeCell ref="K8:L8"/>
    <mergeCell ref="O8:P8"/>
    <mergeCell ref="U8:V8"/>
    <mergeCell ref="F4:H4"/>
    <mergeCell ref="S4:U4"/>
    <mergeCell ref="C6:E6"/>
    <mergeCell ref="I6:K6"/>
    <mergeCell ref="P6:R6"/>
    <mergeCell ref="V6:X6"/>
    <mergeCell ref="F44:H44"/>
    <mergeCell ref="S44:U44"/>
    <mergeCell ref="B8:C8"/>
    <mergeCell ref="E8:F8"/>
    <mergeCell ref="X8:Y8"/>
    <mergeCell ref="T20:X20"/>
    <mergeCell ref="T24:X25"/>
    <mergeCell ref="R8:S8"/>
    <mergeCell ref="T36:X37"/>
    <mergeCell ref="N21:N22"/>
    <mergeCell ref="J21:J22"/>
    <mergeCell ref="J24:J25"/>
    <mergeCell ref="O21:O22"/>
    <mergeCell ref="O24:O25"/>
    <mergeCell ref="O27:O28"/>
    <mergeCell ref="O30:O31"/>
    <mergeCell ref="O33:O34"/>
    <mergeCell ref="O36:O37"/>
    <mergeCell ref="E33:H34"/>
    <mergeCell ref="X9:Y18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77"/>
  <sheetViews>
    <sheetView view="pageBreakPreview" zoomScaleNormal="100" zoomScaleSheetLayoutView="100" workbookViewId="0"/>
  </sheetViews>
  <sheetFormatPr defaultRowHeight="13.2"/>
  <cols>
    <col min="1" max="25" width="5.6640625" customWidth="1"/>
  </cols>
  <sheetData>
    <row r="1" spans="1:25" ht="24.9" customHeight="1">
      <c r="A1" s="68" t="s">
        <v>230</v>
      </c>
      <c r="B1" s="15"/>
      <c r="C1" s="15"/>
      <c r="D1" s="15"/>
      <c r="E1" s="15"/>
      <c r="F1" s="15"/>
      <c r="H1" s="15"/>
      <c r="I1" s="252">
        <f>組み合わせ表!I4</f>
        <v>44367</v>
      </c>
      <c r="J1" s="252"/>
      <c r="K1" s="252"/>
      <c r="L1" s="252"/>
      <c r="O1" s="253" t="s">
        <v>231</v>
      </c>
      <c r="P1" s="253"/>
      <c r="Q1" s="253"/>
      <c r="R1" s="255" t="str">
        <f>組み合わせ表!J61</f>
        <v>ヴェルフェドリームフィールド</v>
      </c>
      <c r="S1" s="255"/>
      <c r="T1" s="255"/>
      <c r="U1" s="255"/>
      <c r="V1" s="255"/>
      <c r="W1" s="255"/>
      <c r="X1" s="255"/>
      <c r="Y1" s="255"/>
    </row>
    <row r="2" spans="1:25" ht="20.100000000000001" customHeight="1"/>
    <row r="3" spans="1:25" ht="20.100000000000001" customHeight="1">
      <c r="C3" s="6"/>
      <c r="D3" s="6"/>
      <c r="E3" s="3"/>
      <c r="F3" s="3"/>
      <c r="G3" s="3"/>
      <c r="H3" s="2"/>
      <c r="I3" s="3"/>
      <c r="J3" s="6"/>
      <c r="K3" s="6"/>
      <c r="L3" s="77"/>
      <c r="M3" s="77"/>
      <c r="N3" s="77"/>
      <c r="O3" s="77"/>
      <c r="P3" s="6"/>
      <c r="Q3" s="6"/>
      <c r="R3" s="3"/>
      <c r="S3" s="5"/>
      <c r="T3" s="3"/>
      <c r="U3" s="3"/>
      <c r="V3" s="3"/>
    </row>
    <row r="4" spans="1:25" ht="20.100000000000001" customHeight="1">
      <c r="A4" s="16"/>
      <c r="B4" s="16"/>
      <c r="C4" s="20"/>
      <c r="D4" s="23"/>
      <c r="E4" s="20"/>
      <c r="F4" s="250" t="s">
        <v>184</v>
      </c>
      <c r="G4" s="250"/>
      <c r="H4" s="250"/>
      <c r="I4" s="23"/>
      <c r="J4" s="16"/>
      <c r="K4" s="16"/>
      <c r="L4" s="16"/>
      <c r="M4" s="16"/>
      <c r="N4" s="20"/>
      <c r="O4" s="20"/>
      <c r="P4" s="20"/>
      <c r="Q4" s="23"/>
      <c r="R4" s="20"/>
      <c r="S4" s="250" t="s">
        <v>185</v>
      </c>
      <c r="T4" s="250"/>
      <c r="U4" s="250"/>
      <c r="V4" s="21"/>
      <c r="W4" s="16"/>
      <c r="X4" s="16"/>
      <c r="Y4" s="16"/>
    </row>
    <row r="5" spans="1:25" ht="20.100000000000001" customHeight="1">
      <c r="A5" s="16"/>
      <c r="B5" s="20"/>
      <c r="C5" s="18"/>
      <c r="D5" s="19"/>
      <c r="E5" s="29"/>
      <c r="F5" s="26"/>
      <c r="G5" s="20"/>
      <c r="H5" s="20"/>
      <c r="I5" s="19"/>
      <c r="J5" s="18"/>
      <c r="K5" s="18"/>
      <c r="L5" s="16"/>
      <c r="M5" s="20"/>
      <c r="N5" s="20"/>
      <c r="O5" s="20"/>
      <c r="P5" s="20"/>
      <c r="Q5" s="19"/>
      <c r="R5" s="29"/>
      <c r="S5" s="26"/>
      <c r="T5" s="20"/>
      <c r="U5" s="20"/>
      <c r="V5" s="19"/>
      <c r="W5" s="20"/>
      <c r="X5" s="18"/>
      <c r="Y5" s="16"/>
    </row>
    <row r="6" spans="1:25" ht="20.100000000000001" customHeight="1">
      <c r="A6" s="16"/>
      <c r="B6" s="23"/>
      <c r="C6" s="251" t="s">
        <v>186</v>
      </c>
      <c r="D6" s="250"/>
      <c r="E6" s="248"/>
      <c r="F6" s="24"/>
      <c r="G6" s="20"/>
      <c r="H6" s="20"/>
      <c r="I6" s="251" t="s">
        <v>187</v>
      </c>
      <c r="J6" s="250"/>
      <c r="K6" s="248"/>
      <c r="L6" s="22"/>
      <c r="M6" s="20"/>
      <c r="N6" s="20"/>
      <c r="O6" s="23"/>
      <c r="P6" s="251" t="s">
        <v>188</v>
      </c>
      <c r="Q6" s="250"/>
      <c r="R6" s="248"/>
      <c r="S6" s="24"/>
      <c r="T6" s="20"/>
      <c r="U6" s="23"/>
      <c r="V6" s="251" t="s">
        <v>189</v>
      </c>
      <c r="W6" s="250"/>
      <c r="X6" s="248"/>
      <c r="Y6" s="22"/>
    </row>
    <row r="7" spans="1:25" ht="20.100000000000001" customHeight="1">
      <c r="A7" s="16"/>
      <c r="B7" s="23"/>
      <c r="C7" s="299" t="s">
        <v>183</v>
      </c>
      <c r="D7" s="300"/>
      <c r="E7" s="301"/>
      <c r="F7" s="22"/>
      <c r="G7" s="16"/>
      <c r="H7" s="23"/>
      <c r="I7" s="299" t="s">
        <v>208</v>
      </c>
      <c r="J7" s="300"/>
      <c r="K7" s="301"/>
      <c r="L7" s="78"/>
      <c r="M7" s="14"/>
      <c r="N7" s="14"/>
      <c r="O7" s="79"/>
      <c r="P7" s="299" t="s">
        <v>224</v>
      </c>
      <c r="Q7" s="300"/>
      <c r="R7" s="301"/>
      <c r="S7" s="14"/>
      <c r="T7" s="14"/>
      <c r="U7" s="14"/>
      <c r="V7" s="299" t="s">
        <v>225</v>
      </c>
      <c r="W7" s="300"/>
      <c r="X7" s="301"/>
      <c r="Y7" s="20"/>
    </row>
    <row r="8" spans="1:25" ht="20.100000000000001" customHeight="1">
      <c r="A8" s="16"/>
      <c r="B8" s="247">
        <v>1</v>
      </c>
      <c r="C8" s="247"/>
      <c r="D8" s="16"/>
      <c r="E8" s="247">
        <v>2</v>
      </c>
      <c r="F8" s="247"/>
      <c r="G8" s="26"/>
      <c r="H8" s="247">
        <v>3</v>
      </c>
      <c r="I8" s="247"/>
      <c r="J8" s="26"/>
      <c r="K8" s="247">
        <v>4</v>
      </c>
      <c r="L8" s="247"/>
      <c r="M8" s="26"/>
      <c r="N8" s="26"/>
      <c r="O8" s="249">
        <v>5</v>
      </c>
      <c r="P8" s="249"/>
      <c r="Q8" s="26"/>
      <c r="R8" s="247">
        <v>6</v>
      </c>
      <c r="S8" s="247"/>
      <c r="T8" s="25"/>
      <c r="U8" s="249">
        <v>7</v>
      </c>
      <c r="V8" s="249"/>
      <c r="W8" s="16"/>
      <c r="X8" s="249">
        <v>8</v>
      </c>
      <c r="Y8" s="249"/>
    </row>
    <row r="9" spans="1:25" ht="20.100000000000001" customHeight="1">
      <c r="A9" s="16"/>
      <c r="B9" s="258" t="str">
        <f>組み合わせ表!B5</f>
        <v>ヴェルフェ矢板Ｕ－１２・ｆｌｅｕｒ</v>
      </c>
      <c r="C9" s="258"/>
      <c r="D9" s="62"/>
      <c r="E9" s="241" t="str">
        <f>組み合わせ表!B25</f>
        <v>Ｓ４　スペランツァ</v>
      </c>
      <c r="F9" s="241"/>
      <c r="G9" s="63"/>
      <c r="H9" s="241" t="str">
        <f>組み合わせ表!B37</f>
        <v>ＪＦＣアミスタ市貝</v>
      </c>
      <c r="I9" s="241"/>
      <c r="J9" s="63"/>
      <c r="K9" s="241" t="str">
        <f>組み合わせ表!B65</f>
        <v>三島ＦＣ</v>
      </c>
      <c r="L9" s="241"/>
      <c r="M9" s="63"/>
      <c r="N9" s="63"/>
      <c r="O9" s="274" t="str">
        <f>組み合わせ表!B69</f>
        <v>ＭＯＲＡＮＧＯ栃木フットボールクラブＵ１２</v>
      </c>
      <c r="P9" s="274"/>
      <c r="Q9" s="63"/>
      <c r="R9" s="258" t="str">
        <f>組み合わせ表!B97</f>
        <v>ＦＣグランディール宇都宮</v>
      </c>
      <c r="S9" s="258"/>
      <c r="T9" s="63"/>
      <c r="U9" s="241" t="str">
        <f>組み合わせ表!B113</f>
        <v>ＪＦＣファイターズ</v>
      </c>
      <c r="V9" s="241"/>
      <c r="W9" s="63"/>
      <c r="X9" s="258" t="str">
        <f>組み合わせ表!B129</f>
        <v>ともぞうサッカークラブ</v>
      </c>
      <c r="Y9" s="258"/>
    </row>
    <row r="10" spans="1:25" ht="20.100000000000001" customHeight="1">
      <c r="A10" s="16"/>
      <c r="B10" s="258"/>
      <c r="C10" s="258"/>
      <c r="D10" s="62"/>
      <c r="E10" s="241"/>
      <c r="F10" s="241"/>
      <c r="G10" s="63"/>
      <c r="H10" s="241"/>
      <c r="I10" s="241"/>
      <c r="J10" s="63"/>
      <c r="K10" s="241"/>
      <c r="L10" s="241"/>
      <c r="M10" s="63"/>
      <c r="N10" s="63"/>
      <c r="O10" s="274"/>
      <c r="P10" s="274"/>
      <c r="Q10" s="63"/>
      <c r="R10" s="258"/>
      <c r="S10" s="258"/>
      <c r="T10" s="63"/>
      <c r="U10" s="241"/>
      <c r="V10" s="241"/>
      <c r="W10" s="63"/>
      <c r="X10" s="258"/>
      <c r="Y10" s="258"/>
    </row>
    <row r="11" spans="1:25" ht="20.100000000000001" customHeight="1">
      <c r="A11" s="16"/>
      <c r="B11" s="258"/>
      <c r="C11" s="258"/>
      <c r="D11" s="62"/>
      <c r="E11" s="241"/>
      <c r="F11" s="241"/>
      <c r="G11" s="63"/>
      <c r="H11" s="241"/>
      <c r="I11" s="241"/>
      <c r="J11" s="63"/>
      <c r="K11" s="241"/>
      <c r="L11" s="241"/>
      <c r="M11" s="63"/>
      <c r="N11" s="63"/>
      <c r="O11" s="274"/>
      <c r="P11" s="274"/>
      <c r="Q11" s="63"/>
      <c r="R11" s="258"/>
      <c r="S11" s="258"/>
      <c r="T11" s="63"/>
      <c r="U11" s="241"/>
      <c r="V11" s="241"/>
      <c r="W11" s="63"/>
      <c r="X11" s="258"/>
      <c r="Y11" s="258"/>
    </row>
    <row r="12" spans="1:25" ht="20.100000000000001" customHeight="1">
      <c r="A12" s="16"/>
      <c r="B12" s="258"/>
      <c r="C12" s="258"/>
      <c r="D12" s="62"/>
      <c r="E12" s="241"/>
      <c r="F12" s="241"/>
      <c r="G12" s="63"/>
      <c r="H12" s="241"/>
      <c r="I12" s="241"/>
      <c r="J12" s="63"/>
      <c r="K12" s="241"/>
      <c r="L12" s="241"/>
      <c r="M12" s="63"/>
      <c r="N12" s="63"/>
      <c r="O12" s="274"/>
      <c r="P12" s="274"/>
      <c r="Q12" s="63"/>
      <c r="R12" s="258"/>
      <c r="S12" s="258"/>
      <c r="T12" s="63"/>
      <c r="U12" s="241"/>
      <c r="V12" s="241"/>
      <c r="W12" s="63"/>
      <c r="X12" s="258"/>
      <c r="Y12" s="258"/>
    </row>
    <row r="13" spans="1:25" ht="20.100000000000001" customHeight="1">
      <c r="A13" s="16"/>
      <c r="B13" s="258"/>
      <c r="C13" s="258"/>
      <c r="D13" s="62"/>
      <c r="E13" s="241"/>
      <c r="F13" s="241"/>
      <c r="G13" s="63"/>
      <c r="H13" s="241"/>
      <c r="I13" s="241"/>
      <c r="J13" s="63"/>
      <c r="K13" s="241"/>
      <c r="L13" s="241"/>
      <c r="M13" s="63"/>
      <c r="N13" s="63"/>
      <c r="O13" s="274"/>
      <c r="P13" s="274"/>
      <c r="Q13" s="63"/>
      <c r="R13" s="258"/>
      <c r="S13" s="258"/>
      <c r="T13" s="63"/>
      <c r="U13" s="241"/>
      <c r="V13" s="241"/>
      <c r="W13" s="63"/>
      <c r="X13" s="258"/>
      <c r="Y13" s="258"/>
    </row>
    <row r="14" spans="1:25" ht="20.100000000000001" customHeight="1">
      <c r="A14" s="16"/>
      <c r="B14" s="258"/>
      <c r="C14" s="258"/>
      <c r="D14" s="62"/>
      <c r="E14" s="241"/>
      <c r="F14" s="241"/>
      <c r="G14" s="63"/>
      <c r="H14" s="241"/>
      <c r="I14" s="241"/>
      <c r="J14" s="63"/>
      <c r="K14" s="241"/>
      <c r="L14" s="241"/>
      <c r="M14" s="63"/>
      <c r="N14" s="63"/>
      <c r="O14" s="274"/>
      <c r="P14" s="274"/>
      <c r="Q14" s="63"/>
      <c r="R14" s="258"/>
      <c r="S14" s="258"/>
      <c r="T14" s="63"/>
      <c r="U14" s="241"/>
      <c r="V14" s="241"/>
      <c r="W14" s="63"/>
      <c r="X14" s="258"/>
      <c r="Y14" s="258"/>
    </row>
    <row r="15" spans="1:25" ht="20.100000000000001" customHeight="1">
      <c r="A15" s="16"/>
      <c r="B15" s="258"/>
      <c r="C15" s="258"/>
      <c r="D15" s="62"/>
      <c r="E15" s="241"/>
      <c r="F15" s="241"/>
      <c r="G15" s="63"/>
      <c r="H15" s="241"/>
      <c r="I15" s="241"/>
      <c r="J15" s="63"/>
      <c r="K15" s="241"/>
      <c r="L15" s="241"/>
      <c r="M15" s="63"/>
      <c r="N15" s="63"/>
      <c r="O15" s="274"/>
      <c r="P15" s="274"/>
      <c r="Q15" s="63"/>
      <c r="R15" s="258"/>
      <c r="S15" s="258"/>
      <c r="T15" s="63"/>
      <c r="U15" s="241"/>
      <c r="V15" s="241"/>
      <c r="W15" s="63"/>
      <c r="X15" s="258"/>
      <c r="Y15" s="258"/>
    </row>
    <row r="16" spans="1:25" ht="20.100000000000001" customHeight="1">
      <c r="A16" s="16"/>
      <c r="B16" s="258"/>
      <c r="C16" s="258"/>
      <c r="D16" s="62"/>
      <c r="E16" s="241"/>
      <c r="F16" s="241"/>
      <c r="G16" s="63"/>
      <c r="H16" s="241"/>
      <c r="I16" s="241"/>
      <c r="J16" s="63"/>
      <c r="K16" s="241"/>
      <c r="L16" s="241"/>
      <c r="M16" s="63"/>
      <c r="N16" s="63"/>
      <c r="O16" s="274"/>
      <c r="P16" s="274"/>
      <c r="Q16" s="63"/>
      <c r="R16" s="258"/>
      <c r="S16" s="258"/>
      <c r="T16" s="63"/>
      <c r="U16" s="241"/>
      <c r="V16" s="241"/>
      <c r="W16" s="63"/>
      <c r="X16" s="258"/>
      <c r="Y16" s="258"/>
    </row>
    <row r="17" spans="1:25" ht="20.100000000000001" customHeight="1">
      <c r="A17" s="16"/>
      <c r="B17" s="258"/>
      <c r="C17" s="258"/>
      <c r="D17" s="62"/>
      <c r="E17" s="241"/>
      <c r="F17" s="241"/>
      <c r="G17" s="63"/>
      <c r="H17" s="241"/>
      <c r="I17" s="241"/>
      <c r="J17" s="63"/>
      <c r="K17" s="241"/>
      <c r="L17" s="241"/>
      <c r="M17" s="63"/>
      <c r="N17" s="63"/>
      <c r="O17" s="274"/>
      <c r="P17" s="274"/>
      <c r="Q17" s="63"/>
      <c r="R17" s="258"/>
      <c r="S17" s="258"/>
      <c r="T17" s="63"/>
      <c r="U17" s="241"/>
      <c r="V17" s="241"/>
      <c r="W17" s="63"/>
      <c r="X17" s="258"/>
      <c r="Y17" s="258"/>
    </row>
    <row r="18" spans="1:25" ht="20.100000000000001" customHeight="1">
      <c r="A18" s="16"/>
      <c r="B18" s="258"/>
      <c r="C18" s="258"/>
      <c r="D18" s="62"/>
      <c r="E18" s="241"/>
      <c r="F18" s="241"/>
      <c r="G18" s="63"/>
      <c r="H18" s="241"/>
      <c r="I18" s="241"/>
      <c r="J18" s="63"/>
      <c r="K18" s="241"/>
      <c r="L18" s="241"/>
      <c r="M18" s="63"/>
      <c r="N18" s="63"/>
      <c r="O18" s="274"/>
      <c r="P18" s="274"/>
      <c r="Q18" s="63"/>
      <c r="R18" s="258"/>
      <c r="S18" s="258"/>
      <c r="T18" s="63"/>
      <c r="U18" s="241"/>
      <c r="V18" s="241"/>
      <c r="W18" s="63"/>
      <c r="X18" s="258"/>
      <c r="Y18" s="258"/>
    </row>
    <row r="19" spans="1:25" ht="20.100000000000001" customHeight="1">
      <c r="A19" s="14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4"/>
      <c r="X19" s="14"/>
      <c r="Y19" s="14"/>
    </row>
    <row r="20" spans="1:25" ht="20.10000000000000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54" t="s">
        <v>190</v>
      </c>
      <c r="U20" s="254"/>
      <c r="V20" s="254"/>
      <c r="W20" s="254"/>
      <c r="X20" s="254"/>
      <c r="Y20" s="14"/>
    </row>
    <row r="21" spans="1:25" ht="20.100000000000001" customHeight="1">
      <c r="A21" s="249" t="s">
        <v>154</v>
      </c>
      <c r="B21" s="249" t="s">
        <v>191</v>
      </c>
      <c r="C21" s="262">
        <v>0.375</v>
      </c>
      <c r="D21" s="262"/>
      <c r="E21" s="265" t="str">
        <f>B9</f>
        <v>ヴェルフェ矢板Ｕ－１２・ｆｌｅｕｒ</v>
      </c>
      <c r="F21" s="265"/>
      <c r="G21" s="265"/>
      <c r="H21" s="265"/>
      <c r="I21" s="296">
        <f>K21+K22</f>
        <v>0</v>
      </c>
      <c r="J21" s="239" t="s">
        <v>192</v>
      </c>
      <c r="K21" s="130">
        <v>0</v>
      </c>
      <c r="L21" s="17" t="s">
        <v>193</v>
      </c>
      <c r="M21" s="130">
        <v>0</v>
      </c>
      <c r="N21" s="239" t="s">
        <v>194</v>
      </c>
      <c r="O21" s="296">
        <f>M21+M22</f>
        <v>0</v>
      </c>
      <c r="P21" s="256" t="str">
        <f>E9</f>
        <v>Ｓ４　スペランツァ</v>
      </c>
      <c r="Q21" s="256"/>
      <c r="R21" s="256"/>
      <c r="S21" s="256"/>
      <c r="T21" s="260" t="s">
        <v>232</v>
      </c>
      <c r="U21" s="260"/>
      <c r="V21" s="260"/>
      <c r="W21" s="260"/>
      <c r="X21" s="260"/>
      <c r="Y21" s="14"/>
    </row>
    <row r="22" spans="1:25" ht="20.100000000000001" customHeight="1">
      <c r="A22" s="249"/>
      <c r="B22" s="249"/>
      <c r="C22" s="262"/>
      <c r="D22" s="262"/>
      <c r="E22" s="265"/>
      <c r="F22" s="265"/>
      <c r="G22" s="265"/>
      <c r="H22" s="265"/>
      <c r="I22" s="296"/>
      <c r="J22" s="239"/>
      <c r="K22" s="130">
        <v>0</v>
      </c>
      <c r="L22" s="17" t="s">
        <v>193</v>
      </c>
      <c r="M22" s="130">
        <v>0</v>
      </c>
      <c r="N22" s="239"/>
      <c r="O22" s="296"/>
      <c r="P22" s="256"/>
      <c r="Q22" s="256"/>
      <c r="R22" s="256"/>
      <c r="S22" s="256"/>
      <c r="T22" s="260"/>
      <c r="U22" s="260"/>
      <c r="V22" s="260"/>
      <c r="W22" s="260"/>
      <c r="X22" s="260"/>
      <c r="Y22" s="14"/>
    </row>
    <row r="23" spans="1:25" ht="20.100000000000001" customHeight="1">
      <c r="A23" s="16"/>
      <c r="B23" s="127"/>
      <c r="C23" s="127"/>
      <c r="D23" s="127"/>
      <c r="E23" s="128"/>
      <c r="F23" s="128"/>
      <c r="G23" s="128"/>
      <c r="H23" s="128"/>
      <c r="I23" s="58"/>
      <c r="J23" s="31"/>
      <c r="K23" s="58"/>
      <c r="L23" s="30"/>
      <c r="M23" s="58"/>
      <c r="N23" s="31"/>
      <c r="O23" s="58"/>
      <c r="P23" s="128"/>
      <c r="Q23" s="128"/>
      <c r="R23" s="128"/>
      <c r="S23" s="128"/>
      <c r="T23" s="57"/>
      <c r="U23" s="57"/>
      <c r="V23" s="57"/>
      <c r="W23" s="132"/>
      <c r="X23" s="132"/>
      <c r="Y23" s="14"/>
    </row>
    <row r="24" spans="1:25" ht="20.100000000000001" customHeight="1">
      <c r="A24" s="249" t="s">
        <v>167</v>
      </c>
      <c r="B24" s="249" t="s">
        <v>196</v>
      </c>
      <c r="C24" s="262">
        <v>0.375</v>
      </c>
      <c r="D24" s="262"/>
      <c r="E24" s="256" t="str">
        <f>H9</f>
        <v>ＪＦＣアミスタ市貝</v>
      </c>
      <c r="F24" s="256"/>
      <c r="G24" s="256"/>
      <c r="H24" s="256"/>
      <c r="I24" s="296">
        <f>K24+K25</f>
        <v>0</v>
      </c>
      <c r="J24" s="239" t="s">
        <v>192</v>
      </c>
      <c r="K24" s="130">
        <v>0</v>
      </c>
      <c r="L24" s="17" t="s">
        <v>193</v>
      </c>
      <c r="M24" s="130">
        <v>0</v>
      </c>
      <c r="N24" s="239" t="s">
        <v>194</v>
      </c>
      <c r="O24" s="296">
        <f>M24+M25</f>
        <v>0</v>
      </c>
      <c r="P24" s="256" t="str">
        <f>K9</f>
        <v>三島ＦＣ</v>
      </c>
      <c r="Q24" s="256"/>
      <c r="R24" s="256"/>
      <c r="S24" s="256"/>
      <c r="T24" s="260" t="s">
        <v>232</v>
      </c>
      <c r="U24" s="260"/>
      <c r="V24" s="260"/>
      <c r="W24" s="260"/>
      <c r="X24" s="260"/>
      <c r="Y24" s="14"/>
    </row>
    <row r="25" spans="1:25" ht="20.100000000000001" customHeight="1">
      <c r="A25" s="249"/>
      <c r="B25" s="249"/>
      <c r="C25" s="262"/>
      <c r="D25" s="262"/>
      <c r="E25" s="256"/>
      <c r="F25" s="256"/>
      <c r="G25" s="256"/>
      <c r="H25" s="256"/>
      <c r="I25" s="296"/>
      <c r="J25" s="239"/>
      <c r="K25" s="130">
        <v>0</v>
      </c>
      <c r="L25" s="17" t="s">
        <v>193</v>
      </c>
      <c r="M25" s="130">
        <v>0</v>
      </c>
      <c r="N25" s="239"/>
      <c r="O25" s="296"/>
      <c r="P25" s="256"/>
      <c r="Q25" s="256"/>
      <c r="R25" s="256"/>
      <c r="S25" s="256"/>
      <c r="T25" s="260"/>
      <c r="U25" s="260"/>
      <c r="V25" s="260"/>
      <c r="W25" s="260"/>
      <c r="X25" s="260"/>
      <c r="Y25" s="14"/>
    </row>
    <row r="26" spans="1:25" ht="20.100000000000001" customHeight="1">
      <c r="A26" s="16"/>
      <c r="B26" s="127"/>
      <c r="C26" s="127"/>
      <c r="D26" s="127"/>
      <c r="E26" s="128"/>
      <c r="F26" s="128"/>
      <c r="G26" s="128"/>
      <c r="H26" s="128"/>
      <c r="I26" s="58"/>
      <c r="J26" s="31"/>
      <c r="K26" s="58"/>
      <c r="L26" s="30"/>
      <c r="M26" s="58"/>
      <c r="N26" s="31"/>
      <c r="O26" s="58"/>
      <c r="P26" s="128"/>
      <c r="Q26" s="128"/>
      <c r="R26" s="128"/>
      <c r="S26" s="128"/>
      <c r="T26" s="57"/>
      <c r="U26" s="57"/>
      <c r="V26" s="57"/>
      <c r="W26" s="132"/>
      <c r="X26" s="132"/>
      <c r="Y26" s="14"/>
    </row>
    <row r="27" spans="1:25" ht="20.100000000000001" customHeight="1">
      <c r="A27" s="249" t="s">
        <v>154</v>
      </c>
      <c r="B27" s="249" t="s">
        <v>198</v>
      </c>
      <c r="C27" s="262">
        <v>0.40972222222222227</v>
      </c>
      <c r="D27" s="262"/>
      <c r="E27" s="264" t="str">
        <f>O9</f>
        <v>ＭＯＲＡＮＧＯ栃木フットボールクラブＵ１２</v>
      </c>
      <c r="F27" s="264"/>
      <c r="G27" s="264"/>
      <c r="H27" s="264"/>
      <c r="I27" s="296">
        <f>K27+K28</f>
        <v>0</v>
      </c>
      <c r="J27" s="239" t="s">
        <v>192</v>
      </c>
      <c r="K27" s="130">
        <v>0</v>
      </c>
      <c r="L27" s="17" t="s">
        <v>193</v>
      </c>
      <c r="M27" s="130">
        <v>0</v>
      </c>
      <c r="N27" s="239" t="s">
        <v>194</v>
      </c>
      <c r="O27" s="296">
        <f>M27+M28</f>
        <v>0</v>
      </c>
      <c r="P27" s="265" t="str">
        <f>R9</f>
        <v>ＦＣグランディール宇都宮</v>
      </c>
      <c r="Q27" s="265"/>
      <c r="R27" s="265"/>
      <c r="S27" s="265"/>
      <c r="T27" s="260" t="s">
        <v>232</v>
      </c>
      <c r="U27" s="260"/>
      <c r="V27" s="260"/>
      <c r="W27" s="260"/>
      <c r="X27" s="260"/>
      <c r="Y27" s="14"/>
    </row>
    <row r="28" spans="1:25" ht="20.100000000000001" customHeight="1">
      <c r="A28" s="249"/>
      <c r="B28" s="249"/>
      <c r="C28" s="262"/>
      <c r="D28" s="262"/>
      <c r="E28" s="264"/>
      <c r="F28" s="264"/>
      <c r="G28" s="264"/>
      <c r="H28" s="264"/>
      <c r="I28" s="296"/>
      <c r="J28" s="239"/>
      <c r="K28" s="130">
        <v>0</v>
      </c>
      <c r="L28" s="17" t="s">
        <v>193</v>
      </c>
      <c r="M28" s="130">
        <v>0</v>
      </c>
      <c r="N28" s="239"/>
      <c r="O28" s="296"/>
      <c r="P28" s="265"/>
      <c r="Q28" s="265"/>
      <c r="R28" s="265"/>
      <c r="S28" s="265"/>
      <c r="T28" s="260"/>
      <c r="U28" s="260"/>
      <c r="V28" s="260"/>
      <c r="W28" s="260"/>
      <c r="X28" s="260"/>
      <c r="Y28" s="14"/>
    </row>
    <row r="29" spans="1:25" ht="20.100000000000001" customHeight="1">
      <c r="A29" s="16"/>
      <c r="B29" s="127"/>
      <c r="C29" s="127"/>
      <c r="D29" s="127"/>
      <c r="E29" s="128"/>
      <c r="F29" s="128"/>
      <c r="G29" s="128"/>
      <c r="H29" s="128"/>
      <c r="I29" s="58"/>
      <c r="J29" s="31"/>
      <c r="K29" s="58"/>
      <c r="L29" s="30"/>
      <c r="M29" s="58"/>
      <c r="N29" s="31"/>
      <c r="O29" s="58"/>
      <c r="P29" s="128"/>
      <c r="Q29" s="128"/>
      <c r="R29" s="128"/>
      <c r="S29" s="128"/>
      <c r="T29" s="57"/>
      <c r="U29" s="57"/>
      <c r="V29" s="57"/>
      <c r="W29" s="132"/>
      <c r="X29" s="132"/>
      <c r="Y29" s="14"/>
    </row>
    <row r="30" spans="1:25" ht="20.100000000000001" customHeight="1">
      <c r="A30" s="249" t="s">
        <v>167</v>
      </c>
      <c r="B30" s="249" t="s">
        <v>198</v>
      </c>
      <c r="C30" s="262">
        <v>0.40972222222222227</v>
      </c>
      <c r="D30" s="262"/>
      <c r="E30" s="256" t="str">
        <f>U9</f>
        <v>ＪＦＣファイターズ</v>
      </c>
      <c r="F30" s="256"/>
      <c r="G30" s="256"/>
      <c r="H30" s="256"/>
      <c r="I30" s="296">
        <f>K30+K31</f>
        <v>0</v>
      </c>
      <c r="J30" s="239" t="s">
        <v>192</v>
      </c>
      <c r="K30" s="130">
        <v>0</v>
      </c>
      <c r="L30" s="17" t="s">
        <v>193</v>
      </c>
      <c r="M30" s="130">
        <v>0</v>
      </c>
      <c r="N30" s="239" t="s">
        <v>194</v>
      </c>
      <c r="O30" s="296">
        <f>M30+M31</f>
        <v>0</v>
      </c>
      <c r="P30" s="278" t="str">
        <f>X9</f>
        <v>ともぞうサッカークラブ</v>
      </c>
      <c r="Q30" s="278"/>
      <c r="R30" s="278"/>
      <c r="S30" s="278"/>
      <c r="T30" s="260" t="s">
        <v>232</v>
      </c>
      <c r="U30" s="260"/>
      <c r="V30" s="260"/>
      <c r="W30" s="260"/>
      <c r="X30" s="260"/>
      <c r="Y30" s="14"/>
    </row>
    <row r="31" spans="1:25" ht="20.100000000000001" customHeight="1">
      <c r="A31" s="249"/>
      <c r="B31" s="249"/>
      <c r="C31" s="262"/>
      <c r="D31" s="262"/>
      <c r="E31" s="256"/>
      <c r="F31" s="256"/>
      <c r="G31" s="256"/>
      <c r="H31" s="256"/>
      <c r="I31" s="296"/>
      <c r="J31" s="239"/>
      <c r="K31" s="130">
        <v>0</v>
      </c>
      <c r="L31" s="17" t="s">
        <v>193</v>
      </c>
      <c r="M31" s="130">
        <v>0</v>
      </c>
      <c r="N31" s="239"/>
      <c r="O31" s="296"/>
      <c r="P31" s="278"/>
      <c r="Q31" s="278"/>
      <c r="R31" s="278"/>
      <c r="S31" s="278"/>
      <c r="T31" s="260"/>
      <c r="U31" s="260"/>
      <c r="V31" s="260"/>
      <c r="W31" s="260"/>
      <c r="X31" s="260"/>
      <c r="Y31" s="14"/>
    </row>
    <row r="32" spans="1:25" ht="20.100000000000001" customHeight="1">
      <c r="A32" s="16"/>
      <c r="B32" s="16"/>
      <c r="C32" s="127"/>
      <c r="D32" s="127"/>
      <c r="E32" s="16"/>
      <c r="F32" s="16"/>
      <c r="G32" s="16"/>
      <c r="H32" s="16"/>
      <c r="I32" s="59"/>
      <c r="J32" s="16"/>
      <c r="K32" s="59"/>
      <c r="L32" s="16"/>
      <c r="M32" s="59"/>
      <c r="N32" s="16"/>
      <c r="O32" s="59"/>
      <c r="P32" s="16"/>
      <c r="Q32" s="16"/>
      <c r="R32" s="16"/>
      <c r="S32" s="16"/>
      <c r="Y32" s="14"/>
    </row>
    <row r="33" spans="1:25" ht="20.100000000000001" customHeight="1">
      <c r="A33" s="249" t="s">
        <v>154</v>
      </c>
      <c r="B33" s="249" t="s">
        <v>201</v>
      </c>
      <c r="C33" s="262">
        <v>0.46527777777777773</v>
      </c>
      <c r="D33" s="262"/>
      <c r="E33" s="249" t="s">
        <v>202</v>
      </c>
      <c r="F33" s="249"/>
      <c r="G33" s="249"/>
      <c r="H33" s="249"/>
      <c r="I33" s="296">
        <f>K33+K34</f>
        <v>0</v>
      </c>
      <c r="J33" s="239" t="s">
        <v>192</v>
      </c>
      <c r="K33" s="130">
        <v>0</v>
      </c>
      <c r="L33" s="17" t="s">
        <v>193</v>
      </c>
      <c r="M33" s="130">
        <v>0</v>
      </c>
      <c r="N33" s="239" t="s">
        <v>194</v>
      </c>
      <c r="O33" s="296">
        <f>M33+M34</f>
        <v>0</v>
      </c>
      <c r="P33" s="249" t="s">
        <v>203</v>
      </c>
      <c r="Q33" s="249"/>
      <c r="R33" s="249"/>
      <c r="S33" s="249"/>
      <c r="T33" s="295" t="s">
        <v>232</v>
      </c>
      <c r="U33" s="295"/>
      <c r="V33" s="295"/>
      <c r="W33" s="295"/>
      <c r="X33" s="295"/>
      <c r="Y33" s="14"/>
    </row>
    <row r="34" spans="1:25" ht="20.100000000000001" customHeight="1">
      <c r="A34" s="249"/>
      <c r="B34" s="249"/>
      <c r="C34" s="262"/>
      <c r="D34" s="262"/>
      <c r="E34" s="249"/>
      <c r="F34" s="249"/>
      <c r="G34" s="249"/>
      <c r="H34" s="249"/>
      <c r="I34" s="296"/>
      <c r="J34" s="239"/>
      <c r="K34" s="130">
        <v>0</v>
      </c>
      <c r="L34" s="17" t="s">
        <v>193</v>
      </c>
      <c r="M34" s="130">
        <v>0</v>
      </c>
      <c r="N34" s="239"/>
      <c r="O34" s="296"/>
      <c r="P34" s="249"/>
      <c r="Q34" s="249"/>
      <c r="R34" s="249"/>
      <c r="S34" s="249"/>
      <c r="T34" s="295"/>
      <c r="U34" s="295"/>
      <c r="V34" s="295"/>
      <c r="W34" s="295"/>
      <c r="X34" s="295"/>
      <c r="Y34" s="14"/>
    </row>
    <row r="35" spans="1:25" ht="20.100000000000001" customHeight="1">
      <c r="C35" s="127"/>
      <c r="D35" s="127"/>
      <c r="I35" s="60"/>
      <c r="K35" s="60"/>
      <c r="M35" s="60"/>
      <c r="O35" s="60"/>
      <c r="T35" s="75"/>
      <c r="U35" s="75"/>
      <c r="V35" s="75"/>
      <c r="W35" s="75"/>
      <c r="X35" s="75"/>
    </row>
    <row r="36" spans="1:25" ht="20.100000000000001" customHeight="1">
      <c r="A36" s="249" t="s">
        <v>167</v>
      </c>
      <c r="B36" s="249" t="s">
        <v>201</v>
      </c>
      <c r="C36" s="262">
        <v>0.46527777777777773</v>
      </c>
      <c r="D36" s="262"/>
      <c r="E36" s="249" t="s">
        <v>205</v>
      </c>
      <c r="F36" s="249"/>
      <c r="G36" s="249"/>
      <c r="H36" s="249"/>
      <c r="I36" s="296">
        <f>K36+K37</f>
        <v>0</v>
      </c>
      <c r="J36" s="239" t="s">
        <v>192</v>
      </c>
      <c r="K36" s="130">
        <v>0</v>
      </c>
      <c r="L36" s="17" t="s">
        <v>193</v>
      </c>
      <c r="M36" s="130">
        <v>0</v>
      </c>
      <c r="N36" s="239" t="s">
        <v>194</v>
      </c>
      <c r="O36" s="296">
        <f>M36+M37</f>
        <v>0</v>
      </c>
      <c r="P36" s="249" t="s">
        <v>206</v>
      </c>
      <c r="Q36" s="249"/>
      <c r="R36" s="249"/>
      <c r="S36" s="249"/>
      <c r="T36" s="295" t="s">
        <v>232</v>
      </c>
      <c r="U36" s="295"/>
      <c r="V36" s="295"/>
      <c r="W36" s="295"/>
      <c r="X36" s="295"/>
    </row>
    <row r="37" spans="1:25" ht="20.100000000000001" customHeight="1">
      <c r="A37" s="249"/>
      <c r="B37" s="249"/>
      <c r="C37" s="262"/>
      <c r="D37" s="262"/>
      <c r="E37" s="249"/>
      <c r="F37" s="249"/>
      <c r="G37" s="249"/>
      <c r="H37" s="249"/>
      <c r="I37" s="296"/>
      <c r="J37" s="239"/>
      <c r="K37" s="130">
        <v>0</v>
      </c>
      <c r="L37" s="17" t="s">
        <v>193</v>
      </c>
      <c r="M37" s="130">
        <v>0</v>
      </c>
      <c r="N37" s="239"/>
      <c r="O37" s="296"/>
      <c r="P37" s="249"/>
      <c r="Q37" s="249"/>
      <c r="R37" s="249"/>
      <c r="S37" s="249"/>
      <c r="T37" s="295"/>
      <c r="U37" s="295"/>
      <c r="V37" s="295"/>
      <c r="W37" s="295"/>
      <c r="X37" s="295"/>
    </row>
    <row r="38" spans="1:25" ht="20.100000000000001" customHeight="1">
      <c r="B38" s="127"/>
      <c r="C38" s="55"/>
      <c r="D38" s="55"/>
      <c r="E38" s="56"/>
      <c r="F38" s="56"/>
      <c r="G38" s="56"/>
      <c r="H38" s="56"/>
      <c r="I38" s="17"/>
      <c r="J38" s="129"/>
      <c r="K38" s="17"/>
      <c r="L38" s="17"/>
      <c r="M38" s="17"/>
      <c r="N38" s="129"/>
      <c r="O38" s="17"/>
      <c r="P38" s="56"/>
      <c r="Q38" s="56"/>
      <c r="R38" s="56"/>
      <c r="S38" s="56"/>
      <c r="T38" s="133"/>
      <c r="U38" s="133"/>
      <c r="V38" s="133"/>
      <c r="W38" s="133"/>
      <c r="X38" s="133"/>
    </row>
    <row r="39" spans="1:25" ht="20.100000000000001" customHeight="1">
      <c r="B39" s="127"/>
      <c r="C39" s="55"/>
      <c r="D39" s="55"/>
      <c r="E39" s="56"/>
      <c r="F39" s="56"/>
      <c r="G39" s="56"/>
      <c r="H39" s="56"/>
      <c r="I39" s="17"/>
      <c r="J39" s="129"/>
      <c r="K39" s="17"/>
      <c r="L39" s="17"/>
      <c r="M39" s="17"/>
      <c r="N39" s="129"/>
      <c r="O39" s="17"/>
      <c r="P39" s="56"/>
      <c r="Q39" s="56"/>
      <c r="R39" s="56"/>
      <c r="S39" s="56"/>
      <c r="T39" s="133"/>
      <c r="U39" s="133"/>
      <c r="V39" s="133"/>
      <c r="W39" s="133"/>
      <c r="X39" s="133"/>
    </row>
    <row r="40" spans="1:25" ht="20.100000000000001" customHeight="1"/>
    <row r="41" spans="1:25" ht="20.100000000000001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20.100000000000001" customHeight="1"/>
    <row r="43" spans="1:25" ht="20.100000000000001" customHeight="1">
      <c r="C43" s="6"/>
      <c r="D43" s="6"/>
      <c r="E43" s="3"/>
      <c r="F43" s="3"/>
      <c r="G43" s="3"/>
      <c r="H43" s="2"/>
      <c r="I43" s="3"/>
      <c r="J43" s="6"/>
      <c r="K43" s="6"/>
      <c r="L43" s="77"/>
      <c r="M43" s="77"/>
      <c r="N43" s="77"/>
      <c r="O43" s="77"/>
      <c r="P43" s="6"/>
      <c r="Q43" s="6"/>
      <c r="R43" s="3"/>
      <c r="S43" s="5"/>
      <c r="T43" s="3"/>
      <c r="U43" s="3"/>
      <c r="V43" s="3"/>
    </row>
    <row r="44" spans="1:25" ht="20.100000000000001" customHeight="1">
      <c r="A44" s="16"/>
      <c r="B44" s="16"/>
      <c r="C44" s="20"/>
      <c r="D44" s="23"/>
      <c r="E44" s="20"/>
      <c r="F44" s="250" t="s">
        <v>209</v>
      </c>
      <c r="G44" s="250"/>
      <c r="H44" s="250"/>
      <c r="I44" s="23"/>
      <c r="J44" s="16"/>
      <c r="K44" s="16"/>
      <c r="L44" s="16"/>
      <c r="M44" s="16"/>
      <c r="N44" s="20"/>
      <c r="O44" s="20"/>
      <c r="P44" s="20"/>
      <c r="Q44" s="23"/>
      <c r="R44" s="20"/>
      <c r="S44" s="250" t="s">
        <v>210</v>
      </c>
      <c r="T44" s="250"/>
      <c r="U44" s="250"/>
      <c r="V44" s="21"/>
      <c r="W44" s="16"/>
      <c r="X44" s="16"/>
      <c r="Y44" s="16"/>
    </row>
    <row r="45" spans="1:25" ht="20.100000000000001" customHeight="1">
      <c r="A45" s="16"/>
      <c r="B45" s="20"/>
      <c r="C45" s="18"/>
      <c r="D45" s="19"/>
      <c r="E45" s="29"/>
      <c r="F45" s="26"/>
      <c r="G45" s="20"/>
      <c r="H45" s="20"/>
      <c r="I45" s="19"/>
      <c r="J45" s="18"/>
      <c r="K45" s="18"/>
      <c r="L45" s="16"/>
      <c r="M45" s="20"/>
      <c r="N45" s="20"/>
      <c r="O45" s="20"/>
      <c r="P45" s="20"/>
      <c r="Q45" s="19"/>
      <c r="R45" s="29"/>
      <c r="S45" s="26"/>
      <c r="T45" s="20"/>
      <c r="U45" s="20"/>
      <c r="V45" s="19"/>
      <c r="W45" s="20"/>
      <c r="X45" s="18"/>
      <c r="Y45" s="16"/>
    </row>
    <row r="46" spans="1:25" ht="20.100000000000001" customHeight="1">
      <c r="A46" s="16"/>
      <c r="B46" s="23"/>
      <c r="C46" s="251" t="s">
        <v>211</v>
      </c>
      <c r="D46" s="250"/>
      <c r="E46" s="248"/>
      <c r="F46" s="24"/>
      <c r="G46" s="20"/>
      <c r="H46" s="20"/>
      <c r="I46" s="251" t="s">
        <v>212</v>
      </c>
      <c r="J46" s="250"/>
      <c r="K46" s="248"/>
      <c r="L46" s="22"/>
      <c r="M46" s="20"/>
      <c r="N46" s="20"/>
      <c r="O46" s="23"/>
      <c r="P46" s="251" t="s">
        <v>213</v>
      </c>
      <c r="Q46" s="250"/>
      <c r="R46" s="248"/>
      <c r="S46" s="24"/>
      <c r="T46" s="20"/>
      <c r="U46" s="23"/>
      <c r="V46" s="251" t="s">
        <v>214</v>
      </c>
      <c r="W46" s="250"/>
      <c r="X46" s="248"/>
      <c r="Y46" s="22"/>
    </row>
    <row r="47" spans="1:25" ht="20.100000000000001" customHeight="1">
      <c r="A47" s="16"/>
      <c r="B47" s="23"/>
      <c r="C47" s="299" t="s">
        <v>226</v>
      </c>
      <c r="D47" s="300"/>
      <c r="E47" s="301"/>
      <c r="F47" s="78"/>
      <c r="G47" s="14"/>
      <c r="H47" s="79"/>
      <c r="I47" s="299" t="s">
        <v>227</v>
      </c>
      <c r="J47" s="300"/>
      <c r="K47" s="301"/>
      <c r="L47" s="78"/>
      <c r="M47" s="14"/>
      <c r="N47" s="14"/>
      <c r="O47" s="79"/>
      <c r="P47" s="299" t="s">
        <v>228</v>
      </c>
      <c r="Q47" s="300"/>
      <c r="R47" s="301"/>
      <c r="S47" s="14"/>
      <c r="T47" s="14"/>
      <c r="U47" s="14"/>
      <c r="V47" s="299" t="s">
        <v>229</v>
      </c>
      <c r="W47" s="300"/>
      <c r="X47" s="301"/>
      <c r="Y47" s="20"/>
    </row>
    <row r="48" spans="1:25" ht="20.100000000000001" customHeight="1">
      <c r="A48" s="16"/>
      <c r="B48" s="247">
        <v>9</v>
      </c>
      <c r="C48" s="247"/>
      <c r="D48" s="16"/>
      <c r="E48" s="247">
        <v>10</v>
      </c>
      <c r="F48" s="247"/>
      <c r="G48" s="26"/>
      <c r="H48" s="247">
        <v>11</v>
      </c>
      <c r="I48" s="247"/>
      <c r="J48" s="26"/>
      <c r="K48" s="247">
        <v>12</v>
      </c>
      <c r="L48" s="247"/>
      <c r="M48" s="26"/>
      <c r="N48" s="26"/>
      <c r="O48" s="249">
        <v>13</v>
      </c>
      <c r="P48" s="249"/>
      <c r="Q48" s="26"/>
      <c r="R48" s="247">
        <v>14</v>
      </c>
      <c r="S48" s="247"/>
      <c r="T48" s="25"/>
      <c r="U48" s="249">
        <v>15</v>
      </c>
      <c r="V48" s="249"/>
      <c r="W48" s="16"/>
      <c r="X48" s="249">
        <v>16</v>
      </c>
      <c r="Y48" s="249"/>
    </row>
    <row r="49" spans="1:25" ht="20.100000000000001" customHeight="1">
      <c r="A49" s="16"/>
      <c r="B49" s="261" t="str">
        <f>組み合わせ表!AA129</f>
        <v>栃木サッカークラブ　Ｕ－１２</v>
      </c>
      <c r="C49" s="261"/>
      <c r="D49" s="62"/>
      <c r="E49" s="261" t="str">
        <f>組み合わせ表!AA113</f>
        <v>南河内サッカースポーツ少年団</v>
      </c>
      <c r="F49" s="261"/>
      <c r="G49" s="63"/>
      <c r="H49" s="258" t="str">
        <f>組み合わせ表!AA93</f>
        <v>ｕｎｉｏｎ ｓｐｏｒｔｓ ｃｌｕｂ</v>
      </c>
      <c r="I49" s="258"/>
      <c r="J49" s="63"/>
      <c r="K49" s="298" t="str">
        <f>組み合わせ表!AA69</f>
        <v>ＦＣ　ＶＡＬＯＮ</v>
      </c>
      <c r="L49" s="298"/>
      <c r="M49" s="63"/>
      <c r="N49" s="63"/>
      <c r="O49" s="241" t="str">
        <f>組み合わせ表!AA65</f>
        <v>ＨＦＣ．ＺＥＲＯ真岡</v>
      </c>
      <c r="P49" s="241"/>
      <c r="Q49" s="63"/>
      <c r="R49" s="241" t="str">
        <f>組み合わせ表!AA49</f>
        <v>ＦＥ．アトレチコ　佐野</v>
      </c>
      <c r="S49" s="241"/>
      <c r="T49" s="63"/>
      <c r="U49" s="241" t="str">
        <f>組み合わせ表!AA25</f>
        <v>ヴェルフェ矢板Ｕ－１２</v>
      </c>
      <c r="V49" s="241"/>
      <c r="W49" s="63"/>
      <c r="X49" s="298" t="str">
        <f>組み合わせ表!AA5</f>
        <v>ＴＥＡＭリフレＳＣ</v>
      </c>
      <c r="Y49" s="298"/>
    </row>
    <row r="50" spans="1:25" ht="20.100000000000001" customHeight="1">
      <c r="A50" s="16"/>
      <c r="B50" s="261"/>
      <c r="C50" s="261"/>
      <c r="D50" s="62"/>
      <c r="E50" s="261"/>
      <c r="F50" s="261"/>
      <c r="G50" s="63"/>
      <c r="H50" s="258"/>
      <c r="I50" s="258"/>
      <c r="J50" s="63"/>
      <c r="K50" s="298"/>
      <c r="L50" s="298"/>
      <c r="M50" s="63"/>
      <c r="N50" s="63"/>
      <c r="O50" s="241"/>
      <c r="P50" s="241"/>
      <c r="Q50" s="63"/>
      <c r="R50" s="241"/>
      <c r="S50" s="241"/>
      <c r="T50" s="63"/>
      <c r="U50" s="241"/>
      <c r="V50" s="241"/>
      <c r="W50" s="63"/>
      <c r="X50" s="298"/>
      <c r="Y50" s="298"/>
    </row>
    <row r="51" spans="1:25" ht="20.100000000000001" customHeight="1">
      <c r="A51" s="16"/>
      <c r="B51" s="261"/>
      <c r="C51" s="261"/>
      <c r="D51" s="62"/>
      <c r="E51" s="261"/>
      <c r="F51" s="261"/>
      <c r="G51" s="63"/>
      <c r="H51" s="258"/>
      <c r="I51" s="258"/>
      <c r="J51" s="63"/>
      <c r="K51" s="298"/>
      <c r="L51" s="298"/>
      <c r="M51" s="63"/>
      <c r="N51" s="63"/>
      <c r="O51" s="241"/>
      <c r="P51" s="241"/>
      <c r="Q51" s="63"/>
      <c r="R51" s="241"/>
      <c r="S51" s="241"/>
      <c r="T51" s="63"/>
      <c r="U51" s="241"/>
      <c r="V51" s="241"/>
      <c r="W51" s="63"/>
      <c r="X51" s="298"/>
      <c r="Y51" s="298"/>
    </row>
    <row r="52" spans="1:25" ht="20.100000000000001" customHeight="1">
      <c r="A52" s="16"/>
      <c r="B52" s="261"/>
      <c r="C52" s="261"/>
      <c r="D52" s="62"/>
      <c r="E52" s="261"/>
      <c r="F52" s="261"/>
      <c r="G52" s="63"/>
      <c r="H52" s="258"/>
      <c r="I52" s="258"/>
      <c r="J52" s="63"/>
      <c r="K52" s="298"/>
      <c r="L52" s="298"/>
      <c r="M52" s="63"/>
      <c r="N52" s="63"/>
      <c r="O52" s="241"/>
      <c r="P52" s="241"/>
      <c r="Q52" s="63"/>
      <c r="R52" s="241"/>
      <c r="S52" s="241"/>
      <c r="T52" s="63"/>
      <c r="U52" s="241"/>
      <c r="V52" s="241"/>
      <c r="W52" s="63"/>
      <c r="X52" s="298"/>
      <c r="Y52" s="298"/>
    </row>
    <row r="53" spans="1:25" ht="20.100000000000001" customHeight="1">
      <c r="A53" s="16"/>
      <c r="B53" s="261"/>
      <c r="C53" s="261"/>
      <c r="D53" s="62"/>
      <c r="E53" s="261"/>
      <c r="F53" s="261"/>
      <c r="G53" s="63"/>
      <c r="H53" s="258"/>
      <c r="I53" s="258"/>
      <c r="J53" s="63"/>
      <c r="K53" s="298"/>
      <c r="L53" s="298"/>
      <c r="M53" s="63"/>
      <c r="N53" s="63"/>
      <c r="O53" s="241"/>
      <c r="P53" s="241"/>
      <c r="Q53" s="63"/>
      <c r="R53" s="241"/>
      <c r="S53" s="241"/>
      <c r="T53" s="63"/>
      <c r="U53" s="241"/>
      <c r="V53" s="241"/>
      <c r="W53" s="63"/>
      <c r="X53" s="298"/>
      <c r="Y53" s="298"/>
    </row>
    <row r="54" spans="1:25" ht="20.100000000000001" customHeight="1">
      <c r="A54" s="16"/>
      <c r="B54" s="261"/>
      <c r="C54" s="261"/>
      <c r="D54" s="62"/>
      <c r="E54" s="261"/>
      <c r="F54" s="261"/>
      <c r="G54" s="63"/>
      <c r="H54" s="258"/>
      <c r="I54" s="258"/>
      <c r="J54" s="63"/>
      <c r="K54" s="298"/>
      <c r="L54" s="298"/>
      <c r="M54" s="63"/>
      <c r="N54" s="63"/>
      <c r="O54" s="241"/>
      <c r="P54" s="241"/>
      <c r="Q54" s="63"/>
      <c r="R54" s="241"/>
      <c r="S54" s="241"/>
      <c r="T54" s="63"/>
      <c r="U54" s="241"/>
      <c r="V54" s="241"/>
      <c r="W54" s="63"/>
      <c r="X54" s="298"/>
      <c r="Y54" s="298"/>
    </row>
    <row r="55" spans="1:25" ht="20.100000000000001" customHeight="1">
      <c r="A55" s="16"/>
      <c r="B55" s="261"/>
      <c r="C55" s="261"/>
      <c r="D55" s="62"/>
      <c r="E55" s="261"/>
      <c r="F55" s="261"/>
      <c r="G55" s="63"/>
      <c r="H55" s="258"/>
      <c r="I55" s="258"/>
      <c r="J55" s="63"/>
      <c r="K55" s="298"/>
      <c r="L55" s="298"/>
      <c r="M55" s="63"/>
      <c r="N55" s="63"/>
      <c r="O55" s="241"/>
      <c r="P55" s="241"/>
      <c r="Q55" s="63"/>
      <c r="R55" s="241"/>
      <c r="S55" s="241"/>
      <c r="T55" s="63"/>
      <c r="U55" s="241"/>
      <c r="V55" s="241"/>
      <c r="W55" s="63"/>
      <c r="X55" s="298"/>
      <c r="Y55" s="298"/>
    </row>
    <row r="56" spans="1:25" ht="20.100000000000001" customHeight="1">
      <c r="A56" s="16"/>
      <c r="B56" s="261"/>
      <c r="C56" s="261"/>
      <c r="D56" s="62"/>
      <c r="E56" s="261"/>
      <c r="F56" s="261"/>
      <c r="G56" s="63"/>
      <c r="H56" s="258"/>
      <c r="I56" s="258"/>
      <c r="J56" s="63"/>
      <c r="K56" s="298"/>
      <c r="L56" s="298"/>
      <c r="M56" s="63"/>
      <c r="N56" s="63"/>
      <c r="O56" s="241"/>
      <c r="P56" s="241"/>
      <c r="Q56" s="63"/>
      <c r="R56" s="241"/>
      <c r="S56" s="241"/>
      <c r="T56" s="63"/>
      <c r="U56" s="241"/>
      <c r="V56" s="241"/>
      <c r="W56" s="63"/>
      <c r="X56" s="298"/>
      <c r="Y56" s="298"/>
    </row>
    <row r="57" spans="1:25" ht="20.100000000000001" customHeight="1">
      <c r="A57" s="16"/>
      <c r="B57" s="261"/>
      <c r="C57" s="261"/>
      <c r="D57" s="62"/>
      <c r="E57" s="261"/>
      <c r="F57" s="261"/>
      <c r="G57" s="63"/>
      <c r="H57" s="258"/>
      <c r="I57" s="258"/>
      <c r="J57" s="63"/>
      <c r="K57" s="298"/>
      <c r="L57" s="298"/>
      <c r="M57" s="63"/>
      <c r="N57" s="63"/>
      <c r="O57" s="241"/>
      <c r="P57" s="241"/>
      <c r="Q57" s="63"/>
      <c r="R57" s="241"/>
      <c r="S57" s="241"/>
      <c r="T57" s="63"/>
      <c r="U57" s="241"/>
      <c r="V57" s="241"/>
      <c r="W57" s="63"/>
      <c r="X57" s="298"/>
      <c r="Y57" s="298"/>
    </row>
    <row r="58" spans="1:25" ht="20.100000000000001" customHeight="1">
      <c r="A58" s="16"/>
      <c r="B58" s="261"/>
      <c r="C58" s="261"/>
      <c r="D58" s="62"/>
      <c r="E58" s="261"/>
      <c r="F58" s="261"/>
      <c r="G58" s="63"/>
      <c r="H58" s="258"/>
      <c r="I58" s="258"/>
      <c r="J58" s="63"/>
      <c r="K58" s="298"/>
      <c r="L58" s="298"/>
      <c r="M58" s="63"/>
      <c r="N58" s="63"/>
      <c r="O58" s="241"/>
      <c r="P58" s="241"/>
      <c r="Q58" s="63"/>
      <c r="R58" s="241"/>
      <c r="S58" s="241"/>
      <c r="T58" s="63"/>
      <c r="U58" s="241"/>
      <c r="V58" s="241"/>
      <c r="W58" s="63"/>
      <c r="X58" s="298"/>
      <c r="Y58" s="298"/>
    </row>
    <row r="59" spans="1:25" ht="20.100000000000001" customHeight="1">
      <c r="A59" s="14"/>
      <c r="B59" s="14"/>
      <c r="C59" s="14"/>
      <c r="D59" s="14"/>
      <c r="E59" s="1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4"/>
      <c r="X59" s="14"/>
      <c r="Y59" s="14"/>
    </row>
    <row r="60" spans="1:25" ht="20.100000000000001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54" t="s">
        <v>190</v>
      </c>
      <c r="U60" s="254"/>
      <c r="V60" s="254"/>
      <c r="W60" s="254"/>
      <c r="X60" s="254"/>
      <c r="Y60" s="14"/>
    </row>
    <row r="61" spans="1:25" ht="20.100000000000001" customHeight="1">
      <c r="A61" s="249" t="s">
        <v>154</v>
      </c>
      <c r="B61" s="249" t="s">
        <v>215</v>
      </c>
      <c r="C61" s="262">
        <v>0.53472222222222221</v>
      </c>
      <c r="D61" s="262"/>
      <c r="E61" s="265" t="str">
        <f>B49</f>
        <v>栃木サッカークラブ　Ｕ－１２</v>
      </c>
      <c r="F61" s="265"/>
      <c r="G61" s="265"/>
      <c r="H61" s="265"/>
      <c r="I61" s="296">
        <f>K61+K62</f>
        <v>0</v>
      </c>
      <c r="J61" s="239" t="s">
        <v>192</v>
      </c>
      <c r="K61" s="130">
        <v>0</v>
      </c>
      <c r="L61" s="17" t="s">
        <v>193</v>
      </c>
      <c r="M61" s="130">
        <v>0</v>
      </c>
      <c r="N61" s="239" t="s">
        <v>194</v>
      </c>
      <c r="O61" s="296">
        <f>M61+M62</f>
        <v>0</v>
      </c>
      <c r="P61" s="265" t="str">
        <f>E49</f>
        <v>南河内サッカースポーツ少年団</v>
      </c>
      <c r="Q61" s="265"/>
      <c r="R61" s="265"/>
      <c r="S61" s="265"/>
      <c r="T61" s="260" t="s">
        <v>232</v>
      </c>
      <c r="U61" s="260"/>
      <c r="V61" s="260"/>
      <c r="W61" s="260"/>
      <c r="X61" s="260"/>
      <c r="Y61" s="14"/>
    </row>
    <row r="62" spans="1:25" ht="20.100000000000001" customHeight="1">
      <c r="A62" s="249"/>
      <c r="B62" s="249"/>
      <c r="C62" s="262"/>
      <c r="D62" s="262"/>
      <c r="E62" s="265"/>
      <c r="F62" s="265"/>
      <c r="G62" s="265"/>
      <c r="H62" s="265"/>
      <c r="I62" s="296"/>
      <c r="J62" s="239"/>
      <c r="K62" s="130">
        <v>0</v>
      </c>
      <c r="L62" s="17" t="s">
        <v>193</v>
      </c>
      <c r="M62" s="130">
        <v>0</v>
      </c>
      <c r="N62" s="239"/>
      <c r="O62" s="296"/>
      <c r="P62" s="265"/>
      <c r="Q62" s="265"/>
      <c r="R62" s="265"/>
      <c r="S62" s="265"/>
      <c r="T62" s="260"/>
      <c r="U62" s="260"/>
      <c r="V62" s="260"/>
      <c r="W62" s="260"/>
      <c r="X62" s="260"/>
      <c r="Y62" s="14"/>
    </row>
    <row r="63" spans="1:25" ht="20.100000000000001" customHeight="1">
      <c r="A63" s="16"/>
      <c r="B63" s="127"/>
      <c r="C63" s="127"/>
      <c r="D63" s="127"/>
      <c r="E63" s="128"/>
      <c r="F63" s="128"/>
      <c r="G63" s="128"/>
      <c r="H63" s="128"/>
      <c r="I63" s="58"/>
      <c r="J63" s="31"/>
      <c r="K63" s="58"/>
      <c r="L63" s="30"/>
      <c r="M63" s="58"/>
      <c r="N63" s="31"/>
      <c r="O63" s="58"/>
      <c r="P63" s="128"/>
      <c r="Q63" s="128"/>
      <c r="R63" s="128"/>
      <c r="S63" s="128"/>
      <c r="T63" s="57"/>
      <c r="U63" s="57"/>
      <c r="V63" s="57"/>
      <c r="W63" s="132"/>
      <c r="X63" s="132"/>
      <c r="Y63" s="14"/>
    </row>
    <row r="64" spans="1:25" ht="20.100000000000001" customHeight="1">
      <c r="A64" s="249" t="s">
        <v>167</v>
      </c>
      <c r="B64" s="249" t="s">
        <v>215</v>
      </c>
      <c r="C64" s="262">
        <v>0.53472222222222221</v>
      </c>
      <c r="D64" s="262"/>
      <c r="E64" s="256" t="str">
        <f>H49</f>
        <v>ｕｎｉｏｎ ｓｐｏｒｔｓ ｃｌｕｂ</v>
      </c>
      <c r="F64" s="256"/>
      <c r="G64" s="256"/>
      <c r="H64" s="256"/>
      <c r="I64" s="296">
        <f>K64+K65</f>
        <v>0</v>
      </c>
      <c r="J64" s="239" t="s">
        <v>192</v>
      </c>
      <c r="K64" s="130">
        <v>0</v>
      </c>
      <c r="L64" s="17" t="s">
        <v>193</v>
      </c>
      <c r="M64" s="130">
        <v>0</v>
      </c>
      <c r="N64" s="239" t="s">
        <v>194</v>
      </c>
      <c r="O64" s="296">
        <f>M64+M65</f>
        <v>0</v>
      </c>
      <c r="P64" s="297" t="str">
        <f>K49</f>
        <v>ＦＣ　ＶＡＬＯＮ</v>
      </c>
      <c r="Q64" s="297"/>
      <c r="R64" s="297"/>
      <c r="S64" s="297"/>
      <c r="T64" s="260" t="s">
        <v>232</v>
      </c>
      <c r="U64" s="260"/>
      <c r="V64" s="260"/>
      <c r="W64" s="260"/>
      <c r="X64" s="260"/>
      <c r="Y64" s="14"/>
    </row>
    <row r="65" spans="1:25" ht="20.100000000000001" customHeight="1">
      <c r="A65" s="249"/>
      <c r="B65" s="249"/>
      <c r="C65" s="262"/>
      <c r="D65" s="262"/>
      <c r="E65" s="256"/>
      <c r="F65" s="256"/>
      <c r="G65" s="256"/>
      <c r="H65" s="256"/>
      <c r="I65" s="296"/>
      <c r="J65" s="239"/>
      <c r="K65" s="130">
        <v>0</v>
      </c>
      <c r="L65" s="17" t="s">
        <v>193</v>
      </c>
      <c r="M65" s="130">
        <v>0</v>
      </c>
      <c r="N65" s="239"/>
      <c r="O65" s="296"/>
      <c r="P65" s="297"/>
      <c r="Q65" s="297"/>
      <c r="R65" s="297"/>
      <c r="S65" s="297"/>
      <c r="T65" s="260"/>
      <c r="U65" s="260"/>
      <c r="V65" s="260"/>
      <c r="W65" s="260"/>
      <c r="X65" s="260"/>
      <c r="Y65" s="14"/>
    </row>
    <row r="66" spans="1:25" ht="20.100000000000001" customHeight="1">
      <c r="A66" s="16"/>
      <c r="B66" s="127"/>
      <c r="C66" s="127"/>
      <c r="D66" s="127"/>
      <c r="E66" s="128"/>
      <c r="F66" s="128"/>
      <c r="G66" s="128"/>
      <c r="H66" s="128"/>
      <c r="I66" s="58"/>
      <c r="J66" s="31"/>
      <c r="K66" s="58"/>
      <c r="L66" s="30"/>
      <c r="M66" s="58"/>
      <c r="N66" s="31"/>
      <c r="O66" s="58"/>
      <c r="P66" s="128"/>
      <c r="Q66" s="128"/>
      <c r="R66" s="128"/>
      <c r="S66" s="128"/>
      <c r="T66" s="57"/>
      <c r="U66" s="57"/>
      <c r="V66" s="57"/>
      <c r="W66" s="132"/>
      <c r="X66" s="132"/>
      <c r="Y66" s="14"/>
    </row>
    <row r="67" spans="1:25" ht="20.100000000000001" customHeight="1">
      <c r="A67" s="249" t="s">
        <v>154</v>
      </c>
      <c r="B67" s="249" t="s">
        <v>216</v>
      </c>
      <c r="C67" s="262">
        <v>0.56944444444444442</v>
      </c>
      <c r="D67" s="262"/>
      <c r="E67" s="256" t="str">
        <f>O49</f>
        <v>ＨＦＣ．ＺＥＲＯ真岡</v>
      </c>
      <c r="F67" s="256"/>
      <c r="G67" s="256"/>
      <c r="H67" s="256"/>
      <c r="I67" s="296">
        <f>K67+K68</f>
        <v>0</v>
      </c>
      <c r="J67" s="239" t="s">
        <v>192</v>
      </c>
      <c r="K67" s="130">
        <v>0</v>
      </c>
      <c r="L67" s="17" t="s">
        <v>193</v>
      </c>
      <c r="M67" s="130">
        <v>0</v>
      </c>
      <c r="N67" s="239" t="s">
        <v>194</v>
      </c>
      <c r="O67" s="296">
        <f>M67+M68</f>
        <v>0</v>
      </c>
      <c r="P67" s="278" t="str">
        <f>R49</f>
        <v>ＦＥ．アトレチコ　佐野</v>
      </c>
      <c r="Q67" s="278"/>
      <c r="R67" s="278"/>
      <c r="S67" s="278"/>
      <c r="T67" s="260" t="s">
        <v>232</v>
      </c>
      <c r="U67" s="260"/>
      <c r="V67" s="260"/>
      <c r="W67" s="260"/>
      <c r="X67" s="260"/>
      <c r="Y67" s="14"/>
    </row>
    <row r="68" spans="1:25" ht="20.100000000000001" customHeight="1">
      <c r="A68" s="249"/>
      <c r="B68" s="249"/>
      <c r="C68" s="262"/>
      <c r="D68" s="262"/>
      <c r="E68" s="256"/>
      <c r="F68" s="256"/>
      <c r="G68" s="256"/>
      <c r="H68" s="256"/>
      <c r="I68" s="296"/>
      <c r="J68" s="239"/>
      <c r="K68" s="130">
        <v>0</v>
      </c>
      <c r="L68" s="17" t="s">
        <v>193</v>
      </c>
      <c r="M68" s="130">
        <v>0</v>
      </c>
      <c r="N68" s="239"/>
      <c r="O68" s="296"/>
      <c r="P68" s="278"/>
      <c r="Q68" s="278"/>
      <c r="R68" s="278"/>
      <c r="S68" s="278"/>
      <c r="T68" s="260"/>
      <c r="U68" s="260"/>
      <c r="V68" s="260"/>
      <c r="W68" s="260"/>
      <c r="X68" s="260"/>
      <c r="Y68" s="14"/>
    </row>
    <row r="69" spans="1:25" ht="20.100000000000001" customHeight="1">
      <c r="A69" s="16"/>
      <c r="B69" s="127"/>
      <c r="C69" s="127"/>
      <c r="D69" s="127"/>
      <c r="E69" s="128"/>
      <c r="F69" s="128"/>
      <c r="G69" s="128"/>
      <c r="H69" s="128"/>
      <c r="I69" s="58"/>
      <c r="J69" s="31"/>
      <c r="K69" s="58"/>
      <c r="L69" s="30"/>
      <c r="M69" s="58"/>
      <c r="N69" s="31"/>
      <c r="O69" s="58"/>
      <c r="P69" s="128"/>
      <c r="Q69" s="128"/>
      <c r="R69" s="128"/>
      <c r="S69" s="128"/>
      <c r="T69" s="57"/>
      <c r="U69" s="57"/>
      <c r="V69" s="57"/>
      <c r="W69" s="132"/>
      <c r="X69" s="132"/>
      <c r="Y69" s="14"/>
    </row>
    <row r="70" spans="1:25" ht="20.100000000000001" customHeight="1">
      <c r="A70" s="249" t="s">
        <v>167</v>
      </c>
      <c r="B70" s="249" t="s">
        <v>216</v>
      </c>
      <c r="C70" s="262">
        <v>0.56944444444444442</v>
      </c>
      <c r="D70" s="262"/>
      <c r="E70" s="265" t="str">
        <f>U49</f>
        <v>ヴェルフェ矢板Ｕ－１２</v>
      </c>
      <c r="F70" s="265"/>
      <c r="G70" s="265"/>
      <c r="H70" s="265"/>
      <c r="I70" s="296">
        <f>K70+K71</f>
        <v>0</v>
      </c>
      <c r="J70" s="239" t="s">
        <v>192</v>
      </c>
      <c r="K70" s="130">
        <v>0</v>
      </c>
      <c r="L70" s="17" t="s">
        <v>193</v>
      </c>
      <c r="M70" s="130">
        <v>0</v>
      </c>
      <c r="N70" s="239" t="s">
        <v>194</v>
      </c>
      <c r="O70" s="296">
        <f>M70+M71</f>
        <v>0</v>
      </c>
      <c r="P70" s="297" t="str">
        <f>X49</f>
        <v>ＴＥＡＭリフレＳＣ</v>
      </c>
      <c r="Q70" s="297"/>
      <c r="R70" s="297"/>
      <c r="S70" s="297"/>
      <c r="T70" s="260" t="s">
        <v>232</v>
      </c>
      <c r="U70" s="260"/>
      <c r="V70" s="260"/>
      <c r="W70" s="260"/>
      <c r="X70" s="260"/>
      <c r="Y70" s="14"/>
    </row>
    <row r="71" spans="1:25" ht="20.100000000000001" customHeight="1">
      <c r="A71" s="249"/>
      <c r="B71" s="249"/>
      <c r="C71" s="262"/>
      <c r="D71" s="262"/>
      <c r="E71" s="265"/>
      <c r="F71" s="265"/>
      <c r="G71" s="265"/>
      <c r="H71" s="265"/>
      <c r="I71" s="296"/>
      <c r="J71" s="239"/>
      <c r="K71" s="130">
        <v>0</v>
      </c>
      <c r="L71" s="17" t="s">
        <v>193</v>
      </c>
      <c r="M71" s="130">
        <v>0</v>
      </c>
      <c r="N71" s="239"/>
      <c r="O71" s="296"/>
      <c r="P71" s="297"/>
      <c r="Q71" s="297"/>
      <c r="R71" s="297"/>
      <c r="S71" s="297"/>
      <c r="T71" s="260"/>
      <c r="U71" s="260"/>
      <c r="V71" s="260"/>
      <c r="W71" s="260"/>
      <c r="X71" s="260"/>
      <c r="Y71" s="14"/>
    </row>
    <row r="72" spans="1:25" ht="20.100000000000001" customHeight="1">
      <c r="A72" s="16"/>
      <c r="B72" s="16"/>
      <c r="C72" s="127"/>
      <c r="D72" s="127"/>
      <c r="E72" s="16"/>
      <c r="F72" s="16"/>
      <c r="G72" s="16"/>
      <c r="H72" s="16"/>
      <c r="I72" s="59"/>
      <c r="J72" s="16"/>
      <c r="K72" s="59"/>
      <c r="L72" s="16"/>
      <c r="M72" s="59"/>
      <c r="N72" s="16"/>
      <c r="O72" s="59"/>
      <c r="P72" s="16"/>
      <c r="Q72" s="16"/>
      <c r="R72" s="16"/>
      <c r="S72" s="16"/>
      <c r="Y72" s="14"/>
    </row>
    <row r="73" spans="1:25" ht="20.100000000000001" customHeight="1">
      <c r="A73" s="249" t="s">
        <v>154</v>
      </c>
      <c r="B73" s="249" t="s">
        <v>217</v>
      </c>
      <c r="C73" s="262">
        <v>0.625</v>
      </c>
      <c r="D73" s="262"/>
      <c r="E73" s="249" t="s">
        <v>218</v>
      </c>
      <c r="F73" s="249"/>
      <c r="G73" s="249"/>
      <c r="H73" s="249"/>
      <c r="I73" s="296">
        <f>K73+K74</f>
        <v>0</v>
      </c>
      <c r="J73" s="239" t="s">
        <v>192</v>
      </c>
      <c r="K73" s="130">
        <v>0</v>
      </c>
      <c r="L73" s="17" t="s">
        <v>193</v>
      </c>
      <c r="M73" s="130">
        <v>0</v>
      </c>
      <c r="N73" s="239" t="s">
        <v>194</v>
      </c>
      <c r="O73" s="296">
        <f>M73+M74</f>
        <v>0</v>
      </c>
      <c r="P73" s="249" t="s">
        <v>219</v>
      </c>
      <c r="Q73" s="249"/>
      <c r="R73" s="249"/>
      <c r="S73" s="249"/>
      <c r="T73" s="295" t="s">
        <v>232</v>
      </c>
      <c r="U73" s="295"/>
      <c r="V73" s="295"/>
      <c r="W73" s="295"/>
      <c r="X73" s="295"/>
      <c r="Y73" s="14"/>
    </row>
    <row r="74" spans="1:25" ht="20.100000000000001" customHeight="1">
      <c r="A74" s="249"/>
      <c r="B74" s="249"/>
      <c r="C74" s="262"/>
      <c r="D74" s="262"/>
      <c r="E74" s="249"/>
      <c r="F74" s="249"/>
      <c r="G74" s="249"/>
      <c r="H74" s="249"/>
      <c r="I74" s="296"/>
      <c r="J74" s="239"/>
      <c r="K74" s="130">
        <v>0</v>
      </c>
      <c r="L74" s="17" t="s">
        <v>193</v>
      </c>
      <c r="M74" s="130">
        <v>0</v>
      </c>
      <c r="N74" s="239"/>
      <c r="O74" s="296"/>
      <c r="P74" s="249"/>
      <c r="Q74" s="249"/>
      <c r="R74" s="249"/>
      <c r="S74" s="249"/>
      <c r="T74" s="295"/>
      <c r="U74" s="295"/>
      <c r="V74" s="295"/>
      <c r="W74" s="295"/>
      <c r="X74" s="295"/>
      <c r="Y74" s="14"/>
    </row>
    <row r="75" spans="1:25" ht="20.100000000000001" customHeight="1">
      <c r="C75" s="127"/>
      <c r="D75" s="127"/>
      <c r="I75" s="60"/>
      <c r="K75" s="60"/>
      <c r="M75" s="60"/>
      <c r="O75" s="60"/>
      <c r="T75" s="75"/>
      <c r="U75" s="75"/>
      <c r="V75" s="75"/>
      <c r="W75" s="75"/>
      <c r="X75" s="75"/>
    </row>
    <row r="76" spans="1:25" ht="20.100000000000001" customHeight="1">
      <c r="A76" s="249" t="s">
        <v>167</v>
      </c>
      <c r="B76" s="249" t="s">
        <v>217</v>
      </c>
      <c r="C76" s="262">
        <v>0.625</v>
      </c>
      <c r="D76" s="262"/>
      <c r="E76" s="249" t="s">
        <v>221</v>
      </c>
      <c r="F76" s="249"/>
      <c r="G76" s="249"/>
      <c r="H76" s="249"/>
      <c r="I76" s="296">
        <f>K76+K77</f>
        <v>0</v>
      </c>
      <c r="J76" s="239" t="s">
        <v>192</v>
      </c>
      <c r="K76" s="130">
        <v>0</v>
      </c>
      <c r="L76" s="17" t="s">
        <v>193</v>
      </c>
      <c r="M76" s="130">
        <v>0</v>
      </c>
      <c r="N76" s="239" t="s">
        <v>194</v>
      </c>
      <c r="O76" s="296">
        <f>M76+M77</f>
        <v>0</v>
      </c>
      <c r="P76" s="249" t="s">
        <v>222</v>
      </c>
      <c r="Q76" s="249"/>
      <c r="R76" s="249"/>
      <c r="S76" s="249"/>
      <c r="T76" s="295" t="s">
        <v>232</v>
      </c>
      <c r="U76" s="295"/>
      <c r="V76" s="295"/>
      <c r="W76" s="295"/>
      <c r="X76" s="295"/>
    </row>
    <row r="77" spans="1:25" ht="20.100000000000001" customHeight="1">
      <c r="A77" s="249"/>
      <c r="B77" s="249"/>
      <c r="C77" s="262"/>
      <c r="D77" s="262"/>
      <c r="E77" s="249"/>
      <c r="F77" s="249"/>
      <c r="G77" s="249"/>
      <c r="H77" s="249"/>
      <c r="I77" s="296"/>
      <c r="J77" s="239"/>
      <c r="K77" s="130">
        <v>0</v>
      </c>
      <c r="L77" s="17" t="s">
        <v>193</v>
      </c>
      <c r="M77" s="130">
        <v>0</v>
      </c>
      <c r="N77" s="239"/>
      <c r="O77" s="296"/>
      <c r="P77" s="249"/>
      <c r="Q77" s="249"/>
      <c r="R77" s="249"/>
      <c r="S77" s="249"/>
      <c r="T77" s="295"/>
      <c r="U77" s="295"/>
      <c r="V77" s="295"/>
      <c r="W77" s="295"/>
      <c r="X77" s="295"/>
    </row>
  </sheetData>
  <mergeCells count="177">
    <mergeCell ref="O1:Q1"/>
    <mergeCell ref="R1:Y1"/>
    <mergeCell ref="F4:H4"/>
    <mergeCell ref="S4:U4"/>
    <mergeCell ref="C6:E6"/>
    <mergeCell ref="I6:K6"/>
    <mergeCell ref="P6:R6"/>
    <mergeCell ref="V6:X6"/>
    <mergeCell ref="B8:C8"/>
    <mergeCell ref="E8:F8"/>
    <mergeCell ref="H8:I8"/>
    <mergeCell ref="K8:L8"/>
    <mergeCell ref="O8:P8"/>
    <mergeCell ref="R8:S8"/>
    <mergeCell ref="U8:V8"/>
    <mergeCell ref="X8:Y8"/>
    <mergeCell ref="C7:E7"/>
    <mergeCell ref="I7:K7"/>
    <mergeCell ref="P7:R7"/>
    <mergeCell ref="V7:X7"/>
    <mergeCell ref="I1:L1"/>
    <mergeCell ref="B9:C18"/>
    <mergeCell ref="E9:F18"/>
    <mergeCell ref="H9:I18"/>
    <mergeCell ref="K9:L18"/>
    <mergeCell ref="O9:P18"/>
    <mergeCell ref="R9:S18"/>
    <mergeCell ref="U9:V18"/>
    <mergeCell ref="X9:Y18"/>
    <mergeCell ref="T20:X20"/>
    <mergeCell ref="T21:X22"/>
    <mergeCell ref="A24:A25"/>
    <mergeCell ref="B24:B25"/>
    <mergeCell ref="C24:D25"/>
    <mergeCell ref="E24:H25"/>
    <mergeCell ref="I24:I25"/>
    <mergeCell ref="J24:J25"/>
    <mergeCell ref="N24:N25"/>
    <mergeCell ref="O24:O25"/>
    <mergeCell ref="P24:S25"/>
    <mergeCell ref="T24:X25"/>
    <mergeCell ref="A21:A22"/>
    <mergeCell ref="B21:B22"/>
    <mergeCell ref="C21:D22"/>
    <mergeCell ref="E21:H22"/>
    <mergeCell ref="I21:I22"/>
    <mergeCell ref="J21:J22"/>
    <mergeCell ref="N21:N22"/>
    <mergeCell ref="O21:O22"/>
    <mergeCell ref="P21:S22"/>
    <mergeCell ref="T27:X28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A27:A28"/>
    <mergeCell ref="B27:B28"/>
    <mergeCell ref="C27:D28"/>
    <mergeCell ref="E27:H28"/>
    <mergeCell ref="I27:I28"/>
    <mergeCell ref="J27:J28"/>
    <mergeCell ref="N27:N28"/>
    <mergeCell ref="O27:O28"/>
    <mergeCell ref="P27:S28"/>
    <mergeCell ref="T33:X34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A33:A34"/>
    <mergeCell ref="B33:B34"/>
    <mergeCell ref="C33:D34"/>
    <mergeCell ref="E33:H34"/>
    <mergeCell ref="I33:I34"/>
    <mergeCell ref="J33:J34"/>
    <mergeCell ref="N33:N34"/>
    <mergeCell ref="O33:O34"/>
    <mergeCell ref="P33:S34"/>
    <mergeCell ref="F44:H44"/>
    <mergeCell ref="S44:U44"/>
    <mergeCell ref="C46:E46"/>
    <mergeCell ref="I46:K46"/>
    <mergeCell ref="P46:R46"/>
    <mergeCell ref="V46:X46"/>
    <mergeCell ref="B48:C48"/>
    <mergeCell ref="E48:F48"/>
    <mergeCell ref="H48:I48"/>
    <mergeCell ref="K48:L48"/>
    <mergeCell ref="O48:P48"/>
    <mergeCell ref="R48:S48"/>
    <mergeCell ref="U48:V48"/>
    <mergeCell ref="X48:Y48"/>
    <mergeCell ref="C47:E47"/>
    <mergeCell ref="I47:K47"/>
    <mergeCell ref="P47:R47"/>
    <mergeCell ref="V47:X47"/>
    <mergeCell ref="B49:C58"/>
    <mergeCell ref="E49:F58"/>
    <mergeCell ref="H49:I58"/>
    <mergeCell ref="K49:L58"/>
    <mergeCell ref="O49:P58"/>
    <mergeCell ref="R49:S58"/>
    <mergeCell ref="U49:V58"/>
    <mergeCell ref="X49:Y58"/>
    <mergeCell ref="T60:X60"/>
    <mergeCell ref="T61:X62"/>
    <mergeCell ref="A64:A65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A61:A62"/>
    <mergeCell ref="B61:B62"/>
    <mergeCell ref="C61:D62"/>
    <mergeCell ref="E61:H62"/>
    <mergeCell ref="I61:I62"/>
    <mergeCell ref="J61:J62"/>
    <mergeCell ref="N61:N62"/>
    <mergeCell ref="O61:O62"/>
    <mergeCell ref="P61:S62"/>
    <mergeCell ref="T67:X68"/>
    <mergeCell ref="A70:A71"/>
    <mergeCell ref="B70:B71"/>
    <mergeCell ref="C70:D71"/>
    <mergeCell ref="E70:H71"/>
    <mergeCell ref="I70:I71"/>
    <mergeCell ref="J70:J71"/>
    <mergeCell ref="N70:N71"/>
    <mergeCell ref="O70:O71"/>
    <mergeCell ref="P70:S71"/>
    <mergeCell ref="T70:X71"/>
    <mergeCell ref="A67:A68"/>
    <mergeCell ref="B67:B68"/>
    <mergeCell ref="C67:D68"/>
    <mergeCell ref="E67:H68"/>
    <mergeCell ref="I67:I68"/>
    <mergeCell ref="J67:J68"/>
    <mergeCell ref="N67:N68"/>
    <mergeCell ref="O67:O68"/>
    <mergeCell ref="P67:S68"/>
    <mergeCell ref="T73:X74"/>
    <mergeCell ref="A76:A77"/>
    <mergeCell ref="B76:B77"/>
    <mergeCell ref="C76:D77"/>
    <mergeCell ref="E76:H77"/>
    <mergeCell ref="I76:I77"/>
    <mergeCell ref="J76:J77"/>
    <mergeCell ref="N76:N77"/>
    <mergeCell ref="O76:O77"/>
    <mergeCell ref="P76:S77"/>
    <mergeCell ref="T76:X77"/>
    <mergeCell ref="A73:A74"/>
    <mergeCell ref="B73:B74"/>
    <mergeCell ref="C73:D74"/>
    <mergeCell ref="E73:H74"/>
    <mergeCell ref="I73:I74"/>
    <mergeCell ref="J73:J74"/>
    <mergeCell ref="N73:N74"/>
    <mergeCell ref="O73:O74"/>
    <mergeCell ref="P73:S74"/>
  </mergeCells>
  <phoneticPr fontId="10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Y76"/>
  <sheetViews>
    <sheetView view="pageBreakPreview" topLeftCell="C1" zoomScaleNormal="100" zoomScaleSheetLayoutView="100" workbookViewId="0">
      <selection activeCell="C1" sqref="C1"/>
    </sheetView>
  </sheetViews>
  <sheetFormatPr defaultRowHeight="13.2"/>
  <sheetData>
    <row r="1" spans="1:25" ht="24" customHeight="1">
      <c r="A1" s="80" t="s">
        <v>233</v>
      </c>
      <c r="B1" s="68"/>
      <c r="C1" s="68"/>
      <c r="D1" s="68"/>
      <c r="E1" s="68"/>
      <c r="F1" s="68"/>
      <c r="G1" s="252">
        <f>組み合わせ表!M4</f>
        <v>44373</v>
      </c>
      <c r="H1" s="253"/>
      <c r="I1" s="253"/>
      <c r="O1" s="253" t="s">
        <v>234</v>
      </c>
      <c r="P1" s="253"/>
      <c r="Q1" s="253"/>
      <c r="R1" s="305" t="str">
        <f>組み合わせ表!N70</f>
        <v>大松山運動公園陸上競技場</v>
      </c>
      <c r="S1" s="305"/>
      <c r="T1" s="305"/>
      <c r="U1" s="305"/>
      <c r="V1" s="305"/>
      <c r="W1" s="305"/>
    </row>
    <row r="2" spans="1:25" ht="24" customHeight="1"/>
    <row r="3" spans="1:25" ht="24" customHeight="1">
      <c r="G3" s="3"/>
      <c r="H3" s="3"/>
      <c r="I3" s="3"/>
      <c r="J3" s="3"/>
      <c r="K3" s="3"/>
      <c r="L3" s="2"/>
      <c r="M3" s="3"/>
      <c r="N3" s="3"/>
      <c r="O3" s="3"/>
      <c r="P3" s="3"/>
    </row>
    <row r="4" spans="1:25" ht="24" customHeight="1">
      <c r="A4" s="16"/>
      <c r="B4" s="16"/>
      <c r="C4" s="81"/>
      <c r="D4" s="81"/>
      <c r="E4" s="81"/>
      <c r="F4" s="82"/>
      <c r="G4" s="81"/>
      <c r="H4" s="81"/>
      <c r="I4" s="81"/>
      <c r="J4" s="81"/>
      <c r="K4" s="304" t="s">
        <v>188</v>
      </c>
      <c r="L4" s="304"/>
      <c r="M4" s="81"/>
      <c r="N4" s="81"/>
      <c r="O4" s="81"/>
      <c r="P4" s="81"/>
      <c r="Q4" s="83"/>
      <c r="R4" s="81"/>
      <c r="S4" s="81"/>
      <c r="T4" s="16"/>
      <c r="U4" s="16"/>
      <c r="V4" s="16"/>
      <c r="W4" s="16"/>
      <c r="X4" s="16"/>
      <c r="Y4" s="16"/>
    </row>
    <row r="5" spans="1:25" ht="24" customHeight="1">
      <c r="A5" s="16"/>
      <c r="B5" s="16"/>
      <c r="C5" s="81"/>
      <c r="D5" s="81"/>
      <c r="E5" s="81"/>
      <c r="F5" s="82"/>
      <c r="G5" s="81"/>
      <c r="H5" s="81"/>
      <c r="I5" s="81"/>
      <c r="J5" s="81"/>
      <c r="M5" s="81"/>
      <c r="N5" s="81"/>
      <c r="O5" s="81"/>
      <c r="P5" s="81"/>
      <c r="Q5" s="83"/>
      <c r="R5" s="81"/>
      <c r="S5" s="81"/>
      <c r="T5" s="16"/>
      <c r="U5" s="16"/>
      <c r="V5" s="16"/>
      <c r="W5" s="16"/>
      <c r="X5" s="16"/>
      <c r="Y5" s="16"/>
    </row>
    <row r="6" spans="1:25" ht="24" customHeight="1">
      <c r="A6" s="14"/>
      <c r="B6" s="14"/>
      <c r="C6" s="81"/>
      <c r="D6" s="81"/>
      <c r="E6" s="102"/>
      <c r="F6" s="87"/>
      <c r="G6" s="135"/>
      <c r="H6" s="135"/>
      <c r="I6" s="135"/>
      <c r="J6" s="135"/>
      <c r="K6" s="135"/>
      <c r="L6" s="135"/>
      <c r="M6" s="135"/>
      <c r="N6" s="135"/>
      <c r="O6" s="85"/>
      <c r="P6" s="85"/>
      <c r="Q6" s="86"/>
      <c r="R6" s="85"/>
      <c r="S6" s="135"/>
      <c r="T6" s="133"/>
      <c r="U6" s="133"/>
      <c r="V6" s="133"/>
      <c r="W6" s="14"/>
      <c r="X6" s="14"/>
      <c r="Y6" s="14"/>
    </row>
    <row r="7" spans="1:25" ht="24" customHeight="1">
      <c r="A7" s="14"/>
      <c r="B7" s="14"/>
      <c r="C7" s="81"/>
      <c r="D7" s="82"/>
      <c r="E7" s="103"/>
      <c r="F7" s="306" t="s">
        <v>186</v>
      </c>
      <c r="G7" s="306"/>
      <c r="H7" s="140"/>
      <c r="I7" s="135"/>
      <c r="J7" s="135"/>
      <c r="K7" s="84"/>
      <c r="L7" s="85"/>
      <c r="M7" s="135"/>
      <c r="N7" s="87"/>
      <c r="O7" s="135"/>
      <c r="P7" s="304" t="s">
        <v>187</v>
      </c>
      <c r="Q7" s="304"/>
      <c r="R7" s="87"/>
      <c r="S7" s="135"/>
      <c r="T7" s="133"/>
      <c r="U7" s="133"/>
      <c r="V7" s="133"/>
      <c r="W7" s="14"/>
      <c r="X7" s="14"/>
      <c r="Y7" s="14"/>
    </row>
    <row r="8" spans="1:25" ht="24" customHeight="1">
      <c r="A8" s="14"/>
      <c r="B8" s="14"/>
      <c r="C8" s="81"/>
      <c r="D8" s="82"/>
      <c r="E8" s="81"/>
      <c r="H8" s="87"/>
      <c r="I8" s="135"/>
      <c r="J8" s="135"/>
      <c r="K8" s="307" t="s">
        <v>189</v>
      </c>
      <c r="L8" s="308"/>
      <c r="M8" s="135"/>
      <c r="N8" s="87"/>
      <c r="O8" s="135"/>
      <c r="R8" s="87"/>
      <c r="S8" s="135"/>
      <c r="T8" s="133"/>
      <c r="U8" s="133"/>
      <c r="V8" s="133"/>
      <c r="W8" s="14"/>
      <c r="X8" s="14"/>
      <c r="Y8" s="14"/>
    </row>
    <row r="9" spans="1:25" ht="24" customHeight="1">
      <c r="A9" s="14"/>
      <c r="B9" s="14"/>
      <c r="C9" s="81"/>
      <c r="D9" s="82"/>
      <c r="E9" s="81"/>
      <c r="F9" s="304" t="s">
        <v>235</v>
      </c>
      <c r="G9" s="304"/>
      <c r="H9" s="82"/>
      <c r="I9" s="81"/>
      <c r="J9" s="135"/>
      <c r="K9" s="88"/>
      <c r="L9" s="87"/>
      <c r="M9" s="135"/>
      <c r="N9" s="82"/>
      <c r="O9" s="81"/>
      <c r="P9" s="304" t="s">
        <v>236</v>
      </c>
      <c r="Q9" s="304"/>
      <c r="R9" s="82"/>
      <c r="S9" s="81"/>
      <c r="T9" s="133"/>
      <c r="U9" s="133"/>
      <c r="V9" s="133"/>
      <c r="W9" s="14"/>
      <c r="X9" s="14"/>
      <c r="Y9" s="14"/>
    </row>
    <row r="10" spans="1:25" ht="24" customHeight="1">
      <c r="A10" s="14"/>
      <c r="B10" s="14"/>
      <c r="C10" s="81"/>
      <c r="D10" s="304">
        <v>1</v>
      </c>
      <c r="E10" s="304"/>
      <c r="F10" s="135"/>
      <c r="G10" s="135"/>
      <c r="H10" s="304">
        <v>2</v>
      </c>
      <c r="I10" s="304"/>
      <c r="J10" s="135"/>
      <c r="K10" s="135"/>
      <c r="L10" s="135"/>
      <c r="M10" s="135"/>
      <c r="N10" s="304">
        <v>3</v>
      </c>
      <c r="O10" s="304"/>
      <c r="P10" s="135"/>
      <c r="Q10" s="135"/>
      <c r="R10" s="304">
        <v>4</v>
      </c>
      <c r="S10" s="304"/>
      <c r="T10" s="133"/>
      <c r="U10" s="133"/>
      <c r="V10" s="133"/>
      <c r="W10" s="14"/>
      <c r="X10" s="14"/>
      <c r="Y10" s="14"/>
    </row>
    <row r="11" spans="1:25" ht="24" customHeight="1">
      <c r="A11" s="14"/>
      <c r="B11" s="14"/>
      <c r="C11" s="81"/>
      <c r="D11" s="311">
        <v>1</v>
      </c>
      <c r="E11" s="311"/>
      <c r="F11" s="89"/>
      <c r="G11" s="89"/>
      <c r="H11" s="311">
        <v>2</v>
      </c>
      <c r="I11" s="311"/>
      <c r="J11" s="89"/>
      <c r="K11" s="89"/>
      <c r="L11" s="89"/>
      <c r="M11" s="89"/>
      <c r="N11" s="311">
        <v>3</v>
      </c>
      <c r="O11" s="311"/>
      <c r="P11" s="89"/>
      <c r="Q11" s="89"/>
      <c r="R11" s="311">
        <v>4</v>
      </c>
      <c r="S11" s="311"/>
      <c r="T11" s="133"/>
      <c r="U11" s="133"/>
      <c r="V11" s="133"/>
      <c r="W11" s="14"/>
      <c r="X11" s="14"/>
      <c r="Y11" s="14"/>
    </row>
    <row r="12" spans="1:25" ht="24" customHeight="1">
      <c r="A12" s="14"/>
      <c r="B12" s="14"/>
      <c r="C12" s="81"/>
      <c r="D12" s="311"/>
      <c r="E12" s="311"/>
      <c r="F12" s="89"/>
      <c r="G12" s="89"/>
      <c r="H12" s="311"/>
      <c r="I12" s="311"/>
      <c r="J12" s="89"/>
      <c r="K12" s="89"/>
      <c r="L12" s="89"/>
      <c r="M12" s="89"/>
      <c r="N12" s="311"/>
      <c r="O12" s="311"/>
      <c r="P12" s="89"/>
      <c r="Q12" s="89"/>
      <c r="R12" s="311"/>
      <c r="S12" s="311"/>
      <c r="T12" s="133"/>
      <c r="U12" s="133"/>
      <c r="V12" s="133"/>
      <c r="W12" s="14"/>
      <c r="X12" s="14"/>
      <c r="Y12" s="14"/>
    </row>
    <row r="13" spans="1:25" ht="24" customHeight="1">
      <c r="A13" s="14"/>
      <c r="B13" s="14"/>
      <c r="C13" s="81"/>
      <c r="D13" s="311"/>
      <c r="E13" s="311"/>
      <c r="F13" s="89"/>
      <c r="G13" s="89"/>
      <c r="H13" s="311"/>
      <c r="I13" s="311"/>
      <c r="J13" s="89"/>
      <c r="K13" s="89"/>
      <c r="L13" s="89"/>
      <c r="M13" s="89"/>
      <c r="N13" s="311"/>
      <c r="O13" s="311"/>
      <c r="P13" s="89"/>
      <c r="Q13" s="89"/>
      <c r="R13" s="311"/>
      <c r="S13" s="311"/>
      <c r="T13" s="133"/>
      <c r="U13" s="133"/>
      <c r="V13" s="133"/>
      <c r="W13" s="14"/>
      <c r="X13" s="14"/>
      <c r="Y13" s="14"/>
    </row>
    <row r="14" spans="1:25" ht="24" customHeight="1">
      <c r="A14" s="14"/>
      <c r="B14" s="14"/>
      <c r="C14" s="81"/>
      <c r="D14" s="311"/>
      <c r="E14" s="311"/>
      <c r="F14" s="89"/>
      <c r="G14" s="89"/>
      <c r="H14" s="311"/>
      <c r="I14" s="311"/>
      <c r="J14" s="89"/>
      <c r="K14" s="89"/>
      <c r="L14" s="89"/>
      <c r="M14" s="89"/>
      <c r="N14" s="311"/>
      <c r="O14" s="311"/>
      <c r="P14" s="89"/>
      <c r="Q14" s="89"/>
      <c r="R14" s="311"/>
      <c r="S14" s="311"/>
      <c r="T14" s="133"/>
      <c r="U14" s="133"/>
      <c r="V14" s="133"/>
      <c r="W14" s="14"/>
      <c r="X14" s="14"/>
      <c r="Y14" s="14"/>
    </row>
    <row r="15" spans="1:25" ht="24" customHeight="1">
      <c r="A15" s="14"/>
      <c r="B15" s="14"/>
      <c r="C15" s="81"/>
      <c r="D15" s="311"/>
      <c r="E15" s="311"/>
      <c r="F15" s="89"/>
      <c r="G15" s="89"/>
      <c r="H15" s="311"/>
      <c r="I15" s="311"/>
      <c r="J15" s="89"/>
      <c r="K15" s="89"/>
      <c r="L15" s="89"/>
      <c r="M15" s="89"/>
      <c r="N15" s="311"/>
      <c r="O15" s="311"/>
      <c r="P15" s="89"/>
      <c r="Q15" s="89"/>
      <c r="R15" s="311"/>
      <c r="S15" s="311"/>
      <c r="T15" s="133"/>
      <c r="U15" s="133"/>
      <c r="V15" s="133"/>
      <c r="W15" s="14"/>
      <c r="X15" s="14"/>
      <c r="Y15" s="14"/>
    </row>
    <row r="16" spans="1:25" ht="24" customHeight="1">
      <c r="A16" s="14"/>
      <c r="B16" s="14"/>
      <c r="C16" s="81"/>
      <c r="D16" s="311"/>
      <c r="E16" s="311"/>
      <c r="F16" s="89"/>
      <c r="G16" s="89"/>
      <c r="H16" s="311"/>
      <c r="I16" s="311"/>
      <c r="J16" s="89"/>
      <c r="K16" s="89"/>
      <c r="L16" s="89"/>
      <c r="M16" s="89"/>
      <c r="N16" s="311"/>
      <c r="O16" s="311"/>
      <c r="P16" s="89"/>
      <c r="Q16" s="89"/>
      <c r="R16" s="311"/>
      <c r="S16" s="311"/>
      <c r="T16" s="133"/>
      <c r="U16" s="133"/>
      <c r="V16" s="133"/>
      <c r="W16" s="14"/>
      <c r="X16" s="14"/>
      <c r="Y16" s="14"/>
    </row>
    <row r="17" spans="1:25" ht="24" customHeight="1">
      <c r="A17" s="14"/>
      <c r="B17" s="14"/>
      <c r="C17" s="81"/>
      <c r="D17" s="311"/>
      <c r="E17" s="311"/>
      <c r="F17" s="89"/>
      <c r="G17" s="89"/>
      <c r="H17" s="311"/>
      <c r="I17" s="311"/>
      <c r="J17" s="89"/>
      <c r="K17" s="89"/>
      <c r="L17" s="89"/>
      <c r="M17" s="89"/>
      <c r="N17" s="311"/>
      <c r="O17" s="311"/>
      <c r="P17" s="89"/>
      <c r="Q17" s="89"/>
      <c r="R17" s="311"/>
      <c r="S17" s="311"/>
      <c r="T17" s="133"/>
      <c r="U17" s="133"/>
      <c r="V17" s="133"/>
      <c r="W17" s="14"/>
      <c r="X17" s="14"/>
      <c r="Y17" s="14"/>
    </row>
    <row r="18" spans="1:25" ht="24" customHeight="1">
      <c r="A18" s="14"/>
      <c r="B18" s="14"/>
      <c r="C18" s="81"/>
      <c r="D18" s="311"/>
      <c r="E18" s="311"/>
      <c r="F18" s="89"/>
      <c r="G18" s="89"/>
      <c r="H18" s="311"/>
      <c r="I18" s="311"/>
      <c r="J18" s="89"/>
      <c r="K18" s="89"/>
      <c r="L18" s="89"/>
      <c r="M18" s="89"/>
      <c r="N18" s="311"/>
      <c r="O18" s="311"/>
      <c r="P18" s="89"/>
      <c r="Q18" s="89"/>
      <c r="R18" s="311"/>
      <c r="S18" s="311"/>
      <c r="T18" s="133"/>
      <c r="U18" s="133"/>
      <c r="V18" s="133"/>
      <c r="W18" s="14"/>
      <c r="X18" s="14"/>
      <c r="Y18" s="14"/>
    </row>
    <row r="19" spans="1:25" ht="24" customHeight="1">
      <c r="A19" s="14"/>
      <c r="B19" s="14"/>
      <c r="C19" s="81"/>
      <c r="D19" s="311"/>
      <c r="E19" s="311"/>
      <c r="F19" s="89"/>
      <c r="G19" s="89"/>
      <c r="H19" s="311"/>
      <c r="I19" s="311"/>
      <c r="J19" s="89"/>
      <c r="K19" s="89"/>
      <c r="L19" s="89"/>
      <c r="M19" s="89"/>
      <c r="N19" s="311"/>
      <c r="O19" s="311"/>
      <c r="P19" s="89"/>
      <c r="Q19" s="89"/>
      <c r="R19" s="311"/>
      <c r="S19" s="311"/>
      <c r="T19" s="133"/>
      <c r="U19" s="133"/>
      <c r="V19" s="133"/>
      <c r="W19" s="14"/>
      <c r="X19" s="14"/>
      <c r="Y19" s="14"/>
    </row>
    <row r="20" spans="1:25" ht="24" customHeight="1">
      <c r="A20" s="14"/>
      <c r="B20" s="14"/>
      <c r="C20" s="81"/>
      <c r="D20" s="311"/>
      <c r="E20" s="311"/>
      <c r="F20" s="89"/>
      <c r="G20" s="89"/>
      <c r="H20" s="311"/>
      <c r="I20" s="311"/>
      <c r="J20" s="89"/>
      <c r="K20" s="89"/>
      <c r="L20" s="89"/>
      <c r="M20" s="89"/>
      <c r="N20" s="311"/>
      <c r="O20" s="311"/>
      <c r="P20" s="89"/>
      <c r="Q20" s="89"/>
      <c r="R20" s="311"/>
      <c r="S20" s="311"/>
      <c r="T20" s="133"/>
      <c r="U20" s="133"/>
      <c r="V20" s="133"/>
      <c r="W20" s="14"/>
      <c r="X20" s="14"/>
      <c r="Y20" s="14"/>
    </row>
    <row r="21" spans="1:25" ht="24" customHeight="1">
      <c r="A21" s="14"/>
      <c r="B21" s="14"/>
      <c r="C21" s="81"/>
      <c r="D21" s="311"/>
      <c r="E21" s="311"/>
      <c r="F21" s="89"/>
      <c r="G21" s="89"/>
      <c r="H21" s="311"/>
      <c r="I21" s="311"/>
      <c r="J21" s="89"/>
      <c r="K21" s="89"/>
      <c r="L21" s="89"/>
      <c r="M21" s="89"/>
      <c r="N21" s="311"/>
      <c r="O21" s="311"/>
      <c r="P21" s="89"/>
      <c r="Q21" s="89"/>
      <c r="R21" s="311"/>
      <c r="S21" s="311"/>
      <c r="T21" s="133"/>
      <c r="U21" s="133"/>
      <c r="V21" s="133"/>
      <c r="W21" s="14"/>
      <c r="X21" s="14"/>
      <c r="Y21" s="14"/>
    </row>
    <row r="22" spans="1:25" ht="24" customHeight="1">
      <c r="A22" s="14"/>
      <c r="B22" s="14"/>
      <c r="C22" s="14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4"/>
      <c r="X22" s="14"/>
      <c r="Y22" s="14"/>
    </row>
    <row r="23" spans="1:25" ht="24" customHeight="1">
      <c r="A23" s="14"/>
      <c r="B23" s="303" t="s">
        <v>237</v>
      </c>
      <c r="C23" s="303"/>
      <c r="D23" s="30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304" t="s">
        <v>190</v>
      </c>
      <c r="U23" s="304"/>
      <c r="V23" s="304"/>
      <c r="W23" s="304"/>
      <c r="X23" s="104"/>
      <c r="Y23" s="14"/>
    </row>
    <row r="24" spans="1:25" ht="24" customHeight="1">
      <c r="A24" s="14"/>
      <c r="B24" s="14" t="s">
        <v>238</v>
      </c>
      <c r="C24" s="14"/>
      <c r="D24" s="14"/>
      <c r="E24" s="14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304"/>
      <c r="U24" s="304"/>
      <c r="V24" s="304"/>
      <c r="W24" s="304"/>
      <c r="X24" s="14"/>
      <c r="Y24" s="14"/>
    </row>
    <row r="25" spans="1:25" ht="24" customHeight="1">
      <c r="A25" s="16"/>
      <c r="B25" s="302" t="s">
        <v>186</v>
      </c>
      <c r="C25" s="309">
        <v>0.39583333333333331</v>
      </c>
      <c r="D25" s="309"/>
      <c r="E25" s="310">
        <f>D11</f>
        <v>1</v>
      </c>
      <c r="F25" s="310"/>
      <c r="G25" s="310"/>
      <c r="H25" s="310"/>
      <c r="I25" s="296">
        <f>K25+K26</f>
        <v>0</v>
      </c>
      <c r="J25" s="239" t="s">
        <v>192</v>
      </c>
      <c r="K25" s="17"/>
      <c r="L25" s="17" t="s">
        <v>239</v>
      </c>
      <c r="M25" s="17"/>
      <c r="N25" s="239" t="s">
        <v>194</v>
      </c>
      <c r="O25" s="296">
        <f>M25+M26</f>
        <v>0</v>
      </c>
      <c r="P25" s="310">
        <f>H11</f>
        <v>2</v>
      </c>
      <c r="Q25" s="310"/>
      <c r="R25" s="310"/>
      <c r="S25" s="310"/>
      <c r="T25" s="302" t="s">
        <v>240</v>
      </c>
      <c r="U25" s="302"/>
      <c r="V25" s="302"/>
      <c r="W25" s="302"/>
      <c r="X25" s="90"/>
      <c r="Y25" s="14"/>
    </row>
    <row r="26" spans="1:25" ht="24" customHeight="1">
      <c r="A26" s="16"/>
      <c r="B26" s="302"/>
      <c r="C26" s="309"/>
      <c r="D26" s="309"/>
      <c r="E26" s="310"/>
      <c r="F26" s="310"/>
      <c r="G26" s="310"/>
      <c r="H26" s="310"/>
      <c r="I26" s="296"/>
      <c r="J26" s="239"/>
      <c r="K26" s="17"/>
      <c r="L26" s="17" t="s">
        <v>239</v>
      </c>
      <c r="M26" s="17"/>
      <c r="N26" s="239"/>
      <c r="O26" s="296"/>
      <c r="P26" s="310"/>
      <c r="Q26" s="310"/>
      <c r="R26" s="310"/>
      <c r="S26" s="310"/>
      <c r="T26" s="302"/>
      <c r="U26" s="302"/>
      <c r="V26" s="302"/>
      <c r="W26" s="302"/>
      <c r="X26" s="90"/>
      <c r="Y26" s="14"/>
    </row>
    <row r="27" spans="1:25" ht="24" customHeight="1">
      <c r="A27" s="16"/>
      <c r="B27" s="134"/>
      <c r="C27" s="138"/>
      <c r="D27" s="138"/>
      <c r="E27" s="91"/>
      <c r="F27" s="91"/>
      <c r="G27" s="91"/>
      <c r="H27" s="91"/>
      <c r="I27" s="59"/>
      <c r="J27" s="92"/>
      <c r="K27" s="17"/>
      <c r="L27" s="17"/>
      <c r="M27" s="17"/>
      <c r="N27" s="92"/>
      <c r="O27" s="130"/>
      <c r="P27" s="91"/>
      <c r="Q27" s="91"/>
      <c r="R27" s="91"/>
      <c r="S27" s="91"/>
      <c r="T27" s="134"/>
      <c r="U27" s="134"/>
      <c r="V27" s="134"/>
      <c r="W27" s="134"/>
      <c r="X27" s="90"/>
      <c r="Y27" s="14"/>
    </row>
    <row r="28" spans="1:25" ht="24" customHeight="1">
      <c r="A28" s="16"/>
      <c r="B28" s="303" t="s">
        <v>237</v>
      </c>
      <c r="C28" s="303"/>
      <c r="D28" s="303"/>
      <c r="E28" s="91"/>
      <c r="F28" s="91"/>
      <c r="G28" s="91"/>
      <c r="H28" s="91"/>
      <c r="I28" s="136"/>
      <c r="J28" s="129"/>
      <c r="K28" s="17"/>
      <c r="L28" s="17"/>
      <c r="M28" s="17"/>
      <c r="N28" s="129"/>
      <c r="O28" s="93"/>
      <c r="P28" s="91"/>
      <c r="Q28" s="91"/>
      <c r="R28" s="91"/>
      <c r="S28" s="91"/>
      <c r="T28" s="134"/>
      <c r="U28" s="134"/>
      <c r="V28" s="134"/>
      <c r="W28" s="134"/>
      <c r="X28" s="134"/>
      <c r="Y28" s="14"/>
    </row>
    <row r="29" spans="1:25" ht="24" customHeight="1">
      <c r="A29" s="16"/>
      <c r="B29" s="14" t="s">
        <v>241</v>
      </c>
      <c r="C29" s="90"/>
      <c r="D29" s="90"/>
      <c r="E29" s="94"/>
      <c r="F29" s="94"/>
      <c r="G29" s="94"/>
      <c r="H29" s="94"/>
      <c r="I29" s="94"/>
      <c r="J29" s="95"/>
      <c r="K29" s="90"/>
      <c r="L29" s="134"/>
      <c r="M29" s="90"/>
      <c r="N29" s="95"/>
      <c r="O29" s="94"/>
      <c r="P29" s="94"/>
      <c r="Q29" s="94"/>
      <c r="R29" s="94"/>
      <c r="S29" s="94"/>
      <c r="T29" s="90"/>
      <c r="U29" s="90"/>
      <c r="V29" s="90"/>
      <c r="W29" s="90"/>
      <c r="X29" s="90"/>
      <c r="Y29" s="14"/>
    </row>
    <row r="30" spans="1:25" ht="24" customHeight="1">
      <c r="A30" s="16"/>
      <c r="B30" s="302" t="s">
        <v>187</v>
      </c>
      <c r="C30" s="309">
        <v>0.39583333333333331</v>
      </c>
      <c r="D30" s="309"/>
      <c r="E30" s="310">
        <f>N11</f>
        <v>3</v>
      </c>
      <c r="F30" s="310"/>
      <c r="G30" s="310"/>
      <c r="H30" s="310"/>
      <c r="I30" s="296">
        <f>K30+K31</f>
        <v>0</v>
      </c>
      <c r="J30" s="239" t="s">
        <v>192</v>
      </c>
      <c r="K30" s="17"/>
      <c r="L30" s="17" t="s">
        <v>239</v>
      </c>
      <c r="M30" s="17"/>
      <c r="N30" s="239" t="s">
        <v>194</v>
      </c>
      <c r="O30" s="296">
        <f>M30+M31</f>
        <v>0</v>
      </c>
      <c r="P30" s="310">
        <f>R11</f>
        <v>4</v>
      </c>
      <c r="Q30" s="310"/>
      <c r="R30" s="310"/>
      <c r="S30" s="310"/>
      <c r="T30" s="302" t="s">
        <v>240</v>
      </c>
      <c r="U30" s="302"/>
      <c r="V30" s="302"/>
      <c r="W30" s="302"/>
      <c r="X30" s="90"/>
      <c r="Y30" s="14"/>
    </row>
    <row r="31" spans="1:25" ht="24" customHeight="1">
      <c r="A31" s="16"/>
      <c r="B31" s="302"/>
      <c r="C31" s="309"/>
      <c r="D31" s="309"/>
      <c r="E31" s="310"/>
      <c r="F31" s="310"/>
      <c r="G31" s="310"/>
      <c r="H31" s="310"/>
      <c r="I31" s="296"/>
      <c r="J31" s="239"/>
      <c r="K31" s="17"/>
      <c r="L31" s="17" t="s">
        <v>239</v>
      </c>
      <c r="M31" s="17"/>
      <c r="N31" s="239"/>
      <c r="O31" s="296"/>
      <c r="P31" s="310"/>
      <c r="Q31" s="310"/>
      <c r="R31" s="310"/>
      <c r="S31" s="310"/>
      <c r="T31" s="302"/>
      <c r="U31" s="302"/>
      <c r="V31" s="302"/>
      <c r="W31" s="302"/>
      <c r="X31" s="90"/>
      <c r="Y31" s="14"/>
    </row>
    <row r="32" spans="1:25" ht="24" customHeight="1">
      <c r="A32" s="16"/>
      <c r="B32" s="134"/>
      <c r="C32" s="138"/>
      <c r="D32" s="138"/>
      <c r="E32" s="91"/>
      <c r="F32" s="91"/>
      <c r="G32" s="91"/>
      <c r="H32" s="91"/>
      <c r="I32" s="130"/>
      <c r="J32" s="129"/>
      <c r="K32" s="17"/>
      <c r="L32" s="17"/>
      <c r="M32" s="17"/>
      <c r="N32" s="129"/>
      <c r="O32" s="130"/>
      <c r="P32" s="91"/>
      <c r="Q32" s="91"/>
      <c r="R32" s="91"/>
      <c r="S32" s="91"/>
      <c r="T32" s="134"/>
      <c r="U32" s="134"/>
      <c r="V32" s="134"/>
      <c r="W32" s="134"/>
      <c r="X32" s="90"/>
      <c r="Y32" s="14"/>
    </row>
    <row r="33" spans="1:25" ht="24" customHeight="1">
      <c r="A33" s="16"/>
      <c r="B33" s="134"/>
      <c r="C33" s="138"/>
      <c r="D33" s="138"/>
      <c r="E33" s="139"/>
      <c r="F33" s="139"/>
      <c r="G33" s="139"/>
      <c r="H33" s="139"/>
      <c r="I33" s="93"/>
      <c r="J33" s="96"/>
      <c r="K33" s="90"/>
      <c r="L33" s="134"/>
      <c r="M33" s="90"/>
      <c r="N33" s="96"/>
      <c r="O33" s="93"/>
      <c r="P33" s="139"/>
      <c r="Q33" s="139"/>
      <c r="R33" s="139"/>
      <c r="S33" s="139"/>
      <c r="T33" s="134"/>
      <c r="U33" s="134"/>
      <c r="V33" s="134"/>
      <c r="W33" s="134"/>
      <c r="X33" s="134"/>
      <c r="Y33" s="14"/>
    </row>
    <row r="34" spans="1:25" ht="24" customHeight="1">
      <c r="A34" s="16"/>
      <c r="B34" s="303" t="s">
        <v>242</v>
      </c>
      <c r="C34" s="303"/>
      <c r="D34" s="303"/>
      <c r="E34" s="139"/>
      <c r="F34" s="139"/>
      <c r="G34" s="139"/>
      <c r="H34" s="139"/>
      <c r="I34" s="93"/>
      <c r="J34" s="96"/>
      <c r="K34" s="90"/>
      <c r="L34" s="134"/>
      <c r="M34" s="90"/>
      <c r="N34" s="96"/>
      <c r="O34" s="93"/>
      <c r="P34" s="139"/>
      <c r="Q34" s="139"/>
      <c r="R34" s="139"/>
      <c r="S34" s="139"/>
      <c r="T34" s="134"/>
      <c r="U34" s="134"/>
      <c r="V34" s="134"/>
      <c r="W34" s="134"/>
      <c r="X34" s="134"/>
      <c r="Y34" s="14"/>
    </row>
    <row r="35" spans="1:25" ht="24" customHeight="1">
      <c r="A35" s="16"/>
      <c r="B35" s="14" t="s">
        <v>238</v>
      </c>
      <c r="C35" s="90"/>
      <c r="D35" s="90"/>
      <c r="E35" s="90"/>
      <c r="F35" s="90"/>
      <c r="G35" s="90"/>
      <c r="H35" s="90"/>
      <c r="I35" s="94"/>
      <c r="J35" s="95"/>
      <c r="K35" s="90"/>
      <c r="L35" s="134"/>
      <c r="M35" s="90"/>
      <c r="N35" s="95"/>
      <c r="O35" s="94"/>
      <c r="P35" s="90"/>
      <c r="Q35" s="90"/>
      <c r="R35" s="90"/>
      <c r="S35" s="90"/>
      <c r="T35" s="90"/>
      <c r="U35" s="90"/>
      <c r="V35" s="90"/>
      <c r="W35" s="90"/>
      <c r="X35" s="90"/>
      <c r="Y35" s="14"/>
    </row>
    <row r="36" spans="1:25" ht="24" customHeight="1">
      <c r="A36" s="16"/>
      <c r="B36" s="302" t="s">
        <v>188</v>
      </c>
      <c r="C36" s="309">
        <v>0.47916666666666669</v>
      </c>
      <c r="D36" s="309"/>
      <c r="E36" s="302" t="s">
        <v>243</v>
      </c>
      <c r="F36" s="302"/>
      <c r="G36" s="302"/>
      <c r="H36" s="302"/>
      <c r="I36" s="312">
        <f>K36+K37</f>
        <v>0</v>
      </c>
      <c r="J36" s="313" t="s">
        <v>192</v>
      </c>
      <c r="K36" s="127"/>
      <c r="L36" s="17" t="s">
        <v>239</v>
      </c>
      <c r="M36" s="17"/>
      <c r="N36" s="313" t="s">
        <v>194</v>
      </c>
      <c r="O36" s="312">
        <f>M36+M37</f>
        <v>0</v>
      </c>
      <c r="P36" s="302" t="s">
        <v>203</v>
      </c>
      <c r="Q36" s="302"/>
      <c r="R36" s="302"/>
      <c r="S36" s="302"/>
      <c r="T36" s="302" t="s">
        <v>240</v>
      </c>
      <c r="U36" s="302"/>
      <c r="V36" s="302"/>
      <c r="W36" s="302"/>
      <c r="X36" s="90"/>
      <c r="Y36" s="14"/>
    </row>
    <row r="37" spans="1:25" ht="24" customHeight="1">
      <c r="B37" s="302"/>
      <c r="C37" s="309"/>
      <c r="D37" s="309"/>
      <c r="E37" s="302"/>
      <c r="F37" s="302"/>
      <c r="G37" s="302"/>
      <c r="H37" s="302"/>
      <c r="I37" s="312"/>
      <c r="J37" s="313"/>
      <c r="K37" s="127"/>
      <c r="L37" s="17" t="s">
        <v>239</v>
      </c>
      <c r="M37" s="127"/>
      <c r="N37" s="313"/>
      <c r="O37" s="312"/>
      <c r="P37" s="302"/>
      <c r="Q37" s="302"/>
      <c r="R37" s="302"/>
      <c r="S37" s="302"/>
      <c r="T37" s="302"/>
      <c r="U37" s="302"/>
      <c r="V37" s="302"/>
      <c r="W37" s="302"/>
    </row>
    <row r="38" spans="1:25" ht="24" customHeight="1">
      <c r="A38" s="16"/>
      <c r="B38" s="134"/>
      <c r="C38" s="138"/>
      <c r="D38" s="138"/>
      <c r="E38" s="91"/>
      <c r="F38" s="91"/>
      <c r="G38" s="91"/>
      <c r="H38" s="91"/>
      <c r="I38" s="59"/>
      <c r="J38" s="92"/>
      <c r="K38" s="17"/>
      <c r="L38" s="17"/>
      <c r="M38" s="17"/>
      <c r="N38" s="92"/>
      <c r="O38" s="130"/>
      <c r="P38" s="91"/>
      <c r="Q38" s="91"/>
      <c r="R38" s="91"/>
      <c r="S38" s="91"/>
      <c r="T38" s="134"/>
      <c r="U38" s="134"/>
      <c r="V38" s="134"/>
      <c r="W38" s="134"/>
      <c r="X38" s="90"/>
      <c r="Y38" s="14"/>
    </row>
    <row r="39" spans="1:25" ht="24" customHeight="1">
      <c r="A39" s="16"/>
      <c r="B39" s="303" t="s">
        <v>244</v>
      </c>
      <c r="C39" s="303"/>
      <c r="D39" s="303"/>
      <c r="E39" s="91"/>
      <c r="F39" s="91"/>
      <c r="G39" s="91"/>
      <c r="H39" s="91"/>
      <c r="I39" s="136"/>
      <c r="J39" s="129"/>
      <c r="K39" s="17"/>
      <c r="L39" s="17"/>
      <c r="M39" s="17"/>
      <c r="N39" s="92"/>
      <c r="O39" s="94"/>
      <c r="P39" s="94"/>
      <c r="Q39" s="94"/>
      <c r="R39" s="94"/>
      <c r="S39" s="94"/>
      <c r="T39" s="90"/>
      <c r="U39" s="90"/>
      <c r="V39" s="90"/>
      <c r="W39" s="90"/>
      <c r="X39" s="134"/>
      <c r="Y39" s="14"/>
    </row>
    <row r="40" spans="1:25" ht="24" customHeight="1">
      <c r="A40" s="16"/>
      <c r="B40" s="14" t="s">
        <v>241</v>
      </c>
      <c r="C40" s="90"/>
      <c r="D40" s="90"/>
      <c r="E40" s="90"/>
      <c r="F40" s="90"/>
      <c r="G40" s="90"/>
      <c r="H40" s="90"/>
      <c r="I40" s="94"/>
      <c r="J40" s="95"/>
      <c r="K40" s="90"/>
      <c r="L40" s="134"/>
      <c r="M40" s="90"/>
      <c r="N40" s="95"/>
      <c r="O40" s="94"/>
      <c r="P40" s="90"/>
      <c r="Q40" s="90"/>
      <c r="R40" s="90"/>
      <c r="S40" s="90"/>
      <c r="T40" s="90"/>
      <c r="U40" s="90"/>
      <c r="V40" s="90"/>
      <c r="W40" s="90"/>
      <c r="X40" s="90"/>
      <c r="Y40" s="14"/>
    </row>
    <row r="41" spans="1:25" ht="24" customHeight="1">
      <c r="A41" s="16"/>
      <c r="B41" s="302" t="s">
        <v>189</v>
      </c>
      <c r="C41" s="309">
        <v>0.47916666666666669</v>
      </c>
      <c r="D41" s="309"/>
      <c r="E41" s="302" t="s">
        <v>245</v>
      </c>
      <c r="F41" s="302"/>
      <c r="G41" s="302"/>
      <c r="H41" s="302"/>
      <c r="I41" s="312">
        <f>K41+K42</f>
        <v>0</v>
      </c>
      <c r="J41" s="313" t="s">
        <v>192</v>
      </c>
      <c r="K41" s="127"/>
      <c r="L41" s="17" t="s">
        <v>239</v>
      </c>
      <c r="M41" s="17"/>
      <c r="N41" s="313" t="s">
        <v>194</v>
      </c>
      <c r="O41" s="312">
        <f>M41+M42</f>
        <v>0</v>
      </c>
      <c r="P41" s="302" t="s">
        <v>246</v>
      </c>
      <c r="Q41" s="302"/>
      <c r="R41" s="302"/>
      <c r="S41" s="302"/>
      <c r="T41" s="302" t="s">
        <v>240</v>
      </c>
      <c r="U41" s="302"/>
      <c r="V41" s="302"/>
      <c r="W41" s="302"/>
      <c r="X41" s="90"/>
      <c r="Y41" s="14"/>
    </row>
    <row r="42" spans="1:25" ht="24" customHeight="1">
      <c r="B42" s="302"/>
      <c r="C42" s="309"/>
      <c r="D42" s="309"/>
      <c r="E42" s="302"/>
      <c r="F42" s="302"/>
      <c r="G42" s="302"/>
      <c r="H42" s="302"/>
      <c r="I42" s="312"/>
      <c r="J42" s="313"/>
      <c r="K42" s="127"/>
      <c r="L42" s="17" t="s">
        <v>239</v>
      </c>
      <c r="M42" s="127"/>
      <c r="N42" s="313"/>
      <c r="O42" s="312"/>
      <c r="P42" s="302"/>
      <c r="Q42" s="302"/>
      <c r="R42" s="302"/>
      <c r="S42" s="302"/>
      <c r="T42" s="302"/>
      <c r="U42" s="302"/>
      <c r="V42" s="302"/>
      <c r="W42" s="302"/>
    </row>
    <row r="43" spans="1:25" ht="30" customHeight="1">
      <c r="B43" s="90"/>
      <c r="C43" s="97"/>
      <c r="D43" s="97"/>
      <c r="E43" s="90"/>
      <c r="F43" s="90"/>
      <c r="G43" s="90"/>
      <c r="H43" s="90"/>
      <c r="I43" s="59"/>
      <c r="J43" s="92"/>
      <c r="K43" s="127"/>
      <c r="L43" s="17"/>
      <c r="M43" s="127"/>
      <c r="N43" s="92"/>
      <c r="O43" s="59"/>
      <c r="P43" s="98"/>
      <c r="Q43" s="98"/>
      <c r="R43" s="98"/>
      <c r="S43" s="98"/>
      <c r="T43" s="90"/>
      <c r="U43" s="90"/>
      <c r="V43" s="90"/>
      <c r="W43" s="90"/>
    </row>
    <row r="44" spans="1:25" ht="39.9" customHeight="1">
      <c r="A44" s="99" t="s">
        <v>247</v>
      </c>
      <c r="B44" s="134"/>
      <c r="C44" s="138"/>
      <c r="D44" s="138"/>
      <c r="E44" s="91"/>
      <c r="F44" s="91"/>
      <c r="G44" s="91"/>
      <c r="H44" s="91"/>
      <c r="I44" s="59"/>
      <c r="J44" s="92"/>
      <c r="K44" s="17"/>
      <c r="L44" s="17"/>
      <c r="M44" s="17"/>
      <c r="N44" s="92"/>
      <c r="O44" s="130"/>
      <c r="P44" s="91"/>
      <c r="Q44" s="91"/>
      <c r="R44" s="91"/>
      <c r="S44" s="91"/>
      <c r="T44" s="134"/>
      <c r="U44" s="134"/>
      <c r="V44" s="134"/>
      <c r="W44" s="134"/>
      <c r="X44" s="90"/>
      <c r="Y44" s="14"/>
    </row>
    <row r="45" spans="1:25" ht="39.9" customHeight="1">
      <c r="A45" s="16"/>
      <c r="B45" s="134"/>
      <c r="C45" s="138"/>
      <c r="D45" s="138"/>
      <c r="E45" s="91"/>
      <c r="F45" s="91"/>
      <c r="G45" s="91"/>
      <c r="H45" s="91"/>
      <c r="I45" s="59"/>
      <c r="J45" s="92"/>
      <c r="K45" s="17"/>
      <c r="L45" s="17"/>
      <c r="M45" s="98" t="s">
        <v>248</v>
      </c>
      <c r="N45" s="92"/>
      <c r="O45" s="94"/>
      <c r="P45" s="94"/>
      <c r="Q45" s="94"/>
      <c r="R45" s="94"/>
      <c r="S45" s="94"/>
      <c r="T45" s="90"/>
      <c r="U45" s="90"/>
      <c r="V45" s="90"/>
      <c r="W45" s="90"/>
      <c r="X45" s="134"/>
      <c r="Y45" s="14"/>
    </row>
    <row r="46" spans="1:25" ht="20.100000000000001" customHeight="1">
      <c r="B46" s="314" t="s">
        <v>249</v>
      </c>
      <c r="C46" s="314"/>
      <c r="D46" s="314"/>
      <c r="E46" s="200"/>
      <c r="F46" s="200"/>
      <c r="G46" s="200"/>
      <c r="H46" s="200"/>
      <c r="I46" s="200"/>
      <c r="J46" s="200"/>
      <c r="M46" s="302">
        <v>1</v>
      </c>
      <c r="N46" s="318" t="s">
        <v>250</v>
      </c>
      <c r="O46" s="318"/>
      <c r="P46" s="318"/>
      <c r="Q46" s="318"/>
      <c r="S46" s="302">
        <v>9</v>
      </c>
      <c r="T46" s="318" t="s">
        <v>250</v>
      </c>
      <c r="U46" s="318"/>
      <c r="V46" s="318"/>
      <c r="W46" s="318"/>
    </row>
    <row r="47" spans="1:25" ht="20.100000000000001" customHeight="1">
      <c r="B47" s="314"/>
      <c r="C47" s="314"/>
      <c r="D47" s="314"/>
      <c r="E47" s="200"/>
      <c r="F47" s="200"/>
      <c r="G47" s="200"/>
      <c r="H47" s="200"/>
      <c r="I47" s="200"/>
      <c r="J47" s="200"/>
      <c r="M47" s="317"/>
      <c r="N47" s="319"/>
      <c r="O47" s="319"/>
      <c r="P47" s="319"/>
      <c r="Q47" s="319"/>
      <c r="S47" s="317"/>
      <c r="T47" s="319"/>
      <c r="U47" s="319"/>
      <c r="V47" s="319"/>
      <c r="W47" s="319"/>
    </row>
    <row r="48" spans="1:25" ht="20.100000000000001" customHeight="1">
      <c r="B48" s="315"/>
      <c r="C48" s="315"/>
      <c r="D48" s="315"/>
      <c r="E48" s="316"/>
      <c r="F48" s="316"/>
      <c r="G48" s="316"/>
      <c r="H48" s="316"/>
      <c r="I48" s="316"/>
      <c r="J48" s="316"/>
      <c r="M48" s="90"/>
      <c r="S48" s="134"/>
      <c r="W48" s="134"/>
    </row>
    <row r="49" spans="2:23" ht="20.100000000000001" customHeight="1">
      <c r="B49" s="98"/>
      <c r="M49" s="302">
        <v>2</v>
      </c>
      <c r="N49" s="318" t="s">
        <v>250</v>
      </c>
      <c r="O49" s="318"/>
      <c r="P49" s="318"/>
      <c r="Q49" s="318"/>
      <c r="S49" s="302">
        <v>10</v>
      </c>
      <c r="T49" s="318" t="s">
        <v>250</v>
      </c>
      <c r="U49" s="318"/>
      <c r="V49" s="318"/>
      <c r="W49" s="318"/>
    </row>
    <row r="50" spans="2:23" ht="20.100000000000001" customHeight="1">
      <c r="B50" s="314" t="s">
        <v>251</v>
      </c>
      <c r="C50" s="314"/>
      <c r="D50" s="314"/>
      <c r="E50" s="320"/>
      <c r="F50" s="320"/>
      <c r="G50" s="320"/>
      <c r="H50" s="320"/>
      <c r="I50" s="320"/>
      <c r="J50" s="320"/>
      <c r="M50" s="317"/>
      <c r="N50" s="319"/>
      <c r="O50" s="319"/>
      <c r="P50" s="319"/>
      <c r="Q50" s="319"/>
      <c r="S50" s="317"/>
      <c r="T50" s="319"/>
      <c r="U50" s="319"/>
      <c r="V50" s="319"/>
      <c r="W50" s="319"/>
    </row>
    <row r="51" spans="2:23" ht="20.100000000000001" customHeight="1">
      <c r="B51" s="315"/>
      <c r="C51" s="315"/>
      <c r="D51" s="315"/>
      <c r="E51" s="321"/>
      <c r="F51" s="321"/>
      <c r="G51" s="321"/>
      <c r="H51" s="321"/>
      <c r="I51" s="321"/>
      <c r="J51" s="321"/>
      <c r="M51" s="90"/>
      <c r="S51" s="90"/>
      <c r="W51" s="134"/>
    </row>
    <row r="52" spans="2:23" ht="20.100000000000001" customHeight="1">
      <c r="B52" s="98"/>
      <c r="C52" s="98"/>
      <c r="D52" s="98"/>
      <c r="M52" s="302">
        <v>3</v>
      </c>
      <c r="N52" s="318" t="s">
        <v>250</v>
      </c>
      <c r="O52" s="318"/>
      <c r="P52" s="318"/>
      <c r="Q52" s="318"/>
      <c r="S52" s="302">
        <v>11</v>
      </c>
      <c r="T52" s="318" t="s">
        <v>250</v>
      </c>
      <c r="U52" s="318"/>
      <c r="V52" s="318"/>
      <c r="W52" s="318"/>
    </row>
    <row r="53" spans="2:23" ht="20.100000000000001" customHeight="1">
      <c r="B53" s="314" t="s">
        <v>252</v>
      </c>
      <c r="C53" s="314"/>
      <c r="D53" s="314"/>
      <c r="E53" s="200"/>
      <c r="F53" s="200"/>
      <c r="G53" s="200"/>
      <c r="H53" s="200"/>
      <c r="I53" s="200"/>
      <c r="J53" s="200"/>
      <c r="M53" s="317"/>
      <c r="N53" s="319"/>
      <c r="O53" s="319"/>
      <c r="P53" s="319"/>
      <c r="Q53" s="319"/>
      <c r="S53" s="317"/>
      <c r="T53" s="319"/>
      <c r="U53" s="319"/>
      <c r="V53" s="319"/>
      <c r="W53" s="319"/>
    </row>
    <row r="54" spans="2:23" ht="20.100000000000001" customHeight="1">
      <c r="B54" s="315"/>
      <c r="C54" s="315"/>
      <c r="D54" s="315"/>
      <c r="E54" s="316"/>
      <c r="F54" s="316"/>
      <c r="G54" s="316"/>
      <c r="H54" s="316"/>
      <c r="I54" s="316"/>
      <c r="J54" s="316"/>
      <c r="M54" s="90"/>
      <c r="S54" s="90"/>
    </row>
    <row r="55" spans="2:23" ht="20.100000000000001" customHeight="1">
      <c r="B55" s="98"/>
      <c r="C55" s="100"/>
      <c r="D55" s="100"/>
      <c r="E55" s="100"/>
      <c r="F55" s="100"/>
      <c r="G55" s="100"/>
      <c r="H55" s="100"/>
      <c r="I55" s="100"/>
      <c r="J55" s="100"/>
      <c r="M55" s="302">
        <v>4</v>
      </c>
      <c r="N55" s="318" t="s">
        <v>250</v>
      </c>
      <c r="O55" s="318"/>
      <c r="P55" s="318"/>
      <c r="Q55" s="318"/>
      <c r="S55" s="302">
        <v>12</v>
      </c>
      <c r="T55" s="318" t="s">
        <v>250</v>
      </c>
      <c r="U55" s="318"/>
      <c r="V55" s="318"/>
      <c r="W55" s="318"/>
    </row>
    <row r="56" spans="2:23" ht="20.100000000000001" customHeight="1">
      <c r="B56" s="322" t="s">
        <v>253</v>
      </c>
      <c r="C56" s="322"/>
      <c r="D56" s="322"/>
      <c r="E56" s="320"/>
      <c r="F56" s="320"/>
      <c r="G56" s="320"/>
      <c r="H56" s="320"/>
      <c r="I56" s="320"/>
      <c r="J56" s="320"/>
      <c r="M56" s="317"/>
      <c r="N56" s="319"/>
      <c r="O56" s="319"/>
      <c r="P56" s="319"/>
      <c r="Q56" s="319"/>
      <c r="S56" s="317"/>
      <c r="T56" s="319"/>
      <c r="U56" s="319"/>
      <c r="V56" s="319"/>
      <c r="W56" s="319"/>
    </row>
    <row r="57" spans="2:23" ht="20.100000000000001" customHeight="1">
      <c r="B57" s="323"/>
      <c r="C57" s="323"/>
      <c r="D57" s="323"/>
      <c r="E57" s="321"/>
      <c r="F57" s="321"/>
      <c r="G57" s="321"/>
      <c r="H57" s="321"/>
      <c r="I57" s="321"/>
      <c r="J57" s="321"/>
      <c r="M57" s="90"/>
      <c r="S57" s="90"/>
    </row>
    <row r="58" spans="2:23" ht="20.100000000000001" customHeight="1">
      <c r="B58" s="137"/>
      <c r="C58" s="137"/>
      <c r="D58" s="137"/>
      <c r="M58" s="302">
        <v>5</v>
      </c>
      <c r="N58" s="318" t="s">
        <v>250</v>
      </c>
      <c r="O58" s="318"/>
      <c r="P58" s="318"/>
      <c r="Q58" s="318"/>
      <c r="S58" s="302">
        <v>13</v>
      </c>
      <c r="T58" s="318" t="s">
        <v>250</v>
      </c>
      <c r="U58" s="318"/>
      <c r="V58" s="318"/>
      <c r="W58" s="318"/>
    </row>
    <row r="59" spans="2:23" ht="20.100000000000001" customHeight="1">
      <c r="B59" s="322" t="s">
        <v>254</v>
      </c>
      <c r="C59" s="322"/>
      <c r="D59" s="322"/>
      <c r="E59" s="200"/>
      <c r="F59" s="200"/>
      <c r="G59" s="200"/>
      <c r="H59" s="200"/>
      <c r="I59" s="200"/>
      <c r="J59" s="200"/>
      <c r="M59" s="317"/>
      <c r="N59" s="319"/>
      <c r="O59" s="319"/>
      <c r="P59" s="319"/>
      <c r="Q59" s="319"/>
      <c r="S59" s="317"/>
      <c r="T59" s="319"/>
      <c r="U59" s="319"/>
      <c r="V59" s="319"/>
      <c r="W59" s="319"/>
    </row>
    <row r="60" spans="2:23" ht="20.100000000000001" customHeight="1">
      <c r="B60" s="323"/>
      <c r="C60" s="323"/>
      <c r="D60" s="323"/>
      <c r="E60" s="316"/>
      <c r="F60" s="316"/>
      <c r="G60" s="316"/>
      <c r="H60" s="316"/>
      <c r="I60" s="316"/>
      <c r="J60" s="316"/>
      <c r="M60" s="90"/>
      <c r="S60" s="90"/>
    </row>
    <row r="61" spans="2:23" ht="20.100000000000001" customHeight="1">
      <c r="B61" s="137"/>
      <c r="C61" s="101"/>
      <c r="D61" s="101"/>
      <c r="M61" s="302">
        <v>6</v>
      </c>
      <c r="N61" s="318" t="s">
        <v>250</v>
      </c>
      <c r="O61" s="318"/>
      <c r="P61" s="318"/>
      <c r="Q61" s="318"/>
      <c r="S61" s="302">
        <v>14</v>
      </c>
      <c r="T61" s="318" t="s">
        <v>250</v>
      </c>
      <c r="U61" s="318"/>
      <c r="V61" s="318"/>
      <c r="W61" s="318"/>
    </row>
    <row r="62" spans="2:23" ht="20.100000000000001" customHeight="1">
      <c r="B62" s="322" t="s">
        <v>254</v>
      </c>
      <c r="C62" s="322"/>
      <c r="D62" s="322"/>
      <c r="E62" s="200"/>
      <c r="F62" s="200"/>
      <c r="G62" s="200"/>
      <c r="H62" s="200"/>
      <c r="I62" s="200"/>
      <c r="J62" s="200"/>
      <c r="M62" s="317"/>
      <c r="N62" s="319"/>
      <c r="O62" s="319"/>
      <c r="P62" s="319"/>
      <c r="Q62" s="319"/>
      <c r="S62" s="317"/>
      <c r="T62" s="319"/>
      <c r="U62" s="319"/>
      <c r="V62" s="319"/>
      <c r="W62" s="319"/>
    </row>
    <row r="63" spans="2:23" ht="20.100000000000001" customHeight="1">
      <c r="B63" s="323"/>
      <c r="C63" s="323"/>
      <c r="D63" s="323"/>
      <c r="E63" s="316"/>
      <c r="F63" s="316"/>
      <c r="G63" s="316"/>
      <c r="H63" s="316"/>
      <c r="I63" s="316"/>
      <c r="J63" s="316"/>
      <c r="M63" s="90"/>
      <c r="S63" s="90"/>
    </row>
    <row r="64" spans="2:23" ht="20.100000000000001" customHeight="1">
      <c r="B64" s="137"/>
      <c r="C64" s="137"/>
      <c r="D64" s="137"/>
      <c r="M64" s="302">
        <v>7</v>
      </c>
      <c r="N64" s="318" t="s">
        <v>250</v>
      </c>
      <c r="O64" s="318"/>
      <c r="P64" s="318"/>
      <c r="Q64" s="318"/>
      <c r="S64" s="302">
        <v>15</v>
      </c>
      <c r="T64" s="318" t="s">
        <v>250</v>
      </c>
      <c r="U64" s="318"/>
      <c r="V64" s="318"/>
      <c r="W64" s="318"/>
    </row>
    <row r="65" spans="2:23" ht="20.100000000000001" customHeight="1">
      <c r="B65" s="322" t="s">
        <v>254</v>
      </c>
      <c r="C65" s="322"/>
      <c r="D65" s="322"/>
      <c r="E65" s="200"/>
      <c r="F65" s="200"/>
      <c r="G65" s="200"/>
      <c r="H65" s="200"/>
      <c r="I65" s="200"/>
      <c r="J65" s="200"/>
      <c r="M65" s="317"/>
      <c r="N65" s="319"/>
      <c r="O65" s="319"/>
      <c r="P65" s="319"/>
      <c r="Q65" s="319"/>
      <c r="S65" s="317"/>
      <c r="T65" s="319"/>
      <c r="U65" s="319"/>
      <c r="V65" s="319"/>
      <c r="W65" s="319"/>
    </row>
    <row r="66" spans="2:23" ht="20.100000000000001" customHeight="1">
      <c r="B66" s="323"/>
      <c r="C66" s="323"/>
      <c r="D66" s="323"/>
      <c r="E66" s="316"/>
      <c r="F66" s="316"/>
      <c r="G66" s="316"/>
      <c r="H66" s="316"/>
      <c r="I66" s="316"/>
      <c r="J66" s="316"/>
      <c r="M66" s="90"/>
      <c r="S66" s="90"/>
    </row>
    <row r="67" spans="2:23" ht="20.100000000000001" customHeight="1">
      <c r="B67" s="137"/>
      <c r="C67" s="137"/>
      <c r="D67" s="137"/>
      <c r="M67" s="302">
        <v>8</v>
      </c>
      <c r="N67" s="318" t="s">
        <v>250</v>
      </c>
      <c r="O67" s="318"/>
      <c r="P67" s="318"/>
      <c r="Q67" s="318"/>
      <c r="S67" s="302">
        <v>16</v>
      </c>
      <c r="T67" s="318" t="s">
        <v>250</v>
      </c>
      <c r="U67" s="318"/>
      <c r="V67" s="318"/>
      <c r="W67" s="318"/>
    </row>
    <row r="68" spans="2:23" ht="20.100000000000001" customHeight="1">
      <c r="B68" s="322" t="s">
        <v>254</v>
      </c>
      <c r="C68" s="322"/>
      <c r="D68" s="322"/>
      <c r="E68" s="200"/>
      <c r="F68" s="200"/>
      <c r="G68" s="200"/>
      <c r="H68" s="200"/>
      <c r="I68" s="200"/>
      <c r="J68" s="200"/>
      <c r="M68" s="317"/>
      <c r="N68" s="319"/>
      <c r="O68" s="319"/>
      <c r="P68" s="319"/>
      <c r="Q68" s="319"/>
      <c r="S68" s="317"/>
      <c r="T68" s="319"/>
      <c r="U68" s="319"/>
      <c r="V68" s="319"/>
      <c r="W68" s="319"/>
    </row>
    <row r="69" spans="2:23" ht="20.100000000000001" customHeight="1">
      <c r="B69" s="323"/>
      <c r="C69" s="323"/>
      <c r="D69" s="323"/>
      <c r="E69" s="316"/>
      <c r="F69" s="316"/>
      <c r="G69" s="316"/>
      <c r="H69" s="316"/>
      <c r="I69" s="316"/>
      <c r="J69" s="316"/>
      <c r="M69" s="90"/>
      <c r="S69" s="90"/>
    </row>
    <row r="70" spans="2:23" ht="20.100000000000001" customHeight="1">
      <c r="B70" s="137"/>
      <c r="C70" s="137"/>
      <c r="D70" s="137"/>
      <c r="M70" s="302"/>
      <c r="N70" s="318"/>
      <c r="O70" s="318"/>
      <c r="P70" s="318"/>
      <c r="Q70" s="318"/>
      <c r="S70" s="302"/>
      <c r="T70" s="318"/>
      <c r="U70" s="318"/>
      <c r="V70" s="318"/>
      <c r="W70" s="318"/>
    </row>
    <row r="71" spans="2:23" ht="20.100000000000001" customHeight="1">
      <c r="B71" s="322"/>
      <c r="C71" s="322"/>
      <c r="D71" s="322"/>
      <c r="E71" s="200"/>
      <c r="F71" s="200"/>
      <c r="G71" s="200"/>
      <c r="H71" s="200"/>
      <c r="I71" s="200"/>
      <c r="J71" s="200"/>
      <c r="M71" s="302"/>
      <c r="N71" s="318"/>
      <c r="O71" s="318"/>
      <c r="P71" s="318"/>
      <c r="Q71" s="318"/>
      <c r="S71" s="302"/>
      <c r="T71" s="318"/>
      <c r="U71" s="318"/>
      <c r="V71" s="318"/>
      <c r="W71" s="318"/>
    </row>
    <row r="72" spans="2:23" ht="20.100000000000001" customHeight="1">
      <c r="B72" s="322"/>
      <c r="C72" s="322"/>
      <c r="D72" s="322"/>
      <c r="E72" s="200"/>
      <c r="F72" s="200"/>
      <c r="G72" s="200"/>
      <c r="H72" s="200"/>
      <c r="I72" s="200"/>
      <c r="J72" s="200"/>
      <c r="M72" s="90"/>
      <c r="S72" s="90"/>
    </row>
    <row r="73" spans="2:23" ht="20.100000000000001" customHeight="1">
      <c r="B73" s="98"/>
      <c r="M73" s="302"/>
      <c r="N73" s="318"/>
      <c r="O73" s="318"/>
      <c r="P73" s="318"/>
      <c r="Q73" s="318"/>
      <c r="S73" s="302"/>
      <c r="T73" s="318"/>
      <c r="U73" s="318"/>
      <c r="V73" s="318"/>
      <c r="W73" s="318"/>
    </row>
    <row r="74" spans="2:23" ht="20.100000000000001" customHeight="1">
      <c r="B74" s="98"/>
      <c r="C74" s="98"/>
      <c r="D74" s="98"/>
      <c r="M74" s="302"/>
      <c r="N74" s="318"/>
      <c r="O74" s="318"/>
      <c r="P74" s="318"/>
      <c r="Q74" s="318"/>
      <c r="S74" s="302"/>
      <c r="T74" s="318"/>
      <c r="U74" s="318"/>
      <c r="V74" s="318"/>
      <c r="W74" s="318"/>
    </row>
    <row r="75" spans="2:23" ht="20.100000000000001" customHeight="1">
      <c r="B75" s="98"/>
      <c r="C75" s="98"/>
      <c r="D75" s="98"/>
    </row>
    <row r="76" spans="2:23" ht="20.100000000000001" customHeight="1">
      <c r="B76" s="98"/>
      <c r="C76" s="98"/>
      <c r="D76" s="98"/>
    </row>
  </sheetData>
  <mergeCells count="116">
    <mergeCell ref="M73:M74"/>
    <mergeCell ref="N73:Q74"/>
    <mergeCell ref="S73:S74"/>
    <mergeCell ref="T73:W74"/>
    <mergeCell ref="F9:G9"/>
    <mergeCell ref="P9:Q9"/>
    <mergeCell ref="M70:M71"/>
    <mergeCell ref="N70:Q71"/>
    <mergeCell ref="S70:S71"/>
    <mergeCell ref="T70:W71"/>
    <mergeCell ref="M61:M62"/>
    <mergeCell ref="N61:Q62"/>
    <mergeCell ref="S61:S62"/>
    <mergeCell ref="T61:W62"/>
    <mergeCell ref="M52:M53"/>
    <mergeCell ref="N52:Q53"/>
    <mergeCell ref="S52:S53"/>
    <mergeCell ref="T52:W53"/>
    <mergeCell ref="N36:N37"/>
    <mergeCell ref="O36:O37"/>
    <mergeCell ref="P36:S37"/>
    <mergeCell ref="T36:W37"/>
    <mergeCell ref="T30:W31"/>
    <mergeCell ref="N25:N26"/>
    <mergeCell ref="B71:D72"/>
    <mergeCell ref="E71:J72"/>
    <mergeCell ref="M67:M68"/>
    <mergeCell ref="N67:Q68"/>
    <mergeCell ref="S67:S68"/>
    <mergeCell ref="T67:W68"/>
    <mergeCell ref="B68:D69"/>
    <mergeCell ref="E68:J69"/>
    <mergeCell ref="M64:M65"/>
    <mergeCell ref="N64:Q65"/>
    <mergeCell ref="S64:S65"/>
    <mergeCell ref="T64:W65"/>
    <mergeCell ref="B65:D66"/>
    <mergeCell ref="E65:J66"/>
    <mergeCell ref="I41:I42"/>
    <mergeCell ref="J41:J42"/>
    <mergeCell ref="B62:D63"/>
    <mergeCell ref="E62:J63"/>
    <mergeCell ref="M58:M59"/>
    <mergeCell ref="N58:Q59"/>
    <mergeCell ref="S58:S59"/>
    <mergeCell ref="T58:W59"/>
    <mergeCell ref="B59:D60"/>
    <mergeCell ref="E59:J60"/>
    <mergeCell ref="M55:M56"/>
    <mergeCell ref="N55:Q56"/>
    <mergeCell ref="S55:S56"/>
    <mergeCell ref="T55:W56"/>
    <mergeCell ref="B56:D57"/>
    <mergeCell ref="E56:J57"/>
    <mergeCell ref="E30:H31"/>
    <mergeCell ref="I30:I31"/>
    <mergeCell ref="J30:J31"/>
    <mergeCell ref="B53:D54"/>
    <mergeCell ref="E53:J54"/>
    <mergeCell ref="M49:M50"/>
    <mergeCell ref="N49:Q50"/>
    <mergeCell ref="S49:S50"/>
    <mergeCell ref="T49:W50"/>
    <mergeCell ref="B50:D51"/>
    <mergeCell ref="E50:J51"/>
    <mergeCell ref="N41:N42"/>
    <mergeCell ref="O41:O42"/>
    <mergeCell ref="P41:S42"/>
    <mergeCell ref="T41:W42"/>
    <mergeCell ref="B46:D48"/>
    <mergeCell ref="E46:J48"/>
    <mergeCell ref="M46:M47"/>
    <mergeCell ref="N46:Q47"/>
    <mergeCell ref="S46:S47"/>
    <mergeCell ref="T46:W47"/>
    <mergeCell ref="B41:B42"/>
    <mergeCell ref="C41:D42"/>
    <mergeCell ref="E41:H42"/>
    <mergeCell ref="B39:D39"/>
    <mergeCell ref="B25:B26"/>
    <mergeCell ref="C25:D26"/>
    <mergeCell ref="E25:H26"/>
    <mergeCell ref="I25:I26"/>
    <mergeCell ref="J25:J26"/>
    <mergeCell ref="O25:O26"/>
    <mergeCell ref="R10:S10"/>
    <mergeCell ref="D11:E21"/>
    <mergeCell ref="H11:I21"/>
    <mergeCell ref="N11:O21"/>
    <mergeCell ref="R11:S21"/>
    <mergeCell ref="P25:S26"/>
    <mergeCell ref="N30:N31"/>
    <mergeCell ref="O30:O31"/>
    <mergeCell ref="P30:S31"/>
    <mergeCell ref="B34:D34"/>
    <mergeCell ref="B36:B37"/>
    <mergeCell ref="C36:D37"/>
    <mergeCell ref="E36:H37"/>
    <mergeCell ref="I36:I37"/>
    <mergeCell ref="J36:J37"/>
    <mergeCell ref="B30:B31"/>
    <mergeCell ref="C30:D31"/>
    <mergeCell ref="T25:W26"/>
    <mergeCell ref="B28:D28"/>
    <mergeCell ref="T23:W24"/>
    <mergeCell ref="G1:I1"/>
    <mergeCell ref="O1:Q1"/>
    <mergeCell ref="R1:W1"/>
    <mergeCell ref="K4:L4"/>
    <mergeCell ref="F7:G7"/>
    <mergeCell ref="K8:L8"/>
    <mergeCell ref="P7:Q7"/>
    <mergeCell ref="B23:D23"/>
    <mergeCell ref="D10:E10"/>
    <mergeCell ref="H10:I10"/>
    <mergeCell ref="N10:O10"/>
  </mergeCells>
  <phoneticPr fontId="10"/>
  <printOptions horizontalCentered="1"/>
  <pageMargins left="0.78680555555555554" right="0.78680555555555554" top="0.94444444444444442" bottom="0.98402777777777772" header="0.51111111111111107" footer="0.51111111111111107"/>
  <pageSetup paperSize="9" scale="42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抽選結果</vt:lpstr>
      <vt:lpstr>組み合わせ表 (抽選前)</vt:lpstr>
      <vt:lpstr>組み合わせ表</vt:lpstr>
      <vt:lpstr>１日目１</vt:lpstr>
      <vt:lpstr>１日目２</vt:lpstr>
      <vt:lpstr>１日目３</vt:lpstr>
      <vt:lpstr>１日目４</vt:lpstr>
      <vt:lpstr>２日目１</vt:lpstr>
      <vt:lpstr>3日目　準決勝・決勝 </vt:lpstr>
      <vt:lpstr>'１日目１'!Print_Area</vt:lpstr>
      <vt:lpstr>'１日目２'!Print_Area</vt:lpstr>
      <vt:lpstr>'１日目３'!Print_Area</vt:lpstr>
      <vt:lpstr>'１日目４'!Print_Area</vt:lpstr>
      <vt:lpstr>'3日目　準決勝・決勝 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2021-06-14T11:52:57Z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