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72" tabRatio="925" activeTab="11"/>
  </bookViews>
  <sheets>
    <sheet name="抽選結果" sheetId="110" r:id="rId1"/>
    <sheet name="U10組合せ①" sheetId="54" r:id="rId2"/>
    <sheet name="U10組合せ②" sheetId="85" r:id="rId3"/>
    <sheet name="AB" sheetId="100" r:id="rId4"/>
    <sheet name="CD" sheetId="109" r:id="rId5"/>
    <sheet name="EF" sheetId="108" r:id="rId6"/>
    <sheet name="GH" sheetId="107" r:id="rId7"/>
    <sheet name="IJ" sheetId="106" r:id="rId8"/>
    <sheet name="KL" sheetId="101" r:id="rId9"/>
    <sheet name="MN" sheetId="102" r:id="rId10"/>
    <sheet name="OP" sheetId="99" r:id="rId11"/>
    <sheet name="２日目ab" sheetId="88" r:id="rId12"/>
    <sheet name="２日目cd" sheetId="89" r:id="rId13"/>
    <sheet name="準々決勝・準決勝・決勝" sheetId="83" r:id="rId14"/>
  </sheets>
  <definedNames>
    <definedName name="_xlnm.Print_Area" localSheetId="11">'２日目ab'!$A$1:$Y$79</definedName>
    <definedName name="_xlnm.Print_Area" localSheetId="12">'２日目cd'!$A$1:$Y$74</definedName>
    <definedName name="_xlnm.Print_Area" localSheetId="3">AB!$A$1:$AA$90</definedName>
    <definedName name="_xlnm.Print_Area" localSheetId="4">CD!$A$1:$AA$90</definedName>
    <definedName name="_xlnm.Print_Area" localSheetId="5">EF!$A$1:$AA$90</definedName>
    <definedName name="_xlnm.Print_Area" localSheetId="6">GH!$A$1:$AA$90</definedName>
    <definedName name="_xlnm.Print_Area" localSheetId="8">KL!$A$1:$AA$90</definedName>
    <definedName name="_xlnm.Print_Area" localSheetId="9">MN!$A$1:$AA$90</definedName>
    <definedName name="_xlnm.Print_Area" localSheetId="10">OP!$A$1:$AA$92</definedName>
    <definedName name="_xlnm.Print_Area" localSheetId="1">U10組合せ①!$A$1:$BS$33</definedName>
    <definedName name="_xlnm.Print_Area" localSheetId="2">U10組合せ②!$A$1:$AL$45</definedName>
    <definedName name="_xlnm.Print_Area" localSheetId="13">準々決勝・準決勝・決勝!$A$1:$Y$55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83" l="1"/>
  <c r="U8" i="83"/>
  <c r="R8" i="83"/>
  <c r="O8" i="83"/>
  <c r="K8" i="83"/>
  <c r="H8" i="83"/>
  <c r="E8" i="83"/>
  <c r="B8" i="83"/>
  <c r="Q73" i="89" l="1"/>
  <c r="E73" i="89"/>
  <c r="Q67" i="89"/>
  <c r="Q70" i="89"/>
  <c r="E70" i="89"/>
  <c r="E67" i="89"/>
  <c r="Q64" i="89"/>
  <c r="E64" i="89"/>
  <c r="AI43" i="85" l="1"/>
  <c r="B5" i="85"/>
  <c r="AI33" i="85" l="1"/>
  <c r="AI31" i="85"/>
  <c r="AI29" i="85"/>
  <c r="AI27" i="85"/>
  <c r="AI21" i="85"/>
  <c r="A27" i="89" s="1"/>
  <c r="AI19" i="85"/>
  <c r="AI17" i="85"/>
  <c r="G27" i="89" s="1"/>
  <c r="AI15" i="85"/>
  <c r="AI11" i="85"/>
  <c r="AI9" i="85"/>
  <c r="AI7" i="85"/>
  <c r="AI5" i="85"/>
  <c r="AI37" i="85"/>
  <c r="AI39" i="85"/>
  <c r="G9" i="89" s="1"/>
  <c r="AI41" i="85"/>
  <c r="B43" i="85"/>
  <c r="B41" i="85"/>
  <c r="B39" i="85"/>
  <c r="B37" i="85"/>
  <c r="B33" i="85"/>
  <c r="B31" i="85"/>
  <c r="G27" i="88" s="1"/>
  <c r="B29" i="85"/>
  <c r="B27" i="85"/>
  <c r="A27" i="88" s="1"/>
  <c r="B21" i="85"/>
  <c r="B19" i="85"/>
  <c r="U9" i="88" s="1"/>
  <c r="B17" i="85"/>
  <c r="B15" i="85"/>
  <c r="O9" i="88" s="1"/>
  <c r="B11" i="85"/>
  <c r="B7" i="85"/>
  <c r="B9" i="85"/>
  <c r="G9" i="88" s="1"/>
  <c r="B6" i="54" l="1"/>
  <c r="G11" i="54"/>
  <c r="AB11" i="54"/>
  <c r="AL6" i="54"/>
  <c r="A114" i="110"/>
  <c r="A113" i="110"/>
  <c r="A112" i="110"/>
  <c r="A111" i="110"/>
  <c r="A110" i="110"/>
  <c r="A109" i="110"/>
  <c r="A108" i="110"/>
  <c r="A107" i="110"/>
  <c r="A106" i="110"/>
  <c r="A103" i="110"/>
  <c r="A102" i="110"/>
  <c r="A101" i="110"/>
  <c r="A100" i="110"/>
  <c r="A99" i="110"/>
  <c r="A98" i="110"/>
  <c r="A97" i="110"/>
  <c r="A96" i="110"/>
  <c r="A95" i="110"/>
  <c r="A94" i="110"/>
  <c r="A93" i="110"/>
  <c r="A92" i="110"/>
  <c r="A91" i="110"/>
  <c r="A90" i="110"/>
  <c r="A89" i="110"/>
  <c r="A88" i="110"/>
  <c r="A87" i="110"/>
  <c r="A86" i="110"/>
  <c r="A85" i="110"/>
  <c r="A84" i="110"/>
  <c r="A83" i="110"/>
  <c r="A82" i="110"/>
  <c r="A81" i="110"/>
  <c r="A80" i="110"/>
  <c r="A77" i="110"/>
  <c r="A76" i="110"/>
  <c r="A75" i="110"/>
  <c r="A74" i="110"/>
  <c r="A73" i="110"/>
  <c r="A70" i="110"/>
  <c r="A69" i="110"/>
  <c r="A68" i="110"/>
  <c r="A67" i="110"/>
  <c r="A66" i="110"/>
  <c r="A65" i="110"/>
  <c r="A64" i="110"/>
  <c r="A63" i="110"/>
  <c r="A62" i="110"/>
  <c r="A59" i="110"/>
  <c r="A58" i="110"/>
  <c r="A57" i="110"/>
  <c r="A56" i="110"/>
  <c r="A55" i="110"/>
  <c r="A54" i="110"/>
  <c r="A53" i="110"/>
  <c r="A52" i="110"/>
  <c r="A51" i="110"/>
  <c r="A50" i="110"/>
  <c r="A47" i="110"/>
  <c r="A46" i="110"/>
  <c r="A45" i="110"/>
  <c r="A44" i="110"/>
  <c r="A43" i="110"/>
  <c r="A42" i="110"/>
  <c r="A41" i="110"/>
  <c r="A40" i="110"/>
  <c r="A39" i="110"/>
  <c r="A38" i="110"/>
  <c r="A37" i="110"/>
  <c r="A36" i="110"/>
  <c r="A35" i="110"/>
  <c r="A34" i="110"/>
  <c r="A33" i="110"/>
  <c r="A32" i="110"/>
  <c r="A29" i="110"/>
  <c r="A28" i="110"/>
  <c r="A27" i="110"/>
  <c r="A26" i="110"/>
  <c r="A25" i="110"/>
  <c r="A24" i="110"/>
  <c r="A23" i="110"/>
  <c r="A22" i="110"/>
  <c r="A5" i="110"/>
  <c r="A6" i="110"/>
  <c r="A7" i="110"/>
  <c r="A8" i="110"/>
  <c r="A9" i="110"/>
  <c r="A10" i="110"/>
  <c r="A11" i="110"/>
  <c r="A12" i="110"/>
  <c r="A13" i="110"/>
  <c r="A14" i="110"/>
  <c r="A15" i="110"/>
  <c r="A16" i="110"/>
  <c r="A17" i="110"/>
  <c r="A18" i="110"/>
  <c r="A19" i="110"/>
  <c r="A4" i="110"/>
  <c r="BD27" i="54"/>
  <c r="AL27" i="54"/>
  <c r="T27" i="54"/>
  <c r="B27" i="54"/>
  <c r="B20" i="54"/>
  <c r="BD20" i="54"/>
  <c r="AL20" i="54"/>
  <c r="T20" i="54"/>
  <c r="BD13" i="54"/>
  <c r="AL13" i="54"/>
  <c r="T13" i="54"/>
  <c r="B13" i="54"/>
  <c r="BD6" i="54"/>
  <c r="T6" i="54"/>
  <c r="BN32" i="54"/>
  <c r="BP32" i="54"/>
  <c r="BL32" i="54"/>
  <c r="BG32" i="54"/>
  <c r="BI32" i="54"/>
  <c r="BE32" i="54"/>
  <c r="AX32" i="54"/>
  <c r="AV32" i="54"/>
  <c r="AT32" i="54"/>
  <c r="AO32" i="54"/>
  <c r="AQ32" i="54"/>
  <c r="AM32" i="54"/>
  <c r="AF32" i="54"/>
  <c r="AD32" i="54"/>
  <c r="AB32" i="54"/>
  <c r="W32" i="54"/>
  <c r="Y32" i="54"/>
  <c r="U32" i="54"/>
  <c r="N32" i="54"/>
  <c r="L32" i="54"/>
  <c r="J32" i="54"/>
  <c r="E32" i="54"/>
  <c r="G32" i="54"/>
  <c r="C32" i="54"/>
  <c r="BP25" i="54"/>
  <c r="BN25" i="54"/>
  <c r="BL25" i="54"/>
  <c r="BG25" i="54"/>
  <c r="BI25" i="54"/>
  <c r="BE25" i="54"/>
  <c r="AX25" i="54"/>
  <c r="AV25" i="54"/>
  <c r="AT25" i="54"/>
  <c r="AO25" i="54"/>
  <c r="AQ25" i="54"/>
  <c r="AM25" i="54"/>
  <c r="AD25" i="54"/>
  <c r="AF25" i="54"/>
  <c r="AB25" i="54"/>
  <c r="W25" i="54"/>
  <c r="Y25" i="54"/>
  <c r="U25" i="54"/>
  <c r="N25" i="54"/>
  <c r="L25" i="54"/>
  <c r="J25" i="54"/>
  <c r="E25" i="54"/>
  <c r="G25" i="54"/>
  <c r="C25" i="54"/>
  <c r="BN18" i="54"/>
  <c r="BP18" i="54"/>
  <c r="BL18" i="54"/>
  <c r="BG18" i="54"/>
  <c r="BI18" i="54"/>
  <c r="BE18" i="54"/>
  <c r="AT18" i="54"/>
  <c r="AV18" i="54"/>
  <c r="AX18" i="54"/>
  <c r="AO18" i="54"/>
  <c r="AQ18" i="54"/>
  <c r="AM18" i="54"/>
  <c r="AF18" i="54"/>
  <c r="AD18" i="54"/>
  <c r="AB18" i="54"/>
  <c r="W18" i="54"/>
  <c r="Y18" i="54"/>
  <c r="U18" i="54"/>
  <c r="N18" i="54"/>
  <c r="L18" i="54"/>
  <c r="J18" i="54"/>
  <c r="E18" i="54"/>
  <c r="G18" i="54"/>
  <c r="C18" i="54"/>
  <c r="BL11" i="54"/>
  <c r="BP11" i="54"/>
  <c r="BN11" i="54"/>
  <c r="BG11" i="54"/>
  <c r="BI11" i="54"/>
  <c r="BE11" i="54"/>
  <c r="AX11" i="54"/>
  <c r="AV11" i="54"/>
  <c r="AT11" i="54"/>
  <c r="AO11" i="54"/>
  <c r="AQ11" i="54"/>
  <c r="AM11" i="54"/>
  <c r="AF11" i="54"/>
  <c r="AD11" i="54"/>
  <c r="W11" i="54"/>
  <c r="Y11" i="54"/>
  <c r="U11" i="54"/>
  <c r="N11" i="54"/>
  <c r="L11" i="54"/>
  <c r="J11" i="54"/>
  <c r="C11" i="54"/>
  <c r="E11" i="54"/>
  <c r="A11" i="54"/>
  <c r="V52" i="109" l="1"/>
  <c r="O87" i="109" s="1"/>
  <c r="S52" i="109"/>
  <c r="O85" i="109" s="1"/>
  <c r="P52" i="109"/>
  <c r="F71" i="109" s="1"/>
  <c r="K52" i="109"/>
  <c r="C87" i="109" s="1"/>
  <c r="H52" i="109"/>
  <c r="R62" i="109" s="1"/>
  <c r="E52" i="109"/>
  <c r="C83" i="109" s="1"/>
  <c r="V7" i="109"/>
  <c r="O42" i="109" s="1"/>
  <c r="S7" i="109"/>
  <c r="S36" i="109" s="1"/>
  <c r="P7" i="109"/>
  <c r="O38" i="109" s="1"/>
  <c r="K7" i="109"/>
  <c r="I36" i="109" s="1"/>
  <c r="H7" i="109"/>
  <c r="R17" i="109" s="1"/>
  <c r="E7" i="109"/>
  <c r="E36" i="109" s="1"/>
  <c r="R46" i="109"/>
  <c r="R1" i="109"/>
  <c r="O81" i="109"/>
  <c r="C81" i="109"/>
  <c r="Q77" i="109"/>
  <c r="V85" i="109" s="1"/>
  <c r="K77" i="109"/>
  <c r="U85" i="109" s="1"/>
  <c r="Q74" i="109"/>
  <c r="G87" i="109" s="1"/>
  <c r="K74" i="109"/>
  <c r="I85" i="109" s="1"/>
  <c r="F74" i="109"/>
  <c r="Q71" i="109"/>
  <c r="Q87" i="109" s="1"/>
  <c r="K71" i="109"/>
  <c r="R87" i="109" s="1"/>
  <c r="Q68" i="109"/>
  <c r="E87" i="109" s="1"/>
  <c r="K68" i="109"/>
  <c r="I83" i="109" s="1"/>
  <c r="Q65" i="109"/>
  <c r="T83" i="109" s="1"/>
  <c r="K65" i="109"/>
  <c r="S83" i="109" s="1"/>
  <c r="Q62" i="109"/>
  <c r="E85" i="109" s="1"/>
  <c r="K62" i="109"/>
  <c r="F85" i="109" s="1"/>
  <c r="T38" i="109"/>
  <c r="O36" i="109"/>
  <c r="C36" i="109"/>
  <c r="Q32" i="109"/>
  <c r="S42" i="109" s="1"/>
  <c r="K32" i="109"/>
  <c r="T42" i="109" s="1"/>
  <c r="Q29" i="109"/>
  <c r="G42" i="109" s="1"/>
  <c r="K29" i="109"/>
  <c r="I40" i="109" s="1"/>
  <c r="Q26" i="109"/>
  <c r="V38" i="109" s="1"/>
  <c r="K26" i="109"/>
  <c r="U38" i="109" s="1"/>
  <c r="Q23" i="109"/>
  <c r="E42" i="109" s="1"/>
  <c r="K23" i="109"/>
  <c r="I38" i="109" s="1"/>
  <c r="Q20" i="109"/>
  <c r="Q40" i="109" s="1"/>
  <c r="K20" i="109"/>
  <c r="R40" i="109" s="1"/>
  <c r="Q17" i="109"/>
  <c r="H38" i="109" s="1"/>
  <c r="K17" i="109"/>
  <c r="G38" i="109" s="1"/>
  <c r="H1" i="109"/>
  <c r="H46" i="109" s="1"/>
  <c r="A1" i="109"/>
  <c r="A46" i="109" s="1"/>
  <c r="V52" i="108"/>
  <c r="O87" i="108" s="1"/>
  <c r="S52" i="108"/>
  <c r="F77" i="108" s="1"/>
  <c r="P52" i="108"/>
  <c r="F71" i="108" s="1"/>
  <c r="K52" i="108"/>
  <c r="C87" i="108" s="1"/>
  <c r="H52" i="108"/>
  <c r="F74" i="108" s="1"/>
  <c r="E52" i="108"/>
  <c r="E81" i="108" s="1"/>
  <c r="V7" i="108"/>
  <c r="O42" i="108" s="1"/>
  <c r="S7" i="108"/>
  <c r="F32" i="108" s="1"/>
  <c r="P7" i="108"/>
  <c r="F26" i="108" s="1"/>
  <c r="K7" i="108"/>
  <c r="R29" i="108" s="1"/>
  <c r="H7" i="108"/>
  <c r="C40" i="108" s="1"/>
  <c r="E7" i="108"/>
  <c r="C38" i="108" s="1"/>
  <c r="R46" i="108"/>
  <c r="R1" i="108"/>
  <c r="O81" i="108"/>
  <c r="C81" i="108"/>
  <c r="Q77" i="108"/>
  <c r="S87" i="108" s="1"/>
  <c r="K77" i="108"/>
  <c r="U85" i="108" s="1"/>
  <c r="Q74" i="108"/>
  <c r="G87" i="108" s="1"/>
  <c r="K74" i="108"/>
  <c r="I85" i="108" s="1"/>
  <c r="Q71" i="108"/>
  <c r="Q87" i="108" s="1"/>
  <c r="K71" i="108"/>
  <c r="R87" i="108" s="1"/>
  <c r="Q68" i="108"/>
  <c r="E87" i="108" s="1"/>
  <c r="K68" i="108"/>
  <c r="I83" i="108" s="1"/>
  <c r="Q65" i="108"/>
  <c r="Q85" i="108" s="1"/>
  <c r="K65" i="108"/>
  <c r="S83" i="108" s="1"/>
  <c r="Q62" i="108"/>
  <c r="H83" i="108" s="1"/>
  <c r="K62" i="108"/>
  <c r="F85" i="108" s="1"/>
  <c r="S38" i="108"/>
  <c r="O36" i="108"/>
  <c r="C36" i="108"/>
  <c r="Q32" i="108"/>
  <c r="S42" i="108" s="1"/>
  <c r="K32" i="108"/>
  <c r="T42" i="108" s="1"/>
  <c r="Q29" i="108"/>
  <c r="J40" i="108" s="1"/>
  <c r="K29" i="108"/>
  <c r="I40" i="108" s="1"/>
  <c r="I41" i="108" s="1"/>
  <c r="Q26" i="108"/>
  <c r="V38" i="108" s="1"/>
  <c r="K26" i="108"/>
  <c r="R42" i="108" s="1"/>
  <c r="Q23" i="108"/>
  <c r="E42" i="108" s="1"/>
  <c r="K23" i="108"/>
  <c r="F42" i="108" s="1"/>
  <c r="Q20" i="108"/>
  <c r="Q40" i="108" s="1"/>
  <c r="K20" i="108"/>
  <c r="R40" i="108" s="1"/>
  <c r="Q17" i="108"/>
  <c r="H38" i="108" s="1"/>
  <c r="K17" i="108"/>
  <c r="G38" i="108" s="1"/>
  <c r="H1" i="108"/>
  <c r="H46" i="108" s="1"/>
  <c r="A1" i="108"/>
  <c r="A46" i="108" s="1"/>
  <c r="V52" i="107"/>
  <c r="O87" i="107" s="1"/>
  <c r="S52" i="107"/>
  <c r="F77" i="107" s="1"/>
  <c r="P52" i="107"/>
  <c r="F71" i="107" s="1"/>
  <c r="K52" i="107"/>
  <c r="I81" i="107" s="1"/>
  <c r="H52" i="107"/>
  <c r="C85" i="107" s="1"/>
  <c r="E52" i="107"/>
  <c r="E81" i="107" s="1"/>
  <c r="V7" i="107"/>
  <c r="U36" i="107" s="1"/>
  <c r="S7" i="107"/>
  <c r="F32" i="107" s="1"/>
  <c r="P7" i="107"/>
  <c r="O38" i="107" s="1"/>
  <c r="K7" i="107"/>
  <c r="I36" i="107" s="1"/>
  <c r="H7" i="107"/>
  <c r="C40" i="107" s="1"/>
  <c r="E7" i="107"/>
  <c r="E36" i="107" s="1"/>
  <c r="R46" i="107"/>
  <c r="R1" i="107"/>
  <c r="O81" i="107"/>
  <c r="C81" i="107"/>
  <c r="Q77" i="107"/>
  <c r="V85" i="107" s="1"/>
  <c r="K77" i="107"/>
  <c r="T87" i="107" s="1"/>
  <c r="Q74" i="107"/>
  <c r="G87" i="107" s="1"/>
  <c r="K74" i="107"/>
  <c r="I85" i="107" s="1"/>
  <c r="Q71" i="107"/>
  <c r="V83" i="107" s="1"/>
  <c r="K71" i="107"/>
  <c r="R87" i="107" s="1"/>
  <c r="Q68" i="107"/>
  <c r="E87" i="107" s="1"/>
  <c r="K68" i="107"/>
  <c r="I83" i="107" s="1"/>
  <c r="Q65" i="107"/>
  <c r="T83" i="107" s="1"/>
  <c r="K65" i="107"/>
  <c r="R85" i="107" s="1"/>
  <c r="Q62" i="107"/>
  <c r="E85" i="107" s="1"/>
  <c r="K62" i="107"/>
  <c r="G83" i="107" s="1"/>
  <c r="E42" i="107"/>
  <c r="V38" i="107"/>
  <c r="O36" i="107"/>
  <c r="C36" i="107"/>
  <c r="Q32" i="107"/>
  <c r="S42" i="107" s="1"/>
  <c r="K32" i="107"/>
  <c r="U40" i="107" s="1"/>
  <c r="Q29" i="107"/>
  <c r="J40" i="107" s="1"/>
  <c r="K29" i="107"/>
  <c r="H42" i="107" s="1"/>
  <c r="Q26" i="107"/>
  <c r="Q42" i="107" s="1"/>
  <c r="K26" i="107"/>
  <c r="U38" i="107" s="1"/>
  <c r="U39" i="107" s="1"/>
  <c r="Q23" i="107"/>
  <c r="J38" i="107" s="1"/>
  <c r="K23" i="107"/>
  <c r="F42" i="107" s="1"/>
  <c r="Q20" i="107"/>
  <c r="Q40" i="107" s="1"/>
  <c r="K20" i="107"/>
  <c r="R40" i="107" s="1"/>
  <c r="Q17" i="107"/>
  <c r="H38" i="107" s="1"/>
  <c r="K17" i="107"/>
  <c r="F40" i="107" s="1"/>
  <c r="H1" i="107"/>
  <c r="H46" i="107" s="1"/>
  <c r="A1" i="107"/>
  <c r="A46" i="107" s="1"/>
  <c r="V7" i="106"/>
  <c r="O42" i="106" s="1"/>
  <c r="S7" i="106"/>
  <c r="F32" i="106" s="1"/>
  <c r="P7" i="106"/>
  <c r="F26" i="106" s="1"/>
  <c r="K7" i="106"/>
  <c r="C42" i="106" s="1"/>
  <c r="H7" i="106"/>
  <c r="R17" i="106" s="1"/>
  <c r="E7" i="106"/>
  <c r="C38" i="106" s="1"/>
  <c r="R1" i="106"/>
  <c r="H1" i="106"/>
  <c r="H46" i="106" s="1"/>
  <c r="A1" i="106"/>
  <c r="O36" i="106"/>
  <c r="C36" i="106"/>
  <c r="Q32" i="106"/>
  <c r="S42" i="106" s="1"/>
  <c r="K32" i="106"/>
  <c r="U40" i="106" s="1"/>
  <c r="Q29" i="106"/>
  <c r="G42" i="106" s="1"/>
  <c r="K29" i="106"/>
  <c r="H42" i="106" s="1"/>
  <c r="Q26" i="106"/>
  <c r="V38" i="106" s="1"/>
  <c r="K26" i="106"/>
  <c r="R42" i="106" s="1"/>
  <c r="Q23" i="106"/>
  <c r="J38" i="106" s="1"/>
  <c r="K23" i="106"/>
  <c r="I38" i="106" s="1"/>
  <c r="Q20" i="106"/>
  <c r="Q40" i="106" s="1"/>
  <c r="K20" i="106"/>
  <c r="S38" i="106" s="1"/>
  <c r="Q17" i="106"/>
  <c r="E40" i="106" s="1"/>
  <c r="K17" i="106"/>
  <c r="F40" i="106" s="1"/>
  <c r="V52" i="106"/>
  <c r="O87" i="106" s="1"/>
  <c r="S52" i="106"/>
  <c r="O85" i="106" s="1"/>
  <c r="P52" i="106"/>
  <c r="F65" i="106" s="1"/>
  <c r="K52" i="106"/>
  <c r="C87" i="106" s="1"/>
  <c r="H52" i="106"/>
  <c r="F74" i="106" s="1"/>
  <c r="E52" i="106"/>
  <c r="E81" i="106" s="1"/>
  <c r="R46" i="106"/>
  <c r="O81" i="106"/>
  <c r="C81" i="106"/>
  <c r="Q77" i="106"/>
  <c r="V85" i="106" s="1"/>
  <c r="K77" i="106"/>
  <c r="U85" i="106" s="1"/>
  <c r="Q74" i="106"/>
  <c r="J85" i="106" s="1"/>
  <c r="K74" i="106"/>
  <c r="I85" i="106" s="1"/>
  <c r="Q71" i="106"/>
  <c r="Q87" i="106" s="1"/>
  <c r="K71" i="106"/>
  <c r="R87" i="106" s="1"/>
  <c r="Q68" i="106"/>
  <c r="E87" i="106" s="1"/>
  <c r="K68" i="106"/>
  <c r="I83" i="106" s="1"/>
  <c r="Q65" i="106"/>
  <c r="T83" i="106" s="1"/>
  <c r="K65" i="106"/>
  <c r="S83" i="106" s="1"/>
  <c r="Q62" i="106"/>
  <c r="H83" i="106" s="1"/>
  <c r="K62" i="106"/>
  <c r="G83" i="106" s="1"/>
  <c r="A46" i="106"/>
  <c r="V52" i="101"/>
  <c r="O87" i="101" s="1"/>
  <c r="S52" i="101"/>
  <c r="O85" i="101" s="1"/>
  <c r="P52" i="101"/>
  <c r="F65" i="101" s="1"/>
  <c r="K52" i="101"/>
  <c r="C87" i="101" s="1"/>
  <c r="H52" i="101"/>
  <c r="C85" i="101" s="1"/>
  <c r="E52" i="101"/>
  <c r="F62" i="101" s="1"/>
  <c r="V7" i="101"/>
  <c r="O42" i="101" s="1"/>
  <c r="S7" i="101"/>
  <c r="O40" i="101" s="1"/>
  <c r="P7" i="101"/>
  <c r="F20" i="101" s="1"/>
  <c r="K7" i="101"/>
  <c r="C42" i="101" s="1"/>
  <c r="H7" i="101"/>
  <c r="F29" i="101" s="1"/>
  <c r="E7" i="101"/>
  <c r="E36" i="101" s="1"/>
  <c r="R46" i="101"/>
  <c r="R1" i="101"/>
  <c r="V52" i="102"/>
  <c r="O87" i="102" s="1"/>
  <c r="S52" i="102"/>
  <c r="O85" i="102" s="1"/>
  <c r="P52" i="102"/>
  <c r="Q81" i="102" s="1"/>
  <c r="K52" i="102"/>
  <c r="C87" i="102" s="1"/>
  <c r="H52" i="102"/>
  <c r="G81" i="102" s="1"/>
  <c r="E52" i="102"/>
  <c r="E81" i="102" s="1"/>
  <c r="V7" i="102"/>
  <c r="O42" i="102" s="1"/>
  <c r="S7" i="102"/>
  <c r="O40" i="102" s="1"/>
  <c r="P7" i="102"/>
  <c r="F26" i="102" s="1"/>
  <c r="K7" i="102"/>
  <c r="C42" i="102" s="1"/>
  <c r="H7" i="102"/>
  <c r="R17" i="102" s="1"/>
  <c r="E7" i="102"/>
  <c r="E36" i="102" s="1"/>
  <c r="R46" i="102"/>
  <c r="R1" i="102"/>
  <c r="O81" i="102"/>
  <c r="C81" i="102"/>
  <c r="Q77" i="102"/>
  <c r="V85" i="102" s="1"/>
  <c r="K77" i="102"/>
  <c r="U85" i="102" s="1"/>
  <c r="Q74" i="102"/>
  <c r="J85" i="102" s="1"/>
  <c r="K74" i="102"/>
  <c r="I85" i="102" s="1"/>
  <c r="I86" i="102" s="1"/>
  <c r="Q71" i="102"/>
  <c r="Q87" i="102" s="1"/>
  <c r="K71" i="102"/>
  <c r="R87" i="102" s="1"/>
  <c r="Q68" i="102"/>
  <c r="E87" i="102" s="1"/>
  <c r="K68" i="102"/>
  <c r="I83" i="102" s="1"/>
  <c r="Q65" i="102"/>
  <c r="T83" i="102" s="1"/>
  <c r="K65" i="102"/>
  <c r="S83" i="102" s="1"/>
  <c r="Q62" i="102"/>
  <c r="H83" i="102" s="1"/>
  <c r="K62" i="102"/>
  <c r="G83" i="102" s="1"/>
  <c r="V38" i="102"/>
  <c r="J38" i="102"/>
  <c r="O36" i="102"/>
  <c r="C36" i="102"/>
  <c r="Q32" i="102"/>
  <c r="S42" i="102" s="1"/>
  <c r="K32" i="102"/>
  <c r="U40" i="102" s="1"/>
  <c r="Q29" i="102"/>
  <c r="J40" i="102" s="1"/>
  <c r="K29" i="102"/>
  <c r="H42" i="102" s="1"/>
  <c r="Q26" i="102"/>
  <c r="Q42" i="102" s="1"/>
  <c r="K26" i="102"/>
  <c r="U38" i="102" s="1"/>
  <c r="U39" i="102" s="1"/>
  <c r="Q23" i="102"/>
  <c r="E42" i="102" s="1"/>
  <c r="K23" i="102"/>
  <c r="I38" i="102" s="1"/>
  <c r="Q20" i="102"/>
  <c r="Q40" i="102" s="1"/>
  <c r="K20" i="102"/>
  <c r="S38" i="102" s="1"/>
  <c r="Q17" i="102"/>
  <c r="H38" i="102" s="1"/>
  <c r="K17" i="102"/>
  <c r="F40" i="102" s="1"/>
  <c r="H1" i="102"/>
  <c r="H46" i="102" s="1"/>
  <c r="A1" i="102"/>
  <c r="A46" i="102" s="1"/>
  <c r="O81" i="101"/>
  <c r="C81" i="101"/>
  <c r="Q77" i="101"/>
  <c r="V85" i="101" s="1"/>
  <c r="K77" i="101"/>
  <c r="U85" i="101" s="1"/>
  <c r="Q74" i="101"/>
  <c r="G87" i="101" s="1"/>
  <c r="K74" i="101"/>
  <c r="I85" i="101" s="1"/>
  <c r="Q71" i="101"/>
  <c r="Q87" i="101" s="1"/>
  <c r="K71" i="101"/>
  <c r="R87" i="101" s="1"/>
  <c r="Q68" i="101"/>
  <c r="E87" i="101" s="1"/>
  <c r="K68" i="101"/>
  <c r="I83" i="101" s="1"/>
  <c r="Q65" i="101"/>
  <c r="T83" i="101" s="1"/>
  <c r="K65" i="101"/>
  <c r="S83" i="101" s="1"/>
  <c r="Q62" i="101"/>
  <c r="E85" i="101" s="1"/>
  <c r="K62" i="101"/>
  <c r="G83" i="101" s="1"/>
  <c r="G42" i="101"/>
  <c r="J38" i="101"/>
  <c r="O36" i="101"/>
  <c r="C36" i="101"/>
  <c r="Q32" i="101"/>
  <c r="S42" i="101" s="1"/>
  <c r="K32" i="101"/>
  <c r="U40" i="101" s="1"/>
  <c r="Q29" i="101"/>
  <c r="J40" i="101" s="1"/>
  <c r="K29" i="101"/>
  <c r="H42" i="101" s="1"/>
  <c r="Q26" i="101"/>
  <c r="Q42" i="101" s="1"/>
  <c r="K26" i="101"/>
  <c r="U38" i="101" s="1"/>
  <c r="Q23" i="101"/>
  <c r="E42" i="101" s="1"/>
  <c r="K23" i="101"/>
  <c r="I38" i="101" s="1"/>
  <c r="I39" i="101" s="1"/>
  <c r="Q20" i="101"/>
  <c r="Q40" i="101" s="1"/>
  <c r="K20" i="101"/>
  <c r="S38" i="101" s="1"/>
  <c r="Q17" i="101"/>
  <c r="H38" i="101" s="1"/>
  <c r="K17" i="101"/>
  <c r="F40" i="101" s="1"/>
  <c r="H1" i="101"/>
  <c r="H46" i="101" s="1"/>
  <c r="A1" i="101"/>
  <c r="A46" i="101" s="1"/>
  <c r="O81" i="100"/>
  <c r="C81" i="100"/>
  <c r="Q77" i="100"/>
  <c r="V85" i="100" s="1"/>
  <c r="K77" i="100"/>
  <c r="U85" i="100" s="1"/>
  <c r="U86" i="100" s="1"/>
  <c r="Q74" i="100"/>
  <c r="J85" i="100" s="1"/>
  <c r="K74" i="100"/>
  <c r="I85" i="100" s="1"/>
  <c r="I86" i="100" s="1"/>
  <c r="Q71" i="100"/>
  <c r="Q87" i="100" s="1"/>
  <c r="K71" i="100"/>
  <c r="R87" i="100" s="1"/>
  <c r="Q68" i="100"/>
  <c r="E87" i="100" s="1"/>
  <c r="K68" i="100"/>
  <c r="I83" i="100" s="1"/>
  <c r="Q65" i="100"/>
  <c r="T83" i="100" s="1"/>
  <c r="K65" i="100"/>
  <c r="S83" i="100" s="1"/>
  <c r="Q62" i="100"/>
  <c r="E85" i="100" s="1"/>
  <c r="K62" i="100"/>
  <c r="G83" i="100" s="1"/>
  <c r="V52" i="100"/>
  <c r="O87" i="100" s="1"/>
  <c r="S52" i="100"/>
  <c r="P52" i="100"/>
  <c r="Q81" i="100" s="1"/>
  <c r="K52" i="100"/>
  <c r="C87" i="100" s="1"/>
  <c r="H52" i="100"/>
  <c r="R62" i="100" s="1"/>
  <c r="E52" i="100"/>
  <c r="E81" i="100" s="1"/>
  <c r="R46" i="100"/>
  <c r="Q41" i="100"/>
  <c r="F41" i="100"/>
  <c r="I39" i="100"/>
  <c r="S37" i="100"/>
  <c r="H37" i="100"/>
  <c r="O35" i="100"/>
  <c r="A35" i="100"/>
  <c r="Q32" i="100"/>
  <c r="S41" i="100" s="1"/>
  <c r="K32" i="100"/>
  <c r="U39" i="100" s="1"/>
  <c r="Q30" i="100"/>
  <c r="E41" i="100" s="1"/>
  <c r="E42" i="100" s="1"/>
  <c r="K30" i="100"/>
  <c r="G39" i="100" s="1"/>
  <c r="Q28" i="100"/>
  <c r="C43" i="100" s="1"/>
  <c r="K28" i="100"/>
  <c r="D43" i="100" s="1"/>
  <c r="Q26" i="100"/>
  <c r="V37" i="100" s="1"/>
  <c r="K26" i="100"/>
  <c r="R41" i="100" s="1"/>
  <c r="Q24" i="100"/>
  <c r="J39" i="100" s="1"/>
  <c r="K24" i="100"/>
  <c r="F43" i="100" s="1"/>
  <c r="Q22" i="100"/>
  <c r="C41" i="100" s="1"/>
  <c r="K22" i="100"/>
  <c r="D41" i="100" s="1"/>
  <c r="Q20" i="100"/>
  <c r="Q39" i="100" s="1"/>
  <c r="R39" i="100"/>
  <c r="Q18" i="100"/>
  <c r="G43" i="100" s="1"/>
  <c r="G44" i="100" s="1"/>
  <c r="K18" i="100"/>
  <c r="H43" i="100" s="1"/>
  <c r="Q16" i="100"/>
  <c r="C39" i="100" s="1"/>
  <c r="K16" i="100"/>
  <c r="E37" i="100" s="1"/>
  <c r="V7" i="100"/>
  <c r="O41" i="100" s="1"/>
  <c r="S7" i="100"/>
  <c r="S35" i="100" s="1"/>
  <c r="P7" i="100"/>
  <c r="O37" i="100" s="1"/>
  <c r="K7" i="100"/>
  <c r="A43" i="100" s="1"/>
  <c r="H7" i="100"/>
  <c r="F18" i="100" s="1"/>
  <c r="E7" i="100"/>
  <c r="A39" i="100" s="1"/>
  <c r="B7" i="100"/>
  <c r="A37" i="100" s="1"/>
  <c r="R1" i="100"/>
  <c r="H1" i="100"/>
  <c r="H46" i="100" s="1"/>
  <c r="A1" i="100"/>
  <c r="A46" i="100" s="1"/>
  <c r="V54" i="99"/>
  <c r="O89" i="99" s="1"/>
  <c r="S54" i="99"/>
  <c r="F79" i="99" s="1"/>
  <c r="P54" i="99"/>
  <c r="F73" i="99" s="1"/>
  <c r="K54" i="99"/>
  <c r="C89" i="99" s="1"/>
  <c r="H54" i="99"/>
  <c r="C87" i="99" s="1"/>
  <c r="E54" i="99"/>
  <c r="C85" i="99" s="1"/>
  <c r="R48" i="99"/>
  <c r="R1" i="99"/>
  <c r="V7" i="99"/>
  <c r="O44" i="99" s="1"/>
  <c r="S7" i="99"/>
  <c r="F34" i="99" s="1"/>
  <c r="P7" i="99"/>
  <c r="F28" i="99" s="1"/>
  <c r="K7" i="99"/>
  <c r="I38" i="99" s="1"/>
  <c r="H7" i="99"/>
  <c r="F31" i="99" s="1"/>
  <c r="E7" i="99"/>
  <c r="C40" i="99" s="1"/>
  <c r="O83" i="99"/>
  <c r="C83" i="99"/>
  <c r="Q79" i="99"/>
  <c r="S89" i="99" s="1"/>
  <c r="K79" i="99"/>
  <c r="U87" i="99" s="1"/>
  <c r="Q76" i="99"/>
  <c r="G89" i="99" s="1"/>
  <c r="K76" i="99"/>
  <c r="H89" i="99" s="1"/>
  <c r="Q73" i="99"/>
  <c r="Q89" i="99" s="1"/>
  <c r="K73" i="99"/>
  <c r="R89" i="99" s="1"/>
  <c r="Q70" i="99"/>
  <c r="J85" i="99" s="1"/>
  <c r="K70" i="99"/>
  <c r="I85" i="99" s="1"/>
  <c r="I86" i="99" s="1"/>
  <c r="Q67" i="99"/>
  <c r="Q87" i="99" s="1"/>
  <c r="K67" i="99"/>
  <c r="S85" i="99" s="1"/>
  <c r="Q64" i="99"/>
  <c r="E87" i="99" s="1"/>
  <c r="K64" i="99"/>
  <c r="F87" i="99" s="1"/>
  <c r="E44" i="99"/>
  <c r="U42" i="99"/>
  <c r="E42" i="99"/>
  <c r="J40" i="99"/>
  <c r="O38" i="99"/>
  <c r="C38" i="99"/>
  <c r="Q34" i="99"/>
  <c r="S44" i="99" s="1"/>
  <c r="K34" i="99"/>
  <c r="T44" i="99" s="1"/>
  <c r="Q31" i="99"/>
  <c r="J42" i="99" s="1"/>
  <c r="K31" i="99"/>
  <c r="I42" i="99" s="1"/>
  <c r="Q28" i="99"/>
  <c r="Q44" i="99" s="1"/>
  <c r="K28" i="99"/>
  <c r="U40" i="99" s="1"/>
  <c r="Q25" i="99"/>
  <c r="K25" i="99"/>
  <c r="I40" i="99" s="1"/>
  <c r="I41" i="99" s="1"/>
  <c r="Q21" i="99"/>
  <c r="Q42" i="99" s="1"/>
  <c r="K21" i="99"/>
  <c r="R42" i="99" s="1"/>
  <c r="Q17" i="99"/>
  <c r="H40" i="99" s="1"/>
  <c r="K17" i="99"/>
  <c r="G40" i="99" s="1"/>
  <c r="H1" i="99"/>
  <c r="H48" i="99" s="1"/>
  <c r="A1" i="99"/>
  <c r="A48" i="99" s="1"/>
  <c r="U86" i="101" l="1"/>
  <c r="V40" i="106"/>
  <c r="E89" i="99"/>
  <c r="T85" i="99"/>
  <c r="U86" i="102"/>
  <c r="T40" i="99"/>
  <c r="J38" i="108"/>
  <c r="L38" i="108" s="1"/>
  <c r="E40" i="108"/>
  <c r="G42" i="108"/>
  <c r="U86" i="109"/>
  <c r="V40" i="102"/>
  <c r="U41" i="102" s="1"/>
  <c r="G42" i="102"/>
  <c r="S83" i="107"/>
  <c r="S84" i="107" s="1"/>
  <c r="W83" i="107" s="1"/>
  <c r="F87" i="106"/>
  <c r="V83" i="108"/>
  <c r="V40" i="101"/>
  <c r="U41" i="101" s="1"/>
  <c r="V38" i="101"/>
  <c r="U40" i="109"/>
  <c r="Q42" i="109"/>
  <c r="I38" i="107"/>
  <c r="H44" i="99"/>
  <c r="I40" i="100"/>
  <c r="I39" i="106"/>
  <c r="I39" i="107"/>
  <c r="F85" i="107"/>
  <c r="E86" i="107" s="1"/>
  <c r="H42" i="108"/>
  <c r="E85" i="108"/>
  <c r="E86" i="108" s="1"/>
  <c r="V40" i="99"/>
  <c r="V42" i="99"/>
  <c r="U43" i="99" s="1"/>
  <c r="V87" i="99"/>
  <c r="U88" i="99" s="1"/>
  <c r="J37" i="100"/>
  <c r="V39" i="100"/>
  <c r="X39" i="100" s="1"/>
  <c r="F87" i="100"/>
  <c r="E40" i="101"/>
  <c r="T38" i="102"/>
  <c r="I86" i="106"/>
  <c r="E42" i="106"/>
  <c r="E40" i="107"/>
  <c r="G42" i="107"/>
  <c r="G88" i="107"/>
  <c r="U85" i="107"/>
  <c r="U38" i="108"/>
  <c r="U39" i="108" s="1"/>
  <c r="Q42" i="108"/>
  <c r="J83" i="108"/>
  <c r="I84" i="108" s="1"/>
  <c r="V85" i="108"/>
  <c r="U86" i="108" s="1"/>
  <c r="U39" i="109"/>
  <c r="J38" i="109"/>
  <c r="I39" i="109" s="1"/>
  <c r="E40" i="109"/>
  <c r="O85" i="100"/>
  <c r="S81" i="100"/>
  <c r="U41" i="99"/>
  <c r="E43" i="100"/>
  <c r="E44" i="100" s="1"/>
  <c r="U39" i="101"/>
  <c r="I39" i="102"/>
  <c r="U83" i="102"/>
  <c r="U41" i="106"/>
  <c r="Q42" i="106"/>
  <c r="G43" i="107"/>
  <c r="S38" i="107"/>
  <c r="J83" i="107"/>
  <c r="I84" i="107" s="1"/>
  <c r="H87" i="107"/>
  <c r="I38" i="108"/>
  <c r="U40" i="108"/>
  <c r="T83" i="108"/>
  <c r="S38" i="109"/>
  <c r="X38" i="109" s="1"/>
  <c r="F40" i="109"/>
  <c r="H42" i="109"/>
  <c r="G43" i="109" s="1"/>
  <c r="U83" i="100"/>
  <c r="F40" i="108"/>
  <c r="E41" i="108" s="1"/>
  <c r="K40" i="108" s="1"/>
  <c r="S40" i="99"/>
  <c r="S41" i="99" s="1"/>
  <c r="W40" i="99" s="1"/>
  <c r="F42" i="99"/>
  <c r="E43" i="99" s="1"/>
  <c r="G44" i="99"/>
  <c r="G45" i="99" s="1"/>
  <c r="G90" i="99"/>
  <c r="F37" i="100"/>
  <c r="E38" i="100" s="1"/>
  <c r="J41" i="100"/>
  <c r="T38" i="101"/>
  <c r="E40" i="102"/>
  <c r="F87" i="102"/>
  <c r="E88" i="102" s="1"/>
  <c r="U86" i="106"/>
  <c r="U83" i="106"/>
  <c r="T38" i="106"/>
  <c r="T38" i="107"/>
  <c r="V40" i="107"/>
  <c r="U41" i="107" s="1"/>
  <c r="T42" i="107"/>
  <c r="S43" i="107" s="1"/>
  <c r="Q87" i="107"/>
  <c r="S43" i="108"/>
  <c r="G43" i="108"/>
  <c r="V40" i="109"/>
  <c r="X40" i="109" s="1"/>
  <c r="O38" i="108"/>
  <c r="O40" i="99"/>
  <c r="F77" i="101"/>
  <c r="F21" i="99"/>
  <c r="S36" i="102"/>
  <c r="R23" i="107"/>
  <c r="O87" i="99"/>
  <c r="S38" i="99"/>
  <c r="C85" i="106"/>
  <c r="F29" i="106"/>
  <c r="F62" i="107"/>
  <c r="C83" i="107"/>
  <c r="F68" i="107"/>
  <c r="R20" i="107"/>
  <c r="C42" i="107"/>
  <c r="O85" i="108"/>
  <c r="R65" i="108"/>
  <c r="C83" i="108"/>
  <c r="C42" i="108"/>
  <c r="I36" i="108"/>
  <c r="R23" i="108"/>
  <c r="F17" i="108"/>
  <c r="F29" i="109"/>
  <c r="C85" i="109"/>
  <c r="O40" i="109"/>
  <c r="G83" i="99"/>
  <c r="O83" i="108"/>
  <c r="R20" i="109"/>
  <c r="F26" i="109"/>
  <c r="C38" i="109"/>
  <c r="F71" i="106"/>
  <c r="F20" i="109"/>
  <c r="F23" i="109"/>
  <c r="E81" i="109"/>
  <c r="F20" i="108"/>
  <c r="F17" i="109"/>
  <c r="F32" i="109"/>
  <c r="G81" i="109"/>
  <c r="S84" i="109"/>
  <c r="G39" i="109"/>
  <c r="L38" i="109"/>
  <c r="Q41" i="109"/>
  <c r="X87" i="109"/>
  <c r="Q88" i="109"/>
  <c r="S43" i="109"/>
  <c r="E86" i="109"/>
  <c r="I86" i="109"/>
  <c r="F87" i="109"/>
  <c r="E88" i="109" s="1"/>
  <c r="S87" i="109"/>
  <c r="G83" i="109"/>
  <c r="Q36" i="109"/>
  <c r="R42" i="109"/>
  <c r="S81" i="109"/>
  <c r="H83" i="109"/>
  <c r="U83" i="109"/>
  <c r="J85" i="109"/>
  <c r="L85" i="109" s="1"/>
  <c r="Q85" i="109"/>
  <c r="G36" i="109"/>
  <c r="C40" i="109"/>
  <c r="J40" i="109"/>
  <c r="I41" i="109" s="1"/>
  <c r="F42" i="109"/>
  <c r="E43" i="109" s="1"/>
  <c r="R65" i="109"/>
  <c r="R68" i="109"/>
  <c r="R71" i="109"/>
  <c r="R74" i="109"/>
  <c r="R77" i="109"/>
  <c r="I81" i="109"/>
  <c r="U81" i="109"/>
  <c r="O83" i="109"/>
  <c r="V83" i="109"/>
  <c r="R85" i="109"/>
  <c r="T87" i="109"/>
  <c r="S39" i="109"/>
  <c r="W38" i="109" s="1"/>
  <c r="L40" i="109"/>
  <c r="C42" i="109"/>
  <c r="Q81" i="109"/>
  <c r="R23" i="109"/>
  <c r="R26" i="109"/>
  <c r="R29" i="109"/>
  <c r="R32" i="109"/>
  <c r="U36" i="109"/>
  <c r="F62" i="109"/>
  <c r="F65" i="109"/>
  <c r="F68" i="109"/>
  <c r="F77" i="109"/>
  <c r="J83" i="109"/>
  <c r="I84" i="109" s="1"/>
  <c r="H87" i="109"/>
  <c r="G88" i="109" s="1"/>
  <c r="S81" i="108"/>
  <c r="F65" i="108"/>
  <c r="R62" i="108"/>
  <c r="F68" i="108"/>
  <c r="F62" i="108"/>
  <c r="S36" i="108"/>
  <c r="R20" i="108"/>
  <c r="Q36" i="108"/>
  <c r="E36" i="108"/>
  <c r="F23" i="108"/>
  <c r="X42" i="108"/>
  <c r="G39" i="108"/>
  <c r="Q41" i="108"/>
  <c r="E43" i="108"/>
  <c r="L42" i="108"/>
  <c r="S84" i="108"/>
  <c r="Q88" i="108"/>
  <c r="R32" i="108"/>
  <c r="U36" i="108"/>
  <c r="Q43" i="108"/>
  <c r="W42" i="108" s="1"/>
  <c r="G83" i="108"/>
  <c r="T38" i="108"/>
  <c r="S39" i="108" s="1"/>
  <c r="W38" i="108" s="1"/>
  <c r="O40" i="108"/>
  <c r="V40" i="108"/>
  <c r="G81" i="108"/>
  <c r="U83" i="108"/>
  <c r="U84" i="108" s="1"/>
  <c r="C85" i="108"/>
  <c r="J85" i="108"/>
  <c r="I86" i="108" s="1"/>
  <c r="F87" i="108"/>
  <c r="R17" i="108"/>
  <c r="R26" i="108"/>
  <c r="F29" i="108"/>
  <c r="L40" i="108"/>
  <c r="Q81" i="108"/>
  <c r="G36" i="108"/>
  <c r="R68" i="108"/>
  <c r="R71" i="108"/>
  <c r="R74" i="108"/>
  <c r="R77" i="108"/>
  <c r="I81" i="108"/>
  <c r="U81" i="108"/>
  <c r="R85" i="108"/>
  <c r="X85" i="108" s="1"/>
  <c r="T87" i="108"/>
  <c r="X87" i="108" s="1"/>
  <c r="H87" i="108"/>
  <c r="G88" i="108" s="1"/>
  <c r="F25" i="99"/>
  <c r="S36" i="107"/>
  <c r="F20" i="107"/>
  <c r="R24" i="100"/>
  <c r="F74" i="102"/>
  <c r="O85" i="107"/>
  <c r="F65" i="107"/>
  <c r="Q81" i="107"/>
  <c r="R62" i="107"/>
  <c r="F74" i="107"/>
  <c r="G81" i="107"/>
  <c r="O40" i="107"/>
  <c r="Q36" i="107"/>
  <c r="F26" i="107"/>
  <c r="R29" i="107"/>
  <c r="F23" i="107"/>
  <c r="F17" i="107"/>
  <c r="C38" i="107"/>
  <c r="Q41" i="107"/>
  <c r="X40" i="107"/>
  <c r="U86" i="107"/>
  <c r="E41" i="107"/>
  <c r="E43" i="107"/>
  <c r="K42" i="107" s="1"/>
  <c r="O42" i="107"/>
  <c r="C87" i="107"/>
  <c r="F29" i="107"/>
  <c r="G38" i="107"/>
  <c r="X38" i="107"/>
  <c r="I40" i="107"/>
  <c r="I41" i="107" s="1"/>
  <c r="R42" i="107"/>
  <c r="Q43" i="107" s="1"/>
  <c r="S81" i="107"/>
  <c r="H83" i="107"/>
  <c r="U83" i="107"/>
  <c r="U84" i="107" s="1"/>
  <c r="J85" i="107"/>
  <c r="I86" i="107" s="1"/>
  <c r="Q85" i="107"/>
  <c r="F87" i="107"/>
  <c r="L87" i="107" s="1"/>
  <c r="S87" i="107"/>
  <c r="S88" i="107" s="1"/>
  <c r="R17" i="107"/>
  <c r="R26" i="107"/>
  <c r="G36" i="107"/>
  <c r="L42" i="107"/>
  <c r="R65" i="107"/>
  <c r="R68" i="107"/>
  <c r="R71" i="107"/>
  <c r="R74" i="107"/>
  <c r="R77" i="107"/>
  <c r="U81" i="107"/>
  <c r="O83" i="107"/>
  <c r="Q88" i="107"/>
  <c r="R32" i="107"/>
  <c r="F26" i="101"/>
  <c r="F71" i="101"/>
  <c r="R62" i="102"/>
  <c r="R17" i="101"/>
  <c r="R16" i="100"/>
  <c r="F24" i="100"/>
  <c r="R28" i="100"/>
  <c r="F32" i="100"/>
  <c r="O39" i="100"/>
  <c r="F65" i="100"/>
  <c r="F74" i="100"/>
  <c r="R20" i="101"/>
  <c r="R62" i="106"/>
  <c r="R20" i="100"/>
  <c r="F30" i="100"/>
  <c r="F71" i="100"/>
  <c r="C85" i="100"/>
  <c r="F17" i="106"/>
  <c r="E36" i="106"/>
  <c r="R18" i="100"/>
  <c r="G81" i="100"/>
  <c r="F23" i="106"/>
  <c r="S39" i="106"/>
  <c r="Q41" i="106"/>
  <c r="W40" i="106" s="1"/>
  <c r="G43" i="106"/>
  <c r="E41" i="106"/>
  <c r="G36" i="106"/>
  <c r="S36" i="106"/>
  <c r="H38" i="106"/>
  <c r="U38" i="106"/>
  <c r="U39" i="106" s="1"/>
  <c r="C40" i="106"/>
  <c r="J40" i="106"/>
  <c r="F42" i="106"/>
  <c r="Q36" i="106"/>
  <c r="G38" i="106"/>
  <c r="I40" i="106"/>
  <c r="I41" i="106" s="1"/>
  <c r="O40" i="106"/>
  <c r="R20" i="106"/>
  <c r="R23" i="106"/>
  <c r="R26" i="106"/>
  <c r="R29" i="106"/>
  <c r="R32" i="106"/>
  <c r="I36" i="106"/>
  <c r="U36" i="106"/>
  <c r="O38" i="106"/>
  <c r="R40" i="106"/>
  <c r="X40" i="106" s="1"/>
  <c r="T42" i="106"/>
  <c r="X42" i="106" s="1"/>
  <c r="F20" i="106"/>
  <c r="Q43" i="106"/>
  <c r="Q81" i="106"/>
  <c r="G81" i="106"/>
  <c r="Q88" i="106"/>
  <c r="E88" i="106"/>
  <c r="S84" i="106"/>
  <c r="G84" i="106"/>
  <c r="S87" i="106"/>
  <c r="R65" i="106"/>
  <c r="R68" i="106"/>
  <c r="R71" i="106"/>
  <c r="R74" i="106"/>
  <c r="R77" i="106"/>
  <c r="I81" i="106"/>
  <c r="U81" i="106"/>
  <c r="O83" i="106"/>
  <c r="V83" i="106"/>
  <c r="E85" i="106"/>
  <c r="R85" i="106"/>
  <c r="G87" i="106"/>
  <c r="T87" i="106"/>
  <c r="F62" i="106"/>
  <c r="F68" i="106"/>
  <c r="F77" i="106"/>
  <c r="C83" i="106"/>
  <c r="J83" i="106"/>
  <c r="I84" i="106" s="1"/>
  <c r="F85" i="106"/>
  <c r="H87" i="106"/>
  <c r="S81" i="106"/>
  <c r="Q85" i="106"/>
  <c r="Q81" i="101"/>
  <c r="G81" i="101"/>
  <c r="F74" i="101"/>
  <c r="R62" i="101"/>
  <c r="E81" i="101"/>
  <c r="F68" i="101"/>
  <c r="F32" i="101"/>
  <c r="S36" i="101"/>
  <c r="O38" i="101"/>
  <c r="C38" i="101"/>
  <c r="F23" i="101"/>
  <c r="F17" i="101"/>
  <c r="F65" i="102"/>
  <c r="F71" i="102"/>
  <c r="C85" i="102"/>
  <c r="F32" i="102"/>
  <c r="R20" i="102"/>
  <c r="F29" i="102"/>
  <c r="F17" i="102"/>
  <c r="C38" i="102"/>
  <c r="F23" i="102"/>
  <c r="Q88" i="102"/>
  <c r="S39" i="102"/>
  <c r="W38" i="102" s="1"/>
  <c r="X38" i="102"/>
  <c r="E41" i="102"/>
  <c r="G43" i="102"/>
  <c r="S84" i="102"/>
  <c r="G84" i="102"/>
  <c r="I40" i="102"/>
  <c r="I41" i="102" s="1"/>
  <c r="R42" i="102"/>
  <c r="S87" i="102"/>
  <c r="G36" i="102"/>
  <c r="C40" i="102"/>
  <c r="F42" i="102"/>
  <c r="E43" i="102" s="1"/>
  <c r="L42" i="102"/>
  <c r="R65" i="102"/>
  <c r="R68" i="102"/>
  <c r="R71" i="102"/>
  <c r="R74" i="102"/>
  <c r="R77" i="102"/>
  <c r="I81" i="102"/>
  <c r="U81" i="102"/>
  <c r="O83" i="102"/>
  <c r="V83" i="102"/>
  <c r="X83" i="102" s="1"/>
  <c r="E85" i="102"/>
  <c r="R85" i="102"/>
  <c r="G87" i="102"/>
  <c r="G88" i="102" s="1"/>
  <c r="T87" i="102"/>
  <c r="S81" i="102"/>
  <c r="Q85" i="102"/>
  <c r="R23" i="102"/>
  <c r="R26" i="102"/>
  <c r="R29" i="102"/>
  <c r="R32" i="102"/>
  <c r="I36" i="102"/>
  <c r="U36" i="102"/>
  <c r="O38" i="102"/>
  <c r="R40" i="102"/>
  <c r="Q41" i="102" s="1"/>
  <c r="T42" i="102"/>
  <c r="S43" i="102" s="1"/>
  <c r="F62" i="102"/>
  <c r="F68" i="102"/>
  <c r="F77" i="102"/>
  <c r="C83" i="102"/>
  <c r="J83" i="102"/>
  <c r="L83" i="102" s="1"/>
  <c r="F85" i="102"/>
  <c r="H87" i="102"/>
  <c r="Q36" i="102"/>
  <c r="G38" i="102"/>
  <c r="F20" i="102"/>
  <c r="E41" i="101"/>
  <c r="G43" i="101"/>
  <c r="Q88" i="101"/>
  <c r="S84" i="101"/>
  <c r="S39" i="101"/>
  <c r="W38" i="101" s="1"/>
  <c r="X38" i="101"/>
  <c r="Q36" i="101"/>
  <c r="G38" i="101"/>
  <c r="I40" i="101"/>
  <c r="I41" i="101" s="1"/>
  <c r="R42" i="101"/>
  <c r="Q43" i="101" s="1"/>
  <c r="S81" i="101"/>
  <c r="H83" i="101"/>
  <c r="L83" i="101" s="1"/>
  <c r="U83" i="101"/>
  <c r="J85" i="101"/>
  <c r="I86" i="101" s="1"/>
  <c r="Q85" i="101"/>
  <c r="F87" i="101"/>
  <c r="S87" i="101"/>
  <c r="G36" i="101"/>
  <c r="C40" i="101"/>
  <c r="F42" i="101"/>
  <c r="E43" i="101" s="1"/>
  <c r="R65" i="101"/>
  <c r="R68" i="101"/>
  <c r="R71" i="101"/>
  <c r="R74" i="101"/>
  <c r="R77" i="101"/>
  <c r="I81" i="101"/>
  <c r="U81" i="101"/>
  <c r="O83" i="101"/>
  <c r="V83" i="101"/>
  <c r="R85" i="101"/>
  <c r="T87" i="101"/>
  <c r="R23" i="101"/>
  <c r="R26" i="101"/>
  <c r="R29" i="101"/>
  <c r="R32" i="101"/>
  <c r="I36" i="101"/>
  <c r="U36" i="101"/>
  <c r="R40" i="101"/>
  <c r="T42" i="101"/>
  <c r="S43" i="101" s="1"/>
  <c r="C83" i="101"/>
  <c r="J83" i="101"/>
  <c r="I84" i="101" s="1"/>
  <c r="F85" i="101"/>
  <c r="L85" i="101" s="1"/>
  <c r="H87" i="101"/>
  <c r="G88" i="101" s="1"/>
  <c r="C42" i="100"/>
  <c r="C44" i="100"/>
  <c r="Q88" i="100"/>
  <c r="Q40" i="100"/>
  <c r="Q42" i="100"/>
  <c r="E88" i="100"/>
  <c r="S84" i="100"/>
  <c r="R22" i="100"/>
  <c r="R26" i="100"/>
  <c r="R30" i="100"/>
  <c r="R32" i="100"/>
  <c r="G35" i="100"/>
  <c r="A41" i="100"/>
  <c r="H83" i="100"/>
  <c r="G84" i="100" s="1"/>
  <c r="S87" i="100"/>
  <c r="F16" i="100"/>
  <c r="F20" i="100"/>
  <c r="F22" i="100"/>
  <c r="F26" i="100"/>
  <c r="F28" i="100"/>
  <c r="I35" i="100"/>
  <c r="U35" i="100"/>
  <c r="G37" i="100"/>
  <c r="G38" i="100" s="1"/>
  <c r="T37" i="100"/>
  <c r="S38" i="100" s="1"/>
  <c r="D39" i="100"/>
  <c r="C40" i="100" s="1"/>
  <c r="I41" i="100"/>
  <c r="T41" i="100"/>
  <c r="S42" i="100" s="1"/>
  <c r="R65" i="100"/>
  <c r="R68" i="100"/>
  <c r="R71" i="100"/>
  <c r="R74" i="100"/>
  <c r="R77" i="100"/>
  <c r="I81" i="100"/>
  <c r="U81" i="100"/>
  <c r="O83" i="100"/>
  <c r="V83" i="100"/>
  <c r="R85" i="100"/>
  <c r="G87" i="100"/>
  <c r="T87" i="100"/>
  <c r="F62" i="100"/>
  <c r="F68" i="100"/>
  <c r="F77" i="100"/>
  <c r="C83" i="100"/>
  <c r="J83" i="100"/>
  <c r="I84" i="100" s="1"/>
  <c r="F85" i="100"/>
  <c r="E86" i="100" s="1"/>
  <c r="K85" i="100" s="1"/>
  <c r="H87" i="100"/>
  <c r="Q85" i="100"/>
  <c r="C35" i="100"/>
  <c r="U37" i="100"/>
  <c r="U38" i="100" s="1"/>
  <c r="E35" i="100"/>
  <c r="Q35" i="100"/>
  <c r="I37" i="100"/>
  <c r="I38" i="100" s="1"/>
  <c r="H39" i="100"/>
  <c r="G40" i="100" s="1"/>
  <c r="R64" i="99"/>
  <c r="F76" i="99"/>
  <c r="E83" i="99"/>
  <c r="O42" i="99"/>
  <c r="R21" i="99"/>
  <c r="R17" i="99"/>
  <c r="F17" i="99"/>
  <c r="E38" i="99"/>
  <c r="K42" i="99"/>
  <c r="Q90" i="99"/>
  <c r="S86" i="99"/>
  <c r="G41" i="99"/>
  <c r="K40" i="99" s="1"/>
  <c r="L40" i="99"/>
  <c r="X42" i="99"/>
  <c r="Q43" i="99"/>
  <c r="I43" i="99"/>
  <c r="S45" i="99"/>
  <c r="E88" i="99"/>
  <c r="F89" i="99"/>
  <c r="E90" i="99" s="1"/>
  <c r="Q83" i="99"/>
  <c r="G85" i="99"/>
  <c r="I87" i="99"/>
  <c r="X40" i="99"/>
  <c r="R44" i="99"/>
  <c r="X44" i="99" s="1"/>
  <c r="S83" i="99"/>
  <c r="H85" i="99"/>
  <c r="U85" i="99"/>
  <c r="J87" i="99"/>
  <c r="G38" i="99"/>
  <c r="C42" i="99"/>
  <c r="F44" i="99"/>
  <c r="E45" i="99" s="1"/>
  <c r="K44" i="99" s="1"/>
  <c r="R67" i="99"/>
  <c r="R70" i="99"/>
  <c r="R73" i="99"/>
  <c r="R76" i="99"/>
  <c r="R79" i="99"/>
  <c r="I83" i="99"/>
  <c r="U83" i="99"/>
  <c r="O85" i="99"/>
  <c r="V85" i="99"/>
  <c r="R87" i="99"/>
  <c r="X87" i="99" s="1"/>
  <c r="T89" i="99"/>
  <c r="X89" i="99" s="1"/>
  <c r="L42" i="99"/>
  <c r="C44" i="99"/>
  <c r="Q38" i="99"/>
  <c r="R25" i="99"/>
  <c r="R28" i="99"/>
  <c r="R31" i="99"/>
  <c r="R34" i="99"/>
  <c r="U38" i="99"/>
  <c r="F64" i="99"/>
  <c r="F67" i="99"/>
  <c r="F70" i="99"/>
  <c r="D2" i="83"/>
  <c r="A1" i="83"/>
  <c r="R1" i="89"/>
  <c r="X27" i="89"/>
  <c r="Q61" i="89" s="1"/>
  <c r="U27" i="89"/>
  <c r="E61" i="89" s="1"/>
  <c r="R27" i="89"/>
  <c r="Q58" i="89" s="1"/>
  <c r="O27" i="89"/>
  <c r="E58" i="89" s="1"/>
  <c r="J27" i="89"/>
  <c r="Q49" i="89" s="1"/>
  <c r="E49" i="89"/>
  <c r="D27" i="89"/>
  <c r="Q46" i="89" s="1"/>
  <c r="E46" i="89"/>
  <c r="X9" i="89"/>
  <c r="Q55" i="89" s="1"/>
  <c r="U9" i="89"/>
  <c r="E55" i="89" s="1"/>
  <c r="R9" i="89"/>
  <c r="Q52" i="89" s="1"/>
  <c r="O9" i="89"/>
  <c r="E52" i="89" s="1"/>
  <c r="J9" i="89"/>
  <c r="Q43" i="89" s="1"/>
  <c r="E43" i="89"/>
  <c r="D9" i="89"/>
  <c r="Q40" i="89" s="1"/>
  <c r="A9" i="89"/>
  <c r="E40" i="89" s="1"/>
  <c r="P73" i="89"/>
  <c r="J73" i="89"/>
  <c r="P70" i="89"/>
  <c r="J70" i="89"/>
  <c r="P67" i="89"/>
  <c r="J67" i="89"/>
  <c r="P64" i="89"/>
  <c r="J64" i="89"/>
  <c r="P61" i="89"/>
  <c r="J61" i="89"/>
  <c r="P58" i="89"/>
  <c r="J58" i="89"/>
  <c r="P55" i="89"/>
  <c r="J55" i="89"/>
  <c r="P52" i="89"/>
  <c r="J52" i="89"/>
  <c r="P49" i="89"/>
  <c r="J49" i="89"/>
  <c r="P46" i="89"/>
  <c r="J46" i="89"/>
  <c r="P43" i="89"/>
  <c r="J43" i="89"/>
  <c r="P40" i="89"/>
  <c r="J40" i="89"/>
  <c r="D2" i="89"/>
  <c r="A1" i="89"/>
  <c r="U40" i="100" l="1"/>
  <c r="W39" i="100"/>
  <c r="L43" i="100"/>
  <c r="I42" i="100"/>
  <c r="E43" i="106"/>
  <c r="K89" i="99"/>
  <c r="K38" i="108"/>
  <c r="I39" i="108"/>
  <c r="U41" i="108"/>
  <c r="K42" i="108"/>
  <c r="K87" i="109"/>
  <c r="X40" i="102"/>
  <c r="W40" i="102"/>
  <c r="L83" i="107"/>
  <c r="G84" i="107"/>
  <c r="S88" i="106"/>
  <c r="W87" i="106" s="1"/>
  <c r="U84" i="106"/>
  <c r="W83" i="108"/>
  <c r="X40" i="101"/>
  <c r="X42" i="109"/>
  <c r="L42" i="109"/>
  <c r="U84" i="100"/>
  <c r="K40" i="107"/>
  <c r="L40" i="107"/>
  <c r="S39" i="107"/>
  <c r="W38" i="107" s="1"/>
  <c r="W42" i="99"/>
  <c r="K39" i="100"/>
  <c r="K42" i="101"/>
  <c r="L87" i="101"/>
  <c r="K40" i="102"/>
  <c r="I84" i="102"/>
  <c r="K42" i="106"/>
  <c r="W87" i="107"/>
  <c r="X42" i="107"/>
  <c r="X87" i="107"/>
  <c r="X83" i="109"/>
  <c r="K38" i="109"/>
  <c r="W40" i="109"/>
  <c r="U41" i="109"/>
  <c r="K83" i="102"/>
  <c r="W42" i="107"/>
  <c r="U86" i="99"/>
  <c r="Q45" i="99"/>
  <c r="W44" i="99" s="1"/>
  <c r="S88" i="100"/>
  <c r="W87" i="100" s="1"/>
  <c r="X42" i="101"/>
  <c r="E88" i="101"/>
  <c r="K87" i="101" s="1"/>
  <c r="K40" i="101"/>
  <c r="S88" i="102"/>
  <c r="U84" i="102"/>
  <c r="K42" i="109"/>
  <c r="Q43" i="109"/>
  <c r="L87" i="109"/>
  <c r="E41" i="109"/>
  <c r="K40" i="109" s="1"/>
  <c r="K83" i="107"/>
  <c r="W40" i="107"/>
  <c r="I88" i="99"/>
  <c r="K87" i="99" s="1"/>
  <c r="L89" i="99"/>
  <c r="X41" i="100"/>
  <c r="G88" i="100"/>
  <c r="L83" i="100"/>
  <c r="L40" i="101"/>
  <c r="L42" i="101"/>
  <c r="S88" i="101"/>
  <c r="W87" i="101" s="1"/>
  <c r="X83" i="101"/>
  <c r="W42" i="101"/>
  <c r="G84" i="101"/>
  <c r="K83" i="101" s="1"/>
  <c r="L40" i="102"/>
  <c r="X83" i="106"/>
  <c r="S43" i="106"/>
  <c r="W38" i="106"/>
  <c r="E88" i="107"/>
  <c r="K87" i="107" s="1"/>
  <c r="L87" i="108"/>
  <c r="E88" i="108"/>
  <c r="K87" i="108" s="1"/>
  <c r="G84" i="109"/>
  <c r="K83" i="109" s="1"/>
  <c r="L83" i="109"/>
  <c r="K85" i="109"/>
  <c r="W42" i="109"/>
  <c r="S88" i="109"/>
  <c r="X85" i="109"/>
  <c r="Q86" i="109"/>
  <c r="W85" i="109" s="1"/>
  <c r="U84" i="109"/>
  <c r="W83" i="109" s="1"/>
  <c r="W87" i="109"/>
  <c r="L85" i="108"/>
  <c r="K85" i="108"/>
  <c r="S88" i="108"/>
  <c r="W87" i="108" s="1"/>
  <c r="G84" i="108"/>
  <c r="K83" i="108" s="1"/>
  <c r="L83" i="108"/>
  <c r="Q86" i="108"/>
  <c r="W85" i="108" s="1"/>
  <c r="W40" i="108"/>
  <c r="X38" i="108"/>
  <c r="X83" i="108"/>
  <c r="X40" i="108"/>
  <c r="X85" i="107"/>
  <c r="Q86" i="107"/>
  <c r="W85" i="107" s="1"/>
  <c r="L85" i="107"/>
  <c r="G39" i="107"/>
  <c r="K38" i="107" s="1"/>
  <c r="L38" i="107"/>
  <c r="X83" i="107"/>
  <c r="K85" i="107"/>
  <c r="K40" i="106"/>
  <c r="G39" i="106"/>
  <c r="K38" i="106" s="1"/>
  <c r="L38" i="106"/>
  <c r="L40" i="106"/>
  <c r="W42" i="106"/>
  <c r="L42" i="106"/>
  <c r="X38" i="106"/>
  <c r="X85" i="106"/>
  <c r="Q86" i="106"/>
  <c r="W85" i="106" s="1"/>
  <c r="G88" i="106"/>
  <c r="K87" i="106" s="1"/>
  <c r="L83" i="106"/>
  <c r="L87" i="106"/>
  <c r="K83" i="106"/>
  <c r="W83" i="106"/>
  <c r="E86" i="106"/>
  <c r="K85" i="106" s="1"/>
  <c r="L85" i="106"/>
  <c r="X87" i="106"/>
  <c r="K42" i="102"/>
  <c r="X87" i="102"/>
  <c r="X85" i="102"/>
  <c r="Q86" i="102"/>
  <c r="W85" i="102" s="1"/>
  <c r="X42" i="102"/>
  <c r="Q43" i="102"/>
  <c r="W42" i="102" s="1"/>
  <c r="E86" i="102"/>
  <c r="K85" i="102" s="1"/>
  <c r="L85" i="102"/>
  <c r="W83" i="102"/>
  <c r="L87" i="102"/>
  <c r="G39" i="102"/>
  <c r="K38" i="102" s="1"/>
  <c r="L38" i="102"/>
  <c r="K87" i="102"/>
  <c r="W87" i="102"/>
  <c r="E86" i="101"/>
  <c r="K85" i="101" s="1"/>
  <c r="X87" i="101"/>
  <c r="X85" i="101"/>
  <c r="Q86" i="101"/>
  <c r="W85" i="101" s="1"/>
  <c r="G39" i="101"/>
  <c r="K38" i="101" s="1"/>
  <c r="L38" i="101"/>
  <c r="Q41" i="101"/>
  <c r="W40" i="101" s="1"/>
  <c r="U84" i="101"/>
  <c r="W83" i="101" s="1"/>
  <c r="W83" i="100"/>
  <c r="X37" i="100"/>
  <c r="X83" i="100"/>
  <c r="K37" i="100"/>
  <c r="W41" i="100"/>
  <c r="X87" i="100"/>
  <c r="L37" i="100"/>
  <c r="X85" i="100"/>
  <c r="Q86" i="100"/>
  <c r="W85" i="100" s="1"/>
  <c r="L39" i="100"/>
  <c r="K43" i="100"/>
  <c r="K83" i="100"/>
  <c r="W37" i="100"/>
  <c r="L87" i="100"/>
  <c r="L85" i="100"/>
  <c r="L41" i="100"/>
  <c r="K87" i="100"/>
  <c r="K41" i="100"/>
  <c r="G86" i="99"/>
  <c r="K85" i="99" s="1"/>
  <c r="L85" i="99"/>
  <c r="W85" i="99"/>
  <c r="Q88" i="99"/>
  <c r="W87" i="99" s="1"/>
  <c r="L44" i="99"/>
  <c r="L87" i="99"/>
  <c r="S90" i="99"/>
  <c r="W89" i="99" s="1"/>
  <c r="X85" i="99"/>
  <c r="X27" i="88"/>
  <c r="Q63" i="88" s="1"/>
  <c r="U27" i="88"/>
  <c r="E63" i="88" s="1"/>
  <c r="Q78" i="88" s="1"/>
  <c r="R27" i="88"/>
  <c r="Q60" i="88" s="1"/>
  <c r="O27" i="88"/>
  <c r="E60" i="88" s="1"/>
  <c r="E78" i="88" s="1"/>
  <c r="J27" i="88"/>
  <c r="Q49" i="88" s="1"/>
  <c r="Q70" i="88" s="1"/>
  <c r="E49" i="88"/>
  <c r="D27" i="88"/>
  <c r="Q46" i="88" s="1"/>
  <c r="E46" i="88"/>
  <c r="E70" i="88" s="1"/>
  <c r="X9" i="88"/>
  <c r="Q57" i="88" s="1"/>
  <c r="E57" i="88"/>
  <c r="Q74" i="88" s="1"/>
  <c r="R9" i="88"/>
  <c r="Q53" i="88" s="1"/>
  <c r="E53" i="88"/>
  <c r="E74" i="88" s="1"/>
  <c r="J9" i="88"/>
  <c r="Q43" i="88" s="1"/>
  <c r="E43" i="88"/>
  <c r="Q67" i="88" s="1"/>
  <c r="D9" i="88"/>
  <c r="Q40" i="88" s="1"/>
  <c r="R1" i="88"/>
  <c r="D2" i="88"/>
  <c r="A1" i="88"/>
  <c r="A9" i="88"/>
  <c r="E40" i="88" s="1"/>
  <c r="E67" i="88" s="1"/>
  <c r="P78" i="88"/>
  <c r="J78" i="88"/>
  <c r="P74" i="88"/>
  <c r="J74" i="88"/>
  <c r="P70" i="88"/>
  <c r="J70" i="88"/>
  <c r="P67" i="88"/>
  <c r="J67" i="88"/>
  <c r="P63" i="88"/>
  <c r="J63" i="88"/>
  <c r="P60" i="88"/>
  <c r="J60" i="88"/>
  <c r="P57" i="88"/>
  <c r="J57" i="88"/>
  <c r="P53" i="88"/>
  <c r="J53" i="88"/>
  <c r="P49" i="88"/>
  <c r="J49" i="88"/>
  <c r="P46" i="88"/>
  <c r="J46" i="88"/>
  <c r="P43" i="88"/>
  <c r="J43" i="88"/>
  <c r="P40" i="88"/>
  <c r="J40" i="88"/>
  <c r="P39" i="83"/>
  <c r="J39" i="83"/>
  <c r="R1" i="83" l="1"/>
  <c r="AE4" i="85"/>
  <c r="P35" i="83" l="1"/>
  <c r="J35" i="83"/>
  <c r="P32" i="83"/>
  <c r="J32" i="83"/>
  <c r="Q28" i="83"/>
  <c r="P28" i="83"/>
  <c r="J28" i="83"/>
  <c r="E28" i="83"/>
  <c r="Q25" i="83"/>
  <c r="P25" i="83"/>
  <c r="J25" i="83"/>
  <c r="E25" i="83"/>
  <c r="Q22" i="83"/>
  <c r="P22" i="83"/>
  <c r="J22" i="83"/>
  <c r="E22" i="83"/>
  <c r="Q19" i="83"/>
  <c r="P19" i="83"/>
  <c r="J19" i="83"/>
  <c r="E19" i="83"/>
</calcChain>
</file>

<file path=xl/sharedStrings.xml><?xml version="1.0" encoding="utf-8"?>
<sst xmlns="http://schemas.openxmlformats.org/spreadsheetml/2006/main" count="1387" uniqueCount="450">
  <si>
    <t>○第50回栃木県U-10サッカー選手権大会 抽選順</t>
    <phoneticPr fontId="3"/>
  </si>
  <si>
    <t>抽選結果</t>
  </si>
  <si>
    <t>【会場担当チーム】（１６チーム）</t>
    <phoneticPr fontId="3"/>
  </si>
  <si>
    <t>H4</t>
  </si>
  <si>
    <t>真岡西サッカークラブブリッツ</t>
  </si>
  <si>
    <t>真岡市総合運動公園運動広場A</t>
  </si>
  <si>
    <t>P4</t>
  </si>
  <si>
    <t>エスペランサＭＯＫＡ　Ｕ－１０</t>
    <phoneticPr fontId="3"/>
  </si>
  <si>
    <t>真岡市総合運動公園運動広場B</t>
  </si>
  <si>
    <t>L4</t>
  </si>
  <si>
    <t>益子ＳＣ</t>
    <phoneticPr fontId="3"/>
  </si>
  <si>
    <t>益子町南運動場A</t>
  </si>
  <si>
    <t>I4</t>
  </si>
  <si>
    <t>茂木ＦＣ</t>
    <phoneticPr fontId="3"/>
  </si>
  <si>
    <t>益子町南運動場B</t>
  </si>
  <si>
    <t>A4</t>
  </si>
  <si>
    <t>ＦＣ中村Ａ</t>
    <phoneticPr fontId="3"/>
  </si>
  <si>
    <t>鬼怒自然公園（クレー）A</t>
  </si>
  <si>
    <t>E4</t>
  </si>
  <si>
    <t>久下田ＦＣ</t>
    <phoneticPr fontId="3"/>
  </si>
  <si>
    <t>鬼怒自然公園（クレー）B</t>
  </si>
  <si>
    <t>G4</t>
  </si>
  <si>
    <t>南河内サッカースポーツ少年団</t>
    <rPh sb="0" eb="1">
      <t>ミナミ</t>
    </rPh>
    <rPh sb="1" eb="2">
      <t>カワ</t>
    </rPh>
    <rPh sb="11" eb="14">
      <t>ショウネンダン</t>
    </rPh>
    <phoneticPr fontId="1"/>
  </si>
  <si>
    <t>J4</t>
  </si>
  <si>
    <t>ＪＦＣ　Ｗｉｎｇ</t>
    <phoneticPr fontId="3"/>
  </si>
  <si>
    <t>M4</t>
  </si>
  <si>
    <t>Ｋ－ＷＥＳＴ．ＦＣ２００１</t>
    <phoneticPr fontId="3"/>
  </si>
  <si>
    <t>足利本町グランドA</t>
  </si>
  <si>
    <t>D4</t>
  </si>
  <si>
    <t>足利サッカークラブジュニア</t>
    <phoneticPr fontId="3"/>
  </si>
  <si>
    <t>足利本町グランドB</t>
  </si>
  <si>
    <t>N4</t>
  </si>
  <si>
    <t>ＦＣ　ＳＦｉＤＡ</t>
    <phoneticPr fontId="3"/>
  </si>
  <si>
    <t>SAKURAｸﾞﾘｰﾝﾌｨｰﾙﾄﾞA</t>
  </si>
  <si>
    <t>O4</t>
  </si>
  <si>
    <t>さくらボン・ディ・ボーラ</t>
  </si>
  <si>
    <t>SAKURAｸﾞﾘｰﾝﾌｨｰﾙﾄﾞB</t>
  </si>
  <si>
    <t>B4</t>
  </si>
  <si>
    <t>フットボールクラブ氏家</t>
    <rPh sb="9" eb="11">
      <t>ウジイエ</t>
    </rPh>
    <phoneticPr fontId="42"/>
  </si>
  <si>
    <t>鬼怒川運動公園A</t>
  </si>
  <si>
    <t>C4</t>
  </si>
  <si>
    <t>上松山クラブ</t>
    <rPh sb="0" eb="3">
      <t>カミマツヤマ</t>
    </rPh>
    <phoneticPr fontId="42"/>
  </si>
  <si>
    <t>鬼怒川運動公園B</t>
  </si>
  <si>
    <t>K4</t>
  </si>
  <si>
    <t>豊郷ジュニアフットボールクラブ宇都宮</t>
    <rPh sb="0" eb="2">
      <t>トヨサト</t>
    </rPh>
    <rPh sb="15" eb="18">
      <t>ウツノミヤ</t>
    </rPh>
    <phoneticPr fontId="1"/>
  </si>
  <si>
    <t>鬼怒グリーンパーク白沢A</t>
  </si>
  <si>
    <t>F4</t>
  </si>
  <si>
    <t>カテット白沢サッカースクール</t>
    <rPh sb="0" eb="14">
      <t>シラサワ</t>
    </rPh>
    <phoneticPr fontId="1"/>
  </si>
  <si>
    <t>鬼怒グリーンパーク白沢B</t>
  </si>
  <si>
    <t>抽選結果</t>
    <phoneticPr fontId="3"/>
  </si>
  <si>
    <t>【芳賀地区】</t>
    <rPh sb="1" eb="3">
      <t>ハガ</t>
    </rPh>
    <phoneticPr fontId="3"/>
  </si>
  <si>
    <t>F1</t>
  </si>
  <si>
    <t>ＪＦＣアミスタ市貝</t>
  </si>
  <si>
    <t>N1</t>
  </si>
  <si>
    <t>ＨＦＣ．ＺＥＲＯ真岡</t>
  </si>
  <si>
    <t>K3</t>
  </si>
  <si>
    <t>ＦＣ中村Ｂ</t>
  </si>
  <si>
    <t>G5</t>
  </si>
  <si>
    <t>亀山サッカークラブ</t>
  </si>
  <si>
    <t>J3</t>
  </si>
  <si>
    <t>ＦＣ真岡２１ファンタジー</t>
  </si>
  <si>
    <t>B1</t>
  </si>
  <si>
    <t>Ｊ－ＳＰＯＲＴＳ　ＦＯＯＴＢＡＬＬＣＬＵＢ　Ｕ－１２</t>
  </si>
  <si>
    <t>O5</t>
  </si>
  <si>
    <t>祖母井クラブ</t>
  </si>
  <si>
    <t>C6</t>
  </si>
  <si>
    <t>ＪＦＣファイターズ</t>
  </si>
  <si>
    <t>【下都賀地区】</t>
    <rPh sb="1" eb="4">
      <t>シモツガ</t>
    </rPh>
    <phoneticPr fontId="3"/>
  </si>
  <si>
    <t>L6</t>
  </si>
  <si>
    <t>都賀クラブジュニア</t>
    <rPh sb="0" eb="2">
      <t>ツガ</t>
    </rPh>
    <phoneticPr fontId="4"/>
  </si>
  <si>
    <t>K2</t>
  </si>
  <si>
    <t>壬生ＦＣユナイテッド</t>
    <rPh sb="0" eb="2">
      <t>ミブ</t>
    </rPh>
    <phoneticPr fontId="4"/>
  </si>
  <si>
    <t>E6</t>
  </si>
  <si>
    <t>国分寺サッカークラブ</t>
    <rPh sb="0" eb="3">
      <t>コクブンジ</t>
    </rPh>
    <phoneticPr fontId="4"/>
  </si>
  <si>
    <t>A6</t>
  </si>
  <si>
    <t>栃木ウーヴァＦＣ・Ｕ－１２</t>
    <rPh sb="0" eb="2">
      <t>トチギ</t>
    </rPh>
    <phoneticPr fontId="4"/>
  </si>
  <si>
    <t>F6</t>
  </si>
  <si>
    <t>野木ＳＳＳ</t>
    <rPh sb="0" eb="2">
      <t>ノギ</t>
    </rPh>
    <phoneticPr fontId="4"/>
  </si>
  <si>
    <t>O6</t>
  </si>
  <si>
    <t>ＦＣプリメーロ</t>
  </si>
  <si>
    <t>B3</t>
  </si>
  <si>
    <t>小山三小ＦＣ</t>
    <rPh sb="0" eb="2">
      <t>オヤマ</t>
    </rPh>
    <rPh sb="2" eb="3">
      <t>サン</t>
    </rPh>
    <rPh sb="3" eb="4">
      <t>ショウ</t>
    </rPh>
    <phoneticPr fontId="4"/>
  </si>
  <si>
    <t>H5</t>
  </si>
  <si>
    <t>大谷北ＦＣフォルテ</t>
    <rPh sb="0" eb="2">
      <t>オオヤ</t>
    </rPh>
    <rPh sb="2" eb="3">
      <t>キタ</t>
    </rPh>
    <phoneticPr fontId="4"/>
  </si>
  <si>
    <t>P5</t>
  </si>
  <si>
    <t>ＦＣがむしゃら</t>
  </si>
  <si>
    <t>N6</t>
  </si>
  <si>
    <t>間東ＦＣミラクルズ</t>
    <rPh sb="0" eb="2">
      <t>マヒガシ</t>
    </rPh>
    <phoneticPr fontId="4"/>
  </si>
  <si>
    <t>D2</t>
  </si>
  <si>
    <t>大谷東フットボールクラブ</t>
    <rPh sb="0" eb="2">
      <t>オオヤ</t>
    </rPh>
    <rPh sb="2" eb="3">
      <t>ヒガシ</t>
    </rPh>
    <phoneticPr fontId="4"/>
  </si>
  <si>
    <t>I6</t>
  </si>
  <si>
    <t xml:space="preserve">Ｆ．Ｃ．栃木ジュニア </t>
    <rPh sb="4" eb="6">
      <t>トチギ</t>
    </rPh>
    <phoneticPr fontId="4"/>
  </si>
  <si>
    <t>L1</t>
  </si>
  <si>
    <t>栃木ジュニオール</t>
    <rPh sb="0" eb="2">
      <t>トチギ</t>
    </rPh>
    <phoneticPr fontId="4"/>
  </si>
  <si>
    <t>M5</t>
  </si>
  <si>
    <t>ＳＡＫＵＲＡ ＦＯＯＴＢＡＬＬ ＣＬＵＢ Ｊｒ</t>
  </si>
  <si>
    <t>O2</t>
  </si>
  <si>
    <t>ＭＯＲＡＮＧＯ栃木フットボールクラブＵ－１２</t>
    <rPh sb="7" eb="9">
      <t>トチギ</t>
    </rPh>
    <phoneticPr fontId="11"/>
  </si>
  <si>
    <t>C1</t>
  </si>
  <si>
    <t>ＦＣ　ＶＡＬＯＮ</t>
  </si>
  <si>
    <t>【両毛地区】</t>
    <rPh sb="1" eb="3">
      <t>リョウモウ</t>
    </rPh>
    <phoneticPr fontId="3"/>
  </si>
  <si>
    <t>P3</t>
  </si>
  <si>
    <t>ＦＣ毛野</t>
  </si>
  <si>
    <t>E3</t>
  </si>
  <si>
    <t>ＧＲＳ足利Ｊｒ．</t>
  </si>
  <si>
    <t>L5</t>
  </si>
  <si>
    <t>ＧＲＳ足利Ｕ－１０</t>
  </si>
  <si>
    <t>H3</t>
  </si>
  <si>
    <t>三重・山前ＦＣ</t>
  </si>
  <si>
    <t>K5</t>
  </si>
  <si>
    <t>ＦＣ　ＳＨＵＪＡＫＵ</t>
  </si>
  <si>
    <t>A3</t>
  </si>
  <si>
    <t>佐野ＳＳＳ</t>
  </si>
  <si>
    <t>G2</t>
  </si>
  <si>
    <t>北郷ＦＣ</t>
  </si>
  <si>
    <t>N3</t>
  </si>
  <si>
    <t>坂西ジュニオール</t>
  </si>
  <si>
    <t>F2</t>
  </si>
  <si>
    <t>御厨フットボールクラブ</t>
  </si>
  <si>
    <t>I3</t>
  </si>
  <si>
    <t>ＦＥ．アトレチコ佐野</t>
  </si>
  <si>
    <t>【北那須地区】</t>
    <rPh sb="1" eb="4">
      <t>キタナス</t>
    </rPh>
    <phoneticPr fontId="3"/>
  </si>
  <si>
    <t>D3</t>
  </si>
  <si>
    <t>ＦＣ西那須２１アストロ</t>
  </si>
  <si>
    <t>M6</t>
  </si>
  <si>
    <t>三島ＦＣ</t>
  </si>
  <si>
    <t>N5</t>
  </si>
  <si>
    <t>野原グランディオスＦＣ</t>
  </si>
  <si>
    <t>C3</t>
  </si>
  <si>
    <t>東那須野ＦＣ　Ｕ－１０</t>
  </si>
  <si>
    <t>K6</t>
  </si>
  <si>
    <t>ボンジボーラ栃木</t>
    <rPh sb="6" eb="8">
      <t>トチギ</t>
    </rPh>
    <phoneticPr fontId="11"/>
  </si>
  <si>
    <t>A5</t>
  </si>
  <si>
    <t>ボンジボーラ栃木 セカンド</t>
    <rPh sb="6" eb="8">
      <t>トチギ</t>
    </rPh>
    <phoneticPr fontId="11"/>
  </si>
  <si>
    <t>O1</t>
  </si>
  <si>
    <t>ＫＯＨＡＲＵ　ＰＲＯＵＤ栃木フットボールクラブ</t>
  </si>
  <si>
    <t>F5</t>
  </si>
  <si>
    <t>大田原城山サッカークラブ</t>
  </si>
  <si>
    <t>J6</t>
  </si>
  <si>
    <t>紫塚ＦＣ</t>
  </si>
  <si>
    <t>【塩谷・南那須地区】</t>
    <rPh sb="1" eb="3">
      <t>シオヤ</t>
    </rPh>
    <rPh sb="4" eb="7">
      <t>ミナミナス</t>
    </rPh>
    <rPh sb="7" eb="9">
      <t>チク</t>
    </rPh>
    <phoneticPr fontId="3"/>
  </si>
  <si>
    <t>M3</t>
  </si>
  <si>
    <t>しおやＦＣヴィガウス</t>
  </si>
  <si>
    <t>A2</t>
  </si>
  <si>
    <t>ＦＣバジェルボ那須烏山</t>
    <rPh sb="7" eb="11">
      <t>ナスカラスヤマ</t>
    </rPh>
    <phoneticPr fontId="17"/>
  </si>
  <si>
    <t>D5</t>
  </si>
  <si>
    <t>喜連川ＳＣ　Ｊｒ</t>
    <rPh sb="0" eb="3">
      <t>キツレガワ</t>
    </rPh>
    <phoneticPr fontId="17"/>
  </si>
  <si>
    <t>P6</t>
  </si>
  <si>
    <t>ヴェルフェ矢板Ｕ－１０　ｖｅｒｔ</t>
    <rPh sb="5" eb="7">
      <t>ヤイタ</t>
    </rPh>
    <phoneticPr fontId="17"/>
  </si>
  <si>
    <t>I1</t>
  </si>
  <si>
    <t>ヴェルフェ矢板Ｕ－１０　ｂｌａｎｃ</t>
    <rPh sb="5" eb="7">
      <t>ヤイタ</t>
    </rPh>
    <phoneticPr fontId="17"/>
  </si>
  <si>
    <t>【宇河地区】</t>
    <rPh sb="1" eb="2">
      <t>ウ</t>
    </rPh>
    <rPh sb="2" eb="3">
      <t>カワ</t>
    </rPh>
    <rPh sb="3" eb="5">
      <t>チク</t>
    </rPh>
    <phoneticPr fontId="3"/>
  </si>
  <si>
    <t>H6</t>
  </si>
  <si>
    <t>宝木キッカーズ</t>
    <rPh sb="0" eb="1">
      <t>タカラ</t>
    </rPh>
    <rPh sb="1" eb="2">
      <t>モク</t>
    </rPh>
    <phoneticPr fontId="3"/>
  </si>
  <si>
    <t>H2</t>
  </si>
  <si>
    <t>国本ジュニアサッカークラブ</t>
  </si>
  <si>
    <t>M1</t>
  </si>
  <si>
    <t>ともぞうサッカークラブ　Ｕ１０</t>
  </si>
  <si>
    <t>I5</t>
  </si>
  <si>
    <t>上河内ジュニアサッカークラブ</t>
  </si>
  <si>
    <t>G1</t>
  </si>
  <si>
    <t>Ｓ４ スぺランツァ</t>
  </si>
  <si>
    <t>P1</t>
  </si>
  <si>
    <t>ＦＣ ブロケード</t>
  </si>
  <si>
    <t>A7</t>
  </si>
  <si>
    <t>ＦＣグランディール宇都宮</t>
    <rPh sb="9" eb="12">
      <t>ウツノミヤ</t>
    </rPh>
    <phoneticPr fontId="3"/>
  </si>
  <si>
    <t>E5</t>
  </si>
  <si>
    <t>ＦＣグラシアス</t>
  </si>
  <si>
    <t>J1</t>
  </si>
  <si>
    <t>ＦＣスポルト宇都宮</t>
  </si>
  <si>
    <t>D1</t>
  </si>
  <si>
    <t>ＩＳＯ　ＳＯＣＣＥＲＣＬＵＢ</t>
  </si>
  <si>
    <t>E2</t>
  </si>
  <si>
    <t>宇都宮フットボールクラブジュニア</t>
  </si>
  <si>
    <t>B2</t>
  </si>
  <si>
    <t>清原サッカースポーツ少年団</t>
    <rPh sb="0" eb="2">
      <t>キヨハラ</t>
    </rPh>
    <rPh sb="10" eb="13">
      <t>ショウネンダン</t>
    </rPh>
    <phoneticPr fontId="3"/>
  </si>
  <si>
    <t>F3</t>
  </si>
  <si>
    <t>石井フットボールクラブ</t>
    <rPh sb="0" eb="2">
      <t>イシイ</t>
    </rPh>
    <phoneticPr fontId="3"/>
  </si>
  <si>
    <t>D6</t>
  </si>
  <si>
    <t>ＦＣ みらい</t>
  </si>
  <si>
    <t>C5</t>
  </si>
  <si>
    <t>栃木サッカークラブＵ－１２</t>
  </si>
  <si>
    <t>O3</t>
  </si>
  <si>
    <t>ＦＣ　Ｒｉｓｏ</t>
  </si>
  <si>
    <t>G6</t>
  </si>
  <si>
    <t>ｕｎｉｏｎ　ｓｐｏｒｔｓ　ｃｌｕｂ</t>
  </si>
  <si>
    <t>I2</t>
  </si>
  <si>
    <t>ＳＵＧＡＯサッカークラブ</t>
  </si>
  <si>
    <t>N2</t>
  </si>
  <si>
    <t>富士見サッカースポーツ少年団</t>
    <rPh sb="0" eb="3">
      <t>フジミ</t>
    </rPh>
    <rPh sb="11" eb="14">
      <t>ショウネンダン</t>
    </rPh>
    <phoneticPr fontId="3"/>
  </si>
  <si>
    <t>C2</t>
  </si>
  <si>
    <t>ＦＣアネーロ宇都宮・Ｕ－１０</t>
  </si>
  <si>
    <t>B6</t>
  </si>
  <si>
    <t>宇大附属小サッカースポーツ少年団</t>
  </si>
  <si>
    <t>L3</t>
  </si>
  <si>
    <t>緑が丘 ＹＦＣサッカー教室</t>
    <rPh sb="0" eb="1">
      <t>ミドリ</t>
    </rPh>
    <rPh sb="2" eb="3">
      <t>オカ</t>
    </rPh>
    <rPh sb="11" eb="13">
      <t>キョウシツ</t>
    </rPh>
    <phoneticPr fontId="3"/>
  </si>
  <si>
    <t>J5</t>
  </si>
  <si>
    <t>ＮＰＯ法人サウス宇都宮スポーツクラブ</t>
    <rPh sb="3" eb="5">
      <t>ホウジン</t>
    </rPh>
    <rPh sb="5" eb="18">
      <t>ウツノミヤ</t>
    </rPh>
    <phoneticPr fontId="3"/>
  </si>
  <si>
    <t>A1</t>
  </si>
  <si>
    <t>ＦＣアリーバ</t>
  </si>
  <si>
    <t>【上都賀地区】</t>
    <rPh sb="1" eb="4">
      <t>カミツガ</t>
    </rPh>
    <phoneticPr fontId="3"/>
  </si>
  <si>
    <t>E1</t>
  </si>
  <si>
    <t>鹿沼東光ＦＣ</t>
  </si>
  <si>
    <t>P2</t>
  </si>
  <si>
    <t>今市ＦＣプログレス</t>
  </si>
  <si>
    <t>M2</t>
  </si>
  <si>
    <t>北押原ＦＣ</t>
  </si>
  <si>
    <t>J2</t>
  </si>
  <si>
    <t>さつきが丘スポーツ少年団サッカー部</t>
    <rPh sb="4" eb="5">
      <t>オカ</t>
    </rPh>
    <rPh sb="9" eb="12">
      <t>ショウネンダン</t>
    </rPh>
    <rPh sb="16" eb="17">
      <t>ブ</t>
    </rPh>
    <phoneticPr fontId="11"/>
  </si>
  <si>
    <t>L2</t>
  </si>
  <si>
    <t>鹿沼西ＦＣ</t>
  </si>
  <si>
    <t>H1</t>
  </si>
  <si>
    <t>ＦＣあわのレジェンド</t>
  </si>
  <si>
    <t>B5</t>
  </si>
  <si>
    <t>アルゼンチンサッカークラブ日光</t>
  </si>
  <si>
    <t>K1</t>
  </si>
  <si>
    <t>ＮＩＫＫＯ．ＳＰＯＲＴＳ．ＣＬＵＢ</t>
  </si>
  <si>
    <t>G3</t>
  </si>
  <si>
    <t>藤原ＦＣ</t>
  </si>
  <si>
    <t>第５０回栃木県U-10サッカー選手権大会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2">
      <t>ク</t>
    </rPh>
    <rPh sb="23" eb="24">
      <t>ア</t>
    </rPh>
    <rPh sb="26" eb="27">
      <t>ヒョウ</t>
    </rPh>
    <phoneticPr fontId="3"/>
  </si>
  <si>
    <t>■第1日　10月16日</t>
    <rPh sb="7" eb="8">
      <t>ツキ</t>
    </rPh>
    <rPh sb="10" eb="11">
      <t>ニチ</t>
    </rPh>
    <phoneticPr fontId="3"/>
  </si>
  <si>
    <t>一次リーグ</t>
    <rPh sb="0" eb="2">
      <t>イチジ</t>
    </rPh>
    <phoneticPr fontId="3"/>
  </si>
  <si>
    <t>第１会場</t>
    <rPh sb="0" eb="1">
      <t>ダイ</t>
    </rPh>
    <rPh sb="2" eb="3">
      <t>カイ</t>
    </rPh>
    <rPh sb="3" eb="4">
      <t>ジョウ</t>
    </rPh>
    <phoneticPr fontId="3"/>
  </si>
  <si>
    <t>第２会場</t>
    <rPh sb="0" eb="1">
      <t>ダイ</t>
    </rPh>
    <rPh sb="2" eb="3">
      <t>カイ</t>
    </rPh>
    <rPh sb="3" eb="4">
      <t>ジョウ</t>
    </rPh>
    <phoneticPr fontId="3"/>
  </si>
  <si>
    <t>第３会場</t>
    <rPh sb="0" eb="1">
      <t>ダイ</t>
    </rPh>
    <rPh sb="2" eb="3">
      <t>カイ</t>
    </rPh>
    <rPh sb="3" eb="4">
      <t>ジョウ</t>
    </rPh>
    <phoneticPr fontId="3"/>
  </si>
  <si>
    <t>第４会場</t>
    <rPh sb="0" eb="1">
      <t>ダイ</t>
    </rPh>
    <rPh sb="2" eb="4">
      <t>カイジョウ</t>
    </rPh>
    <phoneticPr fontId="3"/>
  </si>
  <si>
    <t>A</t>
    <phoneticPr fontId="3"/>
  </si>
  <si>
    <t>AA</t>
    <phoneticPr fontId="3"/>
  </si>
  <si>
    <t>B</t>
    <phoneticPr fontId="3"/>
  </si>
  <si>
    <t>BB</t>
    <phoneticPr fontId="3"/>
  </si>
  <si>
    <t>C</t>
    <phoneticPr fontId="3"/>
  </si>
  <si>
    <t>CC</t>
    <phoneticPr fontId="3"/>
  </si>
  <si>
    <t>D</t>
    <phoneticPr fontId="3"/>
  </si>
  <si>
    <t>DD</t>
    <phoneticPr fontId="3"/>
  </si>
  <si>
    <t>第５会場</t>
    <rPh sb="0" eb="1">
      <t>ダイ</t>
    </rPh>
    <rPh sb="2" eb="3">
      <t>カイ</t>
    </rPh>
    <rPh sb="3" eb="4">
      <t>ジョウ</t>
    </rPh>
    <phoneticPr fontId="3"/>
  </si>
  <si>
    <t>第６会場</t>
    <rPh sb="0" eb="1">
      <t>ダイ</t>
    </rPh>
    <rPh sb="2" eb="3">
      <t>カイ</t>
    </rPh>
    <rPh sb="3" eb="4">
      <t>ジョウ</t>
    </rPh>
    <phoneticPr fontId="3"/>
  </si>
  <si>
    <t>第７会場</t>
    <rPh sb="0" eb="1">
      <t>ダイ</t>
    </rPh>
    <rPh sb="2" eb="3">
      <t>カイ</t>
    </rPh>
    <rPh sb="3" eb="4">
      <t>ジョウ</t>
    </rPh>
    <phoneticPr fontId="3"/>
  </si>
  <si>
    <t>第８会場</t>
    <rPh sb="0" eb="1">
      <t>ダイ</t>
    </rPh>
    <rPh sb="2" eb="4">
      <t>カイジョウ</t>
    </rPh>
    <phoneticPr fontId="3"/>
  </si>
  <si>
    <t>E</t>
    <phoneticPr fontId="3"/>
  </si>
  <si>
    <t>EE</t>
    <phoneticPr fontId="3"/>
  </si>
  <si>
    <t>F</t>
    <phoneticPr fontId="3"/>
  </si>
  <si>
    <t>FF</t>
    <phoneticPr fontId="3"/>
  </si>
  <si>
    <t>G</t>
    <phoneticPr fontId="3"/>
  </si>
  <si>
    <t>GG</t>
    <phoneticPr fontId="3"/>
  </si>
  <si>
    <t>H</t>
    <phoneticPr fontId="3"/>
  </si>
  <si>
    <t>HH</t>
    <phoneticPr fontId="3"/>
  </si>
  <si>
    <t>第９会場</t>
    <rPh sb="0" eb="1">
      <t>ダイ</t>
    </rPh>
    <rPh sb="2" eb="3">
      <t>カイ</t>
    </rPh>
    <rPh sb="3" eb="4">
      <t>ジョウ</t>
    </rPh>
    <phoneticPr fontId="3"/>
  </si>
  <si>
    <t>第１０会場</t>
    <rPh sb="0" eb="1">
      <t>ダイ</t>
    </rPh>
    <rPh sb="3" eb="4">
      <t>カイ</t>
    </rPh>
    <rPh sb="4" eb="5">
      <t>ジョウ</t>
    </rPh>
    <phoneticPr fontId="3"/>
  </si>
  <si>
    <t>第１１会場</t>
    <rPh sb="0" eb="1">
      <t>ダイ</t>
    </rPh>
    <rPh sb="3" eb="4">
      <t>カイ</t>
    </rPh>
    <rPh sb="4" eb="5">
      <t>ジョウ</t>
    </rPh>
    <phoneticPr fontId="3"/>
  </si>
  <si>
    <t>第１２会場</t>
    <rPh sb="0" eb="1">
      <t>ダイ</t>
    </rPh>
    <rPh sb="3" eb="5">
      <t>カイジョウ</t>
    </rPh>
    <phoneticPr fontId="3"/>
  </si>
  <si>
    <t>I</t>
    <phoneticPr fontId="3"/>
  </si>
  <si>
    <t>II</t>
    <phoneticPr fontId="3"/>
  </si>
  <si>
    <t>J</t>
    <phoneticPr fontId="3"/>
  </si>
  <si>
    <t>JJ</t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</si>
  <si>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</si>
  <si>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</si>
  <si>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</si>
  <si>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</si>
  <si>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第１３会場</t>
    <rPh sb="0" eb="1">
      <t>ダイ</t>
    </rPh>
    <rPh sb="3" eb="4">
      <t>カイ</t>
    </rPh>
    <rPh sb="4" eb="5">
      <t>ジョウ</t>
    </rPh>
    <phoneticPr fontId="3"/>
  </si>
  <si>
    <t>第１４会場</t>
    <rPh sb="0" eb="1">
      <t>ダイ</t>
    </rPh>
    <rPh sb="3" eb="4">
      <t>カイ</t>
    </rPh>
    <rPh sb="4" eb="5">
      <t>ジョウ</t>
    </rPh>
    <phoneticPr fontId="3"/>
  </si>
  <si>
    <t>第１５会場</t>
    <rPh sb="0" eb="1">
      <t>ダイ</t>
    </rPh>
    <rPh sb="3" eb="4">
      <t>カイ</t>
    </rPh>
    <rPh sb="4" eb="5">
      <t>ジョウ</t>
    </rPh>
    <phoneticPr fontId="3"/>
  </si>
  <si>
    <t>第１６会場</t>
    <rPh sb="0" eb="1">
      <t>ダイ</t>
    </rPh>
    <rPh sb="3" eb="5">
      <t>カイジョウ</t>
    </rPh>
    <phoneticPr fontId="3"/>
  </si>
  <si>
    <t>M</t>
    <phoneticPr fontId="3"/>
  </si>
  <si>
    <t>MM</t>
    <phoneticPr fontId="3"/>
  </si>
  <si>
    <t>N</t>
    <phoneticPr fontId="3"/>
  </si>
  <si>
    <t>NN</t>
    <phoneticPr fontId="3"/>
  </si>
  <si>
    <t>O</t>
    <phoneticPr fontId="3"/>
  </si>
  <si>
    <t>OO</t>
    <phoneticPr fontId="3"/>
  </si>
  <si>
    <t>P</t>
    <phoneticPr fontId="3"/>
  </si>
  <si>
    <t>PP</t>
    <phoneticPr fontId="3"/>
  </si>
  <si>
    <t>■第2日　10月17日</t>
    <rPh sb="7" eb="8">
      <t>ツキ</t>
    </rPh>
    <rPh sb="10" eb="11">
      <t>ニチ</t>
    </rPh>
    <phoneticPr fontId="3"/>
  </si>
  <si>
    <t>決勝トーナメント</t>
    <rPh sb="0" eb="2">
      <t>ケッショウ</t>
    </rPh>
    <phoneticPr fontId="3"/>
  </si>
  <si>
    <t>■第3日　10月23日</t>
    <rPh sb="7" eb="8">
      <t>ツキ</t>
    </rPh>
    <rPh sb="10" eb="11">
      <t>ニチ</t>
    </rPh>
    <phoneticPr fontId="3"/>
  </si>
  <si>
    <t>a</t>
  </si>
  <si>
    <t>d</t>
    <phoneticPr fontId="3"/>
  </si>
  <si>
    <t>丸山公園サッカー場</t>
    <rPh sb="0" eb="2">
      <t>マルヤマ</t>
    </rPh>
    <rPh sb="2" eb="4">
      <t>コウエン</t>
    </rPh>
    <rPh sb="8" eb="9">
      <t>ジョウ</t>
    </rPh>
    <phoneticPr fontId="3"/>
  </si>
  <si>
    <t>粟野総合運動公園</t>
    <rPh sb="0" eb="2">
      <t>アワノ</t>
    </rPh>
    <rPh sb="2" eb="4">
      <t>ソウゴウ</t>
    </rPh>
    <rPh sb="4" eb="6">
      <t>ウンドウ</t>
    </rPh>
    <rPh sb="6" eb="8">
      <t>コウエン</t>
    </rPh>
    <phoneticPr fontId="3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</si>
  <si>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</si>
  <si>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b</t>
    <phoneticPr fontId="3"/>
  </si>
  <si>
    <t>c</t>
    <phoneticPr fontId="3"/>
  </si>
  <si>
    <t>第１会場</t>
    <rPh sb="0" eb="1">
      <t>ダイ</t>
    </rPh>
    <rPh sb="2" eb="4">
      <t>カイジョウ</t>
    </rPh>
    <phoneticPr fontId="3"/>
  </si>
  <si>
    <t>主, 副, 副, 4th</t>
    <rPh sb="0" eb="1">
      <t>シュ</t>
    </rPh>
    <rPh sb="3" eb="4">
      <t>フク</t>
    </rPh>
    <rPh sb="6" eb="7">
      <t>フク</t>
    </rPh>
    <phoneticPr fontId="3"/>
  </si>
  <si>
    <t>①</t>
    <phoneticPr fontId="3"/>
  </si>
  <si>
    <t>（</t>
    <phoneticPr fontId="3"/>
  </si>
  <si>
    <t>-</t>
    <phoneticPr fontId="3"/>
  </si>
  <si>
    <t>）</t>
    <phoneticPr fontId="3"/>
  </si>
  <si>
    <t>5, 6, 7, 5</t>
    <phoneticPr fontId="3"/>
  </si>
  <si>
    <t>②</t>
    <phoneticPr fontId="3"/>
  </si>
  <si>
    <t>6, 7, 5, 6</t>
    <phoneticPr fontId="3"/>
  </si>
  <si>
    <t>③</t>
    <phoneticPr fontId="3"/>
  </si>
  <si>
    <t>1, 2, 3, 4</t>
    <phoneticPr fontId="3"/>
  </si>
  <si>
    <t>④</t>
    <phoneticPr fontId="3"/>
  </si>
  <si>
    <t>6, 5, 7, 6</t>
    <phoneticPr fontId="3"/>
  </si>
  <si>
    <t>⑤</t>
    <phoneticPr fontId="3"/>
  </si>
  <si>
    <t>7, 5, 6, 7</t>
    <phoneticPr fontId="3"/>
  </si>
  <si>
    <t>⑥</t>
    <phoneticPr fontId="3"/>
  </si>
  <si>
    <t>2, 1, 4, 3</t>
    <phoneticPr fontId="3"/>
  </si>
  <si>
    <t>⑦</t>
    <phoneticPr fontId="3"/>
  </si>
  <si>
    <t>⑧</t>
    <phoneticPr fontId="3"/>
  </si>
  <si>
    <t>⑨</t>
    <phoneticPr fontId="3"/>
  </si>
  <si>
    <t>4, 3, 1, 2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</si>
  <si>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</si>
  <si>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</si>
  <si>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</si>
  <si>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第２会場</t>
    <rPh sb="0" eb="1">
      <t>ダイ</t>
    </rPh>
    <rPh sb="2" eb="4">
      <t>カイジョウ</t>
    </rPh>
    <phoneticPr fontId="3"/>
  </si>
  <si>
    <t>Ｂ</t>
    <phoneticPr fontId="3"/>
  </si>
  <si>
    <t>ＢＢ</t>
    <phoneticPr fontId="3"/>
  </si>
  <si>
    <t>4, 5, 6, 4</t>
    <phoneticPr fontId="3"/>
  </si>
  <si>
    <t>1, 2, 3, 1</t>
    <phoneticPr fontId="3"/>
  </si>
  <si>
    <t>5, 6, 4, 5</t>
    <phoneticPr fontId="3"/>
  </si>
  <si>
    <t>2, 3, 1, 2</t>
    <phoneticPr fontId="3"/>
  </si>
  <si>
    <t>6, 4, 5, 6</t>
    <phoneticPr fontId="3"/>
  </si>
  <si>
    <t>3, 1 ,2 ,3</t>
    <phoneticPr fontId="3"/>
  </si>
  <si>
    <t>第3会場</t>
    <rPh sb="0" eb="1">
      <t>ダイ</t>
    </rPh>
    <rPh sb="2" eb="4">
      <t>カイジョウ</t>
    </rPh>
    <phoneticPr fontId="3"/>
  </si>
  <si>
    <t>第4会場</t>
    <rPh sb="0" eb="1">
      <t>ダイ</t>
    </rPh>
    <rPh sb="2" eb="4">
      <t>カイジョウ</t>
    </rPh>
    <phoneticPr fontId="3"/>
  </si>
  <si>
    <t>第5会場</t>
    <rPh sb="0" eb="1">
      <t>ダイ</t>
    </rPh>
    <rPh sb="2" eb="4">
      <t>カイジョウ</t>
    </rPh>
    <phoneticPr fontId="3"/>
  </si>
  <si>
    <t>第6会場</t>
    <rPh sb="0" eb="1">
      <t>ダイ</t>
    </rPh>
    <rPh sb="2" eb="4">
      <t>カイジョウ</t>
    </rPh>
    <phoneticPr fontId="3"/>
  </si>
  <si>
    <t>第7会場</t>
    <rPh sb="0" eb="1">
      <t>ダイ</t>
    </rPh>
    <rPh sb="2" eb="4">
      <t>カイジョウ</t>
    </rPh>
    <phoneticPr fontId="3"/>
  </si>
  <si>
    <t>第8会場</t>
    <rPh sb="0" eb="1">
      <t>ダイ</t>
    </rPh>
    <rPh sb="2" eb="4">
      <t>カイジョウ</t>
    </rPh>
    <phoneticPr fontId="3"/>
  </si>
  <si>
    <t>第9会場</t>
    <rPh sb="0" eb="1">
      <t>ダイ</t>
    </rPh>
    <rPh sb="2" eb="4">
      <t>カイジョウ</t>
    </rPh>
    <phoneticPr fontId="3"/>
  </si>
  <si>
    <t>第10会場</t>
    <rPh sb="0" eb="1">
      <t>ダイ</t>
    </rPh>
    <rPh sb="3" eb="5">
      <t>カイジョウ</t>
    </rPh>
    <phoneticPr fontId="3"/>
  </si>
  <si>
    <t>第11会場</t>
    <rPh sb="0" eb="1">
      <t>ダイ</t>
    </rPh>
    <rPh sb="3" eb="5">
      <t>カイジョウ</t>
    </rPh>
    <phoneticPr fontId="3"/>
  </si>
  <si>
    <t>第12会場</t>
    <rPh sb="0" eb="1">
      <t>ダイ</t>
    </rPh>
    <rPh sb="3" eb="5">
      <t>カイジョウ</t>
    </rPh>
    <phoneticPr fontId="3"/>
  </si>
  <si>
    <t>第13会場</t>
    <rPh sb="0" eb="1">
      <t>ダイ</t>
    </rPh>
    <rPh sb="3" eb="5">
      <t>カイジョウ</t>
    </rPh>
    <phoneticPr fontId="3"/>
  </si>
  <si>
    <t>第14会場</t>
    <rPh sb="0" eb="1">
      <t>ダイ</t>
    </rPh>
    <rPh sb="3" eb="5">
      <t>カイジョウ</t>
    </rPh>
    <phoneticPr fontId="3"/>
  </si>
  <si>
    <t>第15会場</t>
    <rPh sb="0" eb="1">
      <t>ダイ</t>
    </rPh>
    <rPh sb="3" eb="5">
      <t>カイジョウ</t>
    </rPh>
    <phoneticPr fontId="3"/>
  </si>
  <si>
    <t>第16会場</t>
    <rPh sb="0" eb="1">
      <t>ダイ</t>
    </rPh>
    <rPh sb="3" eb="5">
      <t>カイジョウ</t>
    </rPh>
    <phoneticPr fontId="3"/>
  </si>
  <si>
    <t>第１会場</t>
    <rPh sb="0" eb="1">
      <t>ダイ</t>
    </rPh>
    <phoneticPr fontId="3"/>
  </si>
  <si>
    <t>aブロック</t>
  </si>
  <si>
    <t>A⑤</t>
    <phoneticPr fontId="3"/>
  </si>
  <si>
    <t>A⑥</t>
    <phoneticPr fontId="3"/>
  </si>
  <si>
    <t>A①</t>
    <phoneticPr fontId="3"/>
  </si>
  <si>
    <t>B①</t>
    <phoneticPr fontId="3"/>
  </si>
  <si>
    <t>A③</t>
    <phoneticPr fontId="3"/>
  </si>
  <si>
    <t>B③</t>
    <phoneticPr fontId="3"/>
  </si>
  <si>
    <t>a1</t>
  </si>
  <si>
    <t>a2</t>
  </si>
  <si>
    <t>a3</t>
  </si>
  <si>
    <t>a4</t>
  </si>
  <si>
    <t>a5</t>
  </si>
  <si>
    <t>a6</t>
  </si>
  <si>
    <t>a7</t>
  </si>
  <si>
    <t>a8</t>
  </si>
  <si>
    <t>bブロック</t>
  </si>
  <si>
    <t>B⑤</t>
    <phoneticPr fontId="3"/>
  </si>
  <si>
    <t>B⑥</t>
    <phoneticPr fontId="3"/>
  </si>
  <si>
    <t>A②</t>
    <phoneticPr fontId="3"/>
  </si>
  <si>
    <t>B②</t>
    <phoneticPr fontId="3"/>
  </si>
  <si>
    <t>A④</t>
    <phoneticPr fontId="3"/>
  </si>
  <si>
    <t>B④</t>
    <phoneticPr fontId="3"/>
  </si>
  <si>
    <t>b1</t>
  </si>
  <si>
    <t>b２</t>
  </si>
  <si>
    <t>b３</t>
  </si>
  <si>
    <t>b４</t>
  </si>
  <si>
    <t>b５</t>
  </si>
  <si>
    <t>b６</t>
  </si>
  <si>
    <t>b７</t>
  </si>
  <si>
    <t>b８</t>
  </si>
  <si>
    <t>＜ピッチ＞</t>
    <phoneticPr fontId="3"/>
  </si>
  <si>
    <t>主　 副 　 副 　 4th</t>
  </si>
  <si>
    <t>戦評</t>
    <rPh sb="0" eb="2">
      <t>センピョウ</t>
    </rPh>
    <phoneticPr fontId="3"/>
  </si>
  <si>
    <t>（</t>
  </si>
  <si>
    <t>－</t>
  </si>
  <si>
    <t>）</t>
  </si>
  <si>
    <t>a５　　a６　　a７　　a８</t>
  </si>
  <si>
    <t>a8</t>
    <phoneticPr fontId="3"/>
  </si>
  <si>
    <t>a８　　a７　　a６　　a５</t>
  </si>
  <si>
    <t>a5</t>
    <phoneticPr fontId="3"/>
  </si>
  <si>
    <t>b５　　b６　　b７　　b８</t>
  </si>
  <si>
    <t>b8</t>
    <phoneticPr fontId="3"/>
  </si>
  <si>
    <t>b８　　b７　　b６　　b５</t>
  </si>
  <si>
    <t>b5</t>
    <phoneticPr fontId="3"/>
  </si>
  <si>
    <t>a1　　a２　　a３　　a４</t>
  </si>
  <si>
    <t>a4</t>
    <phoneticPr fontId="3"/>
  </si>
  <si>
    <t>a４　　a３　　a２　　a1</t>
  </si>
  <si>
    <t>a1</t>
    <phoneticPr fontId="3"/>
  </si>
  <si>
    <t>b1　　b２　　b３　　b４</t>
  </si>
  <si>
    <t>b4</t>
    <phoneticPr fontId="3"/>
  </si>
  <si>
    <t>b４　　b３　　b２　　b1</t>
  </si>
  <si>
    <t>b1</t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</si>
  <si>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</si>
  <si>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</si>
  <si>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A①負　B①負　B①負　A①負</t>
    <rPh sb="2" eb="3">
      <t>マ</t>
    </rPh>
    <rPh sb="6" eb="7">
      <t>マ</t>
    </rPh>
    <rPh sb="10" eb="11">
      <t>マ</t>
    </rPh>
    <rPh sb="14" eb="15">
      <t>マ</t>
    </rPh>
    <phoneticPr fontId="3"/>
  </si>
  <si>
    <t>A①負</t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</si>
  <si>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</si>
  <si>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</si>
  <si>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A②負　B②負　B②負　A②負</t>
    <rPh sb="2" eb="3">
      <t>マ</t>
    </rPh>
    <rPh sb="6" eb="7">
      <t>マ</t>
    </rPh>
    <rPh sb="10" eb="11">
      <t>マ</t>
    </rPh>
    <rPh sb="14" eb="15">
      <t>マ</t>
    </rPh>
    <phoneticPr fontId="3"/>
  </si>
  <si>
    <t>A②負</t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</si>
  <si>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</si>
  <si>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</si>
  <si>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A③負　B③負　B③負　A③負</t>
    <rPh sb="2" eb="3">
      <t>マ</t>
    </rPh>
    <rPh sb="6" eb="7">
      <t>マ</t>
    </rPh>
    <rPh sb="10" eb="11">
      <t>マ</t>
    </rPh>
    <rPh sb="14" eb="15">
      <t>マ</t>
    </rPh>
    <phoneticPr fontId="3"/>
  </si>
  <si>
    <t>A③負</t>
    <phoneticPr fontId="3"/>
  </si>
  <si>
    <t>A④負　B④負　B④負　A④負</t>
    <rPh sb="2" eb="3">
      <t>マ</t>
    </rPh>
    <rPh sb="6" eb="7">
      <t>マ</t>
    </rPh>
    <rPh sb="10" eb="11">
      <t>マ</t>
    </rPh>
    <rPh sb="14" eb="15">
      <t>マ</t>
    </rPh>
    <phoneticPr fontId="3"/>
  </si>
  <si>
    <t>A④負</t>
    <phoneticPr fontId="3"/>
  </si>
  <si>
    <t>第2会場</t>
    <rPh sb="0" eb="1">
      <t>ダイ</t>
    </rPh>
    <phoneticPr fontId="3"/>
  </si>
  <si>
    <t>cブロック</t>
  </si>
  <si>
    <t>c1</t>
  </si>
  <si>
    <t>c2</t>
  </si>
  <si>
    <t>c3</t>
  </si>
  <si>
    <t>c4</t>
  </si>
  <si>
    <t>c5</t>
  </si>
  <si>
    <t>c6</t>
  </si>
  <si>
    <t>c7</t>
  </si>
  <si>
    <t>c8</t>
  </si>
  <si>
    <t>dブロック</t>
  </si>
  <si>
    <t>d1</t>
  </si>
  <si>
    <t>d２</t>
  </si>
  <si>
    <t>d３</t>
  </si>
  <si>
    <t>d４</t>
  </si>
  <si>
    <t>d５</t>
  </si>
  <si>
    <t>d６</t>
  </si>
  <si>
    <t>d７</t>
  </si>
  <si>
    <t>d８</t>
  </si>
  <si>
    <t>c５　　c６　　c７　　c８</t>
  </si>
  <si>
    <t>c８　　c７　　c６　　c５</t>
  </si>
  <si>
    <t>d５　　d６　　d７　　d８</t>
  </si>
  <si>
    <t>d8</t>
  </si>
  <si>
    <t>d８　　d７　　d６　　d５</t>
  </si>
  <si>
    <t>d5</t>
  </si>
  <si>
    <t>c1　　c２　　c３　　c４</t>
  </si>
  <si>
    <t>c４　　c３　　c２　　c1</t>
  </si>
  <si>
    <t>d1　　d２　　d３　　d４</t>
  </si>
  <si>
    <t>d4</t>
  </si>
  <si>
    <t>d４　　d３　　d２　　d1</t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</si>
  <si>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</si>
  <si>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</si>
  <si>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</si>
  <si>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</si>
  <si>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</si>
  <si>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</si>
  <si>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</si>
  <si>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</si>
  <si>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</si>
  <si>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</si>
  <si>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</si>
  <si>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3"/>
  </si>
  <si>
    <t>準決勝</t>
  </si>
  <si>
    <t>決勝</t>
  </si>
  <si>
    <t>■成　績</t>
    <rPh sb="1" eb="2">
      <t>シゲル</t>
    </rPh>
    <rPh sb="3" eb="4">
      <t>イサオ</t>
    </rPh>
    <phoneticPr fontId="3"/>
  </si>
  <si>
    <t>優　勝</t>
    <rPh sb="0" eb="1">
      <t>ユウ</t>
    </rPh>
    <rPh sb="2" eb="3">
      <t>マサル</t>
    </rPh>
    <phoneticPr fontId="3"/>
  </si>
  <si>
    <t>敢闘賞</t>
    <rPh sb="0" eb="3">
      <t>カントウショウ</t>
    </rPh>
    <phoneticPr fontId="3"/>
  </si>
  <si>
    <t>準優勝</t>
    <phoneticPr fontId="3"/>
  </si>
  <si>
    <t>第３位</t>
    <rPh sb="0" eb="1">
      <t>ダイ</t>
    </rPh>
    <rPh sb="2" eb="3">
      <t>イ</t>
    </rPh>
    <phoneticPr fontId="3"/>
  </si>
  <si>
    <t>別処山公園A</t>
    <rPh sb="0" eb="3">
      <t>ベッショヤマ</t>
    </rPh>
    <rPh sb="3" eb="5">
      <t>コウエン</t>
    </rPh>
    <phoneticPr fontId="3"/>
  </si>
  <si>
    <t>別処山公園B</t>
    <rPh sb="0" eb="3">
      <t>ベッショヤマ</t>
    </rPh>
    <rPh sb="3" eb="5">
      <t>コウエン</t>
    </rPh>
    <phoneticPr fontId="3"/>
  </si>
  <si>
    <t>PK</t>
    <phoneticPr fontId="3"/>
  </si>
  <si>
    <t>-</t>
    <phoneticPr fontId="3"/>
  </si>
  <si>
    <t>PK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</si>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</sst>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BIZ UDPゴシック"/>
      <family val="3"/>
      <charset val="128"/>
    </font>
    <font>
      <sz val="11"/>
      <color theme="6"/>
      <name val="BIZ UDPゴシック"/>
      <family val="3"/>
      <charset val="128"/>
    </font>
    <font>
      <sz val="20"/>
      <color theme="6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dashed">
        <color indexed="64"/>
      </left>
      <right style="thin">
        <color indexed="64"/>
      </right>
      <top style="thick">
        <color rgb="FFFF0000"/>
      </top>
      <bottom/>
      <diagonal/>
    </border>
    <border>
      <left style="dashed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thin">
        <color indexed="64"/>
      </left>
      <right style="dashed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9" fillId="0" borderId="0"/>
    <xf numFmtId="0" fontId="1" fillId="0" borderId="0">
      <alignment vertical="center"/>
    </xf>
  </cellStyleXfs>
  <cellXfs count="54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Fill="1" applyAlignment="1">
      <alignment vertical="top" textRotation="255" shrinkToFit="1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8" fillId="0" borderId="2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Alignment="1">
      <alignment horizontal="center" vertical="center" textRotation="255" wrapText="1" shrinkToFit="1"/>
    </xf>
    <xf numFmtId="0" fontId="7" fillId="0" borderId="0" xfId="0" applyFont="1" applyFill="1" applyAlignment="1">
      <alignment horizontal="center" vertical="center" textRotation="255" shrinkToFit="1"/>
    </xf>
    <xf numFmtId="0" fontId="7" fillId="0" borderId="0" xfId="0" applyFont="1" applyFill="1" applyAlignment="1">
      <alignment vertical="center" textRotation="255" shrinkToFit="1"/>
    </xf>
    <xf numFmtId="0" fontId="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 textRotation="255"/>
    </xf>
    <xf numFmtId="0" fontId="5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vertical="top" textRotation="255"/>
    </xf>
    <xf numFmtId="0" fontId="17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 textRotation="255" wrapText="1"/>
    </xf>
    <xf numFmtId="0" fontId="6" fillId="0" borderId="0" xfId="0" applyFont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4" fillId="0" borderId="0" xfId="0" applyFont="1" applyAlignment="1">
      <alignment horizontal="distributed" vertical="center"/>
    </xf>
    <xf numFmtId="0" fontId="14" fillId="0" borderId="10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4" fillId="0" borderId="14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vertical="center"/>
    </xf>
    <xf numFmtId="56" fontId="5" fillId="0" borderId="16" xfId="0" applyNumberFormat="1" applyFont="1" applyBorder="1" applyAlignment="1">
      <alignment vertical="center" shrinkToFit="1"/>
    </xf>
    <xf numFmtId="56" fontId="5" fillId="0" borderId="0" xfId="0" applyNumberFormat="1" applyFont="1" applyAlignment="1">
      <alignment vertical="center" shrinkToFit="1"/>
    </xf>
    <xf numFmtId="56" fontId="5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/>
    </xf>
    <xf numFmtId="0" fontId="13" fillId="0" borderId="0" xfId="0" applyFont="1" applyBorder="1">
      <alignment vertical="center"/>
    </xf>
    <xf numFmtId="0" fontId="17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Alignment="1"/>
    <xf numFmtId="0" fontId="7" fillId="0" borderId="0" xfId="0" applyFont="1" applyAlignment="1">
      <alignment horizontal="distributed" vertical="center"/>
    </xf>
    <xf numFmtId="20" fontId="7" fillId="0" borderId="0" xfId="0" applyNumberFormat="1" applyFont="1" applyFill="1" applyAlignment="1">
      <alignment horizontal="left" vertical="center"/>
    </xf>
    <xf numFmtId="0" fontId="7" fillId="0" borderId="14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7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0" xfId="0" applyFont="1">
      <alignment vertical="center"/>
    </xf>
    <xf numFmtId="0" fontId="7" fillId="0" borderId="0" xfId="0" applyFont="1" applyAlignment="1">
      <alignment vertical="top" textRotation="255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5" fillId="0" borderId="0" xfId="0" applyNumberFormat="1" applyFont="1" applyAlignment="1">
      <alignment vertical="center"/>
    </xf>
    <xf numFmtId="0" fontId="21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8" fillId="0" borderId="3" xfId="0" applyFont="1" applyFill="1" applyBorder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right" vertical="center"/>
    </xf>
    <xf numFmtId="0" fontId="32" fillId="0" borderId="0" xfId="2" applyFont="1" applyAlignment="1">
      <alignment horizontal="left" vertical="center"/>
    </xf>
    <xf numFmtId="0" fontId="33" fillId="0" borderId="0" xfId="2" applyFont="1" applyAlignment="1">
      <alignment vertical="center"/>
    </xf>
    <xf numFmtId="0" fontId="29" fillId="0" borderId="0" xfId="2" applyAlignment="1">
      <alignment vertical="center"/>
    </xf>
    <xf numFmtId="0" fontId="34" fillId="0" borderId="0" xfId="2" applyFont="1" applyAlignment="1">
      <alignment vertical="center"/>
    </xf>
    <xf numFmtId="0" fontId="35" fillId="0" borderId="0" xfId="2" applyFont="1" applyAlignment="1">
      <alignment horizontal="center" vertical="center" shrinkToFit="1"/>
    </xf>
    <xf numFmtId="0" fontId="36" fillId="0" borderId="0" xfId="2" applyFont="1" applyAlignment="1">
      <alignment horizontal="right" vertical="center" shrinkToFit="1"/>
    </xf>
    <xf numFmtId="0" fontId="35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37" fillId="0" borderId="0" xfId="2" applyFont="1" applyAlignment="1">
      <alignment vertical="center" shrinkToFit="1"/>
    </xf>
    <xf numFmtId="0" fontId="38" fillId="0" borderId="0" xfId="2" applyFont="1" applyAlignment="1">
      <alignment vertical="center" shrinkToFit="1"/>
    </xf>
    <xf numFmtId="0" fontId="34" fillId="0" borderId="0" xfId="2" applyFont="1" applyAlignment="1">
      <alignment horizontal="center" vertical="center" shrinkToFit="1"/>
    </xf>
    <xf numFmtId="0" fontId="38" fillId="0" borderId="0" xfId="2" applyFont="1" applyAlignment="1">
      <alignment horizontal="right" vertical="center" shrinkToFit="1"/>
    </xf>
    <xf numFmtId="0" fontId="39" fillId="0" borderId="0" xfId="2" applyFont="1" applyAlignment="1">
      <alignment horizontal="left" vertical="center" shrinkToFit="1"/>
    </xf>
    <xf numFmtId="0" fontId="34" fillId="0" borderId="0" xfId="2" applyFont="1" applyAlignment="1">
      <alignment horizontal="right" vertical="center"/>
    </xf>
    <xf numFmtId="0" fontId="39" fillId="0" borderId="0" xfId="2" applyFont="1" applyAlignment="1">
      <alignment horizontal="left" vertical="center"/>
    </xf>
    <xf numFmtId="0" fontId="34" fillId="0" borderId="0" xfId="2" applyFont="1" applyAlignment="1">
      <alignment horizontal="left" vertical="center" shrinkToFit="1"/>
    </xf>
    <xf numFmtId="0" fontId="39" fillId="0" borderId="0" xfId="2" applyFont="1" applyAlignment="1">
      <alignment horizontal="center" vertical="center" shrinkToFit="1"/>
    </xf>
    <xf numFmtId="0" fontId="39" fillId="0" borderId="0" xfId="2" applyFont="1" applyAlignment="1">
      <alignment vertical="center" shrinkToFit="1"/>
    </xf>
    <xf numFmtId="0" fontId="38" fillId="0" borderId="0" xfId="2" applyFont="1" applyAlignment="1">
      <alignment horizontal="left" vertical="center" shrinkToFit="1"/>
    </xf>
    <xf numFmtId="0" fontId="40" fillId="0" borderId="0" xfId="2" applyFont="1" applyAlignment="1">
      <alignment horizontal="right" vertical="center"/>
    </xf>
    <xf numFmtId="0" fontId="39" fillId="0" borderId="0" xfId="2" applyFont="1" applyAlignment="1">
      <alignment horizontal="right" vertical="center"/>
    </xf>
    <xf numFmtId="0" fontId="39" fillId="0" borderId="0" xfId="2" applyFont="1" applyAlignment="1">
      <alignment vertical="center"/>
    </xf>
    <xf numFmtId="0" fontId="39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2" fillId="0" borderId="0" xfId="2" applyFont="1" applyAlignment="1">
      <alignment horizontal="right" vertical="center"/>
    </xf>
    <xf numFmtId="0" fontId="40" fillId="0" borderId="0" xfId="2" applyFont="1" applyAlignment="1">
      <alignment horizontal="left" vertical="center"/>
    </xf>
    <xf numFmtId="0" fontId="41" fillId="0" borderId="0" xfId="2" applyFont="1" applyAlignment="1">
      <alignment horizontal="center" vertical="center"/>
    </xf>
    <xf numFmtId="0" fontId="41" fillId="0" borderId="0" xfId="2" applyFont="1" applyAlignment="1">
      <alignment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0" xfId="3" applyFont="1" applyAlignment="1">
      <alignment horizontal="left" vertical="center" shrinkToFit="1"/>
    </xf>
    <xf numFmtId="0" fontId="30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29" fillId="0" borderId="0" xfId="2" applyAlignment="1">
      <alignment horizontal="center" vertical="center"/>
    </xf>
    <xf numFmtId="0" fontId="44" fillId="0" borderId="0" xfId="2" applyFont="1" applyAlignment="1">
      <alignment horizontal="center" vertical="center"/>
    </xf>
    <xf numFmtId="0" fontId="45" fillId="0" borderId="0" xfId="2" applyFont="1" applyAlignment="1">
      <alignment horizontal="center" vertical="center"/>
    </xf>
    <xf numFmtId="0" fontId="7" fillId="0" borderId="0" xfId="0" applyFont="1" applyFill="1" applyBorder="1" applyAlignment="1">
      <alignment horizontal="center" vertical="top" textRotation="255" shrinkToFit="1"/>
    </xf>
    <xf numFmtId="0" fontId="7" fillId="0" borderId="0" xfId="0" applyFont="1" applyFill="1" applyAlignment="1">
      <alignment horizontal="center" vertical="top" shrinkToFit="1"/>
    </xf>
    <xf numFmtId="0" fontId="8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top" textRotation="255" shrinkToFit="1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top" textRotation="255" shrinkToFit="1"/>
    </xf>
    <xf numFmtId="0" fontId="13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46" fillId="3" borderId="29" xfId="2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textRotation="255" wrapText="1" shrinkToFit="1"/>
    </xf>
    <xf numFmtId="0" fontId="6" fillId="0" borderId="0" xfId="0" applyFont="1" applyFill="1" applyAlignment="1">
      <alignment vertical="top" textRotation="255" wrapText="1" shrinkToFi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textRotation="255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7" fillId="0" borderId="30" xfId="0" applyFont="1" applyFill="1" applyBorder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Font="1" applyFill="1" applyBorder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>
      <alignment vertical="center"/>
    </xf>
    <xf numFmtId="0" fontId="7" fillId="0" borderId="37" xfId="0" applyFont="1" applyFill="1" applyBorder="1">
      <alignment vertical="center"/>
    </xf>
    <xf numFmtId="0" fontId="8" fillId="0" borderId="33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0" fillId="0" borderId="0" xfId="0" applyFill="1" applyBorder="1">
      <alignment vertical="center"/>
    </xf>
    <xf numFmtId="0" fontId="8" fillId="0" borderId="37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2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50" fillId="0" borderId="0" xfId="0" applyFont="1" applyFill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34" xfId="0" applyFont="1" applyFill="1" applyBorder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distributed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2" xfId="0" applyFont="1" applyBorder="1">
      <alignment vertical="center"/>
    </xf>
    <xf numFmtId="0" fontId="7" fillId="0" borderId="39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40" xfId="0" applyFont="1" applyBorder="1" applyAlignment="1">
      <alignment vertical="center" shrinkToFit="1"/>
    </xf>
    <xf numFmtId="0" fontId="7" fillId="0" borderId="39" xfId="0" applyFont="1" applyBorder="1">
      <alignment vertical="center"/>
    </xf>
    <xf numFmtId="0" fontId="7" fillId="0" borderId="32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38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14" fillId="0" borderId="39" xfId="0" applyFont="1" applyBorder="1" applyAlignment="1">
      <alignment horizontal="center" vertical="center"/>
    </xf>
    <xf numFmtId="0" fontId="7" fillId="0" borderId="42" xfId="0" applyFont="1" applyBorder="1">
      <alignment vertical="center"/>
    </xf>
    <xf numFmtId="0" fontId="7" fillId="0" borderId="41" xfId="0" applyFont="1" applyBorder="1">
      <alignment vertical="center"/>
    </xf>
    <xf numFmtId="0" fontId="1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14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30" fillId="0" borderId="0" xfId="2" applyFont="1" applyAlignment="1">
      <alignment horizontal="left" vertical="center"/>
    </xf>
    <xf numFmtId="0" fontId="29" fillId="0" borderId="0" xfId="2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top" textRotation="255" shrinkToFit="1"/>
    </xf>
    <xf numFmtId="0" fontId="7" fillId="5" borderId="6" xfId="0" applyFont="1" applyFill="1" applyBorder="1" applyAlignment="1">
      <alignment horizontal="center" vertical="top" textRotation="255" shrinkToFit="1"/>
    </xf>
    <xf numFmtId="0" fontId="7" fillId="0" borderId="9" xfId="0" applyFont="1" applyFill="1" applyBorder="1" applyAlignment="1">
      <alignment horizontal="center" vertical="top" textRotation="255" shrinkToFit="1"/>
    </xf>
    <xf numFmtId="0" fontId="7" fillId="0" borderId="2" xfId="0" applyFont="1" applyFill="1" applyBorder="1" applyAlignment="1">
      <alignment horizontal="center" vertical="top" textRotation="255" shrinkToFit="1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top" textRotation="255" shrinkToFit="1"/>
    </xf>
    <xf numFmtId="0" fontId="7" fillId="5" borderId="4" xfId="0" applyFont="1" applyFill="1" applyBorder="1" applyAlignment="1">
      <alignment horizontal="center" vertical="top" textRotation="255" shrinkToFit="1"/>
    </xf>
    <xf numFmtId="0" fontId="7" fillId="5" borderId="5" xfId="0" applyFont="1" applyFill="1" applyBorder="1" applyAlignment="1">
      <alignment horizontal="center" vertical="top" textRotation="255" shrinkToFit="1"/>
    </xf>
    <xf numFmtId="0" fontId="7" fillId="0" borderId="4" xfId="0" applyFont="1" applyFill="1" applyBorder="1" applyAlignment="1">
      <alignment horizontal="center" vertical="top" textRotation="255" shrinkToFit="1"/>
    </xf>
    <xf numFmtId="0" fontId="7" fillId="0" borderId="5" xfId="0" applyFont="1" applyFill="1" applyBorder="1" applyAlignment="1">
      <alignment horizontal="center" vertical="top" textRotation="255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56" fontId="23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distributed" vertical="center" wrapText="1"/>
    </xf>
    <xf numFmtId="0" fontId="24" fillId="0" borderId="6" xfId="0" applyFont="1" applyBorder="1" applyAlignment="1">
      <alignment horizontal="distributed" vertical="center"/>
    </xf>
    <xf numFmtId="0" fontId="24" fillId="0" borderId="4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 wrapText="1"/>
    </xf>
    <xf numFmtId="0" fontId="6" fillId="5" borderId="6" xfId="0" applyFont="1" applyFill="1" applyBorder="1" applyAlignment="1">
      <alignment horizontal="distributed" vertical="center"/>
    </xf>
    <xf numFmtId="0" fontId="6" fillId="5" borderId="4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5" borderId="14" xfId="0" applyFont="1" applyFill="1" applyBorder="1" applyAlignment="1">
      <alignment horizontal="distributed" vertical="center" wrapText="1"/>
    </xf>
    <xf numFmtId="0" fontId="6" fillId="5" borderId="15" xfId="0" applyFont="1" applyFill="1" applyBorder="1" applyAlignment="1">
      <alignment horizontal="distributed" vertical="center" wrapText="1"/>
    </xf>
    <xf numFmtId="0" fontId="6" fillId="5" borderId="1" xfId="0" applyFont="1" applyFill="1" applyBorder="1" applyAlignment="1">
      <alignment horizontal="distributed" vertical="center" wrapText="1"/>
    </xf>
    <xf numFmtId="0" fontId="6" fillId="5" borderId="10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" vertical="center" shrinkToFit="1"/>
    </xf>
    <xf numFmtId="0" fontId="6" fillId="5" borderId="5" xfId="0" applyFont="1" applyFill="1" applyBorder="1" applyAlignment="1">
      <alignment horizontal="distributed" vertical="center" wrapText="1"/>
    </xf>
    <xf numFmtId="0" fontId="6" fillId="5" borderId="6" xfId="0" applyFont="1" applyFill="1" applyBorder="1" applyAlignment="1">
      <alignment horizontal="distributed" vertical="center" wrapText="1"/>
    </xf>
    <xf numFmtId="0" fontId="24" fillId="5" borderId="6" xfId="0" applyFont="1" applyFill="1" applyBorder="1" applyAlignment="1">
      <alignment horizontal="distributed" vertical="center" wrapTex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25" xfId="0" applyFont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center" vertical="center" shrinkToFit="1"/>
    </xf>
    <xf numFmtId="0" fontId="24" fillId="5" borderId="5" xfId="0" applyFont="1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0" fontId="6" fillId="2" borderId="6" xfId="0" applyFont="1" applyFill="1" applyBorder="1" applyAlignment="1">
      <alignment horizontal="distributed" vertical="center" wrapText="1"/>
    </xf>
    <xf numFmtId="0" fontId="14" fillId="0" borderId="1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28" fillId="0" borderId="0" xfId="0" applyFont="1" applyAlignment="1">
      <alignment horizontal="center" vertical="center"/>
    </xf>
    <xf numFmtId="56" fontId="7" fillId="0" borderId="0" xfId="0" applyNumberFormat="1" applyFont="1" applyAlignment="1">
      <alignment horizontal="center" vertical="center" shrinkToFit="1"/>
    </xf>
    <xf numFmtId="56" fontId="7" fillId="0" borderId="17" xfId="0" applyNumberFormat="1" applyFont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distributed" textRotation="255" shrinkToFit="1"/>
    </xf>
    <xf numFmtId="0" fontId="7" fillId="0" borderId="7" xfId="0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textRotation="255" wrapText="1" shrinkToFit="1"/>
    </xf>
    <xf numFmtId="0" fontId="6" fillId="5" borderId="0" xfId="0" applyFont="1" applyFill="1" applyAlignment="1">
      <alignment horizontal="center" vertical="top" textRotation="255" wrapText="1" shrinkToFit="1"/>
    </xf>
    <xf numFmtId="0" fontId="7" fillId="0" borderId="0" xfId="0" applyFont="1" applyFill="1" applyAlignment="1">
      <alignment horizontal="center" vertical="top" textRotation="255" shrinkToFit="1"/>
    </xf>
    <xf numFmtId="0" fontId="5" fillId="0" borderId="0" xfId="0" applyFont="1" applyFill="1" applyAlignment="1">
      <alignment horizontal="distributed"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 shrinkToFit="1"/>
    </xf>
    <xf numFmtId="0" fontId="27" fillId="0" borderId="2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top" textRotation="255" shrinkToFit="1"/>
    </xf>
    <xf numFmtId="0" fontId="7" fillId="0" borderId="0" xfId="0" applyFont="1" applyFill="1" applyAlignment="1">
      <alignment horizontal="center" vertical="top" textRotation="255" wrapText="1" shrinkToFit="1"/>
    </xf>
    <xf numFmtId="0" fontId="5" fillId="0" borderId="0" xfId="0" applyFont="1" applyFill="1" applyAlignment="1">
      <alignment horizontal="center" vertical="top" textRotation="255" wrapText="1" shrinkToFit="1"/>
    </xf>
    <xf numFmtId="0" fontId="48" fillId="0" borderId="0" xfId="0" applyFont="1" applyFill="1" applyAlignment="1">
      <alignment horizontal="center" vertical="top" textRotation="255" wrapText="1" shrinkToFit="1"/>
    </xf>
    <xf numFmtId="0" fontId="0" fillId="0" borderId="0" xfId="0" applyFont="1" applyFill="1" applyAlignment="1">
      <alignment horizontal="center" vertical="top" textRotation="255" wrapText="1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24" fillId="5" borderId="0" xfId="0" applyFont="1" applyFill="1" applyAlignment="1">
      <alignment horizontal="center" vertical="top" textRotation="255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top" textRotation="255" wrapText="1" shrinkToFit="1"/>
    </xf>
    <xf numFmtId="0" fontId="49" fillId="0" borderId="0" xfId="0" applyFont="1" applyFill="1" applyAlignment="1">
      <alignment horizontal="center" vertical="top" textRotation="255" wrapText="1" shrinkToFit="1"/>
    </xf>
    <xf numFmtId="0" fontId="4" fillId="0" borderId="0" xfId="0" applyFont="1" applyFill="1" applyAlignment="1">
      <alignment horizontal="center" vertical="top" textRotation="255" wrapText="1" shrinkToFit="1"/>
    </xf>
    <xf numFmtId="0" fontId="49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top" textRotation="255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top" textRotation="255" wrapText="1" shrinkToFi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textRotation="255" shrinkToFit="1"/>
    </xf>
    <xf numFmtId="0" fontId="1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5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center" vertical="center"/>
    </xf>
    <xf numFmtId="0" fontId="6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top" textRotation="255" wrapText="1" shrinkToFit="1"/>
    </xf>
    <xf numFmtId="0" fontId="7" fillId="0" borderId="6" xfId="0" applyFont="1" applyBorder="1" applyAlignment="1">
      <alignment horizontal="center" vertical="top" textRotation="255" shrinkToFit="1"/>
    </xf>
    <xf numFmtId="0" fontId="5" fillId="0" borderId="6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wrapText="1" shrinkToFit="1"/>
    </xf>
    <xf numFmtId="0" fontId="24" fillId="5" borderId="0" xfId="0" applyFont="1" applyFill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top" textRotation="255" wrapText="1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7" fillId="0" borderId="0" xfId="0" applyNumberFormat="1" applyFont="1" applyAlignment="1">
      <alignment horizontal="center" vertical="center"/>
    </xf>
    <xf numFmtId="0" fontId="7" fillId="0" borderId="48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3" xfId="0" applyFont="1" applyBorder="1">
      <alignment vertical="center"/>
    </xf>
    <xf numFmtId="0" fontId="7" fillId="0" borderId="51" xfId="0" applyFont="1" applyBorder="1" applyAlignment="1">
      <alignment vertical="center" shrinkToFit="1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 wrapText="1"/>
    </xf>
    <xf numFmtId="0" fontId="47" fillId="0" borderId="0" xfId="0" applyFont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Z980"/>
  <sheetViews>
    <sheetView showGridLines="0" workbookViewId="0">
      <selection activeCell="F10" sqref="F10:F11"/>
    </sheetView>
  </sheetViews>
  <sheetFormatPr defaultColWidth="12.6640625" defaultRowHeight="15" customHeight="1"/>
  <cols>
    <col min="1" max="1" width="4.88671875" style="190" customWidth="1"/>
    <col min="2" max="2" width="7.21875" style="158" customWidth="1"/>
    <col min="3" max="3" width="6.109375" style="158" customWidth="1"/>
    <col min="4" max="4" width="43.109375" style="158" customWidth="1"/>
    <col min="5" max="5" width="1.109375" style="158" customWidth="1"/>
    <col min="6" max="6" width="26" style="158" customWidth="1"/>
    <col min="7" max="7" width="2.21875" style="158" customWidth="1"/>
    <col min="8" max="8" width="24.6640625" style="158" customWidth="1"/>
    <col min="9" max="9" width="3" style="158" customWidth="1"/>
    <col min="10" max="10" width="3.77734375" style="158" customWidth="1"/>
    <col min="11" max="26" width="7.21875" style="158" customWidth="1"/>
    <col min="27" max="16384" width="12.6640625" style="158"/>
  </cols>
  <sheetData>
    <row r="1" spans="1:26" ht="19.5" customHeight="1">
      <c r="A1" s="320" t="s">
        <v>0</v>
      </c>
      <c r="B1" s="321"/>
      <c r="C1" s="321"/>
      <c r="D1" s="321"/>
      <c r="E1" s="321"/>
      <c r="F1" s="321"/>
      <c r="G1" s="153"/>
      <c r="H1" s="154"/>
      <c r="I1" s="155"/>
      <c r="J1" s="156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7.5" customHeight="1">
      <c r="A2" s="187"/>
      <c r="B2" s="159"/>
      <c r="C2" s="157"/>
      <c r="D2" s="160"/>
      <c r="E2" s="161"/>
      <c r="F2" s="160"/>
      <c r="G2" s="153"/>
      <c r="H2" s="154"/>
      <c r="I2" s="155"/>
      <c r="J2" s="156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9.5" customHeight="1">
      <c r="A3" s="188"/>
      <c r="B3" s="160" t="s">
        <v>1</v>
      </c>
      <c r="C3" s="162" t="s">
        <v>2</v>
      </c>
      <c r="D3" s="160"/>
      <c r="E3" s="161"/>
      <c r="F3" s="160"/>
      <c r="G3" s="153"/>
      <c r="H3" s="154"/>
      <c r="I3" s="155"/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19.5" customHeight="1">
      <c r="A4" s="191">
        <f>COUNTIF(B:B,B4)</f>
        <v>1</v>
      </c>
      <c r="B4" s="217" t="s">
        <v>3</v>
      </c>
      <c r="C4" s="163">
        <v>1</v>
      </c>
      <c r="D4" s="185" t="s">
        <v>4</v>
      </c>
      <c r="E4" s="165"/>
      <c r="F4" s="164" t="s">
        <v>5</v>
      </c>
      <c r="G4" s="153"/>
      <c r="H4" s="154"/>
      <c r="I4" s="155"/>
      <c r="J4" s="156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26" ht="19.5" customHeight="1">
      <c r="A5" s="191">
        <f t="shared" ref="A5:A19" si="0">COUNTIF(B:B,B5)</f>
        <v>1</v>
      </c>
      <c r="B5" s="217" t="s">
        <v>6</v>
      </c>
      <c r="C5" s="163">
        <v>2</v>
      </c>
      <c r="D5" s="185" t="s">
        <v>7</v>
      </c>
      <c r="E5" s="165"/>
      <c r="F5" s="164" t="s">
        <v>8</v>
      </c>
      <c r="G5" s="153"/>
      <c r="H5" s="154"/>
      <c r="I5" s="155"/>
      <c r="J5" s="156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</row>
    <row r="6" spans="1:26" ht="19.5" customHeight="1">
      <c r="A6" s="191">
        <f t="shared" si="0"/>
        <v>1</v>
      </c>
      <c r="B6" s="217" t="s">
        <v>9</v>
      </c>
      <c r="C6" s="163">
        <v>3</v>
      </c>
      <c r="D6" s="185" t="s">
        <v>10</v>
      </c>
      <c r="E6" s="165"/>
      <c r="F6" s="164" t="s">
        <v>11</v>
      </c>
      <c r="G6" s="153"/>
      <c r="H6" s="154"/>
      <c r="I6" s="155"/>
      <c r="J6" s="156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9.5" customHeight="1">
      <c r="A7" s="191">
        <f t="shared" si="0"/>
        <v>1</v>
      </c>
      <c r="B7" s="217" t="s">
        <v>12</v>
      </c>
      <c r="C7" s="163">
        <v>4</v>
      </c>
      <c r="D7" s="185" t="s">
        <v>13</v>
      </c>
      <c r="E7" s="165"/>
      <c r="F7" s="164" t="s">
        <v>14</v>
      </c>
      <c r="G7" s="153"/>
      <c r="H7" s="154"/>
      <c r="I7" s="155"/>
      <c r="J7" s="156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1:26" ht="19.5" customHeight="1">
      <c r="A8" s="191">
        <f t="shared" si="0"/>
        <v>1</v>
      </c>
      <c r="B8" s="217" t="s">
        <v>15</v>
      </c>
      <c r="C8" s="163">
        <v>5</v>
      </c>
      <c r="D8" s="185" t="s">
        <v>16</v>
      </c>
      <c r="E8" s="165"/>
      <c r="F8" s="164" t="s">
        <v>17</v>
      </c>
      <c r="G8" s="153"/>
      <c r="H8" s="154"/>
      <c r="I8" s="155"/>
      <c r="J8" s="156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</row>
    <row r="9" spans="1:26" ht="19.5" customHeight="1">
      <c r="A9" s="191">
        <f t="shared" si="0"/>
        <v>1</v>
      </c>
      <c r="B9" s="217" t="s">
        <v>18</v>
      </c>
      <c r="C9" s="163">
        <v>6</v>
      </c>
      <c r="D9" s="185" t="s">
        <v>19</v>
      </c>
      <c r="E9" s="165"/>
      <c r="F9" s="164" t="s">
        <v>20</v>
      </c>
      <c r="G9" s="153"/>
      <c r="H9" s="154"/>
      <c r="I9" s="155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6" ht="19.5" customHeight="1">
      <c r="A10" s="191">
        <f t="shared" si="0"/>
        <v>1</v>
      </c>
      <c r="B10" s="217" t="s">
        <v>21</v>
      </c>
      <c r="C10" s="163">
        <v>7</v>
      </c>
      <c r="D10" s="185" t="s">
        <v>22</v>
      </c>
      <c r="E10" s="165"/>
      <c r="F10" s="174" t="s">
        <v>443</v>
      </c>
      <c r="G10" s="157"/>
      <c r="H10" s="157"/>
      <c r="I10" s="155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6" ht="19.5" customHeight="1">
      <c r="A11" s="191">
        <f t="shared" si="0"/>
        <v>1</v>
      </c>
      <c r="B11" s="217" t="s">
        <v>23</v>
      </c>
      <c r="C11" s="163">
        <v>8</v>
      </c>
      <c r="D11" s="185" t="s">
        <v>24</v>
      </c>
      <c r="E11" s="165"/>
      <c r="F11" s="174" t="s">
        <v>444</v>
      </c>
      <c r="G11" s="153"/>
      <c r="H11" s="154"/>
      <c r="I11" s="155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ht="19.5" customHeight="1">
      <c r="A12" s="191">
        <f t="shared" si="0"/>
        <v>1</v>
      </c>
      <c r="B12" s="217" t="s">
        <v>25</v>
      </c>
      <c r="C12" s="163">
        <v>9</v>
      </c>
      <c r="D12" s="185" t="s">
        <v>26</v>
      </c>
      <c r="E12" s="165"/>
      <c r="F12" s="164" t="s">
        <v>27</v>
      </c>
      <c r="G12" s="153"/>
      <c r="H12" s="157"/>
      <c r="I12" s="155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</row>
    <row r="13" spans="1:26" ht="19.5" customHeight="1">
      <c r="A13" s="191">
        <f t="shared" si="0"/>
        <v>1</v>
      </c>
      <c r="B13" s="217" t="s">
        <v>28</v>
      </c>
      <c r="C13" s="163">
        <v>10</v>
      </c>
      <c r="D13" s="185" t="s">
        <v>29</v>
      </c>
      <c r="E13" s="165"/>
      <c r="F13" s="164" t="s">
        <v>30</v>
      </c>
      <c r="G13" s="157"/>
      <c r="H13" s="157"/>
      <c r="I13" s="155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</row>
    <row r="14" spans="1:26" ht="19.5" customHeight="1">
      <c r="A14" s="191">
        <f t="shared" si="0"/>
        <v>1</v>
      </c>
      <c r="B14" s="217" t="s">
        <v>31</v>
      </c>
      <c r="C14" s="163">
        <v>11</v>
      </c>
      <c r="D14" s="186" t="s">
        <v>32</v>
      </c>
      <c r="E14" s="165"/>
      <c r="F14" s="164" t="s">
        <v>33</v>
      </c>
      <c r="G14" s="153"/>
      <c r="H14" s="157"/>
      <c r="I14" s="155"/>
      <c r="J14" s="156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</row>
    <row r="15" spans="1:26" ht="19.5" customHeight="1">
      <c r="A15" s="191">
        <f t="shared" si="0"/>
        <v>1</v>
      </c>
      <c r="B15" s="217" t="s">
        <v>34</v>
      </c>
      <c r="C15" s="163">
        <v>12</v>
      </c>
      <c r="D15" s="186" t="s">
        <v>35</v>
      </c>
      <c r="E15" s="165"/>
      <c r="F15" s="164" t="s">
        <v>36</v>
      </c>
      <c r="G15" s="153"/>
      <c r="H15" s="157"/>
      <c r="I15" s="155"/>
      <c r="J15" s="156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</row>
    <row r="16" spans="1:26" ht="19.5" customHeight="1">
      <c r="A16" s="191">
        <f t="shared" si="0"/>
        <v>1</v>
      </c>
      <c r="B16" s="217" t="s">
        <v>37</v>
      </c>
      <c r="C16" s="163">
        <v>13</v>
      </c>
      <c r="D16" s="186" t="s">
        <v>38</v>
      </c>
      <c r="E16" s="165"/>
      <c r="F16" s="164" t="s">
        <v>39</v>
      </c>
      <c r="G16" s="153"/>
      <c r="H16" s="157"/>
      <c r="I16" s="155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ht="19.5" customHeight="1">
      <c r="A17" s="191">
        <f t="shared" si="0"/>
        <v>1</v>
      </c>
      <c r="B17" s="217" t="s">
        <v>40</v>
      </c>
      <c r="C17" s="163">
        <v>14</v>
      </c>
      <c r="D17" s="186" t="s">
        <v>41</v>
      </c>
      <c r="E17" s="165"/>
      <c r="F17" s="164" t="s">
        <v>42</v>
      </c>
      <c r="G17" s="157"/>
      <c r="H17" s="157"/>
      <c r="I17" s="155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ht="19.5" customHeight="1">
      <c r="A18" s="191">
        <f t="shared" si="0"/>
        <v>1</v>
      </c>
      <c r="B18" s="217" t="s">
        <v>43</v>
      </c>
      <c r="C18" s="163">
        <v>15</v>
      </c>
      <c r="D18" s="185" t="s">
        <v>44</v>
      </c>
      <c r="E18" s="165"/>
      <c r="F18" s="164" t="s">
        <v>45</v>
      </c>
      <c r="G18" s="153"/>
      <c r="H18" s="164"/>
      <c r="I18" s="155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ht="19.5" customHeight="1">
      <c r="A19" s="191">
        <f t="shared" si="0"/>
        <v>1</v>
      </c>
      <c r="B19" s="217" t="s">
        <v>46</v>
      </c>
      <c r="C19" s="163">
        <v>16</v>
      </c>
      <c r="D19" s="185" t="s">
        <v>47</v>
      </c>
      <c r="E19" s="165"/>
      <c r="F19" s="164" t="s">
        <v>48</v>
      </c>
      <c r="G19" s="153"/>
      <c r="H19" s="164"/>
      <c r="I19" s="155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ht="24" customHeight="1">
      <c r="A20" s="192"/>
      <c r="B20" s="167"/>
      <c r="C20" s="162"/>
      <c r="D20" s="164"/>
      <c r="E20" s="161"/>
      <c r="F20" s="160"/>
      <c r="G20" s="153"/>
      <c r="H20" s="154"/>
      <c r="I20" s="155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ht="19.5" customHeight="1">
      <c r="A21" s="192"/>
      <c r="B21" s="160" t="s">
        <v>49</v>
      </c>
      <c r="C21" s="162" t="s">
        <v>50</v>
      </c>
      <c r="D21" s="164"/>
      <c r="E21" s="168"/>
      <c r="F21" s="169"/>
      <c r="G21" s="157"/>
      <c r="H21" s="157"/>
      <c r="I21" s="170"/>
      <c r="J21" s="171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ht="19.5" customHeight="1">
      <c r="A22" s="191">
        <f t="shared" ref="A22:A29" si="1">COUNTIF(B:B,B22)</f>
        <v>1</v>
      </c>
      <c r="B22" s="217" t="s">
        <v>51</v>
      </c>
      <c r="C22" s="167">
        <v>1</v>
      </c>
      <c r="D22" s="164" t="s">
        <v>52</v>
      </c>
      <c r="E22" s="166"/>
      <c r="F22" s="164"/>
      <c r="G22" s="157"/>
      <c r="H22" s="157"/>
      <c r="I22" s="170"/>
      <c r="J22" s="171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ht="19.5" customHeight="1">
      <c r="A23" s="191">
        <f t="shared" si="1"/>
        <v>1</v>
      </c>
      <c r="B23" s="217" t="s">
        <v>53</v>
      </c>
      <c r="C23" s="167">
        <v>2</v>
      </c>
      <c r="D23" s="164" t="s">
        <v>54</v>
      </c>
      <c r="E23" s="166"/>
      <c r="F23" s="172"/>
      <c r="G23" s="159"/>
      <c r="H23" s="164"/>
      <c r="I23" s="170"/>
      <c r="J23" s="171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9.5" customHeight="1">
      <c r="A24" s="191">
        <f t="shared" si="1"/>
        <v>1</v>
      </c>
      <c r="B24" s="217" t="s">
        <v>55</v>
      </c>
      <c r="C24" s="167">
        <v>3</v>
      </c>
      <c r="D24" s="164" t="s">
        <v>56</v>
      </c>
      <c r="E24" s="166"/>
      <c r="F24" s="172"/>
      <c r="G24" s="159"/>
      <c r="H24" s="164"/>
      <c r="I24" s="170"/>
      <c r="J24" s="171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ht="19.5" customHeight="1">
      <c r="A25" s="191">
        <f t="shared" si="1"/>
        <v>1</v>
      </c>
      <c r="B25" s="217" t="s">
        <v>57</v>
      </c>
      <c r="C25" s="167">
        <v>4</v>
      </c>
      <c r="D25" s="164" t="s">
        <v>58</v>
      </c>
      <c r="E25" s="166"/>
      <c r="F25" s="172"/>
      <c r="G25" s="159"/>
      <c r="H25" s="164"/>
      <c r="I25" s="170"/>
      <c r="J25" s="171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ht="19.5" customHeight="1">
      <c r="A26" s="191">
        <f t="shared" si="1"/>
        <v>1</v>
      </c>
      <c r="B26" s="217" t="s">
        <v>59</v>
      </c>
      <c r="C26" s="167">
        <v>5</v>
      </c>
      <c r="D26" s="164" t="s">
        <v>60</v>
      </c>
      <c r="E26" s="166"/>
      <c r="F26" s="164"/>
      <c r="G26" s="159"/>
      <c r="H26" s="164"/>
      <c r="I26" s="170"/>
      <c r="J26" s="171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ht="19.5" customHeight="1">
      <c r="A27" s="191">
        <f t="shared" si="1"/>
        <v>1</v>
      </c>
      <c r="B27" s="217" t="s">
        <v>61</v>
      </c>
      <c r="C27" s="167">
        <v>6</v>
      </c>
      <c r="D27" s="164" t="s">
        <v>62</v>
      </c>
      <c r="E27" s="166"/>
      <c r="F27" s="172"/>
      <c r="G27" s="159"/>
      <c r="H27" s="164"/>
      <c r="I27" s="170"/>
      <c r="J27" s="171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19.5" customHeight="1">
      <c r="A28" s="191">
        <f t="shared" si="1"/>
        <v>1</v>
      </c>
      <c r="B28" s="217" t="s">
        <v>63</v>
      </c>
      <c r="C28" s="167">
        <v>7</v>
      </c>
      <c r="D28" s="164" t="s">
        <v>64</v>
      </c>
      <c r="E28" s="166"/>
      <c r="F28" s="172"/>
      <c r="G28" s="159"/>
      <c r="H28" s="164"/>
      <c r="I28" s="170"/>
      <c r="J28" s="171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ht="19.5" customHeight="1">
      <c r="A29" s="191">
        <f t="shared" si="1"/>
        <v>1</v>
      </c>
      <c r="B29" s="217" t="s">
        <v>65</v>
      </c>
      <c r="C29" s="167">
        <v>8</v>
      </c>
      <c r="D29" s="164" t="s">
        <v>66</v>
      </c>
      <c r="E29" s="166"/>
      <c r="F29" s="172"/>
      <c r="G29" s="159"/>
      <c r="H29" s="164"/>
      <c r="I29" s="170"/>
      <c r="J29" s="171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ht="19.5" customHeight="1">
      <c r="A30" s="191"/>
      <c r="B30" s="167"/>
      <c r="C30" s="173"/>
      <c r="D30" s="174"/>
      <c r="E30" s="168"/>
      <c r="F30" s="169"/>
      <c r="G30" s="159"/>
      <c r="H30" s="164"/>
      <c r="I30" s="170"/>
      <c r="J30" s="171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ht="19.5" customHeight="1">
      <c r="A31" s="191"/>
      <c r="B31" s="160" t="s">
        <v>1</v>
      </c>
      <c r="C31" s="162" t="s">
        <v>67</v>
      </c>
      <c r="D31" s="173"/>
      <c r="E31" s="168"/>
      <c r="F31" s="169"/>
      <c r="G31" s="159"/>
      <c r="H31" s="164"/>
      <c r="I31" s="170"/>
      <c r="J31" s="171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ht="19.5" customHeight="1">
      <c r="A32" s="191">
        <f t="shared" ref="A32:A47" si="2">COUNTIF(B:B,B32)</f>
        <v>1</v>
      </c>
      <c r="B32" s="217" t="s">
        <v>68</v>
      </c>
      <c r="C32" s="167">
        <v>1</v>
      </c>
      <c r="D32" s="164" t="s">
        <v>69</v>
      </c>
      <c r="E32" s="166"/>
      <c r="F32" s="172"/>
      <c r="G32" s="159"/>
      <c r="H32" s="164"/>
      <c r="I32" s="170"/>
      <c r="J32" s="171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9.5" customHeight="1">
      <c r="A33" s="191">
        <f t="shared" si="2"/>
        <v>1</v>
      </c>
      <c r="B33" s="217" t="s">
        <v>70</v>
      </c>
      <c r="C33" s="167">
        <v>2</v>
      </c>
      <c r="D33" s="164" t="s">
        <v>71</v>
      </c>
      <c r="E33" s="166"/>
      <c r="F33" s="172"/>
      <c r="G33" s="159"/>
      <c r="H33" s="164"/>
      <c r="I33" s="170"/>
      <c r="J33" s="17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ht="19.5" customHeight="1">
      <c r="A34" s="191">
        <f t="shared" si="2"/>
        <v>1</v>
      </c>
      <c r="B34" s="217" t="s">
        <v>72</v>
      </c>
      <c r="C34" s="167">
        <v>3</v>
      </c>
      <c r="D34" s="164" t="s">
        <v>73</v>
      </c>
      <c r="E34" s="166"/>
      <c r="F34" s="172"/>
      <c r="G34" s="159"/>
      <c r="H34" s="164"/>
      <c r="I34" s="170"/>
      <c r="J34" s="17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ht="19.5" customHeight="1">
      <c r="A35" s="191">
        <f t="shared" si="2"/>
        <v>1</v>
      </c>
      <c r="B35" s="217" t="s">
        <v>74</v>
      </c>
      <c r="C35" s="167">
        <v>4</v>
      </c>
      <c r="D35" s="164" t="s">
        <v>75</v>
      </c>
      <c r="E35" s="166"/>
      <c r="F35" s="172"/>
      <c r="G35" s="159"/>
      <c r="H35" s="164"/>
      <c r="I35" s="170"/>
      <c r="J35" s="17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ht="19.5" customHeight="1">
      <c r="A36" s="191">
        <f t="shared" si="2"/>
        <v>1</v>
      </c>
      <c r="B36" s="217" t="s">
        <v>76</v>
      </c>
      <c r="C36" s="167">
        <v>5</v>
      </c>
      <c r="D36" s="164" t="s">
        <v>77</v>
      </c>
      <c r="E36" s="166"/>
      <c r="F36" s="172"/>
      <c r="G36" s="159"/>
      <c r="H36" s="164"/>
      <c r="I36" s="170"/>
      <c r="J36" s="17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ht="19.5" customHeight="1">
      <c r="A37" s="191">
        <f t="shared" si="2"/>
        <v>1</v>
      </c>
      <c r="B37" s="217" t="s">
        <v>78</v>
      </c>
      <c r="C37" s="167">
        <v>6</v>
      </c>
      <c r="D37" s="164" t="s">
        <v>79</v>
      </c>
      <c r="E37" s="166"/>
      <c r="F37" s="169"/>
      <c r="G37" s="159"/>
      <c r="H37" s="164"/>
      <c r="I37" s="170"/>
      <c r="J37" s="17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ht="19.5" customHeight="1">
      <c r="A38" s="191">
        <f t="shared" si="2"/>
        <v>1</v>
      </c>
      <c r="B38" s="217" t="s">
        <v>80</v>
      </c>
      <c r="C38" s="167">
        <v>7</v>
      </c>
      <c r="D38" s="164" t="s">
        <v>81</v>
      </c>
      <c r="E38" s="166"/>
      <c r="F38" s="172"/>
      <c r="G38" s="167"/>
      <c r="H38" s="164"/>
      <c r="I38" s="170"/>
      <c r="J38" s="17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ht="19.5" customHeight="1">
      <c r="A39" s="191">
        <f t="shared" si="2"/>
        <v>1</v>
      </c>
      <c r="B39" s="217" t="s">
        <v>82</v>
      </c>
      <c r="C39" s="167">
        <v>8</v>
      </c>
      <c r="D39" s="164" t="s">
        <v>83</v>
      </c>
      <c r="E39" s="166"/>
      <c r="F39" s="172"/>
      <c r="G39" s="159"/>
      <c r="H39" s="164"/>
      <c r="I39" s="170"/>
      <c r="J39" s="17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ht="19.5" customHeight="1">
      <c r="A40" s="191">
        <f t="shared" si="2"/>
        <v>1</v>
      </c>
      <c r="B40" s="217" t="s">
        <v>84</v>
      </c>
      <c r="C40" s="167">
        <v>9</v>
      </c>
      <c r="D40" s="164" t="s">
        <v>85</v>
      </c>
      <c r="E40" s="166"/>
      <c r="F40" s="172"/>
      <c r="G40" s="159"/>
      <c r="H40" s="164"/>
      <c r="I40" s="170"/>
      <c r="J40" s="17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19.5" customHeight="1">
      <c r="A41" s="191">
        <f t="shared" si="2"/>
        <v>1</v>
      </c>
      <c r="B41" s="217" t="s">
        <v>86</v>
      </c>
      <c r="C41" s="167">
        <v>10</v>
      </c>
      <c r="D41" s="164" t="s">
        <v>87</v>
      </c>
      <c r="E41" s="166"/>
      <c r="F41" s="169"/>
      <c r="G41" s="159"/>
      <c r="H41" s="164"/>
      <c r="I41" s="170"/>
      <c r="J41" s="17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9.5" customHeight="1">
      <c r="A42" s="191">
        <f t="shared" si="2"/>
        <v>1</v>
      </c>
      <c r="B42" s="217" t="s">
        <v>88</v>
      </c>
      <c r="C42" s="167">
        <v>11</v>
      </c>
      <c r="D42" s="164" t="s">
        <v>89</v>
      </c>
      <c r="E42" s="166"/>
      <c r="F42" s="169"/>
      <c r="G42" s="159"/>
      <c r="H42" s="164"/>
      <c r="I42" s="170"/>
      <c r="J42" s="17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9.5" customHeight="1">
      <c r="A43" s="191">
        <f t="shared" si="2"/>
        <v>1</v>
      </c>
      <c r="B43" s="217" t="s">
        <v>90</v>
      </c>
      <c r="C43" s="167">
        <v>12</v>
      </c>
      <c r="D43" s="164" t="s">
        <v>91</v>
      </c>
      <c r="E43" s="166"/>
      <c r="F43" s="169"/>
      <c r="G43" s="159"/>
      <c r="H43" s="164"/>
      <c r="I43" s="170"/>
      <c r="J43" s="17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ht="19.5" customHeight="1">
      <c r="A44" s="191">
        <f t="shared" si="2"/>
        <v>1</v>
      </c>
      <c r="B44" s="217" t="s">
        <v>92</v>
      </c>
      <c r="C44" s="167">
        <v>13</v>
      </c>
      <c r="D44" s="164" t="s">
        <v>93</v>
      </c>
      <c r="E44" s="166"/>
      <c r="F44" s="169"/>
      <c r="G44" s="159"/>
      <c r="H44" s="164"/>
      <c r="I44" s="170"/>
      <c r="J44" s="17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ht="19.5" customHeight="1">
      <c r="A45" s="191">
        <f t="shared" si="2"/>
        <v>1</v>
      </c>
      <c r="B45" s="217" t="s">
        <v>94</v>
      </c>
      <c r="C45" s="167">
        <v>14</v>
      </c>
      <c r="D45" s="164" t="s">
        <v>95</v>
      </c>
      <c r="E45" s="166"/>
      <c r="F45" s="169"/>
      <c r="G45" s="159"/>
      <c r="H45" s="164"/>
      <c r="I45" s="170"/>
      <c r="J45" s="171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9.5" customHeight="1">
      <c r="A46" s="191">
        <f t="shared" si="2"/>
        <v>1</v>
      </c>
      <c r="B46" s="217" t="s">
        <v>96</v>
      </c>
      <c r="C46" s="167">
        <v>15</v>
      </c>
      <c r="D46" s="164" t="s">
        <v>97</v>
      </c>
      <c r="E46" s="166"/>
      <c r="F46" s="169"/>
      <c r="G46" s="159"/>
      <c r="H46" s="164"/>
      <c r="I46" s="170"/>
      <c r="J46" s="171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9.5" customHeight="1">
      <c r="A47" s="191">
        <f t="shared" si="2"/>
        <v>1</v>
      </c>
      <c r="B47" s="217" t="s">
        <v>98</v>
      </c>
      <c r="C47" s="167">
        <v>16</v>
      </c>
      <c r="D47" s="164" t="s">
        <v>99</v>
      </c>
      <c r="E47" s="166"/>
      <c r="F47" s="169"/>
      <c r="G47" s="159"/>
      <c r="H47" s="164"/>
      <c r="I47" s="170"/>
      <c r="J47" s="171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19.5" customHeight="1">
      <c r="A48" s="191"/>
      <c r="B48" s="167"/>
      <c r="C48" s="173"/>
      <c r="D48" s="174"/>
      <c r="E48" s="168"/>
      <c r="F48" s="169"/>
      <c r="G48" s="159"/>
      <c r="H48" s="164"/>
      <c r="I48" s="170"/>
      <c r="J48" s="171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ht="19.5" customHeight="1">
      <c r="A49" s="191"/>
      <c r="B49" s="160" t="s">
        <v>49</v>
      </c>
      <c r="C49" s="162" t="s">
        <v>100</v>
      </c>
      <c r="D49" s="167"/>
      <c r="E49" s="168"/>
      <c r="F49" s="169"/>
      <c r="G49" s="159"/>
      <c r="H49" s="164"/>
      <c r="I49" s="170"/>
      <c r="J49" s="171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spans="1:26" ht="19.5" customHeight="1">
      <c r="A50" s="191">
        <f t="shared" ref="A50:A59" si="3">COUNTIF(B:B,B50)</f>
        <v>1</v>
      </c>
      <c r="B50" s="217" t="s">
        <v>101</v>
      </c>
      <c r="C50" s="167">
        <v>1</v>
      </c>
      <c r="D50" s="164" t="s">
        <v>102</v>
      </c>
      <c r="E50" s="166"/>
      <c r="F50" s="169"/>
      <c r="G50" s="159"/>
      <c r="H50" s="164"/>
      <c r="I50" s="170"/>
      <c r="J50" s="171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 ht="19.5" customHeight="1">
      <c r="A51" s="191">
        <f t="shared" si="3"/>
        <v>1</v>
      </c>
      <c r="B51" s="217" t="s">
        <v>103</v>
      </c>
      <c r="C51" s="167">
        <v>2</v>
      </c>
      <c r="D51" s="164" t="s">
        <v>104</v>
      </c>
      <c r="E51" s="166"/>
      <c r="F51" s="169"/>
      <c r="G51" s="159"/>
      <c r="H51" s="164"/>
      <c r="I51" s="170"/>
      <c r="J51" s="171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 ht="19.5" customHeight="1">
      <c r="A52" s="191">
        <f t="shared" si="3"/>
        <v>1</v>
      </c>
      <c r="B52" s="217" t="s">
        <v>105</v>
      </c>
      <c r="C52" s="167">
        <v>3</v>
      </c>
      <c r="D52" s="164" t="s">
        <v>106</v>
      </c>
      <c r="E52" s="166"/>
      <c r="F52" s="172"/>
      <c r="G52" s="159"/>
      <c r="H52" s="164"/>
      <c r="I52" s="170"/>
      <c r="J52" s="171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ht="19.5" customHeight="1">
      <c r="A53" s="191">
        <f t="shared" si="3"/>
        <v>1</v>
      </c>
      <c r="B53" s="217" t="s">
        <v>107</v>
      </c>
      <c r="C53" s="167">
        <v>4</v>
      </c>
      <c r="D53" s="164" t="s">
        <v>108</v>
      </c>
      <c r="E53" s="166"/>
      <c r="F53" s="172"/>
      <c r="G53" s="159"/>
      <c r="H53" s="164"/>
      <c r="I53" s="170"/>
      <c r="J53" s="171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ht="19.5" customHeight="1">
      <c r="A54" s="191">
        <f t="shared" si="3"/>
        <v>1</v>
      </c>
      <c r="B54" s="217" t="s">
        <v>109</v>
      </c>
      <c r="C54" s="167">
        <v>5</v>
      </c>
      <c r="D54" s="164" t="s">
        <v>110</v>
      </c>
      <c r="E54" s="166"/>
      <c r="F54" s="172"/>
      <c r="G54" s="159"/>
      <c r="H54" s="164"/>
      <c r="I54" s="170"/>
      <c r="J54" s="17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ht="19.5" customHeight="1">
      <c r="A55" s="191">
        <f t="shared" si="3"/>
        <v>1</v>
      </c>
      <c r="B55" s="217" t="s">
        <v>111</v>
      </c>
      <c r="C55" s="167">
        <v>6</v>
      </c>
      <c r="D55" s="164" t="s">
        <v>112</v>
      </c>
      <c r="E55" s="166"/>
      <c r="F55" s="172"/>
      <c r="G55" s="167"/>
      <c r="H55" s="164"/>
      <c r="I55" s="170"/>
      <c r="J55" s="17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ht="19.5" customHeight="1">
      <c r="A56" s="191">
        <f t="shared" si="3"/>
        <v>1</v>
      </c>
      <c r="B56" s="217" t="s">
        <v>113</v>
      </c>
      <c r="C56" s="167">
        <v>7</v>
      </c>
      <c r="D56" s="164" t="s">
        <v>114</v>
      </c>
      <c r="E56" s="166"/>
      <c r="F56" s="172"/>
      <c r="G56" s="167"/>
      <c r="H56" s="164"/>
      <c r="I56" s="170"/>
      <c r="J56" s="17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ht="19.5" customHeight="1">
      <c r="A57" s="191">
        <f t="shared" si="3"/>
        <v>1</v>
      </c>
      <c r="B57" s="217" t="s">
        <v>115</v>
      </c>
      <c r="C57" s="167">
        <v>8</v>
      </c>
      <c r="D57" s="164" t="s">
        <v>116</v>
      </c>
      <c r="E57" s="166"/>
      <c r="F57" s="172"/>
      <c r="G57" s="167"/>
      <c r="H57" s="164"/>
      <c r="I57" s="170"/>
      <c r="J57" s="17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ht="19.5" customHeight="1">
      <c r="A58" s="191">
        <f t="shared" si="3"/>
        <v>1</v>
      </c>
      <c r="B58" s="217" t="s">
        <v>117</v>
      </c>
      <c r="C58" s="167">
        <v>9</v>
      </c>
      <c r="D58" s="164" t="s">
        <v>118</v>
      </c>
      <c r="E58" s="166"/>
      <c r="F58" s="172"/>
      <c r="G58" s="167"/>
      <c r="H58" s="164"/>
      <c r="I58" s="170"/>
      <c r="J58" s="17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ht="19.5" customHeight="1">
      <c r="A59" s="191">
        <f t="shared" si="3"/>
        <v>1</v>
      </c>
      <c r="B59" s="217" t="s">
        <v>119</v>
      </c>
      <c r="C59" s="167">
        <v>10</v>
      </c>
      <c r="D59" s="164" t="s">
        <v>120</v>
      </c>
      <c r="E59" s="166"/>
      <c r="F59" s="172"/>
      <c r="G59" s="167"/>
      <c r="H59" s="164"/>
      <c r="I59" s="170"/>
      <c r="J59" s="17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 ht="19.5" customHeight="1">
      <c r="A60" s="191"/>
      <c r="B60" s="167"/>
      <c r="C60" s="167"/>
      <c r="D60" s="164"/>
      <c r="E60" s="168"/>
      <c r="F60" s="169"/>
      <c r="G60" s="167"/>
      <c r="H60" s="164"/>
      <c r="I60" s="170"/>
      <c r="J60" s="17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ht="19.5" customHeight="1">
      <c r="A61" s="191"/>
      <c r="B61" s="160" t="s">
        <v>1</v>
      </c>
      <c r="C61" s="162" t="s">
        <v>121</v>
      </c>
      <c r="D61" s="172"/>
      <c r="E61" s="168"/>
      <c r="F61" s="169"/>
      <c r="G61" s="167"/>
      <c r="H61" s="164"/>
      <c r="I61" s="170"/>
      <c r="J61" s="17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 ht="19.5" customHeight="1">
      <c r="A62" s="191">
        <f t="shared" ref="A62:A70" si="4">COUNTIF(B:B,B62)</f>
        <v>1</v>
      </c>
      <c r="B62" s="217" t="s">
        <v>122</v>
      </c>
      <c r="C62" s="167">
        <v>1</v>
      </c>
      <c r="D62" s="164" t="s">
        <v>123</v>
      </c>
      <c r="E62" s="166"/>
      <c r="F62" s="172"/>
      <c r="G62" s="167"/>
      <c r="H62" s="164"/>
      <c r="I62" s="170"/>
      <c r="J62" s="17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ht="19.5" customHeight="1">
      <c r="A63" s="191">
        <f t="shared" si="4"/>
        <v>1</v>
      </c>
      <c r="B63" s="217" t="s">
        <v>124</v>
      </c>
      <c r="C63" s="167">
        <v>2</v>
      </c>
      <c r="D63" s="164" t="s">
        <v>125</v>
      </c>
      <c r="E63" s="166"/>
      <c r="F63" s="172"/>
      <c r="G63" s="167"/>
      <c r="H63" s="164"/>
      <c r="I63" s="170"/>
      <c r="J63" s="17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9.5" customHeight="1">
      <c r="A64" s="191">
        <f t="shared" si="4"/>
        <v>1</v>
      </c>
      <c r="B64" s="217" t="s">
        <v>126</v>
      </c>
      <c r="C64" s="167">
        <v>3</v>
      </c>
      <c r="D64" s="164" t="s">
        <v>127</v>
      </c>
      <c r="E64" s="166"/>
      <c r="F64" s="172"/>
      <c r="G64" s="167"/>
      <c r="H64" s="164"/>
      <c r="I64" s="170"/>
      <c r="J64" s="17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ht="19.5" customHeight="1">
      <c r="A65" s="191">
        <f t="shared" si="4"/>
        <v>1</v>
      </c>
      <c r="B65" s="217" t="s">
        <v>128</v>
      </c>
      <c r="C65" s="167">
        <v>4</v>
      </c>
      <c r="D65" s="164" t="s">
        <v>129</v>
      </c>
      <c r="E65" s="166"/>
      <c r="F65" s="172"/>
      <c r="G65" s="167"/>
      <c r="H65" s="164"/>
      <c r="I65" s="170"/>
      <c r="J65" s="17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ht="19.5" customHeight="1">
      <c r="A66" s="191">
        <f t="shared" si="4"/>
        <v>1</v>
      </c>
      <c r="B66" s="217" t="s">
        <v>130</v>
      </c>
      <c r="C66" s="167">
        <v>5</v>
      </c>
      <c r="D66" s="164" t="s">
        <v>131</v>
      </c>
      <c r="E66" s="166"/>
      <c r="F66" s="172"/>
      <c r="G66" s="167"/>
      <c r="H66" s="164"/>
      <c r="I66" s="170"/>
      <c r="J66" s="17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1:26" ht="19.5" customHeight="1">
      <c r="A67" s="191">
        <f t="shared" si="4"/>
        <v>1</v>
      </c>
      <c r="B67" s="217" t="s">
        <v>132</v>
      </c>
      <c r="C67" s="167">
        <v>6</v>
      </c>
      <c r="D67" s="164" t="s">
        <v>133</v>
      </c>
      <c r="E67" s="166"/>
      <c r="F67" s="172"/>
      <c r="G67" s="167"/>
      <c r="H67" s="164"/>
      <c r="I67" s="170"/>
      <c r="J67" s="17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spans="1:26" ht="19.5" customHeight="1">
      <c r="A68" s="191">
        <f t="shared" si="4"/>
        <v>1</v>
      </c>
      <c r="B68" s="217" t="s">
        <v>134</v>
      </c>
      <c r="C68" s="167">
        <v>7</v>
      </c>
      <c r="D68" s="164" t="s">
        <v>135</v>
      </c>
      <c r="E68" s="166"/>
      <c r="F68" s="172"/>
      <c r="G68" s="167"/>
      <c r="H68" s="164"/>
      <c r="I68" s="170"/>
      <c r="J68" s="171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ht="19.5" customHeight="1">
      <c r="A69" s="191">
        <f t="shared" si="4"/>
        <v>1</v>
      </c>
      <c r="B69" s="217" t="s">
        <v>136</v>
      </c>
      <c r="C69" s="167">
        <v>8</v>
      </c>
      <c r="D69" s="164" t="s">
        <v>137</v>
      </c>
      <c r="E69" s="166"/>
      <c r="F69" s="172"/>
      <c r="G69" s="167"/>
      <c r="H69" s="164"/>
      <c r="I69" s="170"/>
      <c r="J69" s="171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spans="1:26" ht="19.5" customHeight="1">
      <c r="A70" s="191">
        <f t="shared" si="4"/>
        <v>1</v>
      </c>
      <c r="B70" s="217" t="s">
        <v>138</v>
      </c>
      <c r="C70" s="167">
        <v>9</v>
      </c>
      <c r="D70" s="164" t="s">
        <v>139</v>
      </c>
      <c r="E70" s="166"/>
      <c r="F70" s="172"/>
      <c r="G70" s="167"/>
      <c r="H70" s="164"/>
      <c r="I70" s="170"/>
      <c r="J70" s="171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ht="19.5" customHeight="1">
      <c r="A71" s="191"/>
      <c r="B71" s="167"/>
      <c r="C71" s="167"/>
      <c r="D71" s="164"/>
      <c r="E71" s="168"/>
      <c r="F71" s="172"/>
      <c r="G71" s="167"/>
      <c r="H71" s="164"/>
      <c r="I71" s="170"/>
      <c r="J71" s="171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9.5" customHeight="1">
      <c r="A72" s="191"/>
      <c r="B72" s="160" t="s">
        <v>1</v>
      </c>
      <c r="C72" s="162" t="s">
        <v>140</v>
      </c>
      <c r="D72" s="164"/>
      <c r="E72" s="168"/>
      <c r="F72" s="172"/>
      <c r="G72" s="167"/>
      <c r="H72" s="164"/>
      <c r="I72" s="170"/>
      <c r="J72" s="171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9.5" customHeight="1">
      <c r="A73" s="191">
        <f t="shared" ref="A73:A77" si="5">COUNTIF(B:B,B73)</f>
        <v>1</v>
      </c>
      <c r="B73" s="217" t="s">
        <v>141</v>
      </c>
      <c r="C73" s="167">
        <v>1</v>
      </c>
      <c r="D73" s="164" t="s">
        <v>142</v>
      </c>
      <c r="E73" s="166"/>
      <c r="F73" s="172"/>
      <c r="G73" s="167"/>
      <c r="H73" s="164"/>
      <c r="I73" s="170"/>
      <c r="J73" s="171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9.5" customHeight="1">
      <c r="A74" s="191">
        <f t="shared" si="5"/>
        <v>1</v>
      </c>
      <c r="B74" s="217" t="s">
        <v>143</v>
      </c>
      <c r="C74" s="167">
        <v>2</v>
      </c>
      <c r="D74" s="164" t="s">
        <v>144</v>
      </c>
      <c r="E74" s="166"/>
      <c r="F74" s="172"/>
      <c r="G74" s="167"/>
      <c r="H74" s="164"/>
      <c r="I74" s="170"/>
      <c r="J74" s="17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ht="19.5" customHeight="1">
      <c r="A75" s="191">
        <f t="shared" si="5"/>
        <v>1</v>
      </c>
      <c r="B75" s="217" t="s">
        <v>145</v>
      </c>
      <c r="C75" s="167">
        <v>3</v>
      </c>
      <c r="D75" s="164" t="s">
        <v>146</v>
      </c>
      <c r="E75" s="166"/>
      <c r="F75" s="172"/>
      <c r="G75" s="167"/>
      <c r="H75" s="164"/>
      <c r="I75" s="170"/>
      <c r="J75" s="171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19.5" customHeight="1">
      <c r="A76" s="191">
        <f t="shared" si="5"/>
        <v>1</v>
      </c>
      <c r="B76" s="217" t="s">
        <v>147</v>
      </c>
      <c r="C76" s="167">
        <v>4</v>
      </c>
      <c r="D76" s="164" t="s">
        <v>148</v>
      </c>
      <c r="E76" s="166"/>
      <c r="F76" s="172"/>
      <c r="G76" s="167"/>
      <c r="H76" s="164"/>
      <c r="I76" s="170"/>
      <c r="J76" s="171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19.5" customHeight="1">
      <c r="A77" s="191">
        <f t="shared" si="5"/>
        <v>1</v>
      </c>
      <c r="B77" s="217" t="s">
        <v>149</v>
      </c>
      <c r="C77" s="167">
        <v>5</v>
      </c>
      <c r="D77" s="164" t="s">
        <v>150</v>
      </c>
      <c r="E77" s="166"/>
      <c r="F77" s="172"/>
      <c r="G77" s="167"/>
      <c r="H77" s="164"/>
      <c r="I77" s="170"/>
      <c r="J77" s="171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19.5" customHeight="1">
      <c r="A78" s="191"/>
      <c r="B78" s="167"/>
      <c r="C78" s="167"/>
      <c r="D78" s="164"/>
      <c r="E78" s="168"/>
      <c r="F78" s="169"/>
      <c r="G78" s="167"/>
      <c r="H78" s="164"/>
      <c r="I78" s="170"/>
      <c r="J78" s="171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9.5" customHeight="1">
      <c r="A79" s="191"/>
      <c r="B79" s="160" t="s">
        <v>1</v>
      </c>
      <c r="C79" s="162" t="s">
        <v>151</v>
      </c>
      <c r="D79" s="169"/>
      <c r="E79" s="168"/>
      <c r="F79" s="169"/>
      <c r="G79" s="167"/>
      <c r="H79" s="164"/>
      <c r="I79" s="170"/>
      <c r="J79" s="171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19.5" customHeight="1">
      <c r="A80" s="191">
        <f t="shared" ref="A80:A103" si="6">COUNTIF(B:B,B80)</f>
        <v>1</v>
      </c>
      <c r="B80" s="217" t="s">
        <v>152</v>
      </c>
      <c r="C80" s="167">
        <v>1</v>
      </c>
      <c r="D80" s="164" t="s">
        <v>153</v>
      </c>
      <c r="E80" s="166"/>
      <c r="F80" s="172"/>
      <c r="G80" s="167"/>
      <c r="H80" s="164"/>
      <c r="I80" s="170"/>
      <c r="J80" s="171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9.5" customHeight="1">
      <c r="A81" s="191">
        <f t="shared" si="6"/>
        <v>1</v>
      </c>
      <c r="B81" s="217" t="s">
        <v>154</v>
      </c>
      <c r="C81" s="167">
        <v>2</v>
      </c>
      <c r="D81" s="164" t="s">
        <v>155</v>
      </c>
      <c r="E81" s="166"/>
      <c r="F81" s="172"/>
      <c r="G81" s="167"/>
      <c r="H81" s="164"/>
      <c r="I81" s="170"/>
      <c r="J81" s="171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9.5" customHeight="1">
      <c r="A82" s="191">
        <f t="shared" si="6"/>
        <v>1</v>
      </c>
      <c r="B82" s="217" t="s">
        <v>156</v>
      </c>
      <c r="C82" s="167">
        <v>3</v>
      </c>
      <c r="D82" s="164" t="s">
        <v>157</v>
      </c>
      <c r="E82" s="166"/>
      <c r="F82" s="172"/>
      <c r="G82" s="167"/>
      <c r="H82" s="164"/>
      <c r="I82" s="170"/>
      <c r="J82" s="171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9.5" customHeight="1">
      <c r="A83" s="191">
        <f t="shared" si="6"/>
        <v>1</v>
      </c>
      <c r="B83" s="217" t="s">
        <v>158</v>
      </c>
      <c r="C83" s="167">
        <v>4</v>
      </c>
      <c r="D83" s="164" t="s">
        <v>159</v>
      </c>
      <c r="E83" s="166"/>
      <c r="F83" s="172"/>
      <c r="G83" s="167"/>
      <c r="H83" s="164"/>
      <c r="I83" s="170"/>
      <c r="J83" s="171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9.5" customHeight="1">
      <c r="A84" s="191">
        <f t="shared" si="6"/>
        <v>1</v>
      </c>
      <c r="B84" s="217" t="s">
        <v>160</v>
      </c>
      <c r="C84" s="167">
        <v>5</v>
      </c>
      <c r="D84" s="164" t="s">
        <v>161</v>
      </c>
      <c r="E84" s="166"/>
      <c r="F84" s="172"/>
      <c r="G84" s="167"/>
      <c r="H84" s="164"/>
      <c r="I84" s="170"/>
      <c r="J84" s="171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9.5" customHeight="1">
      <c r="A85" s="191">
        <f t="shared" si="6"/>
        <v>1</v>
      </c>
      <c r="B85" s="217" t="s">
        <v>162</v>
      </c>
      <c r="C85" s="167">
        <v>6</v>
      </c>
      <c r="D85" s="164" t="s">
        <v>163</v>
      </c>
      <c r="E85" s="166"/>
      <c r="F85" s="172"/>
      <c r="G85" s="167"/>
      <c r="H85" s="164"/>
      <c r="I85" s="170"/>
      <c r="J85" s="171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9.5" customHeight="1">
      <c r="A86" s="191">
        <f t="shared" si="6"/>
        <v>1</v>
      </c>
      <c r="B86" s="217" t="s">
        <v>164</v>
      </c>
      <c r="C86" s="167">
        <v>7</v>
      </c>
      <c r="D86" s="164" t="s">
        <v>165</v>
      </c>
      <c r="E86" s="166"/>
      <c r="F86" s="172"/>
      <c r="G86" s="167"/>
      <c r="H86" s="164"/>
      <c r="I86" s="170"/>
      <c r="J86" s="171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9.5" customHeight="1">
      <c r="A87" s="191">
        <f t="shared" si="6"/>
        <v>1</v>
      </c>
      <c r="B87" s="217" t="s">
        <v>166</v>
      </c>
      <c r="C87" s="167">
        <v>8</v>
      </c>
      <c r="D87" s="164" t="s">
        <v>167</v>
      </c>
      <c r="E87" s="166"/>
      <c r="F87" s="172"/>
      <c r="G87" s="167"/>
      <c r="H87" s="164"/>
      <c r="I87" s="170"/>
      <c r="J87" s="171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9.5" customHeight="1">
      <c r="A88" s="191">
        <f t="shared" si="6"/>
        <v>1</v>
      </c>
      <c r="B88" s="217" t="s">
        <v>168</v>
      </c>
      <c r="C88" s="167">
        <v>9</v>
      </c>
      <c r="D88" s="164" t="s">
        <v>169</v>
      </c>
      <c r="E88" s="166"/>
      <c r="F88" s="172"/>
      <c r="G88" s="167"/>
      <c r="H88" s="164"/>
      <c r="I88" s="170"/>
      <c r="J88" s="171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9.5" customHeight="1">
      <c r="A89" s="191">
        <f t="shared" si="6"/>
        <v>1</v>
      </c>
      <c r="B89" s="217" t="s">
        <v>170</v>
      </c>
      <c r="C89" s="167">
        <v>10</v>
      </c>
      <c r="D89" s="164" t="s">
        <v>171</v>
      </c>
      <c r="E89" s="166"/>
      <c r="F89" s="172"/>
      <c r="G89" s="167"/>
      <c r="H89" s="164"/>
      <c r="I89" s="170"/>
      <c r="J89" s="171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9.5" customHeight="1">
      <c r="A90" s="191">
        <f t="shared" si="6"/>
        <v>1</v>
      </c>
      <c r="B90" s="217" t="s">
        <v>172</v>
      </c>
      <c r="C90" s="167">
        <v>11</v>
      </c>
      <c r="D90" s="164" t="s">
        <v>173</v>
      </c>
      <c r="E90" s="175"/>
      <c r="F90" s="172"/>
      <c r="G90" s="167"/>
      <c r="H90" s="164"/>
      <c r="I90" s="170"/>
      <c r="J90" s="171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9.5" customHeight="1">
      <c r="A91" s="191">
        <f t="shared" si="6"/>
        <v>1</v>
      </c>
      <c r="B91" s="217" t="s">
        <v>174</v>
      </c>
      <c r="C91" s="167">
        <v>12</v>
      </c>
      <c r="D91" s="164" t="s">
        <v>175</v>
      </c>
      <c r="E91" s="175"/>
      <c r="F91" s="172"/>
      <c r="G91" s="159"/>
      <c r="H91" s="164"/>
      <c r="I91" s="170"/>
      <c r="J91" s="171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9.5" customHeight="1">
      <c r="A92" s="191">
        <f t="shared" si="6"/>
        <v>1</v>
      </c>
      <c r="B92" s="217" t="s">
        <v>176</v>
      </c>
      <c r="C92" s="167">
        <v>13</v>
      </c>
      <c r="D92" s="164" t="s">
        <v>177</v>
      </c>
      <c r="E92" s="166"/>
      <c r="F92" s="172"/>
      <c r="G92" s="159"/>
      <c r="H92" s="164"/>
      <c r="I92" s="170"/>
      <c r="J92" s="171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9.5" customHeight="1">
      <c r="A93" s="191">
        <f t="shared" si="6"/>
        <v>1</v>
      </c>
      <c r="B93" s="217" t="s">
        <v>178</v>
      </c>
      <c r="C93" s="167">
        <v>14</v>
      </c>
      <c r="D93" s="164" t="s">
        <v>179</v>
      </c>
      <c r="E93" s="166"/>
      <c r="F93" s="172"/>
      <c r="G93" s="159"/>
      <c r="H93" s="164"/>
      <c r="I93" s="170"/>
      <c r="J93" s="171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9.5" customHeight="1">
      <c r="A94" s="191">
        <f t="shared" si="6"/>
        <v>1</v>
      </c>
      <c r="B94" s="217" t="s">
        <v>180</v>
      </c>
      <c r="C94" s="167">
        <v>15</v>
      </c>
      <c r="D94" s="164" t="s">
        <v>181</v>
      </c>
      <c r="E94" s="166"/>
      <c r="F94" s="172"/>
      <c r="G94" s="159"/>
      <c r="H94" s="164"/>
      <c r="I94" s="170"/>
      <c r="J94" s="171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9.5" customHeight="1">
      <c r="A95" s="191">
        <f t="shared" si="6"/>
        <v>1</v>
      </c>
      <c r="B95" s="217" t="s">
        <v>182</v>
      </c>
      <c r="C95" s="167">
        <v>16</v>
      </c>
      <c r="D95" s="164" t="s">
        <v>183</v>
      </c>
      <c r="E95" s="166"/>
      <c r="F95" s="169"/>
      <c r="G95" s="159"/>
      <c r="H95" s="164"/>
      <c r="I95" s="170"/>
      <c r="J95" s="171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9.5" customHeight="1">
      <c r="A96" s="191">
        <f t="shared" si="6"/>
        <v>1</v>
      </c>
      <c r="B96" s="217" t="s">
        <v>184</v>
      </c>
      <c r="C96" s="167">
        <v>17</v>
      </c>
      <c r="D96" s="164" t="s">
        <v>185</v>
      </c>
      <c r="E96" s="168"/>
      <c r="F96" s="169"/>
      <c r="G96" s="159"/>
      <c r="H96" s="164"/>
      <c r="I96" s="170"/>
      <c r="J96" s="171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9.5" customHeight="1">
      <c r="A97" s="191">
        <f t="shared" si="6"/>
        <v>1</v>
      </c>
      <c r="B97" s="217" t="s">
        <v>186</v>
      </c>
      <c r="C97" s="167">
        <v>18</v>
      </c>
      <c r="D97" s="164" t="s">
        <v>187</v>
      </c>
      <c r="E97" s="166"/>
      <c r="F97" s="169"/>
      <c r="G97" s="159"/>
      <c r="H97" s="164"/>
      <c r="I97" s="170"/>
      <c r="J97" s="171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9.5" customHeight="1">
      <c r="A98" s="191">
        <f t="shared" si="6"/>
        <v>1</v>
      </c>
      <c r="B98" s="217" t="s">
        <v>188</v>
      </c>
      <c r="C98" s="167">
        <v>19</v>
      </c>
      <c r="D98" s="164" t="s">
        <v>189</v>
      </c>
      <c r="E98" s="166"/>
      <c r="F98" s="169"/>
      <c r="G98" s="159"/>
      <c r="H98" s="164"/>
      <c r="I98" s="170"/>
      <c r="J98" s="171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9.5" customHeight="1">
      <c r="A99" s="191">
        <f t="shared" si="6"/>
        <v>1</v>
      </c>
      <c r="B99" s="217" t="s">
        <v>190</v>
      </c>
      <c r="C99" s="167">
        <v>20</v>
      </c>
      <c r="D99" s="164" t="s">
        <v>191</v>
      </c>
      <c r="E99" s="166"/>
      <c r="F99" s="169"/>
      <c r="G99" s="159"/>
      <c r="H99" s="164"/>
      <c r="I99" s="170"/>
      <c r="J99" s="171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9.5" customHeight="1">
      <c r="A100" s="191">
        <f t="shared" si="6"/>
        <v>1</v>
      </c>
      <c r="B100" s="217" t="s">
        <v>192</v>
      </c>
      <c r="C100" s="167">
        <v>21</v>
      </c>
      <c r="D100" s="164" t="s">
        <v>193</v>
      </c>
      <c r="E100" s="166"/>
      <c r="F100" s="169"/>
      <c r="G100" s="159"/>
      <c r="H100" s="164"/>
      <c r="I100" s="170"/>
      <c r="J100" s="171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9.5" customHeight="1">
      <c r="A101" s="191">
        <f t="shared" si="6"/>
        <v>1</v>
      </c>
      <c r="B101" s="217" t="s">
        <v>194</v>
      </c>
      <c r="C101" s="167">
        <v>22</v>
      </c>
      <c r="D101" s="164" t="s">
        <v>195</v>
      </c>
      <c r="E101" s="175"/>
      <c r="F101" s="169"/>
      <c r="G101" s="159"/>
      <c r="H101" s="164"/>
      <c r="I101" s="170"/>
      <c r="J101" s="171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9.5" customHeight="1">
      <c r="A102" s="191">
        <f t="shared" si="6"/>
        <v>1</v>
      </c>
      <c r="B102" s="217" t="s">
        <v>196</v>
      </c>
      <c r="C102" s="167">
        <v>23</v>
      </c>
      <c r="D102" s="164" t="s">
        <v>197</v>
      </c>
      <c r="E102" s="175"/>
      <c r="F102" s="169"/>
      <c r="G102" s="159"/>
      <c r="H102" s="164"/>
      <c r="I102" s="170"/>
      <c r="J102" s="171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9.5" customHeight="1">
      <c r="A103" s="191">
        <f t="shared" si="6"/>
        <v>1</v>
      </c>
      <c r="B103" s="217" t="s">
        <v>198</v>
      </c>
      <c r="C103" s="167">
        <v>24</v>
      </c>
      <c r="D103" s="164" t="s">
        <v>199</v>
      </c>
      <c r="E103" s="166"/>
      <c r="F103" s="169"/>
      <c r="G103" s="172"/>
      <c r="H103" s="164"/>
      <c r="I103" s="170"/>
      <c r="J103" s="171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9.5" customHeight="1">
      <c r="A104" s="191"/>
      <c r="B104" s="167"/>
      <c r="C104" s="172"/>
      <c r="D104" s="164"/>
      <c r="E104" s="168"/>
      <c r="F104" s="172"/>
      <c r="G104" s="159"/>
      <c r="H104" s="164"/>
      <c r="I104" s="170"/>
      <c r="J104" s="171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9.5" customHeight="1">
      <c r="A105" s="191"/>
      <c r="B105" s="160" t="s">
        <v>1</v>
      </c>
      <c r="C105" s="162" t="s">
        <v>200</v>
      </c>
      <c r="D105" s="164"/>
      <c r="E105" s="168"/>
      <c r="F105" s="172"/>
      <c r="G105" s="159"/>
      <c r="H105" s="164"/>
      <c r="I105" s="170"/>
      <c r="J105" s="171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9.5" customHeight="1">
      <c r="A106" s="191">
        <f t="shared" ref="A106:A114" si="7">COUNTIF(B:B,B106)</f>
        <v>1</v>
      </c>
      <c r="B106" s="217" t="s">
        <v>201</v>
      </c>
      <c r="C106" s="163">
        <v>1</v>
      </c>
      <c r="D106" s="164" t="s">
        <v>202</v>
      </c>
      <c r="E106" s="166"/>
      <c r="F106" s="172"/>
      <c r="G106" s="159"/>
      <c r="H106" s="164"/>
      <c r="I106" s="170"/>
      <c r="J106" s="171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9.5" customHeight="1">
      <c r="A107" s="191">
        <f t="shared" si="7"/>
        <v>1</v>
      </c>
      <c r="B107" s="217" t="s">
        <v>203</v>
      </c>
      <c r="C107" s="163">
        <v>2</v>
      </c>
      <c r="D107" s="164" t="s">
        <v>204</v>
      </c>
      <c r="E107" s="166"/>
      <c r="F107" s="172"/>
      <c r="G107" s="159"/>
      <c r="H107" s="164"/>
      <c r="I107" s="170"/>
      <c r="J107" s="171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9.5" customHeight="1">
      <c r="A108" s="191">
        <f t="shared" si="7"/>
        <v>1</v>
      </c>
      <c r="B108" s="217" t="s">
        <v>205</v>
      </c>
      <c r="C108" s="163">
        <v>3</v>
      </c>
      <c r="D108" s="164" t="s">
        <v>206</v>
      </c>
      <c r="E108" s="166"/>
      <c r="F108" s="172"/>
      <c r="G108" s="159"/>
      <c r="H108" s="164"/>
      <c r="I108" s="170"/>
      <c r="J108" s="171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9.5" customHeight="1">
      <c r="A109" s="191">
        <f t="shared" si="7"/>
        <v>1</v>
      </c>
      <c r="B109" s="217" t="s">
        <v>207</v>
      </c>
      <c r="C109" s="163">
        <v>4</v>
      </c>
      <c r="D109" s="164" t="s">
        <v>208</v>
      </c>
      <c r="E109" s="166"/>
      <c r="F109" s="172"/>
      <c r="G109" s="159"/>
      <c r="H109" s="164"/>
      <c r="I109" s="170"/>
      <c r="J109" s="171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9.5" customHeight="1">
      <c r="A110" s="191">
        <f t="shared" si="7"/>
        <v>1</v>
      </c>
      <c r="B110" s="217" t="s">
        <v>209</v>
      </c>
      <c r="C110" s="163">
        <v>5</v>
      </c>
      <c r="D110" s="164" t="s">
        <v>210</v>
      </c>
      <c r="E110" s="166"/>
      <c r="F110" s="172"/>
      <c r="G110" s="159"/>
      <c r="H110" s="164"/>
      <c r="I110" s="170"/>
      <c r="J110" s="171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9.5" customHeight="1">
      <c r="A111" s="191">
        <f t="shared" si="7"/>
        <v>1</v>
      </c>
      <c r="B111" s="217" t="s">
        <v>211</v>
      </c>
      <c r="C111" s="163">
        <v>6</v>
      </c>
      <c r="D111" s="164" t="s">
        <v>212</v>
      </c>
      <c r="E111" s="166"/>
      <c r="F111" s="172"/>
      <c r="G111" s="159"/>
      <c r="H111" s="164"/>
      <c r="I111" s="170"/>
      <c r="J111" s="171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9.5" customHeight="1">
      <c r="A112" s="191">
        <f t="shared" si="7"/>
        <v>1</v>
      </c>
      <c r="B112" s="217" t="s">
        <v>213</v>
      </c>
      <c r="C112" s="163">
        <v>7</v>
      </c>
      <c r="D112" s="164" t="s">
        <v>214</v>
      </c>
      <c r="E112" s="166"/>
      <c r="F112" s="172"/>
      <c r="G112" s="159"/>
      <c r="H112" s="164"/>
      <c r="I112" s="170"/>
      <c r="J112" s="171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9.5" customHeight="1">
      <c r="A113" s="191">
        <f t="shared" si="7"/>
        <v>1</v>
      </c>
      <c r="B113" s="217" t="s">
        <v>215</v>
      </c>
      <c r="C113" s="163">
        <v>8</v>
      </c>
      <c r="D113" s="164" t="s">
        <v>216</v>
      </c>
      <c r="E113" s="166"/>
      <c r="F113" s="172"/>
      <c r="G113" s="159"/>
      <c r="H113" s="164"/>
      <c r="I113" s="170"/>
      <c r="J113" s="171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9.5" customHeight="1">
      <c r="A114" s="191">
        <f t="shared" si="7"/>
        <v>1</v>
      </c>
      <c r="B114" s="217" t="s">
        <v>217</v>
      </c>
      <c r="C114" s="163">
        <v>9</v>
      </c>
      <c r="D114" s="164" t="s">
        <v>218</v>
      </c>
      <c r="E114" s="166"/>
      <c r="F114" s="172"/>
      <c r="G114" s="159"/>
      <c r="H114" s="164"/>
      <c r="I114" s="170"/>
      <c r="J114" s="171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9.5" customHeight="1">
      <c r="A115" s="163"/>
      <c r="B115" s="167"/>
      <c r="C115" s="163"/>
      <c r="D115" s="164"/>
      <c r="E115" s="168"/>
      <c r="F115" s="172"/>
      <c r="G115" s="159"/>
      <c r="H115" s="164"/>
      <c r="I115" s="176"/>
      <c r="J115" s="171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9.5" customHeight="1">
      <c r="A116" s="163"/>
      <c r="B116" s="167"/>
      <c r="C116" s="167"/>
      <c r="D116" s="164"/>
      <c r="E116" s="168"/>
      <c r="F116" s="172"/>
      <c r="G116" s="159"/>
      <c r="H116" s="164"/>
      <c r="I116" s="170"/>
      <c r="J116" s="171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9.5" customHeight="1">
      <c r="A117" s="163"/>
      <c r="B117" s="167"/>
      <c r="C117" s="167"/>
      <c r="D117" s="164"/>
      <c r="E117" s="168"/>
      <c r="F117" s="169"/>
      <c r="G117" s="159"/>
      <c r="H117" s="164"/>
      <c r="I117" s="170"/>
      <c r="J117" s="171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9.5" customHeight="1">
      <c r="A118" s="163"/>
      <c r="B118" s="167"/>
      <c r="C118" s="163"/>
      <c r="D118" s="164"/>
      <c r="E118" s="168"/>
      <c r="F118" s="169"/>
      <c r="G118" s="159"/>
      <c r="H118" s="164"/>
      <c r="I118" s="170"/>
      <c r="J118" s="171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9.5" customHeight="1">
      <c r="A119" s="163"/>
      <c r="B119" s="167"/>
      <c r="C119" s="163"/>
      <c r="D119" s="164"/>
      <c r="E119" s="168"/>
      <c r="F119" s="169"/>
      <c r="G119" s="159"/>
      <c r="H119" s="164"/>
      <c r="I119" s="170"/>
      <c r="J119" s="171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9.5" customHeight="1">
      <c r="A120" s="163"/>
      <c r="B120" s="167"/>
      <c r="C120" s="163"/>
      <c r="D120" s="164"/>
      <c r="E120" s="168"/>
      <c r="F120" s="169"/>
      <c r="G120" s="159"/>
      <c r="H120" s="164"/>
      <c r="I120" s="170"/>
      <c r="J120" s="171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9.5" customHeight="1">
      <c r="A121" s="163"/>
      <c r="B121" s="167"/>
      <c r="C121" s="163"/>
      <c r="D121" s="164"/>
      <c r="E121" s="168"/>
      <c r="F121" s="169"/>
      <c r="G121" s="159"/>
      <c r="H121" s="164"/>
      <c r="I121" s="170"/>
      <c r="J121" s="171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9.5" customHeight="1">
      <c r="A122" s="163"/>
      <c r="B122" s="167"/>
      <c r="C122" s="163"/>
      <c r="D122" s="164"/>
      <c r="E122" s="168"/>
      <c r="F122" s="169"/>
      <c r="G122" s="159"/>
      <c r="H122" s="164"/>
      <c r="I122" s="170"/>
      <c r="J122" s="171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9.5" customHeight="1">
      <c r="A123" s="163"/>
      <c r="B123" s="167"/>
      <c r="C123" s="163"/>
      <c r="D123" s="164"/>
      <c r="E123" s="168"/>
      <c r="F123" s="169"/>
      <c r="G123" s="159"/>
      <c r="H123" s="164"/>
      <c r="I123" s="170"/>
      <c r="J123" s="171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9.5" customHeight="1">
      <c r="A124" s="163"/>
      <c r="B124" s="167"/>
      <c r="C124" s="163"/>
      <c r="D124" s="164"/>
      <c r="E124" s="168"/>
      <c r="F124" s="169"/>
      <c r="G124" s="159"/>
      <c r="H124" s="164"/>
      <c r="I124" s="170"/>
      <c r="J124" s="171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9.5" customHeight="1">
      <c r="A125" s="163"/>
      <c r="B125" s="167"/>
      <c r="C125" s="163"/>
      <c r="D125" s="164"/>
      <c r="E125" s="168"/>
      <c r="F125" s="169"/>
      <c r="G125" s="159"/>
      <c r="H125" s="164"/>
      <c r="I125" s="170"/>
      <c r="J125" s="171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9.5" customHeight="1">
      <c r="A126" s="163"/>
      <c r="B126" s="167"/>
      <c r="C126" s="163"/>
      <c r="D126" s="164"/>
      <c r="E126" s="168"/>
      <c r="F126" s="169"/>
      <c r="G126" s="159"/>
      <c r="H126" s="164"/>
      <c r="I126" s="170"/>
      <c r="J126" s="171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9.5" customHeight="1">
      <c r="A127" s="163"/>
      <c r="B127" s="167"/>
      <c r="C127" s="163"/>
      <c r="D127" s="164"/>
      <c r="E127" s="168"/>
      <c r="F127" s="169"/>
      <c r="G127" s="159"/>
      <c r="H127" s="164"/>
      <c r="I127" s="170"/>
      <c r="J127" s="171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9.5" customHeight="1">
      <c r="A128" s="163"/>
      <c r="B128" s="167"/>
      <c r="C128" s="163"/>
      <c r="D128" s="164"/>
      <c r="E128" s="168"/>
      <c r="F128" s="169"/>
      <c r="G128" s="159"/>
      <c r="H128" s="164"/>
      <c r="I128" s="170"/>
      <c r="J128" s="171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9.5" customHeight="1">
      <c r="A129" s="163"/>
      <c r="B129" s="167"/>
      <c r="C129" s="163"/>
      <c r="D129" s="164"/>
      <c r="E129" s="168"/>
      <c r="F129" s="169"/>
      <c r="G129" s="159"/>
      <c r="H129" s="164"/>
      <c r="I129" s="170"/>
      <c r="J129" s="177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9.5" customHeight="1">
      <c r="A130" s="163"/>
      <c r="B130" s="167"/>
      <c r="C130" s="159"/>
      <c r="D130" s="164"/>
      <c r="E130" s="168"/>
      <c r="F130" s="169"/>
      <c r="G130" s="178"/>
      <c r="H130" s="164"/>
      <c r="I130" s="170"/>
      <c r="J130" s="177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9.5" customHeight="1">
      <c r="A131" s="163"/>
      <c r="B131" s="167"/>
      <c r="C131" s="159"/>
      <c r="D131" s="164"/>
      <c r="E131" s="168"/>
      <c r="F131" s="169"/>
      <c r="G131" s="171"/>
      <c r="H131" s="164"/>
      <c r="I131" s="170"/>
      <c r="J131" s="177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9.5" customHeight="1">
      <c r="A132" s="163"/>
      <c r="B132" s="167"/>
      <c r="C132" s="159"/>
      <c r="D132" s="164"/>
      <c r="E132" s="168"/>
      <c r="F132" s="169"/>
      <c r="G132" s="179"/>
      <c r="H132" s="164"/>
      <c r="I132" s="170"/>
      <c r="J132" s="177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9.5" customHeight="1">
      <c r="A133" s="163"/>
      <c r="B133" s="167"/>
      <c r="C133" s="163"/>
      <c r="D133" s="164"/>
      <c r="E133" s="168"/>
      <c r="F133" s="169"/>
      <c r="G133" s="179"/>
      <c r="H133" s="164"/>
      <c r="I133" s="170"/>
      <c r="J133" s="177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9.5" customHeight="1">
      <c r="A134" s="163"/>
      <c r="B134" s="167"/>
      <c r="C134" s="163"/>
      <c r="D134" s="164"/>
      <c r="E134" s="168"/>
      <c r="F134" s="169"/>
      <c r="G134" s="179"/>
      <c r="H134" s="164"/>
      <c r="I134" s="170"/>
      <c r="J134" s="177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9.5" customHeight="1">
      <c r="A135" s="163"/>
      <c r="B135" s="167"/>
      <c r="C135" s="180"/>
      <c r="D135" s="164"/>
      <c r="E135" s="168"/>
      <c r="F135" s="169"/>
      <c r="G135" s="179"/>
      <c r="H135" s="164"/>
      <c r="I135" s="170"/>
      <c r="J135" s="177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9.5" customHeight="1">
      <c r="A136" s="163"/>
      <c r="B136" s="167"/>
      <c r="C136" s="163"/>
      <c r="D136" s="164"/>
      <c r="E136" s="168"/>
      <c r="F136" s="169"/>
      <c r="G136" s="179"/>
      <c r="H136" s="164"/>
      <c r="I136" s="170"/>
      <c r="J136" s="177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9.5" customHeight="1">
      <c r="A137" s="163"/>
      <c r="B137" s="167"/>
      <c r="C137" s="163"/>
      <c r="D137" s="164"/>
      <c r="E137" s="168"/>
      <c r="F137" s="169"/>
      <c r="G137" s="179"/>
      <c r="H137" s="164"/>
      <c r="I137" s="170"/>
      <c r="J137" s="177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8" customHeight="1">
      <c r="A138" s="163"/>
      <c r="B138" s="167"/>
      <c r="C138" s="163"/>
      <c r="D138" s="172"/>
      <c r="E138" s="168"/>
      <c r="F138" s="172"/>
      <c r="G138" s="179"/>
      <c r="H138" s="164"/>
      <c r="I138" s="176"/>
      <c r="J138" s="181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8" customHeight="1">
      <c r="A139" s="163"/>
      <c r="B139" s="167"/>
      <c r="C139" s="163"/>
      <c r="D139" s="172"/>
      <c r="E139" s="168"/>
      <c r="F139" s="172"/>
      <c r="G139" s="179"/>
      <c r="H139" s="164"/>
      <c r="I139" s="176"/>
      <c r="J139" s="181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8" customHeight="1">
      <c r="A140" s="163"/>
      <c r="B140" s="167"/>
      <c r="C140" s="163"/>
      <c r="D140" s="172"/>
      <c r="E140" s="168"/>
      <c r="F140" s="172"/>
      <c r="G140" s="179"/>
      <c r="H140" s="164"/>
      <c r="I140" s="176"/>
      <c r="J140" s="181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8" customHeight="1">
      <c r="A141" s="163"/>
      <c r="B141" s="167"/>
      <c r="C141" s="163"/>
      <c r="D141" s="172"/>
      <c r="E141" s="168"/>
      <c r="F141" s="172"/>
      <c r="G141" s="179"/>
      <c r="H141" s="164"/>
      <c r="I141" s="176"/>
      <c r="J141" s="181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8" customHeight="1">
      <c r="A142" s="163"/>
      <c r="B142" s="167"/>
      <c r="C142" s="163"/>
      <c r="D142" s="172"/>
      <c r="E142" s="168"/>
      <c r="F142" s="172"/>
      <c r="G142" s="179"/>
      <c r="H142" s="164"/>
      <c r="I142" s="176"/>
      <c r="J142" s="181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8" customHeight="1">
      <c r="A143" s="163"/>
      <c r="B143" s="167"/>
      <c r="C143" s="163"/>
      <c r="D143" s="172"/>
      <c r="E143" s="168"/>
      <c r="F143" s="172"/>
      <c r="G143" s="179"/>
      <c r="H143" s="164"/>
      <c r="I143" s="176"/>
      <c r="J143" s="181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8" customHeight="1">
      <c r="A144" s="163"/>
      <c r="B144" s="167"/>
      <c r="C144" s="163"/>
      <c r="D144" s="172"/>
      <c r="E144" s="168"/>
      <c r="F144" s="172"/>
      <c r="G144" s="179"/>
      <c r="H144" s="164"/>
      <c r="I144" s="176"/>
      <c r="J144" s="181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8" customHeight="1">
      <c r="A145" s="163"/>
      <c r="B145" s="167"/>
      <c r="C145" s="163"/>
      <c r="D145" s="172"/>
      <c r="E145" s="168"/>
      <c r="F145" s="172"/>
      <c r="G145" s="159"/>
      <c r="H145" s="164"/>
      <c r="I145" s="176"/>
      <c r="J145" s="182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8" customHeight="1">
      <c r="A146" s="163"/>
      <c r="B146" s="167"/>
      <c r="C146" s="163"/>
      <c r="D146" s="172"/>
      <c r="E146" s="168"/>
      <c r="F146" s="172"/>
      <c r="G146" s="159"/>
      <c r="H146" s="164"/>
      <c r="I146" s="176"/>
      <c r="J146" s="182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8" customHeight="1">
      <c r="A147" s="163"/>
      <c r="B147" s="167"/>
      <c r="C147" s="163"/>
      <c r="D147" s="172"/>
      <c r="E147" s="168"/>
      <c r="F147" s="172"/>
      <c r="G147" s="159"/>
      <c r="H147" s="164"/>
      <c r="I147" s="176"/>
      <c r="J147" s="182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8" customHeight="1">
      <c r="A148" s="163"/>
      <c r="B148" s="167"/>
      <c r="C148" s="163"/>
      <c r="D148" s="172"/>
      <c r="E148" s="168"/>
      <c r="F148" s="172"/>
      <c r="G148" s="159"/>
      <c r="H148" s="164"/>
      <c r="I148" s="176"/>
      <c r="J148" s="182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8" customHeight="1">
      <c r="A149" s="163"/>
      <c r="B149" s="167"/>
      <c r="C149" s="163"/>
      <c r="D149" s="172"/>
      <c r="E149" s="168"/>
      <c r="F149" s="172"/>
      <c r="G149" s="159"/>
      <c r="H149" s="164"/>
      <c r="I149" s="176"/>
      <c r="J149" s="182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8" customHeight="1">
      <c r="A150" s="163"/>
      <c r="B150" s="167"/>
      <c r="C150" s="163"/>
      <c r="D150" s="172"/>
      <c r="E150" s="168"/>
      <c r="F150" s="172"/>
      <c r="G150" s="159"/>
      <c r="H150" s="164"/>
      <c r="I150" s="176"/>
      <c r="J150" s="182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8" customHeight="1">
      <c r="A151" s="189"/>
      <c r="B151" s="167"/>
      <c r="C151" s="163"/>
      <c r="D151" s="172"/>
      <c r="E151" s="168"/>
      <c r="F151" s="172"/>
      <c r="G151" s="159"/>
      <c r="H151" s="164"/>
      <c r="I151" s="176"/>
      <c r="J151" s="182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</row>
    <row r="152" spans="1:26" ht="18" customHeight="1">
      <c r="A152" s="189"/>
      <c r="B152" s="167"/>
      <c r="C152" s="163"/>
      <c r="D152" s="172"/>
      <c r="E152" s="168"/>
      <c r="F152" s="172"/>
      <c r="G152" s="159"/>
      <c r="H152" s="164"/>
      <c r="I152" s="176"/>
      <c r="J152" s="182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</row>
    <row r="153" spans="1:26" ht="18" customHeight="1">
      <c r="A153" s="189"/>
      <c r="B153" s="167"/>
      <c r="C153" s="163"/>
      <c r="D153" s="172"/>
      <c r="E153" s="168"/>
      <c r="F153" s="172"/>
      <c r="G153" s="159"/>
      <c r="H153" s="164"/>
      <c r="I153" s="176"/>
      <c r="J153" s="182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</row>
    <row r="154" spans="1:26" ht="18" customHeight="1">
      <c r="A154" s="189"/>
      <c r="B154" s="167"/>
      <c r="C154" s="163"/>
      <c r="D154" s="172"/>
      <c r="E154" s="168"/>
      <c r="F154" s="172"/>
      <c r="G154" s="159"/>
      <c r="H154" s="164"/>
      <c r="I154" s="176"/>
      <c r="J154" s="182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</row>
    <row r="155" spans="1:26" ht="18" customHeight="1">
      <c r="A155" s="189"/>
      <c r="B155" s="167"/>
      <c r="C155" s="163"/>
      <c r="D155" s="172"/>
      <c r="E155" s="168"/>
      <c r="F155" s="172"/>
      <c r="G155" s="159"/>
      <c r="H155" s="164"/>
      <c r="I155" s="176"/>
      <c r="J155" s="182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</row>
    <row r="156" spans="1:26" ht="18" customHeight="1">
      <c r="A156" s="189"/>
      <c r="B156" s="167"/>
      <c r="C156" s="163"/>
      <c r="D156" s="172"/>
      <c r="E156" s="168"/>
      <c r="F156" s="172"/>
      <c r="G156" s="159"/>
      <c r="H156" s="164"/>
      <c r="I156" s="176"/>
      <c r="J156" s="182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</row>
    <row r="157" spans="1:26" ht="18" customHeight="1">
      <c r="A157" s="189"/>
      <c r="B157" s="167"/>
      <c r="C157" s="163"/>
      <c r="D157" s="172"/>
      <c r="E157" s="168"/>
      <c r="F157" s="172"/>
      <c r="G157" s="159"/>
      <c r="H157" s="164"/>
      <c r="I157" s="176"/>
      <c r="J157" s="182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</row>
    <row r="158" spans="1:26" ht="18" customHeight="1">
      <c r="A158" s="189"/>
      <c r="B158" s="167"/>
      <c r="C158" s="163"/>
      <c r="D158" s="172"/>
      <c r="E158" s="168"/>
      <c r="F158" s="172"/>
      <c r="G158" s="159"/>
      <c r="H158" s="164"/>
      <c r="I158" s="176"/>
      <c r="J158" s="182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</row>
    <row r="159" spans="1:26" ht="18" customHeight="1">
      <c r="A159" s="189"/>
      <c r="B159" s="167"/>
      <c r="C159" s="163"/>
      <c r="D159" s="172"/>
      <c r="E159" s="168"/>
      <c r="F159" s="172"/>
      <c r="G159" s="159"/>
      <c r="H159" s="164"/>
      <c r="I159" s="176"/>
      <c r="J159" s="182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</row>
    <row r="160" spans="1:26" ht="18" customHeight="1">
      <c r="A160" s="189"/>
      <c r="B160" s="167"/>
      <c r="C160" s="163"/>
      <c r="D160" s="164"/>
      <c r="E160" s="168"/>
      <c r="F160" s="172"/>
      <c r="G160" s="159"/>
      <c r="H160" s="164"/>
      <c r="I160" s="176"/>
      <c r="J160" s="182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</row>
    <row r="161" spans="1:26" ht="18" customHeight="1">
      <c r="A161" s="189"/>
      <c r="B161" s="167"/>
      <c r="C161" s="163"/>
      <c r="D161" s="164"/>
      <c r="E161" s="168"/>
      <c r="F161" s="172"/>
      <c r="G161" s="159"/>
      <c r="H161" s="164"/>
      <c r="I161" s="176"/>
      <c r="J161" s="182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</row>
    <row r="162" spans="1:26" ht="18" customHeight="1">
      <c r="A162" s="189"/>
      <c r="B162" s="167"/>
      <c r="C162" s="163"/>
      <c r="D162" s="164"/>
      <c r="E162" s="168"/>
      <c r="F162" s="172"/>
      <c r="G162" s="159"/>
      <c r="H162" s="164"/>
      <c r="I162" s="176"/>
      <c r="J162" s="182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</row>
    <row r="163" spans="1:26" ht="18" customHeight="1">
      <c r="A163" s="189"/>
      <c r="B163" s="167"/>
      <c r="C163" s="163"/>
      <c r="D163" s="164"/>
      <c r="E163" s="168"/>
      <c r="F163" s="172"/>
      <c r="G163" s="159"/>
      <c r="H163" s="164"/>
      <c r="I163" s="176"/>
      <c r="J163" s="182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</row>
    <row r="164" spans="1:26" ht="18" customHeight="1">
      <c r="A164" s="189"/>
      <c r="B164" s="167"/>
      <c r="C164" s="163"/>
      <c r="D164" s="164"/>
      <c r="E164" s="168"/>
      <c r="F164" s="172"/>
      <c r="G164" s="159"/>
      <c r="H164" s="164"/>
      <c r="I164" s="176"/>
      <c r="J164" s="182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</row>
    <row r="165" spans="1:26" ht="18" customHeight="1">
      <c r="A165" s="189"/>
      <c r="B165" s="167"/>
      <c r="C165" s="163"/>
      <c r="D165" s="164"/>
      <c r="E165" s="168"/>
      <c r="F165" s="172"/>
      <c r="G165" s="159"/>
      <c r="H165" s="164"/>
      <c r="I165" s="176"/>
      <c r="J165" s="182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</row>
    <row r="166" spans="1:26" ht="18" customHeight="1">
      <c r="A166" s="189"/>
      <c r="B166" s="167"/>
      <c r="C166" s="159"/>
      <c r="D166" s="164"/>
      <c r="E166" s="168"/>
      <c r="F166" s="172"/>
      <c r="G166" s="159"/>
      <c r="H166" s="164"/>
      <c r="I166" s="176"/>
      <c r="J166" s="182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</row>
    <row r="167" spans="1:26" ht="18" customHeight="1">
      <c r="A167" s="167"/>
      <c r="B167" s="167"/>
      <c r="C167" s="159"/>
      <c r="D167" s="164"/>
      <c r="E167" s="168"/>
      <c r="F167" s="172"/>
      <c r="G167" s="159"/>
      <c r="H167" s="164"/>
      <c r="I167" s="176"/>
      <c r="J167" s="182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8" customHeight="1">
      <c r="A168" s="167"/>
      <c r="B168" s="167"/>
      <c r="C168" s="159"/>
      <c r="D168" s="164"/>
      <c r="E168" s="168"/>
      <c r="F168" s="172"/>
      <c r="G168" s="159"/>
      <c r="H168" s="164"/>
      <c r="I168" s="176"/>
      <c r="J168" s="182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8" customHeight="1">
      <c r="A169" s="167"/>
      <c r="B169" s="167"/>
      <c r="C169" s="159"/>
      <c r="D169" s="164"/>
      <c r="E169" s="168"/>
      <c r="F169" s="172"/>
      <c r="G169" s="159"/>
      <c r="H169" s="164"/>
      <c r="I169" s="176"/>
      <c r="J169" s="182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8" customHeight="1">
      <c r="A170" s="167"/>
      <c r="B170" s="167"/>
      <c r="C170" s="159"/>
      <c r="D170" s="164"/>
      <c r="E170" s="168"/>
      <c r="F170" s="172"/>
      <c r="G170" s="159"/>
      <c r="H170" s="164"/>
      <c r="I170" s="176"/>
      <c r="J170" s="182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6.5" customHeight="1">
      <c r="A171" s="167"/>
      <c r="B171" s="167"/>
      <c r="C171" s="159"/>
      <c r="D171" s="164"/>
      <c r="E171" s="168"/>
      <c r="F171" s="172"/>
      <c r="G171" s="159"/>
      <c r="H171" s="164"/>
      <c r="I171" s="176"/>
      <c r="J171" s="182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6.5" customHeight="1">
      <c r="A172" s="167"/>
      <c r="B172" s="167"/>
      <c r="C172" s="159"/>
      <c r="D172" s="164"/>
      <c r="E172" s="168"/>
      <c r="F172" s="172"/>
      <c r="G172" s="159"/>
      <c r="H172" s="164"/>
      <c r="I172" s="176"/>
      <c r="J172" s="182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6.5" customHeight="1">
      <c r="A173" s="167"/>
      <c r="B173" s="167"/>
      <c r="C173" s="159"/>
      <c r="D173" s="164"/>
      <c r="E173" s="168"/>
      <c r="F173" s="172"/>
      <c r="G173" s="159"/>
      <c r="H173" s="164"/>
      <c r="I173" s="176"/>
      <c r="J173" s="182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6.5" customHeight="1">
      <c r="A174" s="167"/>
      <c r="B174" s="167"/>
      <c r="C174" s="159"/>
      <c r="D174" s="164"/>
      <c r="E174" s="168"/>
      <c r="F174" s="172"/>
      <c r="G174" s="159"/>
      <c r="H174" s="164"/>
      <c r="I174" s="176"/>
      <c r="J174" s="182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6.5" customHeight="1">
      <c r="A175" s="167"/>
      <c r="B175" s="167"/>
      <c r="C175" s="159"/>
      <c r="D175" s="164"/>
      <c r="E175" s="168"/>
      <c r="F175" s="172"/>
      <c r="G175" s="159"/>
      <c r="H175" s="164"/>
      <c r="I175" s="176"/>
      <c r="J175" s="182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6.5" customHeight="1">
      <c r="A176" s="167"/>
      <c r="B176" s="167"/>
      <c r="C176" s="159"/>
      <c r="D176" s="164"/>
      <c r="E176" s="168"/>
      <c r="F176" s="172"/>
      <c r="G176" s="159"/>
      <c r="H176" s="164"/>
      <c r="I176" s="176"/>
      <c r="J176" s="182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6.5" customHeight="1">
      <c r="A177" s="167"/>
      <c r="B177" s="167"/>
      <c r="C177" s="159"/>
      <c r="D177" s="164"/>
      <c r="E177" s="168"/>
      <c r="F177" s="172"/>
      <c r="G177" s="159"/>
      <c r="H177" s="164"/>
      <c r="I177" s="176"/>
      <c r="J177" s="182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6.5" customHeight="1">
      <c r="A178" s="167"/>
      <c r="B178" s="167"/>
      <c r="C178" s="159"/>
      <c r="D178" s="164"/>
      <c r="E178" s="168"/>
      <c r="F178" s="172"/>
      <c r="G178" s="159"/>
      <c r="H178" s="164"/>
      <c r="I178" s="176"/>
      <c r="J178" s="182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6.5" customHeight="1">
      <c r="A179" s="167"/>
      <c r="B179" s="167"/>
      <c r="C179" s="159"/>
      <c r="D179" s="164"/>
      <c r="E179" s="168"/>
      <c r="F179" s="172"/>
      <c r="G179" s="159"/>
      <c r="H179" s="164"/>
      <c r="I179" s="176"/>
      <c r="J179" s="182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6.5" customHeight="1">
      <c r="A180" s="167"/>
      <c r="B180" s="167"/>
      <c r="C180" s="159"/>
      <c r="D180" s="164"/>
      <c r="E180" s="168"/>
      <c r="F180" s="172"/>
      <c r="G180" s="159"/>
      <c r="H180" s="164"/>
      <c r="I180" s="176"/>
      <c r="J180" s="182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6.5" customHeight="1">
      <c r="A181" s="167"/>
      <c r="B181" s="167"/>
      <c r="C181" s="159"/>
      <c r="D181" s="164"/>
      <c r="E181" s="168"/>
      <c r="F181" s="172"/>
      <c r="G181" s="159"/>
      <c r="H181" s="164"/>
      <c r="I181" s="176"/>
      <c r="J181" s="182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6.5" customHeight="1">
      <c r="A182" s="167"/>
      <c r="B182" s="167"/>
      <c r="C182" s="159"/>
      <c r="D182" s="164"/>
      <c r="E182" s="168"/>
      <c r="F182" s="172"/>
      <c r="G182" s="159"/>
      <c r="H182" s="164"/>
      <c r="I182" s="176"/>
      <c r="J182" s="182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6.5" customHeight="1">
      <c r="A183" s="189"/>
      <c r="B183" s="167"/>
      <c r="C183" s="183"/>
      <c r="D183" s="164"/>
      <c r="E183" s="168"/>
      <c r="F183" s="172"/>
      <c r="G183" s="159"/>
      <c r="H183" s="164"/>
      <c r="I183" s="176"/>
      <c r="J183" s="182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</row>
    <row r="184" spans="1:26" ht="16.5" customHeight="1">
      <c r="A184" s="189"/>
      <c r="B184" s="167"/>
      <c r="C184" s="183"/>
      <c r="D184" s="184"/>
      <c r="E184" s="168"/>
      <c r="F184" s="172"/>
      <c r="G184" s="159"/>
      <c r="H184" s="164"/>
      <c r="I184" s="176"/>
      <c r="J184" s="182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</row>
    <row r="185" spans="1:26" ht="16.5" customHeight="1">
      <c r="A185" s="189"/>
      <c r="B185" s="167"/>
      <c r="C185" s="183"/>
      <c r="D185" s="184"/>
      <c r="E185" s="168"/>
      <c r="F185" s="172"/>
      <c r="G185" s="159"/>
      <c r="H185" s="164"/>
      <c r="I185" s="176"/>
      <c r="J185" s="182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</row>
    <row r="186" spans="1:26" ht="16.5" customHeight="1">
      <c r="A186" s="189"/>
      <c r="B186" s="167"/>
      <c r="C186" s="183"/>
      <c r="D186" s="184"/>
      <c r="E186" s="168"/>
      <c r="F186" s="172"/>
      <c r="G186" s="159"/>
      <c r="H186" s="164"/>
      <c r="I186" s="176"/>
      <c r="J186" s="182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</row>
    <row r="187" spans="1:26" ht="16.5" customHeight="1">
      <c r="A187" s="189"/>
      <c r="B187" s="167"/>
      <c r="C187" s="183"/>
      <c r="D187" s="184"/>
      <c r="E187" s="168"/>
      <c r="F187" s="172"/>
      <c r="G187" s="159"/>
      <c r="H187" s="164"/>
      <c r="I187" s="176"/>
      <c r="J187" s="182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</row>
    <row r="188" spans="1:26" ht="16.5" customHeight="1">
      <c r="A188" s="189"/>
      <c r="B188" s="167"/>
      <c r="C188" s="183"/>
      <c r="D188" s="184"/>
      <c r="E188" s="168"/>
      <c r="F188" s="172"/>
      <c r="G188" s="159"/>
      <c r="H188" s="164"/>
      <c r="I188" s="176"/>
      <c r="J188" s="182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</row>
    <row r="189" spans="1:26" ht="16.5" customHeight="1">
      <c r="A189" s="189"/>
      <c r="B189" s="167"/>
      <c r="C189" s="183"/>
      <c r="D189" s="184"/>
      <c r="E189" s="168"/>
      <c r="F189" s="172"/>
      <c r="G189" s="159"/>
      <c r="H189" s="164"/>
      <c r="I189" s="176"/>
      <c r="J189" s="182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</row>
    <row r="190" spans="1:26" ht="16.5" customHeight="1">
      <c r="A190" s="189"/>
      <c r="B190" s="167"/>
      <c r="C190" s="183"/>
      <c r="D190" s="184"/>
      <c r="E190" s="168"/>
      <c r="F190" s="172"/>
      <c r="G190" s="159"/>
      <c r="H190" s="164"/>
      <c r="I190" s="176"/>
      <c r="J190" s="182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</row>
    <row r="191" spans="1:26" ht="16.5" customHeight="1">
      <c r="A191" s="189"/>
      <c r="B191" s="167"/>
      <c r="C191" s="183"/>
      <c r="D191" s="184"/>
      <c r="E191" s="168"/>
      <c r="F191" s="172"/>
      <c r="G191" s="159"/>
      <c r="H191" s="164"/>
      <c r="I191" s="176"/>
      <c r="J191" s="182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</row>
    <row r="192" spans="1:26" ht="16.5" customHeight="1">
      <c r="A192" s="189"/>
      <c r="B192" s="167"/>
      <c r="C192" s="183"/>
      <c r="D192" s="184"/>
      <c r="E192" s="168"/>
      <c r="F192" s="172"/>
      <c r="G192" s="159"/>
      <c r="H192" s="164"/>
      <c r="I192" s="176"/>
      <c r="J192" s="182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</row>
    <row r="193" spans="1:26" ht="16.5" customHeight="1">
      <c r="A193" s="189"/>
      <c r="B193" s="167"/>
      <c r="C193" s="183"/>
      <c r="D193" s="184"/>
      <c r="E193" s="168"/>
      <c r="F193" s="172"/>
      <c r="G193" s="159"/>
      <c r="H193" s="164"/>
      <c r="I193" s="176"/>
      <c r="J193" s="182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</row>
    <row r="194" spans="1:26" ht="16.5" customHeight="1">
      <c r="A194" s="189"/>
      <c r="B194" s="167"/>
      <c r="C194" s="183"/>
      <c r="D194" s="184"/>
      <c r="E194" s="168"/>
      <c r="F194" s="172"/>
      <c r="G194" s="159"/>
      <c r="H194" s="164"/>
      <c r="I194" s="176"/>
      <c r="J194" s="182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</row>
    <row r="195" spans="1:26" ht="16.5" customHeight="1">
      <c r="A195" s="189"/>
      <c r="B195" s="167"/>
      <c r="C195" s="183"/>
      <c r="D195" s="184"/>
      <c r="E195" s="168"/>
      <c r="F195" s="172"/>
      <c r="G195" s="159"/>
      <c r="H195" s="164"/>
      <c r="I195" s="176"/>
      <c r="J195" s="182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</row>
    <row r="196" spans="1:26" ht="16.5" customHeight="1">
      <c r="A196" s="189"/>
      <c r="B196" s="167"/>
      <c r="C196" s="183"/>
      <c r="D196" s="184"/>
      <c r="E196" s="168"/>
      <c r="F196" s="172"/>
      <c r="G196" s="159"/>
      <c r="H196" s="164"/>
      <c r="I196" s="176"/>
      <c r="J196" s="182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</row>
    <row r="197" spans="1:26" ht="16.5" customHeight="1">
      <c r="A197" s="189"/>
      <c r="B197" s="167"/>
      <c r="C197" s="183"/>
      <c r="D197" s="184"/>
      <c r="E197" s="168"/>
      <c r="F197" s="172"/>
      <c r="G197" s="159"/>
      <c r="H197" s="164"/>
      <c r="I197" s="176"/>
      <c r="J197" s="182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</row>
    <row r="198" spans="1:26" ht="16.5" customHeight="1">
      <c r="A198" s="189"/>
      <c r="B198" s="167"/>
      <c r="C198" s="183"/>
      <c r="D198" s="184"/>
      <c r="E198" s="168"/>
      <c r="F198" s="172"/>
      <c r="G198" s="159"/>
      <c r="H198" s="164"/>
      <c r="I198" s="176"/>
      <c r="J198" s="182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</row>
    <row r="199" spans="1:26" ht="16.5" customHeight="1">
      <c r="A199" s="189"/>
      <c r="B199" s="167"/>
      <c r="C199" s="183"/>
      <c r="D199" s="184"/>
      <c r="E199" s="168"/>
      <c r="F199" s="172"/>
      <c r="G199" s="159"/>
      <c r="H199" s="164"/>
      <c r="I199" s="176"/>
      <c r="J199" s="182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</row>
    <row r="200" spans="1:26" ht="16.5" customHeight="1">
      <c r="A200" s="189"/>
      <c r="B200" s="167"/>
      <c r="C200" s="183"/>
      <c r="D200" s="184"/>
      <c r="E200" s="168"/>
      <c r="F200" s="172"/>
      <c r="G200" s="159"/>
      <c r="H200" s="164"/>
      <c r="I200" s="176"/>
      <c r="J200" s="182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</row>
    <row r="201" spans="1:26" ht="16.5" customHeight="1">
      <c r="A201" s="189"/>
      <c r="B201" s="167"/>
      <c r="C201" s="183"/>
      <c r="D201" s="184"/>
      <c r="E201" s="168"/>
      <c r="F201" s="172"/>
      <c r="G201" s="159"/>
      <c r="H201" s="164"/>
      <c r="I201" s="176"/>
      <c r="J201" s="182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</row>
    <row r="202" spans="1:26" ht="16.5" customHeight="1">
      <c r="A202" s="189"/>
      <c r="B202" s="167"/>
      <c r="C202" s="183"/>
      <c r="D202" s="184"/>
      <c r="E202" s="168"/>
      <c r="F202" s="172"/>
      <c r="G202" s="159"/>
      <c r="H202" s="164"/>
      <c r="I202" s="176"/>
      <c r="J202" s="182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</row>
    <row r="203" spans="1:26" ht="16.5" customHeight="1">
      <c r="A203" s="189"/>
      <c r="B203" s="167"/>
      <c r="C203" s="183"/>
      <c r="D203" s="184"/>
      <c r="E203" s="168"/>
      <c r="F203" s="172"/>
      <c r="G203" s="159"/>
      <c r="H203" s="164"/>
      <c r="I203" s="176"/>
      <c r="J203" s="182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</row>
    <row r="204" spans="1:26" ht="16.5" customHeight="1">
      <c r="A204" s="189"/>
      <c r="B204" s="167"/>
      <c r="C204" s="183"/>
      <c r="D204" s="184"/>
      <c r="E204" s="168"/>
      <c r="F204" s="172"/>
      <c r="G204" s="159"/>
      <c r="H204" s="164"/>
      <c r="I204" s="176"/>
      <c r="J204" s="182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</row>
    <row r="205" spans="1:26" ht="16.5" customHeight="1">
      <c r="A205" s="189"/>
      <c r="B205" s="167"/>
      <c r="C205" s="183"/>
      <c r="D205" s="184"/>
      <c r="E205" s="168"/>
      <c r="F205" s="172"/>
      <c r="G205" s="159"/>
      <c r="H205" s="164"/>
      <c r="I205" s="176"/>
      <c r="J205" s="182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</row>
    <row r="206" spans="1:26" ht="16.5" customHeight="1">
      <c r="A206" s="189"/>
      <c r="B206" s="167"/>
      <c r="C206" s="183"/>
      <c r="D206" s="184"/>
      <c r="E206" s="168"/>
      <c r="F206" s="172"/>
      <c r="G206" s="159"/>
      <c r="H206" s="164"/>
      <c r="I206" s="176"/>
      <c r="J206" s="182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</row>
    <row r="207" spans="1:26" ht="16.5" customHeight="1">
      <c r="A207" s="189"/>
      <c r="B207" s="167"/>
      <c r="C207" s="183"/>
      <c r="D207" s="184"/>
      <c r="E207" s="168"/>
      <c r="F207" s="172"/>
      <c r="G207" s="159"/>
      <c r="H207" s="164"/>
      <c r="I207" s="176"/>
      <c r="J207" s="182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</row>
    <row r="208" spans="1:26" ht="16.5" customHeight="1">
      <c r="A208" s="189"/>
      <c r="B208" s="167"/>
      <c r="C208" s="183"/>
      <c r="D208" s="184"/>
      <c r="E208" s="168"/>
      <c r="F208" s="172"/>
      <c r="G208" s="159"/>
      <c r="H208" s="164"/>
      <c r="I208" s="176"/>
      <c r="J208" s="182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</row>
    <row r="209" spans="1:26" ht="16.5" customHeight="1">
      <c r="A209" s="189"/>
      <c r="B209" s="167"/>
      <c r="C209" s="183"/>
      <c r="D209" s="184"/>
      <c r="E209" s="168"/>
      <c r="F209" s="172"/>
      <c r="G209" s="159"/>
      <c r="H209" s="164"/>
      <c r="I209" s="176"/>
      <c r="J209" s="182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</row>
    <row r="210" spans="1:26" ht="16.5" customHeight="1">
      <c r="A210" s="189"/>
      <c r="B210" s="167"/>
      <c r="C210" s="183"/>
      <c r="D210" s="184"/>
      <c r="E210" s="168"/>
      <c r="F210" s="172"/>
      <c r="G210" s="159"/>
      <c r="H210" s="164"/>
      <c r="I210" s="176"/>
      <c r="J210" s="182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</row>
    <row r="211" spans="1:26" ht="16.5" customHeight="1">
      <c r="A211" s="189"/>
      <c r="B211" s="167"/>
      <c r="C211" s="183"/>
      <c r="D211" s="184"/>
      <c r="E211" s="168"/>
      <c r="F211" s="172"/>
      <c r="G211" s="159"/>
      <c r="H211" s="164"/>
      <c r="I211" s="176"/>
      <c r="J211" s="182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</row>
    <row r="212" spans="1:26" ht="16.5" customHeight="1">
      <c r="A212" s="189"/>
      <c r="B212" s="167"/>
      <c r="C212" s="183"/>
      <c r="D212" s="184"/>
      <c r="E212" s="168"/>
      <c r="F212" s="172"/>
      <c r="G212" s="159"/>
      <c r="H212" s="164"/>
      <c r="I212" s="176"/>
      <c r="J212" s="182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</row>
    <row r="213" spans="1:26" ht="16.5" customHeight="1">
      <c r="A213" s="189"/>
      <c r="B213" s="167"/>
      <c r="C213" s="183"/>
      <c r="D213" s="184"/>
      <c r="E213" s="168"/>
      <c r="F213" s="172"/>
      <c r="G213" s="159"/>
      <c r="H213" s="164"/>
      <c r="I213" s="176"/>
      <c r="J213" s="182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</row>
    <row r="214" spans="1:26" ht="16.5" customHeight="1">
      <c r="A214" s="189"/>
      <c r="B214" s="167"/>
      <c r="C214" s="183"/>
      <c r="D214" s="184"/>
      <c r="E214" s="168"/>
      <c r="F214" s="172"/>
      <c r="G214" s="159"/>
      <c r="H214" s="164"/>
      <c r="I214" s="176"/>
      <c r="J214" s="182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</row>
    <row r="215" spans="1:26" ht="16.5" customHeight="1">
      <c r="A215" s="189"/>
      <c r="B215" s="167"/>
      <c r="C215" s="183"/>
      <c r="D215" s="184"/>
      <c r="E215" s="168"/>
      <c r="F215" s="172"/>
      <c r="G215" s="159"/>
      <c r="H215" s="164"/>
      <c r="I215" s="176"/>
      <c r="J215" s="182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</row>
    <row r="216" spans="1:26" ht="16.5" customHeight="1">
      <c r="A216" s="189"/>
      <c r="B216" s="167"/>
      <c r="C216" s="183"/>
      <c r="D216" s="184"/>
      <c r="E216" s="168"/>
      <c r="F216" s="172"/>
      <c r="G216" s="159"/>
      <c r="H216" s="164"/>
      <c r="I216" s="176"/>
      <c r="J216" s="182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</row>
    <row r="217" spans="1:26" ht="16.5" customHeight="1">
      <c r="A217" s="189"/>
      <c r="B217" s="167"/>
      <c r="C217" s="183"/>
      <c r="D217" s="184"/>
      <c r="E217" s="168"/>
      <c r="F217" s="172"/>
      <c r="G217" s="159"/>
      <c r="H217" s="164"/>
      <c r="I217" s="176"/>
      <c r="J217" s="182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</row>
    <row r="218" spans="1:26" ht="16.5" customHeight="1">
      <c r="A218" s="189"/>
      <c r="B218" s="167"/>
      <c r="C218" s="183"/>
      <c r="D218" s="184"/>
      <c r="E218" s="168"/>
      <c r="F218" s="172"/>
      <c r="G218" s="159"/>
      <c r="H218" s="164"/>
      <c r="I218" s="176"/>
      <c r="J218" s="182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</row>
    <row r="219" spans="1:26" ht="16.5" customHeight="1">
      <c r="A219" s="189"/>
      <c r="B219" s="167"/>
      <c r="C219" s="183"/>
      <c r="D219" s="184"/>
      <c r="E219" s="168"/>
      <c r="F219" s="172"/>
      <c r="G219" s="159"/>
      <c r="H219" s="164"/>
      <c r="I219" s="176"/>
      <c r="J219" s="182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</row>
    <row r="220" spans="1:26" ht="16.5" customHeight="1">
      <c r="A220" s="189"/>
      <c r="B220" s="167"/>
      <c r="C220" s="183"/>
      <c r="D220" s="184"/>
      <c r="E220" s="168"/>
      <c r="F220" s="172"/>
      <c r="G220" s="159"/>
      <c r="H220" s="164"/>
      <c r="I220" s="176"/>
      <c r="J220" s="182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</row>
    <row r="221" spans="1:26" ht="16.5" customHeight="1">
      <c r="A221" s="189"/>
      <c r="B221" s="167"/>
      <c r="C221" s="183"/>
      <c r="D221" s="184"/>
      <c r="E221" s="168"/>
      <c r="F221" s="172"/>
      <c r="G221" s="159"/>
      <c r="H221" s="164"/>
      <c r="I221" s="176"/>
      <c r="J221" s="182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</row>
    <row r="222" spans="1:26" ht="16.5" customHeight="1">
      <c r="A222" s="189"/>
      <c r="B222" s="167"/>
      <c r="C222" s="183"/>
      <c r="D222" s="184"/>
      <c r="E222" s="168"/>
      <c r="F222" s="172"/>
      <c r="G222" s="159"/>
      <c r="H222" s="164"/>
      <c r="I222" s="176"/>
      <c r="J222" s="182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</row>
    <row r="223" spans="1:26" ht="16.5" customHeight="1">
      <c r="A223" s="189"/>
      <c r="B223" s="167"/>
      <c r="C223" s="183"/>
      <c r="D223" s="184"/>
      <c r="E223" s="168"/>
      <c r="F223" s="172"/>
      <c r="G223" s="159"/>
      <c r="H223" s="164"/>
      <c r="I223" s="176"/>
      <c r="J223" s="182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</row>
    <row r="224" spans="1:26" ht="16.5" customHeight="1">
      <c r="A224" s="189"/>
      <c r="B224" s="167"/>
      <c r="C224" s="183"/>
      <c r="D224" s="184"/>
      <c r="E224" s="168"/>
      <c r="F224" s="172"/>
      <c r="G224" s="159"/>
      <c r="H224" s="164"/>
      <c r="I224" s="176"/>
      <c r="J224" s="182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</row>
    <row r="225" spans="1:26" ht="16.5" customHeight="1">
      <c r="A225" s="189"/>
      <c r="B225" s="167"/>
      <c r="C225" s="183"/>
      <c r="D225" s="184"/>
      <c r="E225" s="168"/>
      <c r="F225" s="172"/>
      <c r="G225" s="159"/>
      <c r="H225" s="164"/>
      <c r="I225" s="176"/>
      <c r="J225" s="182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</row>
    <row r="226" spans="1:26" ht="16.5" customHeight="1">
      <c r="A226" s="189"/>
      <c r="B226" s="167"/>
      <c r="C226" s="183"/>
      <c r="D226" s="184"/>
      <c r="E226" s="168"/>
      <c r="F226" s="172"/>
      <c r="G226" s="159"/>
      <c r="H226" s="164"/>
      <c r="I226" s="176"/>
      <c r="J226" s="182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</row>
    <row r="227" spans="1:26" ht="16.5" customHeight="1">
      <c r="A227" s="189"/>
      <c r="B227" s="167"/>
      <c r="C227" s="183"/>
      <c r="D227" s="184"/>
      <c r="E227" s="168"/>
      <c r="F227" s="172"/>
      <c r="G227" s="159"/>
      <c r="H227" s="164"/>
      <c r="I227" s="176"/>
      <c r="J227" s="182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</row>
    <row r="228" spans="1:26" ht="16.5" customHeight="1">
      <c r="A228" s="189"/>
      <c r="B228" s="167"/>
      <c r="C228" s="183"/>
      <c r="D228" s="184"/>
      <c r="E228" s="168"/>
      <c r="F228" s="172"/>
      <c r="G228" s="159"/>
      <c r="H228" s="164"/>
      <c r="I228" s="176"/>
      <c r="J228" s="182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</row>
    <row r="229" spans="1:26" ht="16.5" customHeight="1">
      <c r="A229" s="189"/>
      <c r="B229" s="167"/>
      <c r="C229" s="183"/>
      <c r="D229" s="184"/>
      <c r="E229" s="168"/>
      <c r="F229" s="172"/>
      <c r="G229" s="159"/>
      <c r="H229" s="164"/>
      <c r="I229" s="176"/>
      <c r="J229" s="182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</row>
    <row r="230" spans="1:26" ht="16.5" customHeight="1">
      <c r="A230" s="189"/>
      <c r="B230" s="167"/>
      <c r="C230" s="183"/>
      <c r="D230" s="184"/>
      <c r="E230" s="168"/>
      <c r="F230" s="172"/>
      <c r="G230" s="159"/>
      <c r="H230" s="164"/>
      <c r="I230" s="176"/>
      <c r="J230" s="182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</row>
    <row r="231" spans="1:26" ht="16.5" customHeight="1">
      <c r="A231" s="189"/>
      <c r="B231" s="167"/>
      <c r="C231" s="183"/>
      <c r="D231" s="184"/>
      <c r="E231" s="168"/>
      <c r="F231" s="172"/>
      <c r="G231" s="159"/>
      <c r="H231" s="164"/>
      <c r="I231" s="176"/>
      <c r="J231" s="182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</row>
    <row r="232" spans="1:26" ht="16.5" customHeight="1">
      <c r="A232" s="189"/>
      <c r="B232" s="167"/>
      <c r="C232" s="183"/>
      <c r="D232" s="184"/>
      <c r="E232" s="168"/>
      <c r="F232" s="172"/>
      <c r="G232" s="159"/>
      <c r="H232" s="164"/>
      <c r="I232" s="176"/>
      <c r="J232" s="182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</row>
    <row r="233" spans="1:26" ht="16.5" customHeight="1">
      <c r="A233" s="189"/>
      <c r="B233" s="167"/>
      <c r="C233" s="183"/>
      <c r="D233" s="184"/>
      <c r="E233" s="168"/>
      <c r="F233" s="172"/>
      <c r="G233" s="159"/>
      <c r="H233" s="164"/>
      <c r="I233" s="176"/>
      <c r="J233" s="182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</row>
    <row r="234" spans="1:26" ht="16.5" customHeight="1">
      <c r="A234" s="189"/>
      <c r="B234" s="167"/>
      <c r="C234" s="183"/>
      <c r="D234" s="184"/>
      <c r="E234" s="168"/>
      <c r="F234" s="172"/>
      <c r="G234" s="159"/>
      <c r="H234" s="164"/>
      <c r="I234" s="176"/>
      <c r="J234" s="182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</row>
    <row r="235" spans="1:26" ht="16.5" customHeight="1">
      <c r="A235" s="189"/>
      <c r="B235" s="167"/>
      <c r="C235" s="183"/>
      <c r="D235" s="184"/>
      <c r="E235" s="168"/>
      <c r="F235" s="172"/>
      <c r="G235" s="159"/>
      <c r="H235" s="164"/>
      <c r="I235" s="176"/>
      <c r="J235" s="182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</row>
    <row r="236" spans="1:26" ht="16.5" customHeight="1">
      <c r="A236" s="189"/>
      <c r="B236" s="167"/>
      <c r="C236" s="183"/>
      <c r="D236" s="184"/>
      <c r="E236" s="168"/>
      <c r="F236" s="172"/>
      <c r="G236" s="159"/>
      <c r="H236" s="164"/>
      <c r="I236" s="176"/>
      <c r="J236" s="182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</row>
    <row r="237" spans="1:26" ht="16.5" customHeight="1">
      <c r="A237" s="189"/>
      <c r="B237" s="167"/>
      <c r="C237" s="183"/>
      <c r="D237" s="184"/>
      <c r="E237" s="168"/>
      <c r="F237" s="172"/>
      <c r="G237" s="159"/>
      <c r="H237" s="164"/>
      <c r="I237" s="176"/>
      <c r="J237" s="182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</row>
    <row r="238" spans="1:26" ht="16.5" customHeight="1">
      <c r="A238" s="189"/>
      <c r="B238" s="167"/>
      <c r="C238" s="183"/>
      <c r="D238" s="184"/>
      <c r="E238" s="168"/>
      <c r="F238" s="172"/>
      <c r="G238" s="159"/>
      <c r="H238" s="164"/>
      <c r="I238" s="176"/>
      <c r="J238" s="182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</row>
    <row r="239" spans="1:26" ht="16.5" customHeight="1">
      <c r="A239" s="189"/>
      <c r="B239" s="167"/>
      <c r="C239" s="183"/>
      <c r="D239" s="184"/>
      <c r="E239" s="168"/>
      <c r="F239" s="172"/>
      <c r="G239" s="159"/>
      <c r="H239" s="164"/>
      <c r="I239" s="176"/>
      <c r="J239" s="182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</row>
    <row r="240" spans="1:26" ht="16.5" customHeight="1">
      <c r="A240" s="189"/>
      <c r="B240" s="167"/>
      <c r="C240" s="183"/>
      <c r="D240" s="184"/>
      <c r="E240" s="168"/>
      <c r="F240" s="172"/>
      <c r="G240" s="159"/>
      <c r="H240" s="164"/>
      <c r="I240" s="176"/>
      <c r="J240" s="182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</row>
    <row r="241" spans="1:26" ht="16.5" customHeight="1">
      <c r="A241" s="189"/>
      <c r="B241" s="167"/>
      <c r="C241" s="183"/>
      <c r="D241" s="184"/>
      <c r="E241" s="168"/>
      <c r="F241" s="172"/>
      <c r="G241" s="159"/>
      <c r="H241" s="164"/>
      <c r="I241" s="176"/>
      <c r="J241" s="182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</row>
    <row r="242" spans="1:26" ht="16.5" customHeight="1">
      <c r="A242" s="189"/>
      <c r="B242" s="167"/>
      <c r="C242" s="183"/>
      <c r="D242" s="184"/>
      <c r="E242" s="168"/>
      <c r="F242" s="172"/>
      <c r="G242" s="159"/>
      <c r="H242" s="164"/>
      <c r="I242" s="176"/>
      <c r="J242" s="182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</row>
    <row r="243" spans="1:26" ht="16.5" customHeight="1">
      <c r="A243" s="189"/>
      <c r="B243" s="167"/>
      <c r="C243" s="183"/>
      <c r="D243" s="184"/>
      <c r="E243" s="168"/>
      <c r="F243" s="172"/>
      <c r="G243" s="159"/>
      <c r="H243" s="164"/>
      <c r="I243" s="176"/>
      <c r="J243" s="182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</row>
    <row r="244" spans="1:26" ht="16.5" customHeight="1">
      <c r="A244" s="189"/>
      <c r="B244" s="167"/>
      <c r="C244" s="183"/>
      <c r="D244" s="184"/>
      <c r="E244" s="168"/>
      <c r="F244" s="172"/>
      <c r="G244" s="159"/>
      <c r="H244" s="164"/>
      <c r="I244" s="176"/>
      <c r="J244" s="182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</row>
    <row r="245" spans="1:26" ht="16.5" customHeight="1">
      <c r="A245" s="189"/>
      <c r="B245" s="167"/>
      <c r="C245" s="183"/>
      <c r="D245" s="184"/>
      <c r="E245" s="168"/>
      <c r="F245" s="172"/>
      <c r="G245" s="159"/>
      <c r="H245" s="164"/>
      <c r="I245" s="176"/>
      <c r="J245" s="182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</row>
    <row r="246" spans="1:26" ht="16.5" customHeight="1">
      <c r="A246" s="189"/>
      <c r="B246" s="167"/>
      <c r="C246" s="183"/>
      <c r="D246" s="184"/>
      <c r="E246" s="168"/>
      <c r="F246" s="172"/>
      <c r="G246" s="159"/>
      <c r="H246" s="164"/>
      <c r="I246" s="176"/>
      <c r="J246" s="182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</row>
    <row r="247" spans="1:26" ht="16.5" customHeight="1">
      <c r="A247" s="189"/>
      <c r="B247" s="167"/>
      <c r="C247" s="183"/>
      <c r="D247" s="184"/>
      <c r="E247" s="168"/>
      <c r="F247" s="172"/>
      <c r="G247" s="159"/>
      <c r="H247" s="164"/>
      <c r="I247" s="176"/>
      <c r="J247" s="182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</row>
    <row r="248" spans="1:26" ht="16.5" customHeight="1">
      <c r="A248" s="189"/>
      <c r="B248" s="167"/>
      <c r="C248" s="183"/>
      <c r="D248" s="184"/>
      <c r="E248" s="168"/>
      <c r="F248" s="172"/>
      <c r="G248" s="159"/>
      <c r="H248" s="164"/>
      <c r="I248" s="176"/>
      <c r="J248" s="182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</row>
    <row r="249" spans="1:26" ht="16.5" customHeight="1">
      <c r="A249" s="189"/>
      <c r="B249" s="167"/>
      <c r="C249" s="183"/>
      <c r="D249" s="184"/>
      <c r="E249" s="168"/>
      <c r="F249" s="172"/>
      <c r="G249" s="159"/>
      <c r="H249" s="164"/>
      <c r="I249" s="176"/>
      <c r="J249" s="182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</row>
    <row r="250" spans="1:26" ht="16.5" customHeight="1">
      <c r="A250" s="189"/>
      <c r="B250" s="167"/>
      <c r="C250" s="183"/>
      <c r="D250" s="184"/>
      <c r="E250" s="168"/>
      <c r="F250" s="172"/>
      <c r="G250" s="159"/>
      <c r="H250" s="164"/>
      <c r="I250" s="176"/>
      <c r="J250" s="182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</row>
    <row r="251" spans="1:26" ht="16.5" customHeight="1">
      <c r="A251" s="189"/>
      <c r="B251" s="167"/>
      <c r="C251" s="183"/>
      <c r="D251" s="184"/>
      <c r="E251" s="168"/>
      <c r="F251" s="172"/>
      <c r="G251" s="159"/>
      <c r="H251" s="164"/>
      <c r="I251" s="176"/>
      <c r="J251" s="182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</row>
    <row r="252" spans="1:26" ht="16.5" customHeight="1">
      <c r="A252" s="189"/>
      <c r="B252" s="167"/>
      <c r="C252" s="183"/>
      <c r="D252" s="184"/>
      <c r="E252" s="168"/>
      <c r="F252" s="172"/>
      <c r="G252" s="159"/>
      <c r="H252" s="164"/>
      <c r="I252" s="176"/>
      <c r="J252" s="182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</row>
    <row r="253" spans="1:26" ht="16.5" customHeight="1">
      <c r="A253" s="189"/>
      <c r="B253" s="167"/>
      <c r="C253" s="183"/>
      <c r="D253" s="184"/>
      <c r="E253" s="168"/>
      <c r="F253" s="172"/>
      <c r="G253" s="159"/>
      <c r="H253" s="164"/>
      <c r="I253" s="176"/>
      <c r="J253" s="182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</row>
    <row r="254" spans="1:26" ht="16.5" customHeight="1">
      <c r="A254" s="189"/>
      <c r="B254" s="167"/>
      <c r="C254" s="183"/>
      <c r="D254" s="184"/>
      <c r="E254" s="168"/>
      <c r="F254" s="172"/>
      <c r="G254" s="159"/>
      <c r="H254" s="164"/>
      <c r="I254" s="176"/>
      <c r="J254" s="182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</row>
    <row r="255" spans="1:26" ht="16.5" customHeight="1">
      <c r="A255" s="189"/>
      <c r="B255" s="167"/>
      <c r="C255" s="183"/>
      <c r="D255" s="184"/>
      <c r="E255" s="168"/>
      <c r="F255" s="172"/>
      <c r="G255" s="159"/>
      <c r="H255" s="164"/>
      <c r="I255" s="176"/>
      <c r="J255" s="182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</row>
    <row r="256" spans="1:26" ht="16.5" customHeight="1">
      <c r="A256" s="189"/>
      <c r="B256" s="167"/>
      <c r="C256" s="183"/>
      <c r="D256" s="184"/>
      <c r="E256" s="168"/>
      <c r="F256" s="172"/>
      <c r="G256" s="159"/>
      <c r="H256" s="164"/>
      <c r="I256" s="176"/>
      <c r="J256" s="182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</row>
    <row r="257" spans="1:26" ht="16.5" customHeight="1">
      <c r="A257" s="189"/>
      <c r="B257" s="167"/>
      <c r="C257" s="183"/>
      <c r="D257" s="184"/>
      <c r="E257" s="168"/>
      <c r="F257" s="172"/>
      <c r="G257" s="159"/>
      <c r="H257" s="164"/>
      <c r="I257" s="176"/>
      <c r="J257" s="182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</row>
    <row r="258" spans="1:26" ht="16.5" customHeight="1">
      <c r="A258" s="189"/>
      <c r="B258" s="167"/>
      <c r="C258" s="183"/>
      <c r="D258" s="184"/>
      <c r="E258" s="168"/>
      <c r="F258" s="172"/>
      <c r="G258" s="159"/>
      <c r="H258" s="164"/>
      <c r="I258" s="176"/>
      <c r="J258" s="182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</row>
    <row r="259" spans="1:26" ht="16.5" customHeight="1">
      <c r="A259" s="189"/>
      <c r="B259" s="167"/>
      <c r="C259" s="183"/>
      <c r="D259" s="184"/>
      <c r="E259" s="168"/>
      <c r="F259" s="172"/>
      <c r="G259" s="159"/>
      <c r="H259" s="164"/>
      <c r="I259" s="176"/>
      <c r="J259" s="182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</row>
    <row r="260" spans="1:26" ht="16.5" customHeight="1">
      <c r="A260" s="189"/>
      <c r="B260" s="167"/>
      <c r="C260" s="183"/>
      <c r="D260" s="184"/>
      <c r="E260" s="168"/>
      <c r="F260" s="172"/>
      <c r="G260" s="159"/>
      <c r="H260" s="164"/>
      <c r="I260" s="176"/>
      <c r="J260" s="182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</row>
    <row r="261" spans="1:26" ht="16.5" customHeight="1">
      <c r="A261" s="189"/>
      <c r="B261" s="167"/>
      <c r="C261" s="183"/>
      <c r="D261" s="184"/>
      <c r="E261" s="168"/>
      <c r="F261" s="172"/>
      <c r="G261" s="159"/>
      <c r="H261" s="164"/>
      <c r="I261" s="176"/>
      <c r="J261" s="182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</row>
    <row r="262" spans="1:26" ht="16.5" customHeight="1">
      <c r="A262" s="189"/>
      <c r="B262" s="167"/>
      <c r="C262" s="183"/>
      <c r="D262" s="184"/>
      <c r="E262" s="168"/>
      <c r="F262" s="172"/>
      <c r="G262" s="159"/>
      <c r="H262" s="164"/>
      <c r="I262" s="176"/>
      <c r="J262" s="182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</row>
    <row r="263" spans="1:26" ht="16.5" customHeight="1">
      <c r="A263" s="189"/>
      <c r="B263" s="167"/>
      <c r="C263" s="183"/>
      <c r="D263" s="184"/>
      <c r="E263" s="168"/>
      <c r="F263" s="172"/>
      <c r="G263" s="159"/>
      <c r="H263" s="164"/>
      <c r="I263" s="176"/>
      <c r="J263" s="182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</row>
    <row r="264" spans="1:26" ht="16.5" customHeight="1">
      <c r="A264" s="189"/>
      <c r="B264" s="167"/>
      <c r="C264" s="183"/>
      <c r="D264" s="184"/>
      <c r="E264" s="168"/>
      <c r="F264" s="172"/>
      <c r="G264" s="159"/>
      <c r="H264" s="164"/>
      <c r="I264" s="176"/>
      <c r="J264" s="182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</row>
    <row r="265" spans="1:26" ht="16.5" customHeight="1">
      <c r="A265" s="189"/>
      <c r="B265" s="167"/>
      <c r="C265" s="183"/>
      <c r="D265" s="184"/>
      <c r="E265" s="168"/>
      <c r="F265" s="172"/>
      <c r="G265" s="159"/>
      <c r="H265" s="164"/>
      <c r="I265" s="176"/>
      <c r="J265" s="182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</row>
    <row r="266" spans="1:26" ht="16.5" customHeight="1">
      <c r="A266" s="189"/>
      <c r="B266" s="167"/>
      <c r="C266" s="183"/>
      <c r="D266" s="184"/>
      <c r="E266" s="168"/>
      <c r="F266" s="172"/>
      <c r="G266" s="159"/>
      <c r="H266" s="164"/>
      <c r="I266" s="176"/>
      <c r="J266" s="182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</row>
    <row r="267" spans="1:26" ht="16.5" customHeight="1">
      <c r="A267" s="189"/>
      <c r="B267" s="167"/>
      <c r="C267" s="183"/>
      <c r="D267" s="184"/>
      <c r="E267" s="168"/>
      <c r="F267" s="172"/>
      <c r="G267" s="159"/>
      <c r="H267" s="164"/>
      <c r="I267" s="176"/>
      <c r="J267" s="182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</row>
    <row r="268" spans="1:26" ht="16.5" customHeight="1">
      <c r="A268" s="189"/>
      <c r="B268" s="167"/>
      <c r="C268" s="183"/>
      <c r="D268" s="184"/>
      <c r="E268" s="168"/>
      <c r="F268" s="172"/>
      <c r="G268" s="159"/>
      <c r="H268" s="164"/>
      <c r="I268" s="176"/>
      <c r="J268" s="182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</row>
    <row r="269" spans="1:26" ht="16.5" customHeight="1">
      <c r="A269" s="189"/>
      <c r="B269" s="167"/>
      <c r="C269" s="183"/>
      <c r="D269" s="184"/>
      <c r="E269" s="168"/>
      <c r="F269" s="172"/>
      <c r="G269" s="159"/>
      <c r="H269" s="164"/>
      <c r="I269" s="176"/>
      <c r="J269" s="182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</row>
    <row r="270" spans="1:26" ht="16.5" customHeight="1">
      <c r="A270" s="189"/>
      <c r="B270" s="167"/>
      <c r="C270" s="183"/>
      <c r="D270" s="184"/>
      <c r="E270" s="168"/>
      <c r="F270" s="172"/>
      <c r="G270" s="159"/>
      <c r="H270" s="164"/>
      <c r="I270" s="176"/>
      <c r="J270" s="182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</row>
    <row r="271" spans="1:26" ht="16.5" customHeight="1">
      <c r="A271" s="189"/>
      <c r="B271" s="167"/>
      <c r="C271" s="183"/>
      <c r="D271" s="184"/>
      <c r="E271" s="168"/>
      <c r="F271" s="172"/>
      <c r="G271" s="159"/>
      <c r="H271" s="164"/>
      <c r="I271" s="176"/>
      <c r="J271" s="182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</row>
    <row r="272" spans="1:26" ht="16.5" customHeight="1">
      <c r="A272" s="189"/>
      <c r="B272" s="167"/>
      <c r="C272" s="183"/>
      <c r="D272" s="184"/>
      <c r="E272" s="168"/>
      <c r="F272" s="172"/>
      <c r="G272" s="159"/>
      <c r="H272" s="164"/>
      <c r="I272" s="176"/>
      <c r="J272" s="182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</row>
    <row r="273" spans="1:26" ht="16.5" customHeight="1">
      <c r="A273" s="189"/>
      <c r="B273" s="167"/>
      <c r="C273" s="183"/>
      <c r="D273" s="184"/>
      <c r="E273" s="168"/>
      <c r="F273" s="172"/>
      <c r="G273" s="159"/>
      <c r="H273" s="164"/>
      <c r="I273" s="176"/>
      <c r="J273" s="182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</row>
    <row r="274" spans="1:26" ht="16.5" customHeight="1">
      <c r="A274" s="189"/>
      <c r="B274" s="167"/>
      <c r="C274" s="183"/>
      <c r="D274" s="184"/>
      <c r="E274" s="168"/>
      <c r="F274" s="172"/>
      <c r="G274" s="159"/>
      <c r="H274" s="164"/>
      <c r="I274" s="176"/>
      <c r="J274" s="182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</row>
    <row r="275" spans="1:26" ht="16.5" customHeight="1">
      <c r="A275" s="189"/>
      <c r="B275" s="167"/>
      <c r="C275" s="183"/>
      <c r="D275" s="184"/>
      <c r="E275" s="168"/>
      <c r="F275" s="172"/>
      <c r="G275" s="159"/>
      <c r="H275" s="164"/>
      <c r="I275" s="176"/>
      <c r="J275" s="182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</row>
    <row r="276" spans="1:26" ht="16.5" customHeight="1">
      <c r="A276" s="189"/>
      <c r="B276" s="167"/>
      <c r="C276" s="183"/>
      <c r="D276" s="184"/>
      <c r="E276" s="168"/>
      <c r="F276" s="172"/>
      <c r="G276" s="159"/>
      <c r="H276" s="164"/>
      <c r="I276" s="176"/>
      <c r="J276" s="182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</row>
    <row r="277" spans="1:26" ht="16.5" customHeight="1">
      <c r="A277" s="189"/>
      <c r="B277" s="167"/>
      <c r="C277" s="183"/>
      <c r="D277" s="184"/>
      <c r="E277" s="168"/>
      <c r="F277" s="172"/>
      <c r="G277" s="159"/>
      <c r="H277" s="164"/>
      <c r="I277" s="176"/>
      <c r="J277" s="182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</row>
    <row r="278" spans="1:26" ht="16.5" customHeight="1">
      <c r="A278" s="189"/>
      <c r="B278" s="167"/>
      <c r="C278" s="183"/>
      <c r="D278" s="184"/>
      <c r="E278" s="168"/>
      <c r="F278" s="172"/>
      <c r="G278" s="159"/>
      <c r="H278" s="164"/>
      <c r="I278" s="176"/>
      <c r="J278" s="182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</row>
    <row r="279" spans="1:26" ht="16.5" customHeight="1">
      <c r="A279" s="189"/>
      <c r="B279" s="167"/>
      <c r="C279" s="183"/>
      <c r="D279" s="184"/>
      <c r="E279" s="168"/>
      <c r="F279" s="172"/>
      <c r="G279" s="159"/>
      <c r="H279" s="164"/>
      <c r="I279" s="176"/>
      <c r="J279" s="182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</row>
    <row r="280" spans="1:26" ht="16.5" customHeight="1">
      <c r="A280" s="189"/>
      <c r="B280" s="167"/>
      <c r="C280" s="183"/>
      <c r="D280" s="184"/>
      <c r="E280" s="168"/>
      <c r="F280" s="172"/>
      <c r="G280" s="159"/>
      <c r="H280" s="164"/>
      <c r="I280" s="176"/>
      <c r="J280" s="182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</row>
    <row r="281" spans="1:26" ht="16.5" customHeight="1">
      <c r="A281" s="189"/>
      <c r="B281" s="167"/>
      <c r="C281" s="183"/>
      <c r="D281" s="184"/>
      <c r="E281" s="168"/>
      <c r="F281" s="172"/>
      <c r="G281" s="159"/>
      <c r="H281" s="164"/>
      <c r="I281" s="176"/>
      <c r="J281" s="182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</row>
    <row r="282" spans="1:26" ht="16.5" customHeight="1">
      <c r="A282" s="189"/>
      <c r="B282" s="167"/>
      <c r="C282" s="183"/>
      <c r="D282" s="184"/>
      <c r="E282" s="168"/>
      <c r="F282" s="172"/>
      <c r="G282" s="159"/>
      <c r="H282" s="164"/>
      <c r="I282" s="176"/>
      <c r="J282" s="182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</row>
    <row r="283" spans="1:26" ht="16.5" customHeight="1">
      <c r="A283" s="189"/>
      <c r="B283" s="167"/>
      <c r="C283" s="183"/>
      <c r="D283" s="184"/>
      <c r="E283" s="168"/>
      <c r="F283" s="172"/>
      <c r="G283" s="159"/>
      <c r="H283" s="164"/>
      <c r="I283" s="176"/>
      <c r="J283" s="182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</row>
    <row r="284" spans="1:26" ht="16.5" customHeight="1">
      <c r="A284" s="189"/>
      <c r="B284" s="167"/>
      <c r="C284" s="183"/>
      <c r="D284" s="184"/>
      <c r="E284" s="168"/>
      <c r="F284" s="172"/>
      <c r="G284" s="159"/>
      <c r="H284" s="164"/>
      <c r="I284" s="176"/>
      <c r="J284" s="182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</row>
    <row r="285" spans="1:26" ht="16.5" customHeight="1">
      <c r="A285" s="189"/>
      <c r="B285" s="167"/>
      <c r="C285" s="183"/>
      <c r="D285" s="184"/>
      <c r="E285" s="168"/>
      <c r="F285" s="172"/>
      <c r="G285" s="159"/>
      <c r="H285" s="164"/>
      <c r="I285" s="176"/>
      <c r="J285" s="182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</row>
    <row r="286" spans="1:26" ht="16.5" customHeight="1">
      <c r="A286" s="189"/>
      <c r="B286" s="167"/>
      <c r="C286" s="183"/>
      <c r="D286" s="184"/>
      <c r="E286" s="168"/>
      <c r="F286" s="172"/>
      <c r="G286" s="159"/>
      <c r="H286" s="164"/>
      <c r="I286" s="176"/>
      <c r="J286" s="182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</row>
    <row r="287" spans="1:26" ht="16.5" customHeight="1">
      <c r="A287" s="189"/>
      <c r="B287" s="167"/>
      <c r="C287" s="183"/>
      <c r="D287" s="184"/>
      <c r="E287" s="168"/>
      <c r="F287" s="172"/>
      <c r="G287" s="159"/>
      <c r="H287" s="164"/>
      <c r="I287" s="176"/>
      <c r="J287" s="182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</row>
    <row r="288" spans="1:26" ht="16.5" customHeight="1">
      <c r="A288" s="189"/>
      <c r="B288" s="167"/>
      <c r="C288" s="183"/>
      <c r="D288" s="184"/>
      <c r="E288" s="168"/>
      <c r="F288" s="172"/>
      <c r="G288" s="159"/>
      <c r="H288" s="164"/>
      <c r="I288" s="176"/>
      <c r="J288" s="182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</row>
    <row r="289" spans="1:26" ht="16.5" customHeight="1">
      <c r="A289" s="189"/>
      <c r="B289" s="167"/>
      <c r="C289" s="183"/>
      <c r="D289" s="184"/>
      <c r="E289" s="168"/>
      <c r="F289" s="172"/>
      <c r="G289" s="159"/>
      <c r="H289" s="164"/>
      <c r="I289" s="176"/>
      <c r="J289" s="182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</row>
    <row r="290" spans="1:26" ht="16.5" customHeight="1">
      <c r="A290" s="189"/>
      <c r="B290" s="167"/>
      <c r="C290" s="183"/>
      <c r="D290" s="184"/>
      <c r="E290" s="168"/>
      <c r="F290" s="172"/>
      <c r="G290" s="159"/>
      <c r="H290" s="164"/>
      <c r="I290" s="176"/>
      <c r="J290" s="182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</row>
    <row r="291" spans="1:26" ht="16.5" customHeight="1">
      <c r="A291" s="189"/>
      <c r="B291" s="167"/>
      <c r="C291" s="183"/>
      <c r="D291" s="184"/>
      <c r="E291" s="168"/>
      <c r="F291" s="172"/>
      <c r="G291" s="159"/>
      <c r="H291" s="164"/>
      <c r="I291" s="176"/>
      <c r="J291" s="182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</row>
    <row r="292" spans="1:26" ht="16.5" customHeight="1">
      <c r="A292" s="189"/>
      <c r="B292" s="167"/>
      <c r="C292" s="183"/>
      <c r="D292" s="184"/>
      <c r="E292" s="168"/>
      <c r="F292" s="172"/>
      <c r="G292" s="159"/>
      <c r="H292" s="164"/>
      <c r="I292" s="176"/>
      <c r="J292" s="182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</row>
    <row r="293" spans="1:26" ht="16.5" customHeight="1">
      <c r="A293" s="189"/>
      <c r="B293" s="167"/>
      <c r="C293" s="183"/>
      <c r="D293" s="184"/>
      <c r="E293" s="168"/>
      <c r="F293" s="172"/>
      <c r="G293" s="159"/>
      <c r="H293" s="164"/>
      <c r="I293" s="176"/>
      <c r="J293" s="182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</row>
    <row r="294" spans="1:26" ht="16.5" customHeight="1">
      <c r="A294" s="189"/>
      <c r="B294" s="167"/>
      <c r="C294" s="183"/>
      <c r="D294" s="184"/>
      <c r="E294" s="168"/>
      <c r="F294" s="172"/>
      <c r="G294" s="159"/>
      <c r="H294" s="164"/>
      <c r="I294" s="176"/>
      <c r="J294" s="182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</row>
    <row r="295" spans="1:26" ht="16.5" customHeight="1">
      <c r="A295" s="189"/>
      <c r="B295" s="167"/>
      <c r="C295" s="183"/>
      <c r="D295" s="184"/>
      <c r="E295" s="168"/>
      <c r="F295" s="172"/>
      <c r="G295" s="159"/>
      <c r="H295" s="164"/>
      <c r="I295" s="176"/>
      <c r="J295" s="182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</row>
    <row r="296" spans="1:26" ht="16.5" customHeight="1">
      <c r="A296" s="189"/>
      <c r="B296" s="167"/>
      <c r="C296" s="163"/>
      <c r="D296" s="184"/>
      <c r="E296" s="168"/>
      <c r="F296" s="172"/>
      <c r="G296" s="159"/>
      <c r="H296" s="164"/>
      <c r="I296" s="176"/>
      <c r="J296" s="182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</row>
    <row r="297" spans="1:26" ht="16.5" customHeight="1">
      <c r="A297" s="189"/>
      <c r="B297" s="167"/>
      <c r="C297" s="163"/>
      <c r="D297" s="164"/>
      <c r="E297" s="168"/>
      <c r="F297" s="172"/>
      <c r="G297" s="159"/>
      <c r="H297" s="164"/>
      <c r="I297" s="176"/>
      <c r="J297" s="182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</row>
    <row r="298" spans="1:26" ht="16.5" customHeight="1">
      <c r="A298" s="189"/>
      <c r="B298" s="167"/>
      <c r="C298" s="163"/>
      <c r="D298" s="164"/>
      <c r="E298" s="168"/>
      <c r="F298" s="172"/>
      <c r="G298" s="159"/>
      <c r="H298" s="164"/>
      <c r="I298" s="176"/>
      <c r="J298" s="182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</row>
    <row r="299" spans="1:26" ht="16.5" customHeight="1">
      <c r="A299" s="163"/>
      <c r="B299" s="167"/>
      <c r="C299" s="163"/>
      <c r="D299" s="164"/>
      <c r="E299" s="168"/>
      <c r="F299" s="172"/>
      <c r="G299" s="159"/>
      <c r="H299" s="164"/>
      <c r="I299" s="176"/>
      <c r="J299" s="182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</row>
    <row r="300" spans="1:26" ht="16.5" customHeight="1">
      <c r="A300" s="163"/>
      <c r="B300" s="167"/>
      <c r="C300" s="163"/>
      <c r="D300" s="164"/>
      <c r="E300" s="168"/>
      <c r="F300" s="172"/>
      <c r="G300" s="159"/>
      <c r="H300" s="164"/>
      <c r="I300" s="176"/>
      <c r="J300" s="182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</row>
    <row r="301" spans="1:26" ht="16.5" customHeight="1">
      <c r="A301" s="163"/>
      <c r="B301" s="167"/>
      <c r="C301" s="163"/>
      <c r="D301" s="164"/>
      <c r="E301" s="168"/>
      <c r="F301" s="172"/>
      <c r="G301" s="159"/>
      <c r="H301" s="164"/>
      <c r="I301" s="176"/>
      <c r="J301" s="182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</row>
    <row r="302" spans="1:26" ht="16.5" customHeight="1">
      <c r="A302" s="163"/>
      <c r="B302" s="167"/>
      <c r="C302" s="163"/>
      <c r="D302" s="164"/>
      <c r="E302" s="168"/>
      <c r="F302" s="172"/>
      <c r="G302" s="159"/>
      <c r="H302" s="164"/>
      <c r="I302" s="176"/>
      <c r="J302" s="182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</row>
    <row r="303" spans="1:26" ht="16.5" customHeight="1">
      <c r="A303" s="163"/>
      <c r="B303" s="167"/>
      <c r="C303" s="163"/>
      <c r="D303" s="164"/>
      <c r="E303" s="168"/>
      <c r="F303" s="172"/>
      <c r="G303" s="159"/>
      <c r="H303" s="164"/>
      <c r="I303" s="176"/>
      <c r="J303" s="182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</row>
    <row r="304" spans="1:26" ht="16.5" customHeight="1">
      <c r="A304" s="163"/>
      <c r="B304" s="167"/>
      <c r="C304" s="163"/>
      <c r="D304" s="164"/>
      <c r="E304" s="168"/>
      <c r="F304" s="172"/>
      <c r="G304" s="159"/>
      <c r="H304" s="164"/>
      <c r="I304" s="176"/>
      <c r="J304" s="182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</row>
    <row r="305" spans="1:26" ht="16.5" customHeight="1">
      <c r="A305" s="163"/>
      <c r="B305" s="167"/>
      <c r="C305" s="163"/>
      <c r="D305" s="164"/>
      <c r="E305" s="168"/>
      <c r="F305" s="172"/>
      <c r="G305" s="159"/>
      <c r="H305" s="164"/>
      <c r="I305" s="176"/>
      <c r="J305" s="182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</row>
    <row r="306" spans="1:26" ht="16.5" customHeight="1">
      <c r="A306" s="163"/>
      <c r="B306" s="167"/>
      <c r="C306" s="163"/>
      <c r="D306" s="164"/>
      <c r="E306" s="168"/>
      <c r="F306" s="172"/>
      <c r="G306" s="159"/>
      <c r="H306" s="164"/>
      <c r="I306" s="176"/>
      <c r="J306" s="182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</row>
    <row r="307" spans="1:26" ht="16.5" customHeight="1">
      <c r="A307" s="163"/>
      <c r="B307" s="167"/>
      <c r="C307" s="163"/>
      <c r="D307" s="164"/>
      <c r="E307" s="168"/>
      <c r="F307" s="172"/>
      <c r="G307" s="159"/>
      <c r="H307" s="164"/>
      <c r="I307" s="176"/>
      <c r="J307" s="182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</row>
    <row r="308" spans="1:26" ht="16.5" customHeight="1">
      <c r="A308" s="163"/>
      <c r="B308" s="167"/>
      <c r="C308" s="163"/>
      <c r="D308" s="164"/>
      <c r="E308" s="168"/>
      <c r="F308" s="172"/>
      <c r="G308" s="159"/>
      <c r="H308" s="164"/>
      <c r="I308" s="176"/>
      <c r="J308" s="182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</row>
    <row r="309" spans="1:26" ht="16.5" customHeight="1">
      <c r="A309" s="163"/>
      <c r="B309" s="167"/>
      <c r="C309" s="163"/>
      <c r="D309" s="164"/>
      <c r="E309" s="168"/>
      <c r="F309" s="172"/>
      <c r="G309" s="159"/>
      <c r="H309" s="164"/>
      <c r="I309" s="176"/>
      <c r="J309" s="182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</row>
    <row r="310" spans="1:26" ht="16.5" customHeight="1">
      <c r="A310" s="163"/>
      <c r="B310" s="167"/>
      <c r="C310" s="163"/>
      <c r="D310" s="164"/>
      <c r="E310" s="168"/>
      <c r="F310" s="172"/>
      <c r="G310" s="159"/>
      <c r="H310" s="164"/>
      <c r="I310" s="176"/>
      <c r="J310" s="182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</row>
    <row r="311" spans="1:26" ht="16.5" customHeight="1">
      <c r="A311" s="163"/>
      <c r="B311" s="167"/>
      <c r="C311" s="163"/>
      <c r="D311" s="164"/>
      <c r="E311" s="168"/>
      <c r="F311" s="172"/>
      <c r="G311" s="159"/>
      <c r="H311" s="164"/>
      <c r="I311" s="176"/>
      <c r="J311" s="182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</row>
    <row r="312" spans="1:26" ht="16.5" customHeight="1">
      <c r="A312" s="163"/>
      <c r="B312" s="167"/>
      <c r="C312" s="163"/>
      <c r="D312" s="164"/>
      <c r="E312" s="168"/>
      <c r="F312" s="172"/>
      <c r="G312" s="159"/>
      <c r="H312" s="164"/>
      <c r="I312" s="176"/>
      <c r="J312" s="182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</row>
    <row r="313" spans="1:26" ht="16.5" customHeight="1">
      <c r="A313" s="163"/>
      <c r="B313" s="167"/>
      <c r="C313" s="163"/>
      <c r="D313" s="164"/>
      <c r="E313" s="168"/>
      <c r="F313" s="172"/>
      <c r="G313" s="159"/>
      <c r="H313" s="164"/>
      <c r="I313" s="176"/>
      <c r="J313" s="182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</row>
    <row r="314" spans="1:26" ht="16.5" customHeight="1">
      <c r="A314" s="163"/>
      <c r="B314" s="167"/>
      <c r="C314" s="163"/>
      <c r="D314" s="164"/>
      <c r="E314" s="168"/>
      <c r="F314" s="172"/>
      <c r="G314" s="159"/>
      <c r="H314" s="164"/>
      <c r="I314" s="176"/>
      <c r="J314" s="182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</row>
    <row r="315" spans="1:26" ht="16.5" customHeight="1">
      <c r="A315" s="163"/>
      <c r="B315" s="167"/>
      <c r="C315" s="163"/>
      <c r="D315" s="164"/>
      <c r="E315" s="168"/>
      <c r="F315" s="172"/>
      <c r="G315" s="159"/>
      <c r="H315" s="164"/>
      <c r="I315" s="176"/>
      <c r="J315" s="182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</row>
    <row r="316" spans="1:26" ht="16.5" customHeight="1">
      <c r="A316" s="163"/>
      <c r="B316" s="167"/>
      <c r="C316" s="163"/>
      <c r="D316" s="164"/>
      <c r="E316" s="168"/>
      <c r="F316" s="172"/>
      <c r="G316" s="159"/>
      <c r="H316" s="164"/>
      <c r="I316" s="176"/>
      <c r="J316" s="182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</row>
    <row r="317" spans="1:26" ht="16.5" customHeight="1">
      <c r="A317" s="163"/>
      <c r="B317" s="167"/>
      <c r="C317" s="163"/>
      <c r="D317" s="164"/>
      <c r="E317" s="168"/>
      <c r="F317" s="172"/>
      <c r="G317" s="159"/>
      <c r="H317" s="164"/>
      <c r="I317" s="176"/>
      <c r="J317" s="182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</row>
    <row r="318" spans="1:26" ht="16.5" customHeight="1">
      <c r="A318" s="163"/>
      <c r="B318" s="167"/>
      <c r="C318" s="163"/>
      <c r="D318" s="164"/>
      <c r="E318" s="168"/>
      <c r="F318" s="172"/>
      <c r="G318" s="159"/>
      <c r="H318" s="164"/>
      <c r="I318" s="176"/>
      <c r="J318" s="182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</row>
    <row r="319" spans="1:26" ht="16.5" customHeight="1">
      <c r="A319" s="163"/>
      <c r="B319" s="167"/>
      <c r="C319" s="163"/>
      <c r="D319" s="164"/>
      <c r="E319" s="168"/>
      <c r="F319" s="172"/>
      <c r="G319" s="159"/>
      <c r="H319" s="164"/>
      <c r="I319" s="176"/>
      <c r="J319" s="182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</row>
    <row r="320" spans="1:26" ht="16.5" customHeight="1">
      <c r="A320" s="163"/>
      <c r="B320" s="167"/>
      <c r="C320" s="163"/>
      <c r="D320" s="164"/>
      <c r="E320" s="168"/>
      <c r="F320" s="172"/>
      <c r="G320" s="159"/>
      <c r="H320" s="164"/>
      <c r="I320" s="176"/>
      <c r="J320" s="182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spans="1:26" ht="16.5" customHeight="1">
      <c r="A321" s="163"/>
      <c r="B321" s="167"/>
      <c r="C321" s="163"/>
      <c r="D321" s="164"/>
      <c r="E321" s="168"/>
      <c r="F321" s="172"/>
      <c r="G321" s="159"/>
      <c r="H321" s="164"/>
      <c r="I321" s="176"/>
      <c r="J321" s="182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</row>
    <row r="322" spans="1:26" ht="16.5" customHeight="1">
      <c r="A322" s="163"/>
      <c r="B322" s="167"/>
      <c r="C322" s="163"/>
      <c r="D322" s="164"/>
      <c r="E322" s="168"/>
      <c r="F322" s="172"/>
      <c r="G322" s="159"/>
      <c r="H322" s="164"/>
      <c r="I322" s="176"/>
      <c r="J322" s="182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</row>
    <row r="323" spans="1:26" ht="16.5" customHeight="1">
      <c r="A323" s="163"/>
      <c r="B323" s="167"/>
      <c r="C323" s="163"/>
      <c r="D323" s="164"/>
      <c r="E323" s="168"/>
      <c r="F323" s="172"/>
      <c r="G323" s="159"/>
      <c r="H323" s="164"/>
      <c r="I323" s="176"/>
      <c r="J323" s="182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</row>
    <row r="324" spans="1:26" ht="16.5" customHeight="1">
      <c r="A324" s="163"/>
      <c r="B324" s="167"/>
      <c r="C324" s="163"/>
      <c r="D324" s="164"/>
      <c r="E324" s="168"/>
      <c r="F324" s="172"/>
      <c r="G324" s="159"/>
      <c r="H324" s="164"/>
      <c r="I324" s="176"/>
      <c r="J324" s="182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</row>
    <row r="325" spans="1:26" ht="16.5" customHeight="1">
      <c r="A325" s="163"/>
      <c r="B325" s="167"/>
      <c r="C325" s="163"/>
      <c r="D325" s="164"/>
      <c r="E325" s="168"/>
      <c r="F325" s="172"/>
      <c r="G325" s="159"/>
      <c r="H325" s="164"/>
      <c r="I325" s="176"/>
      <c r="J325" s="182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</row>
    <row r="326" spans="1:26" ht="16.5" customHeight="1">
      <c r="A326" s="163"/>
      <c r="B326" s="167"/>
      <c r="C326" s="163"/>
      <c r="D326" s="164"/>
      <c r="E326" s="168"/>
      <c r="F326" s="172"/>
      <c r="G326" s="159"/>
      <c r="H326" s="164"/>
      <c r="I326" s="176"/>
      <c r="J326" s="182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</row>
    <row r="327" spans="1:26" ht="16.5" customHeight="1">
      <c r="A327" s="163"/>
      <c r="B327" s="167"/>
      <c r="C327" s="163"/>
      <c r="D327" s="164"/>
      <c r="E327" s="168"/>
      <c r="F327" s="172"/>
      <c r="G327" s="159"/>
      <c r="H327" s="164"/>
      <c r="I327" s="176"/>
      <c r="J327" s="182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</row>
    <row r="328" spans="1:26" ht="16.5" customHeight="1">
      <c r="A328" s="163"/>
      <c r="B328" s="167"/>
      <c r="C328" s="163"/>
      <c r="D328" s="164"/>
      <c r="E328" s="168"/>
      <c r="F328" s="172"/>
      <c r="G328" s="159"/>
      <c r="H328" s="164"/>
      <c r="I328" s="176"/>
      <c r="J328" s="182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</row>
    <row r="329" spans="1:26" ht="16.5" customHeight="1">
      <c r="A329" s="163"/>
      <c r="B329" s="167"/>
      <c r="C329" s="163"/>
      <c r="D329" s="164"/>
      <c r="E329" s="168"/>
      <c r="F329" s="172"/>
      <c r="G329" s="159"/>
      <c r="H329" s="164"/>
      <c r="I329" s="176"/>
      <c r="J329" s="182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</row>
    <row r="330" spans="1:26" ht="16.5" customHeight="1">
      <c r="A330" s="163"/>
      <c r="B330" s="167"/>
      <c r="C330" s="163"/>
      <c r="D330" s="164"/>
      <c r="E330" s="168"/>
      <c r="F330" s="172"/>
      <c r="G330" s="159"/>
      <c r="H330" s="164"/>
      <c r="I330" s="176"/>
      <c r="J330" s="182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</row>
    <row r="331" spans="1:26" ht="16.5" customHeight="1">
      <c r="A331" s="163"/>
      <c r="B331" s="167"/>
      <c r="C331" s="163"/>
      <c r="D331" s="164"/>
      <c r="E331" s="168"/>
      <c r="F331" s="172"/>
      <c r="G331" s="159"/>
      <c r="H331" s="164"/>
      <c r="I331" s="176"/>
      <c r="J331" s="182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</row>
    <row r="332" spans="1:26" ht="16.5" customHeight="1">
      <c r="A332" s="163"/>
      <c r="B332" s="167"/>
      <c r="C332" s="163"/>
      <c r="D332" s="164"/>
      <c r="E332" s="168"/>
      <c r="F332" s="172"/>
      <c r="G332" s="159"/>
      <c r="H332" s="164"/>
      <c r="I332" s="176"/>
      <c r="J332" s="182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</row>
    <row r="333" spans="1:26" ht="16.5" customHeight="1">
      <c r="A333" s="163"/>
      <c r="B333" s="167"/>
      <c r="C333" s="163"/>
      <c r="D333" s="164"/>
      <c r="E333" s="168"/>
      <c r="F333" s="172"/>
      <c r="G333" s="159"/>
      <c r="H333" s="164"/>
      <c r="I333" s="176"/>
      <c r="J333" s="182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</row>
    <row r="334" spans="1:26" ht="16.5" customHeight="1">
      <c r="A334" s="163"/>
      <c r="B334" s="167"/>
      <c r="C334" s="163"/>
      <c r="D334" s="164"/>
      <c r="E334" s="168"/>
      <c r="F334" s="172"/>
      <c r="G334" s="159"/>
      <c r="H334" s="164"/>
      <c r="I334" s="176"/>
      <c r="J334" s="182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</row>
    <row r="335" spans="1:26" ht="16.5" customHeight="1">
      <c r="A335" s="163"/>
      <c r="B335" s="167"/>
      <c r="C335" s="163"/>
      <c r="D335" s="164"/>
      <c r="E335" s="168"/>
      <c r="F335" s="172"/>
      <c r="G335" s="159"/>
      <c r="H335" s="164"/>
      <c r="I335" s="176"/>
      <c r="J335" s="182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</row>
    <row r="336" spans="1:26" ht="16.5" customHeight="1">
      <c r="A336" s="163"/>
      <c r="B336" s="167"/>
      <c r="C336" s="163"/>
      <c r="D336" s="164"/>
      <c r="E336" s="168"/>
      <c r="F336" s="172"/>
      <c r="G336" s="159"/>
      <c r="H336" s="164"/>
      <c r="I336" s="176"/>
      <c r="J336" s="182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</row>
    <row r="337" spans="1:26" ht="16.5" customHeight="1">
      <c r="A337" s="163"/>
      <c r="B337" s="167"/>
      <c r="C337" s="163"/>
      <c r="D337" s="164"/>
      <c r="E337" s="168"/>
      <c r="F337" s="172"/>
      <c r="G337" s="159"/>
      <c r="H337" s="164"/>
      <c r="I337" s="176"/>
      <c r="J337" s="182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</row>
    <row r="338" spans="1:26" ht="16.5" customHeight="1">
      <c r="A338" s="163"/>
      <c r="B338" s="167"/>
      <c r="C338" s="163"/>
      <c r="D338" s="164"/>
      <c r="E338" s="168"/>
      <c r="F338" s="172"/>
      <c r="G338" s="159"/>
      <c r="H338" s="164"/>
      <c r="I338" s="176"/>
      <c r="J338" s="182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</row>
    <row r="339" spans="1:26" ht="16.5" customHeight="1">
      <c r="A339" s="163"/>
      <c r="B339" s="167"/>
      <c r="C339" s="163"/>
      <c r="D339" s="164"/>
      <c r="E339" s="168"/>
      <c r="F339" s="172"/>
      <c r="G339" s="159"/>
      <c r="H339" s="164"/>
      <c r="I339" s="176"/>
      <c r="J339" s="182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</row>
    <row r="340" spans="1:26" ht="16.5" customHeight="1">
      <c r="A340" s="163"/>
      <c r="B340" s="167"/>
      <c r="C340" s="163"/>
      <c r="D340" s="164"/>
      <c r="E340" s="168"/>
      <c r="F340" s="172"/>
      <c r="G340" s="159"/>
      <c r="H340" s="164"/>
      <c r="I340" s="176"/>
      <c r="J340" s="182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</row>
    <row r="341" spans="1:26" ht="16.5" customHeight="1">
      <c r="A341" s="163"/>
      <c r="B341" s="167"/>
      <c r="C341" s="163"/>
      <c r="D341" s="164"/>
      <c r="E341" s="168"/>
      <c r="F341" s="172"/>
      <c r="G341" s="159"/>
      <c r="H341" s="164"/>
      <c r="I341" s="176"/>
      <c r="J341" s="182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</row>
    <row r="342" spans="1:26" ht="16.5" customHeight="1">
      <c r="A342" s="163"/>
      <c r="B342" s="167"/>
      <c r="C342" s="163"/>
      <c r="D342" s="164"/>
      <c r="E342" s="168"/>
      <c r="F342" s="172"/>
      <c r="G342" s="159"/>
      <c r="H342" s="164"/>
      <c r="I342" s="176"/>
      <c r="J342" s="182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</row>
    <row r="343" spans="1:26" ht="16.5" customHeight="1">
      <c r="A343" s="163"/>
      <c r="B343" s="167"/>
      <c r="C343" s="163"/>
      <c r="D343" s="164"/>
      <c r="E343" s="168"/>
      <c r="F343" s="172"/>
      <c r="G343" s="159"/>
      <c r="H343" s="164"/>
      <c r="I343" s="176"/>
      <c r="J343" s="182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</row>
    <row r="344" spans="1:26" ht="16.5" customHeight="1">
      <c r="A344" s="163"/>
      <c r="B344" s="167"/>
      <c r="C344" s="163"/>
      <c r="D344" s="164"/>
      <c r="E344" s="168"/>
      <c r="F344" s="172"/>
      <c r="G344" s="159"/>
      <c r="H344" s="164"/>
      <c r="I344" s="176"/>
      <c r="J344" s="182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</row>
    <row r="345" spans="1:26" ht="16.5" customHeight="1">
      <c r="A345" s="163"/>
      <c r="B345" s="167"/>
      <c r="C345" s="163"/>
      <c r="D345" s="164"/>
      <c r="E345" s="168"/>
      <c r="F345" s="172"/>
      <c r="G345" s="159"/>
      <c r="H345" s="164"/>
      <c r="I345" s="176"/>
      <c r="J345" s="182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</row>
    <row r="346" spans="1:26" ht="16.5" customHeight="1">
      <c r="A346" s="163"/>
      <c r="B346" s="167"/>
      <c r="C346" s="163"/>
      <c r="D346" s="164"/>
      <c r="E346" s="168"/>
      <c r="F346" s="172"/>
      <c r="G346" s="159"/>
      <c r="H346" s="164"/>
      <c r="I346" s="176"/>
      <c r="J346" s="182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</row>
    <row r="347" spans="1:26" ht="16.5" customHeight="1">
      <c r="A347" s="163"/>
      <c r="B347" s="167"/>
      <c r="C347" s="163"/>
      <c r="D347" s="164"/>
      <c r="E347" s="168"/>
      <c r="F347" s="172"/>
      <c r="G347" s="159"/>
      <c r="H347" s="164"/>
      <c r="I347" s="176"/>
      <c r="J347" s="182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</row>
    <row r="348" spans="1:26" ht="16.5" customHeight="1">
      <c r="A348" s="163"/>
      <c r="B348" s="167"/>
      <c r="C348" s="163"/>
      <c r="D348" s="164"/>
      <c r="E348" s="168"/>
      <c r="F348" s="172"/>
      <c r="G348" s="159"/>
      <c r="H348" s="164"/>
      <c r="I348" s="176"/>
      <c r="J348" s="182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</row>
    <row r="349" spans="1:26" ht="16.5" customHeight="1">
      <c r="A349" s="163"/>
      <c r="B349" s="167"/>
      <c r="C349" s="163"/>
      <c r="D349" s="164"/>
      <c r="E349" s="168"/>
      <c r="F349" s="172"/>
      <c r="G349" s="159"/>
      <c r="H349" s="164"/>
      <c r="I349" s="176"/>
      <c r="J349" s="182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</row>
    <row r="350" spans="1:26" ht="16.5" customHeight="1">
      <c r="A350" s="163"/>
      <c r="B350" s="167"/>
      <c r="C350" s="163"/>
      <c r="D350" s="164"/>
      <c r="E350" s="168"/>
      <c r="F350" s="172"/>
      <c r="G350" s="159"/>
      <c r="H350" s="164"/>
      <c r="I350" s="176"/>
      <c r="J350" s="182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</row>
    <row r="351" spans="1:26" ht="16.5" customHeight="1">
      <c r="A351" s="163"/>
      <c r="B351" s="167"/>
      <c r="C351" s="163"/>
      <c r="D351" s="164"/>
      <c r="E351" s="168"/>
      <c r="F351" s="172"/>
      <c r="G351" s="159"/>
      <c r="H351" s="164"/>
      <c r="I351" s="176"/>
      <c r="J351" s="182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</row>
    <row r="352" spans="1:26" ht="16.5" customHeight="1">
      <c r="A352" s="163"/>
      <c r="B352" s="167"/>
      <c r="C352" s="163"/>
      <c r="D352" s="164"/>
      <c r="E352" s="168"/>
      <c r="F352" s="172"/>
      <c r="G352" s="159"/>
      <c r="H352" s="164"/>
      <c r="I352" s="176"/>
      <c r="J352" s="182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</row>
    <row r="353" spans="1:26" ht="16.5" customHeight="1">
      <c r="A353" s="163"/>
      <c r="B353" s="167"/>
      <c r="C353" s="163"/>
      <c r="D353" s="164"/>
      <c r="E353" s="168"/>
      <c r="F353" s="172"/>
      <c r="G353" s="159"/>
      <c r="H353" s="164"/>
      <c r="I353" s="176"/>
      <c r="J353" s="182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</row>
    <row r="354" spans="1:26" ht="16.5" customHeight="1">
      <c r="A354" s="163"/>
      <c r="B354" s="167"/>
      <c r="C354" s="163"/>
      <c r="D354" s="164"/>
      <c r="E354" s="168"/>
      <c r="F354" s="172"/>
      <c r="G354" s="159"/>
      <c r="H354" s="164"/>
      <c r="I354" s="176"/>
      <c r="J354" s="182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</row>
    <row r="355" spans="1:26" ht="16.5" customHeight="1">
      <c r="A355" s="163"/>
      <c r="B355" s="167"/>
      <c r="C355" s="163"/>
      <c r="D355" s="164"/>
      <c r="E355" s="168"/>
      <c r="F355" s="172"/>
      <c r="G355" s="159"/>
      <c r="H355" s="164"/>
      <c r="I355" s="176"/>
      <c r="J355" s="182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</row>
    <row r="356" spans="1:26" ht="16.5" customHeight="1">
      <c r="A356" s="163"/>
      <c r="B356" s="167"/>
      <c r="C356" s="163"/>
      <c r="D356" s="164"/>
      <c r="E356" s="168"/>
      <c r="F356" s="172"/>
      <c r="G356" s="159"/>
      <c r="H356" s="164"/>
      <c r="I356" s="176"/>
      <c r="J356" s="182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</row>
    <row r="357" spans="1:26" ht="16.5" customHeight="1">
      <c r="A357" s="163"/>
      <c r="B357" s="167"/>
      <c r="C357" s="163"/>
      <c r="D357" s="164"/>
      <c r="E357" s="168"/>
      <c r="F357" s="172"/>
      <c r="G357" s="159"/>
      <c r="H357" s="164"/>
      <c r="I357" s="176"/>
      <c r="J357" s="182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</row>
    <row r="358" spans="1:26" ht="16.5" customHeight="1">
      <c r="A358" s="163"/>
      <c r="B358" s="167"/>
      <c r="C358" s="163"/>
      <c r="D358" s="164"/>
      <c r="E358" s="168"/>
      <c r="F358" s="172"/>
      <c r="G358" s="159"/>
      <c r="H358" s="164"/>
      <c r="I358" s="176"/>
      <c r="J358" s="182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</row>
    <row r="359" spans="1:26" ht="16.5" customHeight="1">
      <c r="A359" s="163"/>
      <c r="B359" s="167"/>
      <c r="C359" s="163"/>
      <c r="D359" s="164"/>
      <c r="E359" s="168"/>
      <c r="F359" s="172"/>
      <c r="G359" s="159"/>
      <c r="H359" s="164"/>
      <c r="I359" s="176"/>
      <c r="J359" s="182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</row>
    <row r="360" spans="1:26" ht="16.5" customHeight="1">
      <c r="A360" s="163"/>
      <c r="B360" s="167"/>
      <c r="C360" s="163"/>
      <c r="D360" s="164"/>
      <c r="E360" s="168"/>
      <c r="F360" s="172"/>
      <c r="G360" s="159"/>
      <c r="H360" s="164"/>
      <c r="I360" s="176"/>
      <c r="J360" s="182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</row>
    <row r="361" spans="1:26" ht="16.5" customHeight="1">
      <c r="A361" s="163"/>
      <c r="B361" s="167"/>
      <c r="C361" s="163"/>
      <c r="D361" s="164"/>
      <c r="E361" s="168"/>
      <c r="F361" s="172"/>
      <c r="G361" s="159"/>
      <c r="H361" s="164"/>
      <c r="I361" s="176"/>
      <c r="J361" s="182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</row>
    <row r="362" spans="1:26" ht="16.5" customHeight="1">
      <c r="A362" s="163"/>
      <c r="B362" s="167"/>
      <c r="C362" s="163"/>
      <c r="D362" s="164"/>
      <c r="E362" s="168"/>
      <c r="F362" s="172"/>
      <c r="G362" s="159"/>
      <c r="H362" s="164"/>
      <c r="I362" s="176"/>
      <c r="J362" s="182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</row>
    <row r="363" spans="1:26" ht="16.5" customHeight="1">
      <c r="A363" s="163"/>
      <c r="B363" s="167"/>
      <c r="C363" s="163"/>
      <c r="D363" s="164"/>
      <c r="E363" s="168"/>
      <c r="F363" s="172"/>
      <c r="G363" s="159"/>
      <c r="H363" s="164"/>
      <c r="I363" s="176"/>
      <c r="J363" s="182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</row>
    <row r="364" spans="1:26" ht="16.5" customHeight="1">
      <c r="A364" s="163"/>
      <c r="B364" s="167"/>
      <c r="C364" s="163"/>
      <c r="D364" s="164"/>
      <c r="E364" s="168"/>
      <c r="F364" s="172"/>
      <c r="G364" s="159"/>
      <c r="H364" s="164"/>
      <c r="I364" s="176"/>
      <c r="J364" s="182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</row>
    <row r="365" spans="1:26" ht="16.5" customHeight="1">
      <c r="A365" s="163"/>
      <c r="B365" s="167"/>
      <c r="C365" s="163"/>
      <c r="D365" s="164"/>
      <c r="E365" s="168"/>
      <c r="F365" s="172"/>
      <c r="G365" s="159"/>
      <c r="H365" s="164"/>
      <c r="I365" s="176"/>
      <c r="J365" s="182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</row>
    <row r="366" spans="1:26" ht="16.5" customHeight="1">
      <c r="A366" s="163"/>
      <c r="B366" s="167"/>
      <c r="C366" s="163"/>
      <c r="D366" s="164"/>
      <c r="E366" s="168"/>
      <c r="F366" s="172"/>
      <c r="G366" s="159"/>
      <c r="H366" s="164"/>
      <c r="I366" s="176"/>
      <c r="J366" s="182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</row>
    <row r="367" spans="1:26" ht="16.5" customHeight="1">
      <c r="A367" s="163"/>
      <c r="B367" s="167"/>
      <c r="C367" s="163"/>
      <c r="D367" s="164"/>
      <c r="E367" s="168"/>
      <c r="F367" s="172"/>
      <c r="G367" s="159"/>
      <c r="H367" s="164"/>
      <c r="I367" s="176"/>
      <c r="J367" s="182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</row>
    <row r="368" spans="1:26" ht="16.5" customHeight="1">
      <c r="A368" s="163"/>
      <c r="B368" s="167"/>
      <c r="C368" s="163"/>
      <c r="D368" s="164"/>
      <c r="E368" s="168"/>
      <c r="F368" s="172"/>
      <c r="G368" s="159"/>
      <c r="H368" s="164"/>
      <c r="I368" s="176"/>
      <c r="J368" s="182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</row>
    <row r="369" spans="1:26" ht="16.5" customHeight="1">
      <c r="A369" s="163"/>
      <c r="B369" s="167"/>
      <c r="C369" s="163"/>
      <c r="D369" s="164"/>
      <c r="E369" s="168"/>
      <c r="F369" s="172"/>
      <c r="G369" s="159"/>
      <c r="H369" s="164"/>
      <c r="I369" s="176"/>
      <c r="J369" s="182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</row>
    <row r="370" spans="1:26" ht="16.5" customHeight="1">
      <c r="A370" s="163"/>
      <c r="B370" s="167"/>
      <c r="C370" s="163"/>
      <c r="D370" s="164"/>
      <c r="E370" s="168"/>
      <c r="F370" s="172"/>
      <c r="G370" s="159"/>
      <c r="H370" s="164"/>
      <c r="I370" s="176"/>
      <c r="J370" s="182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</row>
    <row r="371" spans="1:26" ht="16.5" customHeight="1">
      <c r="A371" s="163"/>
      <c r="B371" s="167"/>
      <c r="C371" s="163"/>
      <c r="D371" s="164"/>
      <c r="E371" s="168"/>
      <c r="F371" s="172"/>
      <c r="G371" s="159"/>
      <c r="H371" s="164"/>
      <c r="I371" s="176"/>
      <c r="J371" s="182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</row>
    <row r="372" spans="1:26" ht="16.5" customHeight="1">
      <c r="A372" s="163"/>
      <c r="B372" s="167"/>
      <c r="C372" s="163"/>
      <c r="D372" s="164"/>
      <c r="E372" s="168"/>
      <c r="F372" s="172"/>
      <c r="G372" s="159"/>
      <c r="H372" s="164"/>
      <c r="I372" s="176"/>
      <c r="J372" s="182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</row>
    <row r="373" spans="1:26" ht="16.5" customHeight="1">
      <c r="A373" s="163"/>
      <c r="B373" s="167"/>
      <c r="C373" s="163"/>
      <c r="D373" s="164"/>
      <c r="E373" s="168"/>
      <c r="F373" s="172"/>
      <c r="G373" s="159"/>
      <c r="H373" s="164"/>
      <c r="I373" s="176"/>
      <c r="J373" s="182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</row>
    <row r="374" spans="1:26" ht="16.5" customHeight="1">
      <c r="A374" s="163"/>
      <c r="B374" s="167"/>
      <c r="C374" s="163"/>
      <c r="D374" s="164"/>
      <c r="E374" s="168"/>
      <c r="F374" s="172"/>
      <c r="G374" s="159"/>
      <c r="H374" s="164"/>
      <c r="I374" s="176"/>
      <c r="J374" s="182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</row>
    <row r="375" spans="1:26" ht="16.5" customHeight="1">
      <c r="A375" s="163"/>
      <c r="B375" s="167"/>
      <c r="C375" s="163"/>
      <c r="D375" s="164"/>
      <c r="E375" s="168"/>
      <c r="F375" s="172"/>
      <c r="G375" s="159"/>
      <c r="H375" s="164"/>
      <c r="I375" s="176"/>
      <c r="J375" s="182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</row>
    <row r="376" spans="1:26" ht="16.5" customHeight="1">
      <c r="A376" s="163"/>
      <c r="B376" s="167"/>
      <c r="C376" s="163"/>
      <c r="D376" s="164"/>
      <c r="E376" s="168"/>
      <c r="F376" s="172"/>
      <c r="G376" s="159"/>
      <c r="H376" s="164"/>
      <c r="I376" s="176"/>
      <c r="J376" s="182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</row>
    <row r="377" spans="1:26" ht="16.5" customHeight="1">
      <c r="A377" s="163"/>
      <c r="B377" s="167"/>
      <c r="C377" s="163"/>
      <c r="D377" s="164"/>
      <c r="E377" s="168"/>
      <c r="F377" s="172"/>
      <c r="G377" s="159"/>
      <c r="H377" s="164"/>
      <c r="I377" s="176"/>
      <c r="J377" s="182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</row>
    <row r="378" spans="1:26" ht="16.5" customHeight="1">
      <c r="A378" s="163"/>
      <c r="B378" s="167"/>
      <c r="C378" s="163"/>
      <c r="D378" s="164"/>
      <c r="E378" s="168"/>
      <c r="F378" s="172"/>
      <c r="G378" s="159"/>
      <c r="H378" s="164"/>
      <c r="I378" s="176"/>
      <c r="J378" s="182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</row>
    <row r="379" spans="1:26" ht="16.5" customHeight="1">
      <c r="A379" s="163"/>
      <c r="B379" s="167"/>
      <c r="C379" s="163"/>
      <c r="D379" s="164"/>
      <c r="E379" s="168"/>
      <c r="F379" s="172"/>
      <c r="G379" s="159"/>
      <c r="H379" s="164"/>
      <c r="I379" s="176"/>
      <c r="J379" s="182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</row>
    <row r="380" spans="1:26" ht="16.5" customHeight="1">
      <c r="A380" s="163"/>
      <c r="B380" s="167"/>
      <c r="C380" s="163"/>
      <c r="D380" s="164"/>
      <c r="E380" s="168"/>
      <c r="F380" s="172"/>
      <c r="G380" s="159"/>
      <c r="H380" s="164"/>
      <c r="I380" s="176"/>
      <c r="J380" s="182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</row>
    <row r="381" spans="1:26" ht="16.5" customHeight="1">
      <c r="A381" s="163"/>
      <c r="B381" s="167"/>
      <c r="C381" s="163"/>
      <c r="D381" s="164"/>
      <c r="E381" s="168"/>
      <c r="F381" s="172"/>
      <c r="G381" s="159"/>
      <c r="H381" s="164"/>
      <c r="I381" s="176"/>
      <c r="J381" s="182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</row>
    <row r="382" spans="1:26" ht="16.5" customHeight="1">
      <c r="A382" s="163"/>
      <c r="B382" s="167"/>
      <c r="C382" s="163"/>
      <c r="D382" s="164"/>
      <c r="E382" s="168"/>
      <c r="F382" s="172"/>
      <c r="G382" s="159"/>
      <c r="H382" s="164"/>
      <c r="I382" s="176"/>
      <c r="J382" s="182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</row>
    <row r="383" spans="1:26" ht="16.5" customHeight="1">
      <c r="A383" s="163"/>
      <c r="B383" s="167"/>
      <c r="C383" s="163"/>
      <c r="D383" s="164"/>
      <c r="E383" s="168"/>
      <c r="F383" s="172"/>
      <c r="G383" s="159"/>
      <c r="H383" s="164"/>
      <c r="I383" s="176"/>
      <c r="J383" s="182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</row>
    <row r="384" spans="1:26" ht="16.5" customHeight="1">
      <c r="A384" s="163"/>
      <c r="B384" s="167"/>
      <c r="C384" s="163"/>
      <c r="D384" s="164"/>
      <c r="E384" s="168"/>
      <c r="F384" s="172"/>
      <c r="G384" s="159"/>
      <c r="H384" s="164"/>
      <c r="I384" s="176"/>
      <c r="J384" s="182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</row>
    <row r="385" spans="1:26" ht="16.5" customHeight="1">
      <c r="A385" s="163"/>
      <c r="B385" s="167"/>
      <c r="C385" s="163"/>
      <c r="D385" s="164"/>
      <c r="E385" s="168"/>
      <c r="F385" s="172"/>
      <c r="G385" s="159"/>
      <c r="H385" s="164"/>
      <c r="I385" s="176"/>
      <c r="J385" s="182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</row>
    <row r="386" spans="1:26" ht="16.5" customHeight="1">
      <c r="A386" s="163"/>
      <c r="B386" s="167"/>
      <c r="C386" s="163"/>
      <c r="D386" s="164"/>
      <c r="E386" s="168"/>
      <c r="F386" s="172"/>
      <c r="G386" s="159"/>
      <c r="H386" s="164"/>
      <c r="I386" s="176"/>
      <c r="J386" s="182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</row>
    <row r="387" spans="1:26" ht="16.5" customHeight="1">
      <c r="A387" s="163"/>
      <c r="B387" s="167"/>
      <c r="C387" s="163"/>
      <c r="D387" s="164"/>
      <c r="E387" s="168"/>
      <c r="F387" s="172"/>
      <c r="G387" s="159"/>
      <c r="H387" s="164"/>
      <c r="I387" s="176"/>
      <c r="J387" s="182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</row>
    <row r="388" spans="1:26" ht="16.5" customHeight="1">
      <c r="A388" s="163"/>
      <c r="B388" s="167"/>
      <c r="C388" s="163"/>
      <c r="D388" s="164"/>
      <c r="E388" s="168"/>
      <c r="F388" s="172"/>
      <c r="G388" s="159"/>
      <c r="H388" s="164"/>
      <c r="I388" s="176"/>
      <c r="J388" s="182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</row>
    <row r="389" spans="1:26" ht="16.5" customHeight="1">
      <c r="A389" s="163"/>
      <c r="B389" s="167"/>
      <c r="C389" s="163"/>
      <c r="D389" s="164"/>
      <c r="E389" s="168"/>
      <c r="F389" s="172"/>
      <c r="G389" s="159"/>
      <c r="H389" s="164"/>
      <c r="I389" s="176"/>
      <c r="J389" s="182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</row>
    <row r="390" spans="1:26" ht="16.5" customHeight="1">
      <c r="A390" s="163"/>
      <c r="B390" s="167"/>
      <c r="C390" s="163"/>
      <c r="D390" s="164"/>
      <c r="E390" s="168"/>
      <c r="F390" s="172"/>
      <c r="G390" s="159"/>
      <c r="H390" s="164"/>
      <c r="I390" s="176"/>
      <c r="J390" s="182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</row>
    <row r="391" spans="1:26" ht="16.5" customHeight="1">
      <c r="A391" s="163"/>
      <c r="B391" s="167"/>
      <c r="C391" s="163"/>
      <c r="D391" s="164"/>
      <c r="E391" s="168"/>
      <c r="F391" s="172"/>
      <c r="G391" s="159"/>
      <c r="H391" s="164"/>
      <c r="I391" s="176"/>
      <c r="J391" s="182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</row>
    <row r="392" spans="1:26" ht="16.5" customHeight="1">
      <c r="A392" s="163"/>
      <c r="B392" s="167"/>
      <c r="C392" s="163"/>
      <c r="D392" s="164"/>
      <c r="E392" s="168"/>
      <c r="F392" s="172"/>
      <c r="G392" s="159"/>
      <c r="H392" s="164"/>
      <c r="I392" s="176"/>
      <c r="J392" s="182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</row>
    <row r="393" spans="1:26" ht="16.5" customHeight="1">
      <c r="A393" s="163"/>
      <c r="B393" s="167"/>
      <c r="C393" s="163"/>
      <c r="D393" s="164"/>
      <c r="E393" s="168"/>
      <c r="F393" s="172"/>
      <c r="G393" s="159"/>
      <c r="H393" s="164"/>
      <c r="I393" s="176"/>
      <c r="J393" s="182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</row>
    <row r="394" spans="1:26" ht="16.5" customHeight="1">
      <c r="A394" s="163"/>
      <c r="B394" s="167"/>
      <c r="C394" s="163"/>
      <c r="D394" s="164"/>
      <c r="E394" s="168"/>
      <c r="F394" s="172"/>
      <c r="G394" s="159"/>
      <c r="H394" s="164"/>
      <c r="I394" s="176"/>
      <c r="J394" s="182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</row>
    <row r="395" spans="1:26" ht="16.5" customHeight="1">
      <c r="A395" s="163"/>
      <c r="B395" s="167"/>
      <c r="C395" s="163"/>
      <c r="D395" s="164"/>
      <c r="E395" s="168"/>
      <c r="F395" s="172"/>
      <c r="G395" s="159"/>
      <c r="H395" s="164"/>
      <c r="I395" s="176"/>
      <c r="J395" s="182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</row>
    <row r="396" spans="1:26" ht="16.5" customHeight="1">
      <c r="A396" s="163"/>
      <c r="B396" s="167"/>
      <c r="C396" s="163"/>
      <c r="D396" s="164"/>
      <c r="E396" s="168"/>
      <c r="F396" s="172"/>
      <c r="G396" s="159"/>
      <c r="H396" s="164"/>
      <c r="I396" s="176"/>
      <c r="J396" s="182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</row>
    <row r="397" spans="1:26" ht="16.5" customHeight="1">
      <c r="A397" s="163"/>
      <c r="B397" s="167"/>
      <c r="C397" s="163"/>
      <c r="D397" s="164"/>
      <c r="E397" s="168"/>
      <c r="F397" s="172"/>
      <c r="G397" s="159"/>
      <c r="H397" s="164"/>
      <c r="I397" s="176"/>
      <c r="J397" s="182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</row>
    <row r="398" spans="1:26" ht="16.5" customHeight="1">
      <c r="A398" s="163"/>
      <c r="B398" s="167"/>
      <c r="C398" s="163"/>
      <c r="D398" s="164"/>
      <c r="E398" s="168"/>
      <c r="F398" s="172"/>
      <c r="G398" s="159"/>
      <c r="H398" s="164"/>
      <c r="I398" s="176"/>
      <c r="J398" s="182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</row>
    <row r="399" spans="1:26" ht="16.5" customHeight="1">
      <c r="A399" s="163"/>
      <c r="B399" s="167"/>
      <c r="C399" s="163"/>
      <c r="D399" s="164"/>
      <c r="E399" s="168"/>
      <c r="F399" s="172"/>
      <c r="G399" s="159"/>
      <c r="H399" s="164"/>
      <c r="I399" s="176"/>
      <c r="J399" s="182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</row>
    <row r="400" spans="1:26" ht="16.5" customHeight="1">
      <c r="A400" s="163"/>
      <c r="B400" s="167"/>
      <c r="C400" s="163"/>
      <c r="D400" s="164"/>
      <c r="E400" s="168"/>
      <c r="F400" s="172"/>
      <c r="G400" s="159"/>
      <c r="H400" s="164"/>
      <c r="I400" s="176"/>
      <c r="J400" s="182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</row>
    <row r="401" spans="1:26" ht="16.5" customHeight="1">
      <c r="A401" s="163"/>
      <c r="B401" s="167"/>
      <c r="C401" s="163"/>
      <c r="D401" s="164"/>
      <c r="E401" s="168"/>
      <c r="F401" s="172"/>
      <c r="G401" s="159"/>
      <c r="H401" s="164"/>
      <c r="I401" s="176"/>
      <c r="J401" s="182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</row>
    <row r="402" spans="1:26" ht="16.5" customHeight="1">
      <c r="A402" s="163"/>
      <c r="B402" s="167"/>
      <c r="C402" s="163"/>
      <c r="D402" s="164"/>
      <c r="E402" s="168"/>
      <c r="F402" s="172"/>
      <c r="G402" s="159"/>
      <c r="H402" s="164"/>
      <c r="I402" s="176"/>
      <c r="J402" s="182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</row>
    <row r="403" spans="1:26" ht="16.5" customHeight="1">
      <c r="A403" s="163"/>
      <c r="B403" s="167"/>
      <c r="C403" s="163"/>
      <c r="D403" s="164"/>
      <c r="E403" s="168"/>
      <c r="F403" s="172"/>
      <c r="G403" s="159"/>
      <c r="H403" s="164"/>
      <c r="I403" s="176"/>
      <c r="J403" s="182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</row>
    <row r="404" spans="1:26" ht="16.5" customHeight="1">
      <c r="A404" s="163"/>
      <c r="B404" s="167"/>
      <c r="C404" s="163"/>
      <c r="D404" s="164"/>
      <c r="E404" s="168"/>
      <c r="F404" s="172"/>
      <c r="G404" s="159"/>
      <c r="H404" s="164"/>
      <c r="I404" s="176"/>
      <c r="J404" s="182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</row>
    <row r="405" spans="1:26" ht="16.5" customHeight="1">
      <c r="A405" s="163"/>
      <c r="B405" s="167"/>
      <c r="C405" s="163"/>
      <c r="D405" s="164"/>
      <c r="E405" s="168"/>
      <c r="F405" s="172"/>
      <c r="G405" s="159"/>
      <c r="H405" s="164"/>
      <c r="I405" s="176"/>
      <c r="J405" s="182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</row>
    <row r="406" spans="1:26" ht="16.5" customHeight="1">
      <c r="A406" s="163"/>
      <c r="B406" s="167"/>
      <c r="C406" s="163"/>
      <c r="D406" s="164"/>
      <c r="E406" s="168"/>
      <c r="F406" s="172"/>
      <c r="G406" s="159"/>
      <c r="H406" s="164"/>
      <c r="I406" s="176"/>
      <c r="J406" s="182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</row>
    <row r="407" spans="1:26" ht="16.5" customHeight="1">
      <c r="A407" s="163"/>
      <c r="B407" s="167"/>
      <c r="C407" s="163"/>
      <c r="D407" s="164"/>
      <c r="E407" s="168"/>
      <c r="F407" s="172"/>
      <c r="G407" s="159"/>
      <c r="H407" s="164"/>
      <c r="I407" s="176"/>
      <c r="J407" s="182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</row>
    <row r="408" spans="1:26" ht="16.5" customHeight="1">
      <c r="A408" s="163"/>
      <c r="B408" s="167"/>
      <c r="C408" s="163"/>
      <c r="D408" s="164"/>
      <c r="E408" s="168"/>
      <c r="F408" s="172"/>
      <c r="G408" s="159"/>
      <c r="H408" s="164"/>
      <c r="I408" s="176"/>
      <c r="J408" s="182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</row>
    <row r="409" spans="1:26" ht="16.5" customHeight="1">
      <c r="A409" s="163"/>
      <c r="B409" s="167"/>
      <c r="C409" s="163"/>
      <c r="D409" s="164"/>
      <c r="E409" s="168"/>
      <c r="F409" s="172"/>
      <c r="G409" s="159"/>
      <c r="H409" s="164"/>
      <c r="I409" s="176"/>
      <c r="J409" s="182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</row>
    <row r="410" spans="1:26" ht="16.5" customHeight="1">
      <c r="A410" s="163"/>
      <c r="B410" s="167"/>
      <c r="C410" s="163"/>
      <c r="D410" s="164"/>
      <c r="E410" s="168"/>
      <c r="F410" s="172"/>
      <c r="G410" s="159"/>
      <c r="H410" s="164"/>
      <c r="I410" s="176"/>
      <c r="J410" s="182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</row>
    <row r="411" spans="1:26" ht="16.5" customHeight="1">
      <c r="A411" s="163"/>
      <c r="B411" s="167"/>
      <c r="C411" s="163"/>
      <c r="D411" s="164"/>
      <c r="E411" s="168"/>
      <c r="F411" s="172"/>
      <c r="G411" s="159"/>
      <c r="H411" s="164"/>
      <c r="I411" s="176"/>
      <c r="J411" s="182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</row>
    <row r="412" spans="1:26" ht="16.5" customHeight="1">
      <c r="A412" s="163"/>
      <c r="B412" s="167"/>
      <c r="C412" s="163"/>
      <c r="D412" s="164"/>
      <c r="E412" s="168"/>
      <c r="F412" s="172"/>
      <c r="G412" s="159"/>
      <c r="H412" s="164"/>
      <c r="I412" s="176"/>
      <c r="J412" s="182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</row>
    <row r="413" spans="1:26" ht="16.5" customHeight="1">
      <c r="A413" s="163"/>
      <c r="B413" s="167"/>
      <c r="C413" s="163"/>
      <c r="D413" s="164"/>
      <c r="E413" s="168"/>
      <c r="F413" s="172"/>
      <c r="G413" s="159"/>
      <c r="H413" s="164"/>
      <c r="I413" s="176"/>
      <c r="J413" s="182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</row>
    <row r="414" spans="1:26" ht="16.5" customHeight="1">
      <c r="A414" s="163"/>
      <c r="B414" s="167"/>
      <c r="C414" s="163"/>
      <c r="D414" s="164"/>
      <c r="E414" s="168"/>
      <c r="F414" s="172"/>
      <c r="G414" s="159"/>
      <c r="H414" s="164"/>
      <c r="I414" s="176"/>
      <c r="J414" s="182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</row>
    <row r="415" spans="1:26" ht="16.5" customHeight="1">
      <c r="A415" s="163"/>
      <c r="B415" s="167"/>
      <c r="C415" s="163"/>
      <c r="D415" s="164"/>
      <c r="E415" s="168"/>
      <c r="F415" s="172"/>
      <c r="G415" s="159"/>
      <c r="H415" s="164"/>
      <c r="I415" s="176"/>
      <c r="J415" s="182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</row>
    <row r="416" spans="1:26" ht="16.5" customHeight="1">
      <c r="A416" s="163"/>
      <c r="B416" s="167"/>
      <c r="C416" s="163"/>
      <c r="D416" s="164"/>
      <c r="E416" s="168"/>
      <c r="F416" s="172"/>
      <c r="G416" s="159"/>
      <c r="H416" s="164"/>
      <c r="I416" s="176"/>
      <c r="J416" s="182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</row>
    <row r="417" spans="1:26" ht="16.5" customHeight="1">
      <c r="A417" s="163"/>
      <c r="B417" s="167"/>
      <c r="C417" s="163"/>
      <c r="D417" s="164"/>
      <c r="E417" s="168"/>
      <c r="F417" s="172"/>
      <c r="G417" s="159"/>
      <c r="H417" s="164"/>
      <c r="I417" s="176"/>
      <c r="J417" s="182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</row>
    <row r="418" spans="1:26" ht="16.5" customHeight="1">
      <c r="A418" s="163"/>
      <c r="B418" s="167"/>
      <c r="C418" s="163"/>
      <c r="D418" s="164"/>
      <c r="E418" s="168"/>
      <c r="F418" s="172"/>
      <c r="G418" s="159"/>
      <c r="H418" s="164"/>
      <c r="I418" s="176"/>
      <c r="J418" s="182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</row>
    <row r="419" spans="1:26" ht="16.5" customHeight="1">
      <c r="A419" s="163"/>
      <c r="B419" s="167"/>
      <c r="C419" s="163"/>
      <c r="D419" s="164"/>
      <c r="E419" s="168"/>
      <c r="F419" s="172"/>
      <c r="G419" s="159"/>
      <c r="H419" s="164"/>
      <c r="I419" s="176"/>
      <c r="J419" s="182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</row>
    <row r="420" spans="1:26" ht="16.5" customHeight="1">
      <c r="A420" s="163"/>
      <c r="B420" s="167"/>
      <c r="C420" s="163"/>
      <c r="D420" s="164"/>
      <c r="E420" s="168"/>
      <c r="F420" s="172"/>
      <c r="G420" s="159"/>
      <c r="H420" s="164"/>
      <c r="I420" s="176"/>
      <c r="J420" s="182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</row>
    <row r="421" spans="1:26" ht="16.5" customHeight="1">
      <c r="A421" s="163"/>
      <c r="B421" s="167"/>
      <c r="C421" s="163"/>
      <c r="D421" s="164"/>
      <c r="E421" s="168"/>
      <c r="F421" s="172"/>
      <c r="G421" s="159"/>
      <c r="H421" s="164"/>
      <c r="I421" s="176"/>
      <c r="J421" s="182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</row>
    <row r="422" spans="1:26" ht="16.5" customHeight="1">
      <c r="A422" s="163"/>
      <c r="B422" s="167"/>
      <c r="C422" s="163"/>
      <c r="D422" s="164"/>
      <c r="E422" s="168"/>
      <c r="F422" s="172"/>
      <c r="G422" s="159"/>
      <c r="H422" s="164"/>
      <c r="I422" s="176"/>
      <c r="J422" s="182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</row>
    <row r="423" spans="1:26" ht="16.5" customHeight="1">
      <c r="A423" s="163"/>
      <c r="B423" s="167"/>
      <c r="C423" s="163"/>
      <c r="D423" s="164"/>
      <c r="E423" s="168"/>
      <c r="F423" s="172"/>
      <c r="G423" s="159"/>
      <c r="H423" s="164"/>
      <c r="I423" s="176"/>
      <c r="J423" s="182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</row>
    <row r="424" spans="1:26" ht="16.5" customHeight="1">
      <c r="A424" s="163"/>
      <c r="B424" s="167"/>
      <c r="C424" s="163"/>
      <c r="D424" s="164"/>
      <c r="E424" s="168"/>
      <c r="F424" s="172"/>
      <c r="G424" s="159"/>
      <c r="H424" s="164"/>
      <c r="I424" s="176"/>
      <c r="J424" s="182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</row>
    <row r="425" spans="1:26" ht="16.5" customHeight="1">
      <c r="A425" s="163"/>
      <c r="B425" s="167"/>
      <c r="C425" s="163"/>
      <c r="D425" s="164"/>
      <c r="E425" s="168"/>
      <c r="F425" s="172"/>
      <c r="G425" s="159"/>
      <c r="H425" s="164"/>
      <c r="I425" s="176"/>
      <c r="J425" s="182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</row>
    <row r="426" spans="1:26" ht="16.5" customHeight="1">
      <c r="A426" s="163"/>
      <c r="B426" s="167"/>
      <c r="C426" s="163"/>
      <c r="D426" s="164"/>
      <c r="E426" s="168"/>
      <c r="F426" s="172"/>
      <c r="G426" s="159"/>
      <c r="H426" s="164"/>
      <c r="I426" s="176"/>
      <c r="J426" s="182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</row>
    <row r="427" spans="1:26" ht="16.5" customHeight="1">
      <c r="A427" s="163"/>
      <c r="B427" s="167"/>
      <c r="C427" s="163"/>
      <c r="D427" s="164"/>
      <c r="E427" s="168"/>
      <c r="F427" s="172"/>
      <c r="G427" s="159"/>
      <c r="H427" s="164"/>
      <c r="I427" s="176"/>
      <c r="J427" s="182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</row>
    <row r="428" spans="1:26" ht="16.5" customHeight="1">
      <c r="A428" s="163"/>
      <c r="B428" s="167"/>
      <c r="C428" s="163"/>
      <c r="D428" s="164"/>
      <c r="E428" s="168"/>
      <c r="F428" s="172"/>
      <c r="G428" s="159"/>
      <c r="H428" s="164"/>
      <c r="I428" s="176"/>
      <c r="J428" s="182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</row>
    <row r="429" spans="1:26" ht="16.5" customHeight="1">
      <c r="A429" s="163"/>
      <c r="B429" s="167"/>
      <c r="C429" s="163"/>
      <c r="D429" s="164"/>
      <c r="E429" s="168"/>
      <c r="F429" s="172"/>
      <c r="G429" s="159"/>
      <c r="H429" s="164"/>
      <c r="I429" s="176"/>
      <c r="J429" s="182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</row>
    <row r="430" spans="1:26" ht="16.5" customHeight="1">
      <c r="A430" s="163"/>
      <c r="B430" s="167"/>
      <c r="C430" s="163"/>
      <c r="D430" s="164"/>
      <c r="E430" s="168"/>
      <c r="F430" s="172"/>
      <c r="G430" s="159"/>
      <c r="H430" s="164"/>
      <c r="I430" s="176"/>
      <c r="J430" s="182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</row>
    <row r="431" spans="1:26" ht="16.5" customHeight="1">
      <c r="A431" s="163"/>
      <c r="B431" s="167"/>
      <c r="C431" s="163"/>
      <c r="D431" s="164"/>
      <c r="E431" s="168"/>
      <c r="F431" s="172"/>
      <c r="G431" s="159"/>
      <c r="H431" s="164"/>
      <c r="I431" s="176"/>
      <c r="J431" s="182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</row>
    <row r="432" spans="1:26" ht="16.5" customHeight="1">
      <c r="A432" s="163"/>
      <c r="B432" s="167"/>
      <c r="C432" s="163"/>
      <c r="D432" s="164"/>
      <c r="E432" s="168"/>
      <c r="F432" s="172"/>
      <c r="G432" s="159"/>
      <c r="H432" s="164"/>
      <c r="I432" s="176"/>
      <c r="J432" s="182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</row>
    <row r="433" spans="1:26" ht="16.5" customHeight="1">
      <c r="A433" s="163"/>
      <c r="B433" s="167"/>
      <c r="C433" s="163"/>
      <c r="D433" s="164"/>
      <c r="E433" s="168"/>
      <c r="F433" s="172"/>
      <c r="G433" s="159"/>
      <c r="H433" s="164"/>
      <c r="I433" s="176"/>
      <c r="J433" s="182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</row>
    <row r="434" spans="1:26" ht="16.5" customHeight="1">
      <c r="A434" s="163"/>
      <c r="B434" s="167"/>
      <c r="C434" s="163"/>
      <c r="D434" s="164"/>
      <c r="E434" s="168"/>
      <c r="F434" s="172"/>
      <c r="G434" s="159"/>
      <c r="H434" s="164"/>
      <c r="I434" s="176"/>
      <c r="J434" s="182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</row>
    <row r="435" spans="1:26" ht="16.5" customHeight="1">
      <c r="A435" s="163"/>
      <c r="B435" s="167"/>
      <c r="C435" s="163"/>
      <c r="D435" s="164"/>
      <c r="E435" s="168"/>
      <c r="F435" s="172"/>
      <c r="G435" s="159"/>
      <c r="H435" s="164"/>
      <c r="I435" s="176"/>
      <c r="J435" s="182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</row>
    <row r="436" spans="1:26" ht="16.5" customHeight="1">
      <c r="A436" s="163"/>
      <c r="B436" s="167"/>
      <c r="C436" s="163"/>
      <c r="D436" s="164"/>
      <c r="E436" s="168"/>
      <c r="F436" s="172"/>
      <c r="G436" s="159"/>
      <c r="H436" s="164"/>
      <c r="I436" s="176"/>
      <c r="J436" s="182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</row>
    <row r="437" spans="1:26" ht="16.5" customHeight="1">
      <c r="A437" s="163"/>
      <c r="B437" s="167"/>
      <c r="C437" s="163"/>
      <c r="D437" s="164"/>
      <c r="E437" s="168"/>
      <c r="F437" s="172"/>
      <c r="G437" s="159"/>
      <c r="H437" s="164"/>
      <c r="I437" s="176"/>
      <c r="J437" s="182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</row>
    <row r="438" spans="1:26" ht="16.5" customHeight="1">
      <c r="A438" s="163"/>
      <c r="B438" s="167"/>
      <c r="C438" s="163"/>
      <c r="D438" s="164"/>
      <c r="E438" s="168"/>
      <c r="F438" s="172"/>
      <c r="G438" s="159"/>
      <c r="H438" s="164"/>
      <c r="I438" s="176"/>
      <c r="J438" s="182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</row>
    <row r="439" spans="1:26" ht="16.5" customHeight="1">
      <c r="A439" s="163"/>
      <c r="B439" s="167"/>
      <c r="C439" s="163"/>
      <c r="D439" s="164"/>
      <c r="E439" s="168"/>
      <c r="F439" s="172"/>
      <c r="G439" s="159"/>
      <c r="H439" s="164"/>
      <c r="I439" s="176"/>
      <c r="J439" s="182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</row>
    <row r="440" spans="1:26" ht="16.5" customHeight="1">
      <c r="A440" s="163"/>
      <c r="B440" s="167"/>
      <c r="C440" s="163"/>
      <c r="D440" s="164"/>
      <c r="E440" s="168"/>
      <c r="F440" s="172"/>
      <c r="G440" s="159"/>
      <c r="H440" s="164"/>
      <c r="I440" s="176"/>
      <c r="J440" s="182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</row>
    <row r="441" spans="1:26" ht="16.5" customHeight="1">
      <c r="A441" s="163"/>
      <c r="B441" s="167"/>
      <c r="C441" s="163"/>
      <c r="D441" s="164"/>
      <c r="E441" s="168"/>
      <c r="F441" s="172"/>
      <c r="G441" s="159"/>
      <c r="H441" s="164"/>
      <c r="I441" s="176"/>
      <c r="J441" s="182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</row>
    <row r="442" spans="1:26" ht="16.5" customHeight="1">
      <c r="A442" s="163"/>
      <c r="B442" s="167"/>
      <c r="C442" s="163"/>
      <c r="D442" s="164"/>
      <c r="E442" s="168"/>
      <c r="F442" s="172"/>
      <c r="G442" s="159"/>
      <c r="H442" s="164"/>
      <c r="I442" s="176"/>
      <c r="J442" s="182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</row>
    <row r="443" spans="1:26" ht="16.5" customHeight="1">
      <c r="A443" s="163"/>
      <c r="B443" s="167"/>
      <c r="C443" s="163"/>
      <c r="D443" s="164"/>
      <c r="E443" s="168"/>
      <c r="F443" s="172"/>
      <c r="G443" s="159"/>
      <c r="H443" s="164"/>
      <c r="I443" s="176"/>
      <c r="J443" s="182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</row>
    <row r="444" spans="1:26" ht="16.5" customHeight="1">
      <c r="A444" s="163"/>
      <c r="B444" s="167"/>
      <c r="C444" s="163"/>
      <c r="D444" s="164"/>
      <c r="E444" s="168"/>
      <c r="F444" s="172"/>
      <c r="G444" s="159"/>
      <c r="H444" s="164"/>
      <c r="I444" s="176"/>
      <c r="J444" s="182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</row>
    <row r="445" spans="1:26" ht="16.5" customHeight="1">
      <c r="A445" s="163"/>
      <c r="B445" s="167"/>
      <c r="C445" s="163"/>
      <c r="D445" s="164"/>
      <c r="E445" s="168"/>
      <c r="F445" s="172"/>
      <c r="G445" s="159"/>
      <c r="H445" s="164"/>
      <c r="I445" s="176"/>
      <c r="J445" s="182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</row>
    <row r="446" spans="1:26" ht="16.5" customHeight="1">
      <c r="A446" s="163"/>
      <c r="B446" s="167"/>
      <c r="C446" s="163"/>
      <c r="D446" s="164"/>
      <c r="E446" s="168"/>
      <c r="F446" s="172"/>
      <c r="G446" s="159"/>
      <c r="H446" s="164"/>
      <c r="I446" s="176"/>
      <c r="J446" s="182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</row>
    <row r="447" spans="1:26" ht="16.5" customHeight="1">
      <c r="A447" s="163"/>
      <c r="B447" s="167"/>
      <c r="C447" s="163"/>
      <c r="D447" s="164"/>
      <c r="E447" s="168"/>
      <c r="F447" s="172"/>
      <c r="G447" s="159"/>
      <c r="H447" s="164"/>
      <c r="I447" s="176"/>
      <c r="J447" s="182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</row>
    <row r="448" spans="1:26" ht="16.5" customHeight="1">
      <c r="A448" s="163"/>
      <c r="B448" s="167"/>
      <c r="C448" s="163"/>
      <c r="D448" s="164"/>
      <c r="E448" s="168"/>
      <c r="F448" s="172"/>
      <c r="G448" s="159"/>
      <c r="H448" s="164"/>
      <c r="I448" s="176"/>
      <c r="J448" s="182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</row>
    <row r="449" spans="1:26" ht="16.5" customHeight="1">
      <c r="A449" s="163"/>
      <c r="B449" s="167"/>
      <c r="C449" s="163"/>
      <c r="D449" s="164"/>
      <c r="E449" s="168"/>
      <c r="F449" s="172"/>
      <c r="G449" s="159"/>
      <c r="H449" s="164"/>
      <c r="I449" s="176"/>
      <c r="J449" s="182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</row>
    <row r="450" spans="1:26" ht="16.5" customHeight="1">
      <c r="A450" s="163"/>
      <c r="B450" s="167"/>
      <c r="C450" s="163"/>
      <c r="D450" s="164"/>
      <c r="E450" s="168"/>
      <c r="F450" s="172"/>
      <c r="G450" s="159"/>
      <c r="H450" s="164"/>
      <c r="I450" s="176"/>
      <c r="J450" s="182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</row>
    <row r="451" spans="1:26" ht="16.5" customHeight="1">
      <c r="A451" s="163"/>
      <c r="B451" s="167"/>
      <c r="C451" s="163"/>
      <c r="D451" s="164"/>
      <c r="E451" s="168"/>
      <c r="F451" s="172"/>
      <c r="G451" s="159"/>
      <c r="H451" s="164"/>
      <c r="I451" s="176"/>
      <c r="J451" s="182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</row>
    <row r="452" spans="1:26" ht="16.5" customHeight="1">
      <c r="A452" s="163"/>
      <c r="B452" s="167"/>
      <c r="C452" s="163"/>
      <c r="D452" s="164"/>
      <c r="E452" s="168"/>
      <c r="F452" s="172"/>
      <c r="G452" s="159"/>
      <c r="H452" s="164"/>
      <c r="I452" s="176"/>
      <c r="J452" s="182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</row>
    <row r="453" spans="1:26" ht="16.5" customHeight="1">
      <c r="A453" s="163"/>
      <c r="B453" s="167"/>
      <c r="C453" s="163"/>
      <c r="D453" s="164"/>
      <c r="E453" s="168"/>
      <c r="F453" s="172"/>
      <c r="G453" s="159"/>
      <c r="H453" s="164"/>
      <c r="I453" s="176"/>
      <c r="J453" s="182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</row>
    <row r="454" spans="1:26" ht="16.5" customHeight="1">
      <c r="A454" s="163"/>
      <c r="B454" s="167"/>
      <c r="C454" s="163"/>
      <c r="D454" s="164"/>
      <c r="E454" s="168"/>
      <c r="F454" s="172"/>
      <c r="G454" s="159"/>
      <c r="H454" s="164"/>
      <c r="I454" s="176"/>
      <c r="J454" s="182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</row>
    <row r="455" spans="1:26" ht="16.5" customHeight="1">
      <c r="A455" s="163"/>
      <c r="B455" s="167"/>
      <c r="C455" s="163"/>
      <c r="D455" s="164"/>
      <c r="E455" s="168"/>
      <c r="F455" s="172"/>
      <c r="G455" s="159"/>
      <c r="H455" s="164"/>
      <c r="I455" s="176"/>
      <c r="J455" s="182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</row>
    <row r="456" spans="1:26" ht="16.5" customHeight="1">
      <c r="A456" s="163"/>
      <c r="B456" s="167"/>
      <c r="C456" s="163"/>
      <c r="D456" s="164"/>
      <c r="E456" s="168"/>
      <c r="F456" s="172"/>
      <c r="G456" s="159"/>
      <c r="H456" s="164"/>
      <c r="I456" s="176"/>
      <c r="J456" s="182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</row>
    <row r="457" spans="1:26" ht="16.5" customHeight="1">
      <c r="A457" s="163"/>
      <c r="B457" s="167"/>
      <c r="C457" s="163"/>
      <c r="D457" s="164"/>
      <c r="E457" s="168"/>
      <c r="F457" s="172"/>
      <c r="G457" s="159"/>
      <c r="H457" s="164"/>
      <c r="I457" s="176"/>
      <c r="J457" s="182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</row>
    <row r="458" spans="1:26" ht="16.5" customHeight="1">
      <c r="A458" s="163"/>
      <c r="B458" s="167"/>
      <c r="C458" s="163"/>
      <c r="D458" s="164"/>
      <c r="E458" s="168"/>
      <c r="F458" s="172"/>
      <c r="G458" s="159"/>
      <c r="H458" s="164"/>
      <c r="I458" s="176"/>
      <c r="J458" s="182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</row>
    <row r="459" spans="1:26" ht="16.5" customHeight="1">
      <c r="A459" s="163"/>
      <c r="B459" s="167"/>
      <c r="C459" s="163"/>
      <c r="D459" s="164"/>
      <c r="E459" s="168"/>
      <c r="F459" s="172"/>
      <c r="G459" s="159"/>
      <c r="H459" s="164"/>
      <c r="I459" s="176"/>
      <c r="J459" s="182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</row>
    <row r="460" spans="1:26" ht="16.5" customHeight="1">
      <c r="A460" s="163"/>
      <c r="B460" s="167"/>
      <c r="C460" s="163"/>
      <c r="D460" s="164"/>
      <c r="E460" s="168"/>
      <c r="F460" s="172"/>
      <c r="G460" s="159"/>
      <c r="H460" s="164"/>
      <c r="I460" s="176"/>
      <c r="J460" s="182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</row>
    <row r="461" spans="1:26" ht="16.5" customHeight="1">
      <c r="A461" s="163"/>
      <c r="B461" s="167"/>
      <c r="C461" s="163"/>
      <c r="D461" s="164"/>
      <c r="E461" s="168"/>
      <c r="F461" s="172"/>
      <c r="G461" s="159"/>
      <c r="H461" s="164"/>
      <c r="I461" s="176"/>
      <c r="J461" s="182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</row>
    <row r="462" spans="1:26" ht="16.5" customHeight="1">
      <c r="A462" s="163"/>
      <c r="B462" s="167"/>
      <c r="C462" s="163"/>
      <c r="D462" s="164"/>
      <c r="E462" s="168"/>
      <c r="F462" s="172"/>
      <c r="G462" s="159"/>
      <c r="H462" s="164"/>
      <c r="I462" s="176"/>
      <c r="J462" s="182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</row>
    <row r="463" spans="1:26" ht="16.5" customHeight="1">
      <c r="A463" s="163"/>
      <c r="B463" s="167"/>
      <c r="C463" s="163"/>
      <c r="D463" s="164"/>
      <c r="E463" s="168"/>
      <c r="F463" s="172"/>
      <c r="G463" s="159"/>
      <c r="H463" s="164"/>
      <c r="I463" s="176"/>
      <c r="J463" s="182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</row>
    <row r="464" spans="1:26" ht="16.5" customHeight="1">
      <c r="A464" s="163"/>
      <c r="B464" s="167"/>
      <c r="C464" s="163"/>
      <c r="D464" s="164"/>
      <c r="E464" s="168"/>
      <c r="F464" s="172"/>
      <c r="G464" s="159"/>
      <c r="H464" s="164"/>
      <c r="I464" s="176"/>
      <c r="J464" s="182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</row>
    <row r="465" spans="1:26" ht="16.5" customHeight="1">
      <c r="A465" s="163"/>
      <c r="B465" s="167"/>
      <c r="C465" s="163"/>
      <c r="D465" s="164"/>
      <c r="E465" s="168"/>
      <c r="F465" s="172"/>
      <c r="G465" s="159"/>
      <c r="H465" s="164"/>
      <c r="I465" s="176"/>
      <c r="J465" s="182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</row>
    <row r="466" spans="1:26" ht="16.5" customHeight="1">
      <c r="A466" s="163"/>
      <c r="B466" s="167"/>
      <c r="C466" s="163"/>
      <c r="D466" s="164"/>
      <c r="E466" s="168"/>
      <c r="F466" s="172"/>
      <c r="G466" s="159"/>
      <c r="H466" s="164"/>
      <c r="I466" s="176"/>
      <c r="J466" s="182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</row>
    <row r="467" spans="1:26" ht="16.5" customHeight="1">
      <c r="A467" s="163"/>
      <c r="B467" s="167"/>
      <c r="C467" s="163"/>
      <c r="D467" s="164"/>
      <c r="E467" s="168"/>
      <c r="F467" s="172"/>
      <c r="G467" s="159"/>
      <c r="H467" s="164"/>
      <c r="I467" s="176"/>
      <c r="J467" s="182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</row>
    <row r="468" spans="1:26" ht="16.5" customHeight="1">
      <c r="A468" s="163"/>
      <c r="B468" s="167"/>
      <c r="C468" s="163"/>
      <c r="D468" s="164"/>
      <c r="E468" s="168"/>
      <c r="F468" s="172"/>
      <c r="G468" s="159"/>
      <c r="H468" s="164"/>
      <c r="I468" s="176"/>
      <c r="J468" s="182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</row>
    <row r="469" spans="1:26" ht="16.5" customHeight="1">
      <c r="A469" s="163"/>
      <c r="B469" s="167"/>
      <c r="C469" s="163"/>
      <c r="D469" s="164"/>
      <c r="E469" s="168"/>
      <c r="F469" s="172"/>
      <c r="G469" s="159"/>
      <c r="H469" s="164"/>
      <c r="I469" s="176"/>
      <c r="J469" s="182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</row>
    <row r="470" spans="1:26" ht="16.5" customHeight="1">
      <c r="A470" s="163"/>
      <c r="B470" s="167"/>
      <c r="C470" s="163"/>
      <c r="D470" s="164"/>
      <c r="E470" s="168"/>
      <c r="F470" s="172"/>
      <c r="G470" s="159"/>
      <c r="H470" s="164"/>
      <c r="I470" s="176"/>
      <c r="J470" s="182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</row>
    <row r="471" spans="1:26" ht="16.5" customHeight="1">
      <c r="A471" s="163"/>
      <c r="B471" s="167"/>
      <c r="C471" s="163"/>
      <c r="D471" s="164"/>
      <c r="E471" s="168"/>
      <c r="F471" s="172"/>
      <c r="G471" s="159"/>
      <c r="H471" s="164"/>
      <c r="I471" s="176"/>
      <c r="J471" s="182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</row>
    <row r="472" spans="1:26" ht="16.5" customHeight="1">
      <c r="A472" s="163"/>
      <c r="B472" s="167"/>
      <c r="C472" s="163"/>
      <c r="D472" s="164"/>
      <c r="E472" s="168"/>
      <c r="F472" s="172"/>
      <c r="G472" s="159"/>
      <c r="H472" s="164"/>
      <c r="I472" s="176"/>
      <c r="J472" s="182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</row>
    <row r="473" spans="1:26" ht="16.5" customHeight="1">
      <c r="A473" s="163"/>
      <c r="B473" s="167"/>
      <c r="C473" s="163"/>
      <c r="D473" s="164"/>
      <c r="E473" s="168"/>
      <c r="F473" s="172"/>
      <c r="G473" s="159"/>
      <c r="H473" s="164"/>
      <c r="I473" s="176"/>
      <c r="J473" s="182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</row>
    <row r="474" spans="1:26" ht="16.5" customHeight="1">
      <c r="A474" s="163"/>
      <c r="B474" s="167"/>
      <c r="C474" s="163"/>
      <c r="D474" s="164"/>
      <c r="E474" s="168"/>
      <c r="F474" s="172"/>
      <c r="G474" s="159"/>
      <c r="H474" s="164"/>
      <c r="I474" s="176"/>
      <c r="J474" s="182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</row>
    <row r="475" spans="1:26" ht="16.5" customHeight="1">
      <c r="A475" s="163"/>
      <c r="B475" s="167"/>
      <c r="C475" s="163"/>
      <c r="D475" s="164"/>
      <c r="E475" s="168"/>
      <c r="F475" s="172"/>
      <c r="G475" s="159"/>
      <c r="H475" s="164"/>
      <c r="I475" s="176"/>
      <c r="J475" s="182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</row>
    <row r="476" spans="1:26" ht="16.5" customHeight="1">
      <c r="A476" s="163"/>
      <c r="B476" s="167"/>
      <c r="C476" s="163"/>
      <c r="D476" s="164"/>
      <c r="E476" s="168"/>
      <c r="F476" s="172"/>
      <c r="G476" s="159"/>
      <c r="H476" s="164"/>
      <c r="I476" s="176"/>
      <c r="J476" s="182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</row>
    <row r="477" spans="1:26" ht="16.5" customHeight="1">
      <c r="A477" s="163"/>
      <c r="B477" s="167"/>
      <c r="C477" s="163"/>
      <c r="D477" s="164"/>
      <c r="E477" s="168"/>
      <c r="F477" s="172"/>
      <c r="G477" s="159"/>
      <c r="H477" s="164"/>
      <c r="I477" s="176"/>
      <c r="J477" s="182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</row>
    <row r="478" spans="1:26" ht="16.5" customHeight="1">
      <c r="A478" s="163"/>
      <c r="B478" s="167"/>
      <c r="C478" s="163"/>
      <c r="D478" s="164"/>
      <c r="E478" s="168"/>
      <c r="F478" s="172"/>
      <c r="G478" s="159"/>
      <c r="H478" s="164"/>
      <c r="I478" s="176"/>
      <c r="J478" s="182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</row>
    <row r="479" spans="1:26" ht="16.5" customHeight="1">
      <c r="A479" s="163"/>
      <c r="B479" s="167"/>
      <c r="C479" s="163"/>
      <c r="D479" s="164"/>
      <c r="E479" s="168"/>
      <c r="F479" s="172"/>
      <c r="G479" s="159"/>
      <c r="H479" s="164"/>
      <c r="I479" s="176"/>
      <c r="J479" s="182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</row>
    <row r="480" spans="1:26" ht="16.5" customHeight="1">
      <c r="A480" s="163"/>
      <c r="B480" s="167"/>
      <c r="C480" s="163"/>
      <c r="D480" s="164"/>
      <c r="E480" s="168"/>
      <c r="F480" s="172"/>
      <c r="G480" s="159"/>
      <c r="H480" s="164"/>
      <c r="I480" s="176"/>
      <c r="J480" s="182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</row>
    <row r="481" spans="1:26" ht="16.5" customHeight="1">
      <c r="A481" s="163"/>
      <c r="B481" s="167"/>
      <c r="C481" s="163"/>
      <c r="D481" s="164"/>
      <c r="E481" s="168"/>
      <c r="F481" s="172"/>
      <c r="G481" s="159"/>
      <c r="H481" s="164"/>
      <c r="I481" s="176"/>
      <c r="J481" s="182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</row>
    <row r="482" spans="1:26" ht="16.5" customHeight="1">
      <c r="A482" s="163"/>
      <c r="B482" s="167"/>
      <c r="C482" s="163"/>
      <c r="D482" s="164"/>
      <c r="E482" s="168"/>
      <c r="F482" s="172"/>
      <c r="G482" s="159"/>
      <c r="H482" s="164"/>
      <c r="I482" s="176"/>
      <c r="J482" s="182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</row>
    <row r="483" spans="1:26" ht="16.5" customHeight="1">
      <c r="A483" s="163"/>
      <c r="B483" s="167"/>
      <c r="C483" s="163"/>
      <c r="D483" s="164"/>
      <c r="E483" s="168"/>
      <c r="F483" s="172"/>
      <c r="G483" s="159"/>
      <c r="H483" s="164"/>
      <c r="I483" s="176"/>
      <c r="J483" s="182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</row>
    <row r="484" spans="1:26" ht="16.5" customHeight="1">
      <c r="A484" s="163"/>
      <c r="B484" s="167"/>
      <c r="C484" s="163"/>
      <c r="D484" s="164"/>
      <c r="E484" s="168"/>
      <c r="F484" s="172"/>
      <c r="G484" s="159"/>
      <c r="H484" s="164"/>
      <c r="I484" s="176"/>
      <c r="J484" s="182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</row>
    <row r="485" spans="1:26" ht="16.5" customHeight="1">
      <c r="A485" s="163"/>
      <c r="B485" s="167"/>
      <c r="C485" s="163"/>
      <c r="D485" s="164"/>
      <c r="E485" s="168"/>
      <c r="F485" s="172"/>
      <c r="G485" s="159"/>
      <c r="H485" s="164"/>
      <c r="I485" s="176"/>
      <c r="J485" s="182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</row>
    <row r="486" spans="1:26" ht="16.5" customHeight="1">
      <c r="A486" s="163"/>
      <c r="B486" s="167"/>
      <c r="C486" s="163"/>
      <c r="D486" s="164"/>
      <c r="E486" s="168"/>
      <c r="F486" s="172"/>
      <c r="G486" s="159"/>
      <c r="H486" s="164"/>
      <c r="I486" s="176"/>
      <c r="J486" s="182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</row>
    <row r="487" spans="1:26" ht="16.5" customHeight="1">
      <c r="A487" s="163"/>
      <c r="B487" s="167"/>
      <c r="C487" s="163"/>
      <c r="D487" s="164"/>
      <c r="E487" s="168"/>
      <c r="F487" s="172"/>
      <c r="G487" s="159"/>
      <c r="H487" s="164"/>
      <c r="I487" s="176"/>
      <c r="J487" s="182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</row>
    <row r="488" spans="1:26" ht="16.5" customHeight="1">
      <c r="A488" s="163"/>
      <c r="B488" s="167"/>
      <c r="C488" s="163"/>
      <c r="D488" s="164"/>
      <c r="E488" s="168"/>
      <c r="F488" s="172"/>
      <c r="G488" s="159"/>
      <c r="H488" s="164"/>
      <c r="I488" s="176"/>
      <c r="J488" s="182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</row>
    <row r="489" spans="1:26" ht="16.5" customHeight="1">
      <c r="A489" s="163"/>
      <c r="B489" s="167"/>
      <c r="C489" s="163"/>
      <c r="D489" s="164"/>
      <c r="E489" s="168"/>
      <c r="F489" s="172"/>
      <c r="G489" s="159"/>
      <c r="H489" s="164"/>
      <c r="I489" s="176"/>
      <c r="J489" s="182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</row>
    <row r="490" spans="1:26" ht="16.5" customHeight="1">
      <c r="A490" s="163"/>
      <c r="B490" s="167"/>
      <c r="C490" s="163"/>
      <c r="D490" s="164"/>
      <c r="E490" s="168"/>
      <c r="F490" s="172"/>
      <c r="G490" s="159"/>
      <c r="H490" s="164"/>
      <c r="I490" s="176"/>
      <c r="J490" s="182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</row>
    <row r="491" spans="1:26" ht="16.5" customHeight="1">
      <c r="A491" s="163"/>
      <c r="B491" s="167"/>
      <c r="C491" s="163"/>
      <c r="D491" s="164"/>
      <c r="E491" s="168"/>
      <c r="F491" s="172"/>
      <c r="G491" s="159"/>
      <c r="H491" s="164"/>
      <c r="I491" s="176"/>
      <c r="J491" s="182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</row>
    <row r="492" spans="1:26" ht="16.5" customHeight="1">
      <c r="A492" s="163"/>
      <c r="B492" s="167"/>
      <c r="C492" s="163"/>
      <c r="D492" s="164"/>
      <c r="E492" s="168"/>
      <c r="F492" s="172"/>
      <c r="G492" s="159"/>
      <c r="H492" s="164"/>
      <c r="I492" s="176"/>
      <c r="J492" s="182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</row>
    <row r="493" spans="1:26" ht="16.5" customHeight="1">
      <c r="A493" s="163"/>
      <c r="B493" s="167"/>
      <c r="C493" s="163"/>
      <c r="D493" s="164"/>
      <c r="E493" s="168"/>
      <c r="F493" s="172"/>
      <c r="G493" s="159"/>
      <c r="H493" s="164"/>
      <c r="I493" s="176"/>
      <c r="J493" s="182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</row>
    <row r="494" spans="1:26" ht="16.5" customHeight="1">
      <c r="A494" s="163"/>
      <c r="B494" s="167"/>
      <c r="C494" s="163"/>
      <c r="D494" s="164"/>
      <c r="E494" s="168"/>
      <c r="F494" s="172"/>
      <c r="G494" s="159"/>
      <c r="H494" s="164"/>
      <c r="I494" s="176"/>
      <c r="J494" s="182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</row>
    <row r="495" spans="1:26" ht="16.5" customHeight="1">
      <c r="A495" s="163"/>
      <c r="B495" s="167"/>
      <c r="C495" s="163"/>
      <c r="D495" s="164"/>
      <c r="E495" s="168"/>
      <c r="F495" s="172"/>
      <c r="G495" s="159"/>
      <c r="H495" s="164"/>
      <c r="I495" s="176"/>
      <c r="J495" s="182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</row>
    <row r="496" spans="1:26" ht="16.5" customHeight="1">
      <c r="A496" s="163"/>
      <c r="B496" s="167"/>
      <c r="C496" s="163"/>
      <c r="D496" s="164"/>
      <c r="E496" s="168"/>
      <c r="F496" s="172"/>
      <c r="G496" s="159"/>
      <c r="H496" s="164"/>
      <c r="I496" s="176"/>
      <c r="J496" s="182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</row>
    <row r="497" spans="1:26" ht="16.5" customHeight="1">
      <c r="A497" s="163"/>
      <c r="B497" s="167"/>
      <c r="C497" s="163"/>
      <c r="D497" s="164"/>
      <c r="E497" s="168"/>
      <c r="F497" s="172"/>
      <c r="G497" s="159"/>
      <c r="H497" s="164"/>
      <c r="I497" s="176"/>
      <c r="J497" s="182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</row>
    <row r="498" spans="1:26" ht="16.5" customHeight="1">
      <c r="A498" s="163"/>
      <c r="B498" s="167"/>
      <c r="C498" s="163"/>
      <c r="D498" s="164"/>
      <c r="E498" s="168"/>
      <c r="F498" s="172"/>
      <c r="G498" s="159"/>
      <c r="H498" s="164"/>
      <c r="I498" s="176"/>
      <c r="J498" s="182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</row>
    <row r="499" spans="1:26" ht="16.5" customHeight="1">
      <c r="A499" s="163"/>
      <c r="B499" s="167"/>
      <c r="C499" s="163"/>
      <c r="D499" s="164"/>
      <c r="E499" s="168"/>
      <c r="F499" s="172"/>
      <c r="G499" s="159"/>
      <c r="H499" s="164"/>
      <c r="I499" s="176"/>
      <c r="J499" s="182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</row>
    <row r="500" spans="1:26" ht="16.5" customHeight="1">
      <c r="A500" s="163"/>
      <c r="B500" s="167"/>
      <c r="C500" s="163"/>
      <c r="D500" s="164"/>
      <c r="E500" s="168"/>
      <c r="F500" s="172"/>
      <c r="G500" s="159"/>
      <c r="H500" s="164"/>
      <c r="I500" s="176"/>
      <c r="J500" s="182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</row>
    <row r="501" spans="1:26" ht="16.5" customHeight="1">
      <c r="A501" s="163"/>
      <c r="B501" s="167"/>
      <c r="C501" s="163"/>
      <c r="D501" s="164"/>
      <c r="E501" s="168"/>
      <c r="F501" s="172"/>
      <c r="G501" s="159"/>
      <c r="H501" s="164"/>
      <c r="I501" s="176"/>
      <c r="J501" s="182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</row>
    <row r="502" spans="1:26" ht="16.5" customHeight="1">
      <c r="A502" s="163"/>
      <c r="B502" s="167"/>
      <c r="C502" s="163"/>
      <c r="D502" s="164"/>
      <c r="E502" s="168"/>
      <c r="F502" s="172"/>
      <c r="G502" s="159"/>
      <c r="H502" s="164"/>
      <c r="I502" s="176"/>
      <c r="J502" s="182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</row>
    <row r="503" spans="1:26" ht="16.5" customHeight="1">
      <c r="A503" s="163"/>
      <c r="B503" s="167"/>
      <c r="C503" s="163"/>
      <c r="D503" s="164"/>
      <c r="E503" s="168"/>
      <c r="F503" s="172"/>
      <c r="G503" s="159"/>
      <c r="H503" s="164"/>
      <c r="I503" s="176"/>
      <c r="J503" s="182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</row>
    <row r="504" spans="1:26" ht="16.5" customHeight="1">
      <c r="A504" s="163"/>
      <c r="B504" s="167"/>
      <c r="C504" s="163"/>
      <c r="D504" s="164"/>
      <c r="E504" s="168"/>
      <c r="F504" s="172"/>
      <c r="G504" s="159"/>
      <c r="H504" s="164"/>
      <c r="I504" s="176"/>
      <c r="J504" s="182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</row>
    <row r="505" spans="1:26" ht="16.5" customHeight="1">
      <c r="A505" s="163"/>
      <c r="B505" s="167"/>
      <c r="C505" s="163"/>
      <c r="D505" s="164"/>
      <c r="E505" s="168"/>
      <c r="F505" s="172"/>
      <c r="G505" s="159"/>
      <c r="H505" s="164"/>
      <c r="I505" s="176"/>
      <c r="J505" s="182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</row>
    <row r="506" spans="1:26" ht="16.5" customHeight="1">
      <c r="A506" s="163"/>
      <c r="B506" s="167"/>
      <c r="C506" s="163"/>
      <c r="D506" s="164"/>
      <c r="E506" s="168"/>
      <c r="F506" s="172"/>
      <c r="G506" s="159"/>
      <c r="H506" s="164"/>
      <c r="I506" s="176"/>
      <c r="J506" s="182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</row>
    <row r="507" spans="1:26" ht="16.5" customHeight="1">
      <c r="A507" s="163"/>
      <c r="B507" s="167"/>
      <c r="C507" s="163"/>
      <c r="D507" s="164"/>
      <c r="E507" s="168"/>
      <c r="F507" s="172"/>
      <c r="G507" s="159"/>
      <c r="H507" s="164"/>
      <c r="I507" s="176"/>
      <c r="J507" s="182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</row>
    <row r="508" spans="1:26" ht="16.5" customHeight="1">
      <c r="A508" s="163"/>
      <c r="B508" s="167"/>
      <c r="C508" s="163"/>
      <c r="D508" s="164"/>
      <c r="E508" s="168"/>
      <c r="F508" s="172"/>
      <c r="G508" s="159"/>
      <c r="H508" s="164"/>
      <c r="I508" s="176"/>
      <c r="J508" s="182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</row>
    <row r="509" spans="1:26" ht="16.5" customHeight="1">
      <c r="A509" s="163"/>
      <c r="B509" s="167"/>
      <c r="C509" s="163"/>
      <c r="D509" s="164"/>
      <c r="E509" s="168"/>
      <c r="F509" s="172"/>
      <c r="G509" s="159"/>
      <c r="H509" s="164"/>
      <c r="I509" s="176"/>
      <c r="J509" s="182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</row>
    <row r="510" spans="1:26" ht="16.5" customHeight="1">
      <c r="A510" s="163"/>
      <c r="B510" s="167"/>
      <c r="C510" s="163"/>
      <c r="D510" s="164"/>
      <c r="E510" s="168"/>
      <c r="F510" s="172"/>
      <c r="G510" s="159"/>
      <c r="H510" s="164"/>
      <c r="I510" s="176"/>
      <c r="J510" s="182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</row>
    <row r="511" spans="1:26" ht="16.5" customHeight="1">
      <c r="A511" s="163"/>
      <c r="B511" s="167"/>
      <c r="C511" s="163"/>
      <c r="D511" s="164"/>
      <c r="E511" s="168"/>
      <c r="F511" s="172"/>
      <c r="G511" s="159"/>
      <c r="H511" s="164"/>
      <c r="I511" s="176"/>
      <c r="J511" s="182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</row>
    <row r="512" spans="1:26" ht="16.5" customHeight="1">
      <c r="A512" s="163"/>
      <c r="B512" s="167"/>
      <c r="C512" s="163"/>
      <c r="D512" s="164"/>
      <c r="E512" s="168"/>
      <c r="F512" s="172"/>
      <c r="G512" s="159"/>
      <c r="H512" s="164"/>
      <c r="I512" s="176"/>
      <c r="J512" s="182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</row>
    <row r="513" spans="1:26" ht="16.5" customHeight="1">
      <c r="A513" s="163"/>
      <c r="B513" s="167"/>
      <c r="C513" s="163"/>
      <c r="D513" s="164"/>
      <c r="E513" s="168"/>
      <c r="F513" s="172"/>
      <c r="G513" s="159"/>
      <c r="H513" s="164"/>
      <c r="I513" s="176"/>
      <c r="J513" s="182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</row>
    <row r="514" spans="1:26" ht="16.5" customHeight="1">
      <c r="A514" s="163"/>
      <c r="B514" s="167"/>
      <c r="C514" s="163"/>
      <c r="D514" s="164"/>
      <c r="E514" s="168"/>
      <c r="F514" s="172"/>
      <c r="G514" s="159"/>
      <c r="H514" s="164"/>
      <c r="I514" s="176"/>
      <c r="J514" s="182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</row>
    <row r="515" spans="1:26" ht="16.5" customHeight="1">
      <c r="A515" s="163"/>
      <c r="B515" s="167"/>
      <c r="C515" s="163"/>
      <c r="D515" s="164"/>
      <c r="E515" s="168"/>
      <c r="F515" s="172"/>
      <c r="G515" s="159"/>
      <c r="H515" s="164"/>
      <c r="I515" s="176"/>
      <c r="J515" s="182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</row>
    <row r="516" spans="1:26" ht="16.5" customHeight="1">
      <c r="A516" s="163"/>
      <c r="B516" s="167"/>
      <c r="C516" s="163"/>
      <c r="D516" s="164"/>
      <c r="E516" s="168"/>
      <c r="F516" s="172"/>
      <c r="G516" s="159"/>
      <c r="H516" s="164"/>
      <c r="I516" s="176"/>
      <c r="J516" s="182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</row>
    <row r="517" spans="1:26" ht="16.5" customHeight="1">
      <c r="A517" s="163"/>
      <c r="B517" s="167"/>
      <c r="C517" s="163"/>
      <c r="D517" s="164"/>
      <c r="E517" s="168"/>
      <c r="F517" s="172"/>
      <c r="G517" s="159"/>
      <c r="H517" s="164"/>
      <c r="I517" s="176"/>
      <c r="J517" s="182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</row>
    <row r="518" spans="1:26" ht="16.5" customHeight="1">
      <c r="A518" s="163"/>
      <c r="B518" s="167"/>
      <c r="C518" s="163"/>
      <c r="D518" s="164"/>
      <c r="E518" s="168"/>
      <c r="F518" s="172"/>
      <c r="G518" s="159"/>
      <c r="H518" s="164"/>
      <c r="I518" s="176"/>
      <c r="J518" s="182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</row>
    <row r="519" spans="1:26" ht="16.5" customHeight="1">
      <c r="A519" s="163"/>
      <c r="B519" s="167"/>
      <c r="C519" s="163"/>
      <c r="D519" s="164"/>
      <c r="E519" s="168"/>
      <c r="F519" s="172"/>
      <c r="G519" s="159"/>
      <c r="H519" s="164"/>
      <c r="I519" s="176"/>
      <c r="J519" s="182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</row>
    <row r="520" spans="1:26" ht="16.5" customHeight="1">
      <c r="A520" s="163"/>
      <c r="B520" s="167"/>
      <c r="C520" s="163"/>
      <c r="D520" s="164"/>
      <c r="E520" s="168"/>
      <c r="F520" s="172"/>
      <c r="G520" s="159"/>
      <c r="H520" s="164"/>
      <c r="I520" s="176"/>
      <c r="J520" s="182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</row>
    <row r="521" spans="1:26" ht="16.5" customHeight="1">
      <c r="A521" s="163"/>
      <c r="B521" s="167"/>
      <c r="C521" s="163"/>
      <c r="D521" s="164"/>
      <c r="E521" s="168"/>
      <c r="F521" s="172"/>
      <c r="G521" s="159"/>
      <c r="H521" s="164"/>
      <c r="I521" s="176"/>
      <c r="J521" s="182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</row>
    <row r="522" spans="1:26" ht="16.5" customHeight="1">
      <c r="A522" s="163"/>
      <c r="B522" s="167"/>
      <c r="C522" s="163"/>
      <c r="D522" s="164"/>
      <c r="E522" s="168"/>
      <c r="F522" s="172"/>
      <c r="G522" s="159"/>
      <c r="H522" s="164"/>
      <c r="I522" s="176"/>
      <c r="J522" s="182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</row>
    <row r="523" spans="1:26" ht="16.5" customHeight="1">
      <c r="A523" s="163"/>
      <c r="B523" s="167"/>
      <c r="C523" s="163"/>
      <c r="D523" s="164"/>
      <c r="E523" s="168"/>
      <c r="F523" s="172"/>
      <c r="G523" s="159"/>
      <c r="H523" s="164"/>
      <c r="I523" s="176"/>
      <c r="J523" s="182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</row>
    <row r="524" spans="1:26" ht="16.5" customHeight="1">
      <c r="A524" s="163"/>
      <c r="B524" s="167"/>
      <c r="C524" s="163"/>
      <c r="D524" s="164"/>
      <c r="E524" s="168"/>
      <c r="F524" s="172"/>
      <c r="G524" s="159"/>
      <c r="H524" s="164"/>
      <c r="I524" s="176"/>
      <c r="J524" s="182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</row>
    <row r="525" spans="1:26" ht="16.5" customHeight="1">
      <c r="A525" s="163"/>
      <c r="B525" s="167"/>
      <c r="C525" s="163"/>
      <c r="D525" s="164"/>
      <c r="E525" s="168"/>
      <c r="F525" s="172"/>
      <c r="G525" s="159"/>
      <c r="H525" s="164"/>
      <c r="I525" s="176"/>
      <c r="J525" s="182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</row>
    <row r="526" spans="1:26" ht="16.5" customHeight="1">
      <c r="A526" s="163"/>
      <c r="B526" s="167"/>
      <c r="C526" s="163"/>
      <c r="D526" s="164"/>
      <c r="E526" s="168"/>
      <c r="F526" s="172"/>
      <c r="G526" s="159"/>
      <c r="H526" s="164"/>
      <c r="I526" s="176"/>
      <c r="J526" s="182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</row>
    <row r="527" spans="1:26" ht="16.5" customHeight="1">
      <c r="A527" s="163"/>
      <c r="B527" s="167"/>
      <c r="C527" s="163"/>
      <c r="D527" s="164"/>
      <c r="E527" s="168"/>
      <c r="F527" s="172"/>
      <c r="G527" s="159"/>
      <c r="H527" s="164"/>
      <c r="I527" s="176"/>
      <c r="J527" s="182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</row>
    <row r="528" spans="1:26" ht="16.5" customHeight="1">
      <c r="A528" s="163"/>
      <c r="B528" s="167"/>
      <c r="C528" s="163"/>
      <c r="D528" s="164"/>
      <c r="E528" s="168"/>
      <c r="F528" s="172"/>
      <c r="G528" s="159"/>
      <c r="H528" s="164"/>
      <c r="I528" s="176"/>
      <c r="J528" s="182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</row>
    <row r="529" spans="1:26" ht="16.5" customHeight="1">
      <c r="A529" s="163"/>
      <c r="B529" s="167"/>
      <c r="C529" s="163"/>
      <c r="D529" s="164"/>
      <c r="E529" s="168"/>
      <c r="F529" s="172"/>
      <c r="G529" s="159"/>
      <c r="H529" s="164"/>
      <c r="I529" s="176"/>
      <c r="J529" s="182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</row>
    <row r="530" spans="1:26" ht="16.5" customHeight="1">
      <c r="A530" s="163"/>
      <c r="B530" s="167"/>
      <c r="C530" s="163"/>
      <c r="D530" s="164"/>
      <c r="E530" s="168"/>
      <c r="F530" s="172"/>
      <c r="G530" s="159"/>
      <c r="H530" s="164"/>
      <c r="I530" s="176"/>
      <c r="J530" s="182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</row>
    <row r="531" spans="1:26" ht="16.5" customHeight="1">
      <c r="A531" s="163"/>
      <c r="B531" s="167"/>
      <c r="C531" s="163"/>
      <c r="D531" s="164"/>
      <c r="E531" s="168"/>
      <c r="F531" s="172"/>
      <c r="G531" s="159"/>
      <c r="H531" s="164"/>
      <c r="I531" s="176"/>
      <c r="J531" s="182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</row>
    <row r="532" spans="1:26" ht="16.5" customHeight="1">
      <c r="A532" s="163"/>
      <c r="B532" s="167"/>
      <c r="C532" s="163"/>
      <c r="D532" s="164"/>
      <c r="E532" s="168"/>
      <c r="F532" s="172"/>
      <c r="G532" s="159"/>
      <c r="H532" s="164"/>
      <c r="I532" s="176"/>
      <c r="J532" s="182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</row>
    <row r="533" spans="1:26" ht="16.5" customHeight="1">
      <c r="A533" s="163"/>
      <c r="B533" s="167"/>
      <c r="C533" s="163"/>
      <c r="D533" s="164"/>
      <c r="E533" s="168"/>
      <c r="F533" s="172"/>
      <c r="G533" s="159"/>
      <c r="H533" s="164"/>
      <c r="I533" s="176"/>
      <c r="J533" s="182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</row>
    <row r="534" spans="1:26" ht="16.5" customHeight="1">
      <c r="A534" s="163"/>
      <c r="B534" s="167"/>
      <c r="C534" s="163"/>
      <c r="D534" s="164"/>
      <c r="E534" s="168"/>
      <c r="F534" s="172"/>
      <c r="G534" s="159"/>
      <c r="H534" s="164"/>
      <c r="I534" s="176"/>
      <c r="J534" s="182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</row>
    <row r="535" spans="1:26" ht="16.5" customHeight="1">
      <c r="A535" s="163"/>
      <c r="B535" s="167"/>
      <c r="C535" s="163"/>
      <c r="D535" s="164"/>
      <c r="E535" s="168"/>
      <c r="F535" s="172"/>
      <c r="G535" s="159"/>
      <c r="H535" s="164"/>
      <c r="I535" s="176"/>
      <c r="J535" s="182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</row>
    <row r="536" spans="1:26" ht="16.5" customHeight="1">
      <c r="A536" s="163"/>
      <c r="B536" s="167"/>
      <c r="C536" s="163"/>
      <c r="D536" s="164"/>
      <c r="E536" s="168"/>
      <c r="F536" s="172"/>
      <c r="G536" s="159"/>
      <c r="H536" s="164"/>
      <c r="I536" s="176"/>
      <c r="J536" s="182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</row>
    <row r="537" spans="1:26" ht="16.5" customHeight="1">
      <c r="A537" s="163"/>
      <c r="B537" s="167"/>
      <c r="C537" s="163"/>
      <c r="D537" s="164"/>
      <c r="E537" s="168"/>
      <c r="F537" s="172"/>
      <c r="G537" s="159"/>
      <c r="H537" s="164"/>
      <c r="I537" s="176"/>
      <c r="J537" s="182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</row>
    <row r="538" spans="1:26" ht="16.5" customHeight="1">
      <c r="A538" s="163"/>
      <c r="B538" s="167"/>
      <c r="C538" s="163"/>
      <c r="D538" s="164"/>
      <c r="E538" s="168"/>
      <c r="F538" s="172"/>
      <c r="G538" s="159"/>
      <c r="H538" s="164"/>
      <c r="I538" s="176"/>
      <c r="J538" s="182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</row>
    <row r="539" spans="1:26" ht="16.5" customHeight="1">
      <c r="A539" s="163"/>
      <c r="B539" s="167"/>
      <c r="C539" s="163"/>
      <c r="D539" s="164"/>
      <c r="E539" s="168"/>
      <c r="F539" s="172"/>
      <c r="G539" s="159"/>
      <c r="H539" s="164"/>
      <c r="I539" s="176"/>
      <c r="J539" s="182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</row>
    <row r="540" spans="1:26" ht="16.5" customHeight="1">
      <c r="A540" s="163"/>
      <c r="B540" s="167"/>
      <c r="C540" s="163"/>
      <c r="D540" s="164"/>
      <c r="E540" s="168"/>
      <c r="F540" s="172"/>
      <c r="G540" s="159"/>
      <c r="H540" s="164"/>
      <c r="I540" s="176"/>
      <c r="J540" s="182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</row>
    <row r="541" spans="1:26" ht="16.5" customHeight="1">
      <c r="A541" s="163"/>
      <c r="B541" s="167"/>
      <c r="C541" s="163"/>
      <c r="D541" s="164"/>
      <c r="E541" s="168"/>
      <c r="F541" s="172"/>
      <c r="G541" s="159"/>
      <c r="H541" s="164"/>
      <c r="I541" s="176"/>
      <c r="J541" s="182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</row>
    <row r="542" spans="1:26" ht="16.5" customHeight="1">
      <c r="A542" s="163"/>
      <c r="B542" s="167"/>
      <c r="C542" s="163"/>
      <c r="D542" s="164"/>
      <c r="E542" s="168"/>
      <c r="F542" s="172"/>
      <c r="G542" s="159"/>
      <c r="H542" s="164"/>
      <c r="I542" s="176"/>
      <c r="J542" s="182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</row>
    <row r="543" spans="1:26" ht="16.5" customHeight="1">
      <c r="A543" s="163"/>
      <c r="B543" s="167"/>
      <c r="C543" s="163"/>
      <c r="D543" s="164"/>
      <c r="E543" s="168"/>
      <c r="F543" s="172"/>
      <c r="G543" s="159"/>
      <c r="H543" s="164"/>
      <c r="I543" s="176"/>
      <c r="J543" s="182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</row>
    <row r="544" spans="1:26" ht="16.5" customHeight="1">
      <c r="A544" s="163"/>
      <c r="B544" s="167"/>
      <c r="C544" s="163"/>
      <c r="D544" s="164"/>
      <c r="E544" s="168"/>
      <c r="F544" s="172"/>
      <c r="G544" s="159"/>
      <c r="H544" s="164"/>
      <c r="I544" s="176"/>
      <c r="J544" s="182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</row>
    <row r="545" spans="1:26" ht="16.5" customHeight="1">
      <c r="A545" s="163"/>
      <c r="B545" s="167"/>
      <c r="C545" s="163"/>
      <c r="D545" s="164"/>
      <c r="E545" s="168"/>
      <c r="F545" s="172"/>
      <c r="G545" s="159"/>
      <c r="H545" s="164"/>
      <c r="I545" s="176"/>
      <c r="J545" s="182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</row>
    <row r="546" spans="1:26" ht="16.5" customHeight="1">
      <c r="A546" s="163"/>
      <c r="B546" s="167"/>
      <c r="C546" s="163"/>
      <c r="D546" s="164"/>
      <c r="E546" s="168"/>
      <c r="F546" s="172"/>
      <c r="G546" s="159"/>
      <c r="H546" s="164"/>
      <c r="I546" s="176"/>
      <c r="J546" s="182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</row>
    <row r="547" spans="1:26" ht="16.5" customHeight="1">
      <c r="A547" s="163"/>
      <c r="B547" s="167"/>
      <c r="C547" s="163"/>
      <c r="D547" s="164"/>
      <c r="E547" s="168"/>
      <c r="F547" s="172"/>
      <c r="G547" s="159"/>
      <c r="H547" s="164"/>
      <c r="I547" s="176"/>
      <c r="J547" s="182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</row>
    <row r="548" spans="1:26" ht="16.5" customHeight="1">
      <c r="A548" s="163"/>
      <c r="B548" s="167"/>
      <c r="C548" s="163"/>
      <c r="D548" s="164"/>
      <c r="E548" s="168"/>
      <c r="F548" s="172"/>
      <c r="G548" s="159"/>
      <c r="H548" s="164"/>
      <c r="I548" s="176"/>
      <c r="J548" s="182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</row>
    <row r="549" spans="1:26" ht="16.5" customHeight="1">
      <c r="A549" s="163"/>
      <c r="B549" s="167"/>
      <c r="C549" s="163"/>
      <c r="D549" s="164"/>
      <c r="E549" s="168"/>
      <c r="F549" s="172"/>
      <c r="G549" s="159"/>
      <c r="H549" s="164"/>
      <c r="I549" s="176"/>
      <c r="J549" s="182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</row>
    <row r="550" spans="1:26" ht="16.5" customHeight="1">
      <c r="A550" s="163"/>
      <c r="B550" s="167"/>
      <c r="C550" s="163"/>
      <c r="D550" s="164"/>
      <c r="E550" s="168"/>
      <c r="F550" s="172"/>
      <c r="G550" s="159"/>
      <c r="H550" s="164"/>
      <c r="I550" s="176"/>
      <c r="J550" s="182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</row>
    <row r="551" spans="1:26" ht="16.5" customHeight="1">
      <c r="A551" s="163"/>
      <c r="B551" s="167"/>
      <c r="C551" s="163"/>
      <c r="D551" s="164"/>
      <c r="E551" s="168"/>
      <c r="F551" s="172"/>
      <c r="G551" s="159"/>
      <c r="H551" s="164"/>
      <c r="I551" s="176"/>
      <c r="J551" s="182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</row>
    <row r="552" spans="1:26" ht="16.5" customHeight="1">
      <c r="A552" s="163"/>
      <c r="B552" s="167"/>
      <c r="C552" s="163"/>
      <c r="D552" s="164"/>
      <c r="E552" s="168"/>
      <c r="F552" s="172"/>
      <c r="G552" s="159"/>
      <c r="H552" s="164"/>
      <c r="I552" s="176"/>
      <c r="J552" s="182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</row>
    <row r="553" spans="1:26" ht="16.5" customHeight="1">
      <c r="A553" s="163"/>
      <c r="B553" s="167"/>
      <c r="C553" s="163"/>
      <c r="D553" s="164"/>
      <c r="E553" s="168"/>
      <c r="F553" s="172"/>
      <c r="G553" s="159"/>
      <c r="H553" s="164"/>
      <c r="I553" s="176"/>
      <c r="J553" s="182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</row>
    <row r="554" spans="1:26" ht="16.5" customHeight="1">
      <c r="A554" s="163"/>
      <c r="B554" s="167"/>
      <c r="C554" s="163"/>
      <c r="D554" s="164"/>
      <c r="E554" s="168"/>
      <c r="F554" s="172"/>
      <c r="G554" s="159"/>
      <c r="H554" s="164"/>
      <c r="I554" s="176"/>
      <c r="J554" s="182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</row>
    <row r="555" spans="1:26" ht="16.5" customHeight="1">
      <c r="A555" s="163"/>
      <c r="B555" s="167"/>
      <c r="C555" s="163"/>
      <c r="D555" s="164"/>
      <c r="E555" s="168"/>
      <c r="F555" s="172"/>
      <c r="G555" s="159"/>
      <c r="H555" s="164"/>
      <c r="I555" s="176"/>
      <c r="J555" s="182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</row>
    <row r="556" spans="1:26" ht="16.5" customHeight="1">
      <c r="A556" s="163"/>
      <c r="B556" s="167"/>
      <c r="C556" s="163"/>
      <c r="D556" s="164"/>
      <c r="E556" s="168"/>
      <c r="F556" s="172"/>
      <c r="G556" s="159"/>
      <c r="H556" s="164"/>
      <c r="I556" s="176"/>
      <c r="J556" s="182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</row>
    <row r="557" spans="1:26" ht="16.5" customHeight="1">
      <c r="A557" s="163"/>
      <c r="B557" s="167"/>
      <c r="C557" s="163"/>
      <c r="D557" s="164"/>
      <c r="E557" s="168"/>
      <c r="F557" s="172"/>
      <c r="G557" s="159"/>
      <c r="H557" s="164"/>
      <c r="I557" s="176"/>
      <c r="J557" s="182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</row>
    <row r="558" spans="1:26" ht="16.5" customHeight="1">
      <c r="A558" s="163"/>
      <c r="B558" s="167"/>
      <c r="C558" s="163"/>
      <c r="D558" s="164"/>
      <c r="E558" s="168"/>
      <c r="F558" s="172"/>
      <c r="G558" s="159"/>
      <c r="H558" s="164"/>
      <c r="I558" s="176"/>
      <c r="J558" s="182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</row>
    <row r="559" spans="1:26" ht="16.5" customHeight="1">
      <c r="A559" s="163"/>
      <c r="B559" s="167"/>
      <c r="C559" s="163"/>
      <c r="D559" s="164"/>
      <c r="E559" s="168"/>
      <c r="F559" s="172"/>
      <c r="G559" s="159"/>
      <c r="H559" s="164"/>
      <c r="I559" s="176"/>
      <c r="J559" s="182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</row>
    <row r="560" spans="1:26" ht="16.5" customHeight="1">
      <c r="A560" s="163"/>
      <c r="B560" s="167"/>
      <c r="C560" s="163"/>
      <c r="D560" s="164"/>
      <c r="E560" s="168"/>
      <c r="F560" s="172"/>
      <c r="G560" s="159"/>
      <c r="H560" s="164"/>
      <c r="I560" s="176"/>
      <c r="J560" s="182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</row>
    <row r="561" spans="1:26" ht="16.5" customHeight="1">
      <c r="A561" s="163"/>
      <c r="B561" s="167"/>
      <c r="C561" s="163"/>
      <c r="D561" s="164"/>
      <c r="E561" s="168"/>
      <c r="F561" s="172"/>
      <c r="G561" s="159"/>
      <c r="H561" s="164"/>
      <c r="I561" s="176"/>
      <c r="J561" s="182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</row>
    <row r="562" spans="1:26" ht="16.5" customHeight="1">
      <c r="A562" s="163"/>
      <c r="B562" s="167"/>
      <c r="C562" s="163"/>
      <c r="D562" s="164"/>
      <c r="E562" s="168"/>
      <c r="F562" s="172"/>
      <c r="G562" s="159"/>
      <c r="H562" s="164"/>
      <c r="I562" s="176"/>
      <c r="J562" s="182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</row>
    <row r="563" spans="1:26" ht="16.5" customHeight="1">
      <c r="A563" s="163"/>
      <c r="B563" s="167"/>
      <c r="C563" s="163"/>
      <c r="D563" s="164"/>
      <c r="E563" s="168"/>
      <c r="F563" s="172"/>
      <c r="G563" s="159"/>
      <c r="H563" s="164"/>
      <c r="I563" s="176"/>
      <c r="J563" s="182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</row>
    <row r="564" spans="1:26" ht="16.5" customHeight="1">
      <c r="A564" s="163"/>
      <c r="B564" s="167"/>
      <c r="C564" s="163"/>
      <c r="D564" s="164"/>
      <c r="E564" s="168"/>
      <c r="F564" s="172"/>
      <c r="G564" s="159"/>
      <c r="H564" s="164"/>
      <c r="I564" s="176"/>
      <c r="J564" s="182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</row>
    <row r="565" spans="1:26" ht="16.5" customHeight="1">
      <c r="A565" s="163"/>
      <c r="B565" s="167"/>
      <c r="C565" s="163"/>
      <c r="D565" s="164"/>
      <c r="E565" s="168"/>
      <c r="F565" s="172"/>
      <c r="G565" s="159"/>
      <c r="H565" s="164"/>
      <c r="I565" s="176"/>
      <c r="J565" s="182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</row>
    <row r="566" spans="1:26" ht="16.5" customHeight="1">
      <c r="A566" s="163"/>
      <c r="B566" s="167"/>
      <c r="C566" s="163"/>
      <c r="D566" s="164"/>
      <c r="E566" s="168"/>
      <c r="F566" s="172"/>
      <c r="G566" s="159"/>
      <c r="H566" s="164"/>
      <c r="I566" s="176"/>
      <c r="J566" s="182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</row>
    <row r="567" spans="1:26" ht="16.5" customHeight="1">
      <c r="A567" s="163"/>
      <c r="B567" s="167"/>
      <c r="C567" s="163"/>
      <c r="D567" s="164"/>
      <c r="E567" s="168"/>
      <c r="F567" s="172"/>
      <c r="G567" s="159"/>
      <c r="H567" s="164"/>
      <c r="I567" s="176"/>
      <c r="J567" s="182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</row>
    <row r="568" spans="1:26" ht="16.5" customHeight="1">
      <c r="A568" s="163"/>
      <c r="B568" s="167"/>
      <c r="C568" s="163"/>
      <c r="D568" s="164"/>
      <c r="E568" s="168"/>
      <c r="F568" s="172"/>
      <c r="G568" s="159"/>
      <c r="H568" s="164"/>
      <c r="I568" s="176"/>
      <c r="J568" s="182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</row>
    <row r="569" spans="1:26" ht="16.5" customHeight="1">
      <c r="A569" s="163"/>
      <c r="B569" s="167"/>
      <c r="C569" s="163"/>
      <c r="D569" s="164"/>
      <c r="E569" s="168"/>
      <c r="F569" s="172"/>
      <c r="G569" s="159"/>
      <c r="H569" s="164"/>
      <c r="I569" s="176"/>
      <c r="J569" s="182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</row>
    <row r="570" spans="1:26" ht="16.5" customHeight="1">
      <c r="A570" s="163"/>
      <c r="B570" s="167"/>
      <c r="C570" s="163"/>
      <c r="D570" s="164"/>
      <c r="E570" s="168"/>
      <c r="F570" s="172"/>
      <c r="G570" s="159"/>
      <c r="H570" s="164"/>
      <c r="I570" s="176"/>
      <c r="J570" s="182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</row>
    <row r="571" spans="1:26" ht="16.5" customHeight="1">
      <c r="A571" s="163"/>
      <c r="B571" s="167"/>
      <c r="C571" s="163"/>
      <c r="D571" s="164"/>
      <c r="E571" s="168"/>
      <c r="F571" s="172"/>
      <c r="G571" s="159"/>
      <c r="H571" s="164"/>
      <c r="I571" s="176"/>
      <c r="J571" s="182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</row>
    <row r="572" spans="1:26" ht="16.5" customHeight="1">
      <c r="A572" s="163"/>
      <c r="B572" s="167"/>
      <c r="C572" s="163"/>
      <c r="D572" s="164"/>
      <c r="E572" s="168"/>
      <c r="F572" s="172"/>
      <c r="G572" s="159"/>
      <c r="H572" s="164"/>
      <c r="I572" s="176"/>
      <c r="J572" s="182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</row>
    <row r="573" spans="1:26" ht="16.5" customHeight="1">
      <c r="A573" s="163"/>
      <c r="B573" s="167"/>
      <c r="C573" s="163"/>
      <c r="D573" s="164"/>
      <c r="E573" s="168"/>
      <c r="F573" s="172"/>
      <c r="G573" s="159"/>
      <c r="H573" s="164"/>
      <c r="I573" s="176"/>
      <c r="J573" s="182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</row>
    <row r="574" spans="1:26" ht="16.5" customHeight="1">
      <c r="A574" s="163"/>
      <c r="B574" s="167"/>
      <c r="C574" s="163"/>
      <c r="D574" s="164"/>
      <c r="E574" s="168"/>
      <c r="F574" s="172"/>
      <c r="G574" s="159"/>
      <c r="H574" s="164"/>
      <c r="I574" s="176"/>
      <c r="J574" s="182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</row>
    <row r="575" spans="1:26" ht="16.5" customHeight="1">
      <c r="A575" s="163"/>
      <c r="B575" s="167"/>
      <c r="C575" s="163"/>
      <c r="D575" s="164"/>
      <c r="E575" s="168"/>
      <c r="F575" s="172"/>
      <c r="G575" s="159"/>
      <c r="H575" s="164"/>
      <c r="I575" s="176"/>
      <c r="J575" s="182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</row>
    <row r="576" spans="1:26" ht="16.5" customHeight="1">
      <c r="A576" s="163"/>
      <c r="B576" s="167"/>
      <c r="C576" s="163"/>
      <c r="D576" s="164"/>
      <c r="E576" s="168"/>
      <c r="F576" s="172"/>
      <c r="G576" s="159"/>
      <c r="H576" s="164"/>
      <c r="I576" s="176"/>
      <c r="J576" s="182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</row>
    <row r="577" spans="1:26" ht="16.5" customHeight="1">
      <c r="A577" s="163"/>
      <c r="B577" s="167"/>
      <c r="C577" s="163"/>
      <c r="D577" s="164"/>
      <c r="E577" s="168"/>
      <c r="F577" s="172"/>
      <c r="G577" s="159"/>
      <c r="H577" s="164"/>
      <c r="I577" s="176"/>
      <c r="J577" s="182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</row>
    <row r="578" spans="1:26" ht="16.5" customHeight="1">
      <c r="A578" s="163"/>
      <c r="B578" s="167"/>
      <c r="C578" s="163"/>
      <c r="D578" s="164"/>
      <c r="E578" s="168"/>
      <c r="F578" s="172"/>
      <c r="G578" s="159"/>
      <c r="H578" s="164"/>
      <c r="I578" s="176"/>
      <c r="J578" s="182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</row>
    <row r="579" spans="1:26" ht="16.5" customHeight="1">
      <c r="A579" s="163"/>
      <c r="B579" s="167"/>
      <c r="C579" s="163"/>
      <c r="D579" s="164"/>
      <c r="E579" s="168"/>
      <c r="F579" s="172"/>
      <c r="G579" s="159"/>
      <c r="H579" s="164"/>
      <c r="I579" s="176"/>
      <c r="J579" s="182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</row>
    <row r="580" spans="1:26" ht="16.5" customHeight="1">
      <c r="A580" s="163"/>
      <c r="B580" s="167"/>
      <c r="C580" s="163"/>
      <c r="D580" s="164"/>
      <c r="E580" s="168"/>
      <c r="F580" s="172"/>
      <c r="G580" s="159"/>
      <c r="H580" s="164"/>
      <c r="I580" s="176"/>
      <c r="J580" s="182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</row>
    <row r="581" spans="1:26" ht="16.5" customHeight="1">
      <c r="A581" s="163"/>
      <c r="B581" s="167"/>
      <c r="C581" s="163"/>
      <c r="D581" s="164"/>
      <c r="E581" s="168"/>
      <c r="F581" s="172"/>
      <c r="G581" s="159"/>
      <c r="H581" s="164"/>
      <c r="I581" s="176"/>
      <c r="J581" s="182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</row>
    <row r="582" spans="1:26" ht="16.5" customHeight="1">
      <c r="A582" s="163"/>
      <c r="B582" s="167"/>
      <c r="C582" s="163"/>
      <c r="D582" s="164"/>
      <c r="E582" s="168"/>
      <c r="F582" s="172"/>
      <c r="G582" s="159"/>
      <c r="H582" s="164"/>
      <c r="I582" s="176"/>
      <c r="J582" s="182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</row>
    <row r="583" spans="1:26" ht="16.5" customHeight="1">
      <c r="A583" s="163"/>
      <c r="B583" s="167"/>
      <c r="C583" s="163"/>
      <c r="D583" s="164"/>
      <c r="E583" s="168"/>
      <c r="F583" s="172"/>
      <c r="G583" s="159"/>
      <c r="H583" s="164"/>
      <c r="I583" s="176"/>
      <c r="J583" s="182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</row>
    <row r="584" spans="1:26" ht="16.5" customHeight="1">
      <c r="A584" s="163"/>
      <c r="B584" s="167"/>
      <c r="C584" s="163"/>
      <c r="D584" s="164"/>
      <c r="E584" s="168"/>
      <c r="F584" s="172"/>
      <c r="G584" s="159"/>
      <c r="H584" s="164"/>
      <c r="I584" s="176"/>
      <c r="J584" s="182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</row>
    <row r="585" spans="1:26" ht="16.5" customHeight="1">
      <c r="A585" s="163"/>
      <c r="B585" s="167"/>
      <c r="C585" s="163"/>
      <c r="D585" s="164"/>
      <c r="E585" s="168"/>
      <c r="F585" s="172"/>
      <c r="G585" s="159"/>
      <c r="H585" s="164"/>
      <c r="I585" s="176"/>
      <c r="J585" s="182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</row>
    <row r="586" spans="1:26" ht="16.5" customHeight="1">
      <c r="A586" s="163"/>
      <c r="B586" s="167"/>
      <c r="C586" s="163"/>
      <c r="D586" s="164"/>
      <c r="E586" s="168"/>
      <c r="F586" s="172"/>
      <c r="G586" s="159"/>
      <c r="H586" s="164"/>
      <c r="I586" s="176"/>
      <c r="J586" s="182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</row>
    <row r="587" spans="1:26" ht="16.5" customHeight="1">
      <c r="A587" s="163"/>
      <c r="B587" s="167"/>
      <c r="C587" s="163"/>
      <c r="D587" s="164"/>
      <c r="E587" s="168"/>
      <c r="F587" s="172"/>
      <c r="G587" s="159"/>
      <c r="H587" s="164"/>
      <c r="I587" s="176"/>
      <c r="J587" s="182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</row>
    <row r="588" spans="1:26" ht="16.5" customHeight="1">
      <c r="A588" s="163"/>
      <c r="B588" s="167"/>
      <c r="C588" s="163"/>
      <c r="D588" s="164"/>
      <c r="E588" s="168"/>
      <c r="F588" s="172"/>
      <c r="G588" s="159"/>
      <c r="H588" s="164"/>
      <c r="I588" s="176"/>
      <c r="J588" s="182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</row>
    <row r="589" spans="1:26" ht="16.5" customHeight="1">
      <c r="A589" s="163"/>
      <c r="B589" s="167"/>
      <c r="C589" s="163"/>
      <c r="D589" s="164"/>
      <c r="E589" s="168"/>
      <c r="F589" s="172"/>
      <c r="G589" s="159"/>
      <c r="H589" s="164"/>
      <c r="I589" s="176"/>
      <c r="J589" s="182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</row>
    <row r="590" spans="1:26" ht="16.5" customHeight="1">
      <c r="A590" s="163"/>
      <c r="B590" s="167"/>
      <c r="C590" s="163"/>
      <c r="D590" s="164"/>
      <c r="E590" s="168"/>
      <c r="F590" s="172"/>
      <c r="G590" s="159"/>
      <c r="H590" s="164"/>
      <c r="I590" s="176"/>
      <c r="J590" s="182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</row>
    <row r="591" spans="1:26" ht="16.5" customHeight="1">
      <c r="A591" s="163"/>
      <c r="B591" s="167"/>
      <c r="C591" s="163"/>
      <c r="D591" s="164"/>
      <c r="E591" s="168"/>
      <c r="F591" s="172"/>
      <c r="G591" s="159"/>
      <c r="H591" s="164"/>
      <c r="I591" s="176"/>
      <c r="J591" s="182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</row>
    <row r="592" spans="1:26" ht="16.5" customHeight="1">
      <c r="A592" s="163"/>
      <c r="B592" s="167"/>
      <c r="C592" s="163"/>
      <c r="D592" s="164"/>
      <c r="E592" s="168"/>
      <c r="F592" s="172"/>
      <c r="G592" s="159"/>
      <c r="H592" s="164"/>
      <c r="I592" s="176"/>
      <c r="J592" s="182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</row>
    <row r="593" spans="1:26" ht="16.5" customHeight="1">
      <c r="A593" s="163"/>
      <c r="B593" s="167"/>
      <c r="C593" s="163"/>
      <c r="D593" s="164"/>
      <c r="E593" s="168"/>
      <c r="F593" s="172"/>
      <c r="G593" s="159"/>
      <c r="H593" s="164"/>
      <c r="I593" s="176"/>
      <c r="J593" s="182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</row>
    <row r="594" spans="1:26" ht="16.5" customHeight="1">
      <c r="A594" s="163"/>
      <c r="B594" s="167"/>
      <c r="C594" s="163"/>
      <c r="D594" s="164"/>
      <c r="E594" s="168"/>
      <c r="F594" s="172"/>
      <c r="G594" s="159"/>
      <c r="H594" s="164"/>
      <c r="I594" s="176"/>
      <c r="J594" s="182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</row>
    <row r="595" spans="1:26" ht="16.5" customHeight="1">
      <c r="A595" s="163"/>
      <c r="B595" s="167"/>
      <c r="C595" s="163"/>
      <c r="D595" s="164"/>
      <c r="E595" s="168"/>
      <c r="F595" s="172"/>
      <c r="G595" s="159"/>
      <c r="H595" s="164"/>
      <c r="I595" s="176"/>
      <c r="J595" s="182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</row>
    <row r="596" spans="1:26" ht="16.5" customHeight="1">
      <c r="A596" s="163"/>
      <c r="B596" s="167"/>
      <c r="C596" s="163"/>
      <c r="D596" s="164"/>
      <c r="E596" s="168"/>
      <c r="F596" s="172"/>
      <c r="G596" s="159"/>
      <c r="H596" s="164"/>
      <c r="I596" s="176"/>
      <c r="J596" s="182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</row>
    <row r="597" spans="1:26" ht="16.5" customHeight="1">
      <c r="A597" s="163"/>
      <c r="B597" s="167"/>
      <c r="C597" s="163"/>
      <c r="D597" s="164"/>
      <c r="E597" s="168"/>
      <c r="F597" s="172"/>
      <c r="G597" s="159"/>
      <c r="H597" s="164"/>
      <c r="I597" s="176"/>
      <c r="J597" s="182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</row>
    <row r="598" spans="1:26" ht="16.5" customHeight="1">
      <c r="A598" s="163"/>
      <c r="B598" s="167"/>
      <c r="C598" s="163"/>
      <c r="D598" s="164"/>
      <c r="E598" s="168"/>
      <c r="F598" s="172"/>
      <c r="G598" s="159"/>
      <c r="H598" s="164"/>
      <c r="I598" s="176"/>
      <c r="J598" s="182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</row>
    <row r="599" spans="1:26" ht="16.5" customHeight="1">
      <c r="A599" s="163"/>
      <c r="B599" s="167"/>
      <c r="C599" s="163"/>
      <c r="D599" s="164"/>
      <c r="E599" s="168"/>
      <c r="F599" s="172"/>
      <c r="G599" s="159"/>
      <c r="H599" s="164"/>
      <c r="I599" s="176"/>
      <c r="J599" s="182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</row>
    <row r="600" spans="1:26" ht="16.5" customHeight="1">
      <c r="A600" s="163"/>
      <c r="B600" s="167"/>
      <c r="C600" s="163"/>
      <c r="D600" s="164"/>
      <c r="E600" s="168"/>
      <c r="F600" s="172"/>
      <c r="G600" s="159"/>
      <c r="H600" s="164"/>
      <c r="I600" s="176"/>
      <c r="J600" s="182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</row>
    <row r="601" spans="1:26" ht="16.5" customHeight="1">
      <c r="A601" s="163"/>
      <c r="B601" s="167"/>
      <c r="C601" s="163"/>
      <c r="D601" s="164"/>
      <c r="E601" s="168"/>
      <c r="F601" s="172"/>
      <c r="G601" s="159"/>
      <c r="H601" s="164"/>
      <c r="I601" s="176"/>
      <c r="J601" s="182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</row>
    <row r="602" spans="1:26" ht="16.5" customHeight="1">
      <c r="A602" s="163"/>
      <c r="B602" s="167"/>
      <c r="C602" s="163"/>
      <c r="D602" s="164"/>
      <c r="E602" s="168"/>
      <c r="F602" s="172"/>
      <c r="G602" s="159"/>
      <c r="H602" s="164"/>
      <c r="I602" s="176"/>
      <c r="J602" s="182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</row>
    <row r="603" spans="1:26" ht="16.5" customHeight="1">
      <c r="A603" s="163"/>
      <c r="B603" s="167"/>
      <c r="C603" s="163"/>
      <c r="D603" s="164"/>
      <c r="E603" s="168"/>
      <c r="F603" s="172"/>
      <c r="G603" s="159"/>
      <c r="H603" s="164"/>
      <c r="I603" s="176"/>
      <c r="J603" s="182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</row>
    <row r="604" spans="1:26" ht="16.5" customHeight="1">
      <c r="A604" s="163"/>
      <c r="B604" s="167"/>
      <c r="C604" s="163"/>
      <c r="D604" s="164"/>
      <c r="E604" s="168"/>
      <c r="F604" s="172"/>
      <c r="G604" s="159"/>
      <c r="H604" s="164"/>
      <c r="I604" s="176"/>
      <c r="J604" s="182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</row>
    <row r="605" spans="1:26" ht="16.5" customHeight="1">
      <c r="A605" s="163"/>
      <c r="B605" s="167"/>
      <c r="C605" s="163"/>
      <c r="D605" s="164"/>
      <c r="E605" s="168"/>
      <c r="F605" s="172"/>
      <c r="G605" s="159"/>
      <c r="H605" s="164"/>
      <c r="I605" s="176"/>
      <c r="J605" s="182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</row>
    <row r="606" spans="1:26" ht="16.5" customHeight="1">
      <c r="A606" s="163"/>
      <c r="B606" s="167"/>
      <c r="C606" s="163"/>
      <c r="D606" s="164"/>
      <c r="E606" s="168"/>
      <c r="F606" s="172"/>
      <c r="G606" s="159"/>
      <c r="H606" s="164"/>
      <c r="I606" s="176"/>
      <c r="J606" s="182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</row>
    <row r="607" spans="1:26" ht="16.5" customHeight="1">
      <c r="A607" s="163"/>
      <c r="B607" s="167"/>
      <c r="C607" s="163"/>
      <c r="D607" s="164"/>
      <c r="E607" s="168"/>
      <c r="F607" s="172"/>
      <c r="G607" s="159"/>
      <c r="H607" s="164"/>
      <c r="I607" s="176"/>
      <c r="J607" s="182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</row>
    <row r="608" spans="1:26" ht="16.5" customHeight="1">
      <c r="A608" s="163"/>
      <c r="B608" s="167"/>
      <c r="C608" s="163"/>
      <c r="D608" s="164"/>
      <c r="E608" s="168"/>
      <c r="F608" s="172"/>
      <c r="G608" s="159"/>
      <c r="H608" s="164"/>
      <c r="I608" s="176"/>
      <c r="J608" s="182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</row>
    <row r="609" spans="1:26" ht="16.5" customHeight="1">
      <c r="A609" s="163"/>
      <c r="B609" s="167"/>
      <c r="C609" s="163"/>
      <c r="D609" s="164"/>
      <c r="E609" s="168"/>
      <c r="F609" s="172"/>
      <c r="G609" s="159"/>
      <c r="H609" s="164"/>
      <c r="I609" s="176"/>
      <c r="J609" s="182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</row>
    <row r="610" spans="1:26" ht="16.5" customHeight="1">
      <c r="A610" s="163"/>
      <c r="B610" s="167"/>
      <c r="C610" s="163"/>
      <c r="D610" s="164"/>
      <c r="E610" s="168"/>
      <c r="F610" s="172"/>
      <c r="G610" s="159"/>
      <c r="H610" s="164"/>
      <c r="I610" s="176"/>
      <c r="J610" s="182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</row>
    <row r="611" spans="1:26" ht="16.5" customHeight="1">
      <c r="A611" s="163"/>
      <c r="B611" s="167"/>
      <c r="C611" s="163"/>
      <c r="D611" s="164"/>
      <c r="E611" s="168"/>
      <c r="F611" s="172"/>
      <c r="G611" s="159"/>
      <c r="H611" s="164"/>
      <c r="I611" s="176"/>
      <c r="J611" s="182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</row>
    <row r="612" spans="1:26" ht="16.5" customHeight="1">
      <c r="A612" s="163"/>
      <c r="B612" s="167"/>
      <c r="C612" s="163"/>
      <c r="D612" s="164"/>
      <c r="E612" s="168"/>
      <c r="F612" s="172"/>
      <c r="G612" s="159"/>
      <c r="H612" s="164"/>
      <c r="I612" s="176"/>
      <c r="J612" s="182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</row>
    <row r="613" spans="1:26" ht="16.5" customHeight="1">
      <c r="A613" s="163"/>
      <c r="B613" s="167"/>
      <c r="C613" s="163"/>
      <c r="D613" s="164"/>
      <c r="E613" s="168"/>
      <c r="F613" s="172"/>
      <c r="G613" s="159"/>
      <c r="H613" s="164"/>
      <c r="I613" s="176"/>
      <c r="J613" s="182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</row>
    <row r="614" spans="1:26" ht="16.5" customHeight="1">
      <c r="A614" s="163"/>
      <c r="B614" s="167"/>
      <c r="C614" s="163"/>
      <c r="D614" s="164"/>
      <c r="E614" s="168"/>
      <c r="F614" s="172"/>
      <c r="G614" s="159"/>
      <c r="H614" s="164"/>
      <c r="I614" s="176"/>
      <c r="J614" s="182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</row>
    <row r="615" spans="1:26" ht="16.5" customHeight="1">
      <c r="A615" s="163"/>
      <c r="B615" s="167"/>
      <c r="C615" s="163"/>
      <c r="D615" s="164"/>
      <c r="E615" s="168"/>
      <c r="F615" s="172"/>
      <c r="G615" s="159"/>
      <c r="H615" s="164"/>
      <c r="I615" s="176"/>
      <c r="J615" s="182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</row>
    <row r="616" spans="1:26" ht="16.5" customHeight="1">
      <c r="A616" s="163"/>
      <c r="B616" s="167"/>
      <c r="C616" s="163"/>
      <c r="D616" s="164"/>
      <c r="E616" s="168"/>
      <c r="F616" s="172"/>
      <c r="G616" s="159"/>
      <c r="H616" s="164"/>
      <c r="I616" s="176"/>
      <c r="J616" s="182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</row>
    <row r="617" spans="1:26" ht="16.5" customHeight="1">
      <c r="A617" s="163"/>
      <c r="B617" s="167"/>
      <c r="C617" s="163"/>
      <c r="D617" s="164"/>
      <c r="E617" s="168"/>
      <c r="F617" s="172"/>
      <c r="G617" s="159"/>
      <c r="H617" s="164"/>
      <c r="I617" s="176"/>
      <c r="J617" s="182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</row>
    <row r="618" spans="1:26" ht="16.5" customHeight="1">
      <c r="A618" s="163"/>
      <c r="B618" s="167"/>
      <c r="C618" s="163"/>
      <c r="D618" s="164"/>
      <c r="E618" s="168"/>
      <c r="F618" s="172"/>
      <c r="G618" s="159"/>
      <c r="H618" s="164"/>
      <c r="I618" s="176"/>
      <c r="J618" s="182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</row>
    <row r="619" spans="1:26" ht="16.5" customHeight="1">
      <c r="A619" s="163"/>
      <c r="B619" s="167"/>
      <c r="C619" s="163"/>
      <c r="D619" s="164"/>
      <c r="E619" s="168"/>
      <c r="F619" s="172"/>
      <c r="G619" s="159"/>
      <c r="H619" s="164"/>
      <c r="I619" s="176"/>
      <c r="J619" s="182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</row>
    <row r="620" spans="1:26" ht="16.5" customHeight="1">
      <c r="A620" s="163"/>
      <c r="B620" s="167"/>
      <c r="C620" s="163"/>
      <c r="D620" s="164"/>
      <c r="E620" s="168"/>
      <c r="F620" s="172"/>
      <c r="G620" s="159"/>
      <c r="H620" s="164"/>
      <c r="I620" s="176"/>
      <c r="J620" s="182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</row>
    <row r="621" spans="1:26" ht="16.5" customHeight="1">
      <c r="A621" s="163"/>
      <c r="B621" s="167"/>
      <c r="C621" s="163"/>
      <c r="D621" s="164"/>
      <c r="E621" s="168"/>
      <c r="F621" s="172"/>
      <c r="G621" s="159"/>
      <c r="H621" s="164"/>
      <c r="I621" s="176"/>
      <c r="J621" s="182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</row>
    <row r="622" spans="1:26" ht="16.5" customHeight="1">
      <c r="A622" s="163"/>
      <c r="B622" s="167"/>
      <c r="C622" s="163"/>
      <c r="D622" s="164"/>
      <c r="E622" s="168"/>
      <c r="F622" s="172"/>
      <c r="G622" s="159"/>
      <c r="H622" s="164"/>
      <c r="I622" s="176"/>
      <c r="J622" s="182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</row>
    <row r="623" spans="1:26" ht="16.5" customHeight="1">
      <c r="A623" s="163"/>
      <c r="B623" s="167"/>
      <c r="C623" s="163"/>
      <c r="D623" s="164"/>
      <c r="E623" s="168"/>
      <c r="F623" s="172"/>
      <c r="G623" s="159"/>
      <c r="H623" s="164"/>
      <c r="I623" s="176"/>
      <c r="J623" s="182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</row>
    <row r="624" spans="1:26" ht="16.5" customHeight="1">
      <c r="A624" s="163"/>
      <c r="B624" s="167"/>
      <c r="C624" s="163"/>
      <c r="D624" s="164"/>
      <c r="E624" s="168"/>
      <c r="F624" s="172"/>
      <c r="G624" s="159"/>
      <c r="H624" s="164"/>
      <c r="I624" s="176"/>
      <c r="J624" s="182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</row>
    <row r="625" spans="1:26" ht="16.5" customHeight="1">
      <c r="A625" s="163"/>
      <c r="B625" s="167"/>
      <c r="C625" s="163"/>
      <c r="D625" s="164"/>
      <c r="E625" s="168"/>
      <c r="F625" s="172"/>
      <c r="G625" s="159"/>
      <c r="H625" s="164"/>
      <c r="I625" s="176"/>
      <c r="J625" s="182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</row>
    <row r="626" spans="1:26" ht="16.5" customHeight="1">
      <c r="A626" s="163"/>
      <c r="B626" s="167"/>
      <c r="C626" s="163"/>
      <c r="D626" s="164"/>
      <c r="E626" s="168"/>
      <c r="F626" s="172"/>
      <c r="G626" s="159"/>
      <c r="H626" s="164"/>
      <c r="I626" s="176"/>
      <c r="J626" s="182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</row>
    <row r="627" spans="1:26" ht="16.5" customHeight="1">
      <c r="A627" s="163"/>
      <c r="B627" s="167"/>
      <c r="C627" s="163"/>
      <c r="D627" s="164"/>
      <c r="E627" s="168"/>
      <c r="F627" s="172"/>
      <c r="G627" s="159"/>
      <c r="H627" s="164"/>
      <c r="I627" s="176"/>
      <c r="J627" s="182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</row>
    <row r="628" spans="1:26" ht="16.5" customHeight="1">
      <c r="A628" s="163"/>
      <c r="B628" s="167"/>
      <c r="C628" s="163"/>
      <c r="D628" s="164"/>
      <c r="E628" s="168"/>
      <c r="F628" s="172"/>
      <c r="G628" s="159"/>
      <c r="H628" s="164"/>
      <c r="I628" s="176"/>
      <c r="J628" s="182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</row>
    <row r="629" spans="1:26" ht="16.5" customHeight="1">
      <c r="A629" s="163"/>
      <c r="B629" s="167"/>
      <c r="C629" s="163"/>
      <c r="D629" s="164"/>
      <c r="E629" s="168"/>
      <c r="F629" s="172"/>
      <c r="G629" s="159"/>
      <c r="H629" s="164"/>
      <c r="I629" s="176"/>
      <c r="J629" s="182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</row>
    <row r="630" spans="1:26" ht="16.5" customHeight="1">
      <c r="A630" s="163"/>
      <c r="B630" s="167"/>
      <c r="C630" s="163"/>
      <c r="D630" s="164"/>
      <c r="E630" s="168"/>
      <c r="F630" s="172"/>
      <c r="G630" s="159"/>
      <c r="H630" s="164"/>
      <c r="I630" s="176"/>
      <c r="J630" s="182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</row>
    <row r="631" spans="1:26" ht="16.5" customHeight="1">
      <c r="A631" s="163"/>
      <c r="B631" s="167"/>
      <c r="C631" s="163"/>
      <c r="D631" s="164"/>
      <c r="E631" s="168"/>
      <c r="F631" s="172"/>
      <c r="G631" s="159"/>
      <c r="H631" s="164"/>
      <c r="I631" s="176"/>
      <c r="J631" s="182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</row>
    <row r="632" spans="1:26" ht="16.5" customHeight="1">
      <c r="A632" s="163"/>
      <c r="B632" s="167"/>
      <c r="C632" s="163"/>
      <c r="D632" s="164"/>
      <c r="E632" s="168"/>
      <c r="F632" s="172"/>
      <c r="G632" s="159"/>
      <c r="H632" s="164"/>
      <c r="I632" s="176"/>
      <c r="J632" s="182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</row>
    <row r="633" spans="1:26" ht="16.5" customHeight="1">
      <c r="A633" s="163"/>
      <c r="B633" s="167"/>
      <c r="C633" s="163"/>
      <c r="D633" s="164"/>
      <c r="E633" s="168"/>
      <c r="F633" s="172"/>
      <c r="G633" s="159"/>
      <c r="H633" s="164"/>
      <c r="I633" s="176"/>
      <c r="J633" s="182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</row>
    <row r="634" spans="1:26" ht="16.5" customHeight="1">
      <c r="A634" s="163"/>
      <c r="B634" s="167"/>
      <c r="C634" s="163"/>
      <c r="D634" s="164"/>
      <c r="E634" s="168"/>
      <c r="F634" s="172"/>
      <c r="G634" s="159"/>
      <c r="H634" s="164"/>
      <c r="I634" s="176"/>
      <c r="J634" s="182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</row>
    <row r="635" spans="1:26" ht="16.5" customHeight="1">
      <c r="A635" s="163"/>
      <c r="B635" s="167"/>
      <c r="C635" s="163"/>
      <c r="D635" s="164"/>
      <c r="E635" s="168"/>
      <c r="F635" s="172"/>
      <c r="G635" s="159"/>
      <c r="H635" s="164"/>
      <c r="I635" s="176"/>
      <c r="J635" s="182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</row>
    <row r="636" spans="1:26" ht="16.5" customHeight="1">
      <c r="A636" s="163"/>
      <c r="B636" s="167"/>
      <c r="C636" s="163"/>
      <c r="D636" s="164"/>
      <c r="E636" s="168"/>
      <c r="F636" s="172"/>
      <c r="G636" s="159"/>
      <c r="H636" s="164"/>
      <c r="I636" s="176"/>
      <c r="J636" s="182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</row>
    <row r="637" spans="1:26" ht="16.5" customHeight="1">
      <c r="A637" s="163"/>
      <c r="B637" s="167"/>
      <c r="C637" s="163"/>
      <c r="D637" s="164"/>
      <c r="E637" s="168"/>
      <c r="F637" s="172"/>
      <c r="G637" s="159"/>
      <c r="H637" s="164"/>
      <c r="I637" s="176"/>
      <c r="J637" s="182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</row>
    <row r="638" spans="1:26" ht="16.5" customHeight="1">
      <c r="A638" s="163"/>
      <c r="B638" s="167"/>
      <c r="C638" s="163"/>
      <c r="D638" s="164"/>
      <c r="E638" s="168"/>
      <c r="F638" s="172"/>
      <c r="G638" s="159"/>
      <c r="H638" s="164"/>
      <c r="I638" s="176"/>
      <c r="J638" s="182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</row>
    <row r="639" spans="1:26" ht="16.5" customHeight="1">
      <c r="A639" s="163"/>
      <c r="B639" s="167"/>
      <c r="C639" s="163"/>
      <c r="D639" s="164"/>
      <c r="E639" s="168"/>
      <c r="F639" s="172"/>
      <c r="G639" s="159"/>
      <c r="H639" s="164"/>
      <c r="I639" s="176"/>
      <c r="J639" s="182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</row>
    <row r="640" spans="1:26" ht="16.5" customHeight="1">
      <c r="A640" s="163"/>
      <c r="B640" s="167"/>
      <c r="C640" s="163"/>
      <c r="D640" s="164"/>
      <c r="E640" s="168"/>
      <c r="F640" s="172"/>
      <c r="G640" s="159"/>
      <c r="H640" s="164"/>
      <c r="I640" s="176"/>
      <c r="J640" s="182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</row>
    <row r="641" spans="1:26" ht="16.5" customHeight="1">
      <c r="A641" s="163"/>
      <c r="B641" s="167"/>
      <c r="C641" s="163"/>
      <c r="D641" s="164"/>
      <c r="E641" s="168"/>
      <c r="F641" s="172"/>
      <c r="G641" s="159"/>
      <c r="H641" s="164"/>
      <c r="I641" s="176"/>
      <c r="J641" s="182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</row>
    <row r="642" spans="1:26" ht="16.5" customHeight="1">
      <c r="A642" s="163"/>
      <c r="B642" s="167"/>
      <c r="C642" s="163"/>
      <c r="D642" s="164"/>
      <c r="E642" s="168"/>
      <c r="F642" s="172"/>
      <c r="G642" s="159"/>
      <c r="H642" s="164"/>
      <c r="I642" s="176"/>
      <c r="J642" s="182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</row>
    <row r="643" spans="1:26" ht="16.5" customHeight="1">
      <c r="A643" s="163"/>
      <c r="B643" s="167"/>
      <c r="C643" s="163"/>
      <c r="D643" s="164"/>
      <c r="E643" s="168"/>
      <c r="F643" s="172"/>
      <c r="G643" s="159"/>
      <c r="H643" s="164"/>
      <c r="I643" s="176"/>
      <c r="J643" s="182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</row>
    <row r="644" spans="1:26" ht="16.5" customHeight="1">
      <c r="A644" s="163"/>
      <c r="B644" s="167"/>
      <c r="C644" s="163"/>
      <c r="D644" s="164"/>
      <c r="E644" s="168"/>
      <c r="F644" s="172"/>
      <c r="G644" s="159"/>
      <c r="H644" s="164"/>
      <c r="I644" s="176"/>
      <c r="J644" s="182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</row>
    <row r="645" spans="1:26" ht="16.5" customHeight="1">
      <c r="A645" s="163"/>
      <c r="B645" s="167"/>
      <c r="C645" s="163"/>
      <c r="D645" s="164"/>
      <c r="E645" s="168"/>
      <c r="F645" s="172"/>
      <c r="G645" s="159"/>
      <c r="H645" s="164"/>
      <c r="I645" s="176"/>
      <c r="J645" s="182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</row>
    <row r="646" spans="1:26" ht="16.5" customHeight="1">
      <c r="A646" s="163"/>
      <c r="B646" s="167"/>
      <c r="C646" s="163"/>
      <c r="D646" s="164"/>
      <c r="E646" s="168"/>
      <c r="F646" s="172"/>
      <c r="G646" s="159"/>
      <c r="H646" s="164"/>
      <c r="I646" s="176"/>
      <c r="J646" s="182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</row>
    <row r="647" spans="1:26" ht="16.5" customHeight="1">
      <c r="A647" s="163"/>
      <c r="B647" s="167"/>
      <c r="C647" s="163"/>
      <c r="D647" s="164"/>
      <c r="E647" s="168"/>
      <c r="F647" s="172"/>
      <c r="G647" s="159"/>
      <c r="H647" s="164"/>
      <c r="I647" s="176"/>
      <c r="J647" s="182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</row>
    <row r="648" spans="1:26" ht="16.5" customHeight="1">
      <c r="A648" s="163"/>
      <c r="B648" s="167"/>
      <c r="C648" s="163"/>
      <c r="D648" s="164"/>
      <c r="E648" s="168"/>
      <c r="F648" s="172"/>
      <c r="G648" s="159"/>
      <c r="H648" s="164"/>
      <c r="I648" s="176"/>
      <c r="J648" s="182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</row>
    <row r="649" spans="1:26" ht="16.5" customHeight="1">
      <c r="A649" s="163"/>
      <c r="B649" s="167"/>
      <c r="C649" s="163"/>
      <c r="D649" s="164"/>
      <c r="E649" s="168"/>
      <c r="F649" s="172"/>
      <c r="G649" s="159"/>
      <c r="H649" s="164"/>
      <c r="I649" s="176"/>
      <c r="J649" s="182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</row>
    <row r="650" spans="1:26" ht="16.5" customHeight="1">
      <c r="A650" s="163"/>
      <c r="B650" s="167"/>
      <c r="C650" s="163"/>
      <c r="D650" s="164"/>
      <c r="E650" s="168"/>
      <c r="F650" s="172"/>
      <c r="G650" s="159"/>
      <c r="H650" s="164"/>
      <c r="I650" s="176"/>
      <c r="J650" s="182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</row>
    <row r="651" spans="1:26" ht="16.5" customHeight="1">
      <c r="A651" s="163"/>
      <c r="B651" s="167"/>
      <c r="C651" s="163"/>
      <c r="D651" s="164"/>
      <c r="E651" s="168"/>
      <c r="F651" s="172"/>
      <c r="G651" s="159"/>
      <c r="H651" s="164"/>
      <c r="I651" s="176"/>
      <c r="J651" s="182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</row>
    <row r="652" spans="1:26" ht="16.5" customHeight="1">
      <c r="A652" s="163"/>
      <c r="B652" s="167"/>
      <c r="C652" s="163"/>
      <c r="D652" s="164"/>
      <c r="E652" s="168"/>
      <c r="F652" s="172"/>
      <c r="G652" s="159"/>
      <c r="H652" s="164"/>
      <c r="I652" s="176"/>
      <c r="J652" s="182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</row>
    <row r="653" spans="1:26" ht="16.5" customHeight="1">
      <c r="A653" s="163"/>
      <c r="B653" s="167"/>
      <c r="C653" s="163"/>
      <c r="D653" s="164"/>
      <c r="E653" s="168"/>
      <c r="F653" s="172"/>
      <c r="G653" s="159"/>
      <c r="H653" s="164"/>
      <c r="I653" s="176"/>
      <c r="J653" s="182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</row>
    <row r="654" spans="1:26" ht="16.5" customHeight="1">
      <c r="A654" s="163"/>
      <c r="B654" s="167"/>
      <c r="C654" s="163"/>
      <c r="D654" s="164"/>
      <c r="E654" s="168"/>
      <c r="F654" s="172"/>
      <c r="G654" s="159"/>
      <c r="H654" s="164"/>
      <c r="I654" s="176"/>
      <c r="J654" s="182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</row>
    <row r="655" spans="1:26" ht="16.5" customHeight="1">
      <c r="A655" s="163"/>
      <c r="B655" s="167"/>
      <c r="C655" s="163"/>
      <c r="D655" s="164"/>
      <c r="E655" s="168"/>
      <c r="F655" s="172"/>
      <c r="G655" s="159"/>
      <c r="H655" s="164"/>
      <c r="I655" s="176"/>
      <c r="J655" s="182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</row>
    <row r="656" spans="1:26" ht="16.5" customHeight="1">
      <c r="A656" s="163"/>
      <c r="B656" s="167"/>
      <c r="C656" s="163"/>
      <c r="D656" s="164"/>
      <c r="E656" s="168"/>
      <c r="F656" s="172"/>
      <c r="G656" s="159"/>
      <c r="H656" s="164"/>
      <c r="I656" s="176"/>
      <c r="J656" s="182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</row>
    <row r="657" spans="1:26" ht="16.5" customHeight="1">
      <c r="A657" s="163"/>
      <c r="B657" s="167"/>
      <c r="C657" s="163"/>
      <c r="D657" s="164"/>
      <c r="E657" s="168"/>
      <c r="F657" s="172"/>
      <c r="G657" s="159"/>
      <c r="H657" s="164"/>
      <c r="I657" s="176"/>
      <c r="J657" s="182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</row>
    <row r="658" spans="1:26" ht="16.5" customHeight="1">
      <c r="A658" s="163"/>
      <c r="B658" s="167"/>
      <c r="C658" s="163"/>
      <c r="D658" s="164"/>
      <c r="E658" s="168"/>
      <c r="F658" s="172"/>
      <c r="G658" s="159"/>
      <c r="H658" s="164"/>
      <c r="I658" s="176"/>
      <c r="J658" s="182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</row>
    <row r="659" spans="1:26" ht="16.5" customHeight="1">
      <c r="A659" s="163"/>
      <c r="B659" s="167"/>
      <c r="C659" s="163"/>
      <c r="D659" s="164"/>
      <c r="E659" s="168"/>
      <c r="F659" s="172"/>
      <c r="G659" s="159"/>
      <c r="H659" s="164"/>
      <c r="I659" s="176"/>
      <c r="J659" s="182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</row>
    <row r="660" spans="1:26" ht="16.5" customHeight="1">
      <c r="A660" s="163"/>
      <c r="B660" s="167"/>
      <c r="C660" s="163"/>
      <c r="D660" s="164"/>
      <c r="E660" s="168"/>
      <c r="F660" s="172"/>
      <c r="G660" s="159"/>
      <c r="H660" s="164"/>
      <c r="I660" s="176"/>
      <c r="J660" s="182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</row>
    <row r="661" spans="1:26" ht="16.5" customHeight="1">
      <c r="A661" s="163"/>
      <c r="B661" s="167"/>
      <c r="C661" s="163"/>
      <c r="D661" s="164"/>
      <c r="E661" s="168"/>
      <c r="F661" s="172"/>
      <c r="G661" s="159"/>
      <c r="H661" s="164"/>
      <c r="I661" s="176"/>
      <c r="J661" s="182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</row>
    <row r="662" spans="1:26" ht="16.5" customHeight="1">
      <c r="A662" s="163"/>
      <c r="B662" s="167"/>
      <c r="C662" s="163"/>
      <c r="D662" s="164"/>
      <c r="E662" s="168"/>
      <c r="F662" s="172"/>
      <c r="G662" s="159"/>
      <c r="H662" s="164"/>
      <c r="I662" s="176"/>
      <c r="J662" s="182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</row>
    <row r="663" spans="1:26" ht="16.5" customHeight="1">
      <c r="A663" s="163"/>
      <c r="B663" s="167"/>
      <c r="C663" s="163"/>
      <c r="D663" s="164"/>
      <c r="E663" s="168"/>
      <c r="F663" s="172"/>
      <c r="G663" s="159"/>
      <c r="H663" s="164"/>
      <c r="I663" s="176"/>
      <c r="J663" s="182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</row>
    <row r="664" spans="1:26" ht="16.5" customHeight="1">
      <c r="A664" s="163"/>
      <c r="B664" s="167"/>
      <c r="C664" s="163"/>
      <c r="D664" s="164"/>
      <c r="E664" s="168"/>
      <c r="F664" s="172"/>
      <c r="G664" s="159"/>
      <c r="H664" s="164"/>
      <c r="I664" s="176"/>
      <c r="J664" s="182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</row>
    <row r="665" spans="1:26" ht="16.5" customHeight="1">
      <c r="A665" s="163"/>
      <c r="B665" s="167"/>
      <c r="C665" s="163"/>
      <c r="D665" s="164"/>
      <c r="E665" s="168"/>
      <c r="F665" s="172"/>
      <c r="G665" s="159"/>
      <c r="H665" s="164"/>
      <c r="I665" s="176"/>
      <c r="J665" s="182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</row>
    <row r="666" spans="1:26" ht="16.5" customHeight="1">
      <c r="A666" s="163"/>
      <c r="B666" s="167"/>
      <c r="C666" s="163"/>
      <c r="D666" s="164"/>
      <c r="E666" s="168"/>
      <c r="F666" s="172"/>
      <c r="G666" s="159"/>
      <c r="H666" s="164"/>
      <c r="I666" s="176"/>
      <c r="J666" s="182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</row>
    <row r="667" spans="1:26" ht="16.5" customHeight="1">
      <c r="A667" s="163"/>
      <c r="B667" s="167"/>
      <c r="C667" s="163"/>
      <c r="D667" s="164"/>
      <c r="E667" s="168"/>
      <c r="F667" s="172"/>
      <c r="G667" s="159"/>
      <c r="H667" s="164"/>
      <c r="I667" s="176"/>
      <c r="J667" s="182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</row>
    <row r="668" spans="1:26" ht="16.5" customHeight="1">
      <c r="A668" s="163"/>
      <c r="B668" s="167"/>
      <c r="C668" s="163"/>
      <c r="D668" s="164"/>
      <c r="E668" s="168"/>
      <c r="F668" s="172"/>
      <c r="G668" s="159"/>
      <c r="H668" s="164"/>
      <c r="I668" s="176"/>
      <c r="J668" s="182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</row>
    <row r="669" spans="1:26" ht="16.5" customHeight="1">
      <c r="A669" s="163"/>
      <c r="B669" s="167"/>
      <c r="C669" s="163"/>
      <c r="D669" s="164"/>
      <c r="E669" s="168"/>
      <c r="F669" s="172"/>
      <c r="G669" s="159"/>
      <c r="H669" s="164"/>
      <c r="I669" s="176"/>
      <c r="J669" s="182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</row>
    <row r="670" spans="1:26" ht="16.5" customHeight="1">
      <c r="A670" s="163"/>
      <c r="B670" s="167"/>
      <c r="C670" s="163"/>
      <c r="D670" s="164"/>
      <c r="E670" s="168"/>
      <c r="F670" s="172"/>
      <c r="G670" s="159"/>
      <c r="H670" s="164"/>
      <c r="I670" s="176"/>
      <c r="J670" s="182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</row>
    <row r="671" spans="1:26" ht="16.5" customHeight="1">
      <c r="A671" s="163"/>
      <c r="B671" s="167"/>
      <c r="C671" s="163"/>
      <c r="D671" s="164"/>
      <c r="E671" s="168"/>
      <c r="F671" s="172"/>
      <c r="G671" s="159"/>
      <c r="H671" s="164"/>
      <c r="I671" s="176"/>
      <c r="J671" s="182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</row>
    <row r="672" spans="1:26" ht="16.5" customHeight="1">
      <c r="A672" s="163"/>
      <c r="B672" s="167"/>
      <c r="C672" s="163"/>
      <c r="D672" s="164"/>
      <c r="E672" s="168"/>
      <c r="F672" s="172"/>
      <c r="G672" s="159"/>
      <c r="H672" s="164"/>
      <c r="I672" s="176"/>
      <c r="J672" s="182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</row>
    <row r="673" spans="1:26" ht="16.5" customHeight="1">
      <c r="A673" s="163"/>
      <c r="B673" s="167"/>
      <c r="C673" s="163"/>
      <c r="D673" s="164"/>
      <c r="E673" s="168"/>
      <c r="F673" s="172"/>
      <c r="G673" s="159"/>
      <c r="H673" s="164"/>
      <c r="I673" s="176"/>
      <c r="J673" s="182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</row>
    <row r="674" spans="1:26" ht="16.5" customHeight="1">
      <c r="A674" s="163"/>
      <c r="B674" s="167"/>
      <c r="C674" s="163"/>
      <c r="D674" s="164"/>
      <c r="E674" s="168"/>
      <c r="F674" s="172"/>
      <c r="G674" s="159"/>
      <c r="H674" s="164"/>
      <c r="I674" s="176"/>
      <c r="J674" s="182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</row>
    <row r="675" spans="1:26" ht="16.5" customHeight="1">
      <c r="A675" s="163"/>
      <c r="B675" s="167"/>
      <c r="C675" s="163"/>
      <c r="D675" s="164"/>
      <c r="E675" s="168"/>
      <c r="F675" s="172"/>
      <c r="G675" s="159"/>
      <c r="H675" s="164"/>
      <c r="I675" s="176"/>
      <c r="J675" s="182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</row>
    <row r="676" spans="1:26" ht="16.5" customHeight="1">
      <c r="A676" s="163"/>
      <c r="B676" s="167"/>
      <c r="C676" s="163"/>
      <c r="D676" s="164"/>
      <c r="E676" s="168"/>
      <c r="F676" s="172"/>
      <c r="G676" s="159"/>
      <c r="H676" s="164"/>
      <c r="I676" s="176"/>
      <c r="J676" s="182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</row>
    <row r="677" spans="1:26" ht="16.5" customHeight="1">
      <c r="A677" s="163"/>
      <c r="B677" s="167"/>
      <c r="C677" s="163"/>
      <c r="D677" s="164"/>
      <c r="E677" s="168"/>
      <c r="F677" s="172"/>
      <c r="G677" s="159"/>
      <c r="H677" s="164"/>
      <c r="I677" s="176"/>
      <c r="J677" s="182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</row>
    <row r="678" spans="1:26" ht="16.5" customHeight="1">
      <c r="A678" s="163"/>
      <c r="B678" s="167"/>
      <c r="C678" s="163"/>
      <c r="D678" s="164"/>
      <c r="E678" s="168"/>
      <c r="F678" s="172"/>
      <c r="G678" s="159"/>
      <c r="H678" s="164"/>
      <c r="I678" s="176"/>
      <c r="J678" s="182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</row>
    <row r="679" spans="1:26" ht="16.5" customHeight="1">
      <c r="A679" s="163"/>
      <c r="B679" s="167"/>
      <c r="C679" s="163"/>
      <c r="D679" s="164"/>
      <c r="E679" s="168"/>
      <c r="F679" s="172"/>
      <c r="G679" s="159"/>
      <c r="H679" s="164"/>
      <c r="I679" s="176"/>
      <c r="J679" s="182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</row>
    <row r="680" spans="1:26" ht="16.5" customHeight="1">
      <c r="A680" s="163"/>
      <c r="B680" s="167"/>
      <c r="C680" s="163"/>
      <c r="D680" s="164"/>
      <c r="E680" s="168"/>
      <c r="F680" s="172"/>
      <c r="G680" s="159"/>
      <c r="H680" s="164"/>
      <c r="I680" s="176"/>
      <c r="J680" s="182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</row>
    <row r="681" spans="1:26" ht="16.5" customHeight="1">
      <c r="A681" s="163"/>
      <c r="B681" s="167"/>
      <c r="C681" s="163"/>
      <c r="D681" s="164"/>
      <c r="E681" s="168"/>
      <c r="F681" s="172"/>
      <c r="G681" s="159"/>
      <c r="H681" s="164"/>
      <c r="I681" s="176"/>
      <c r="J681" s="182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</row>
    <row r="682" spans="1:26" ht="16.5" customHeight="1">
      <c r="A682" s="163"/>
      <c r="B682" s="167"/>
      <c r="C682" s="163"/>
      <c r="D682" s="164"/>
      <c r="E682" s="168"/>
      <c r="F682" s="172"/>
      <c r="G682" s="159"/>
      <c r="H682" s="164"/>
      <c r="I682" s="176"/>
      <c r="J682" s="182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</row>
    <row r="683" spans="1:26" ht="16.5" customHeight="1">
      <c r="A683" s="163"/>
      <c r="B683" s="167"/>
      <c r="C683" s="163"/>
      <c r="D683" s="164"/>
      <c r="E683" s="168"/>
      <c r="F683" s="172"/>
      <c r="G683" s="159"/>
      <c r="H683" s="164"/>
      <c r="I683" s="176"/>
      <c r="J683" s="182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</row>
    <row r="684" spans="1:26" ht="16.5" customHeight="1">
      <c r="A684" s="163"/>
      <c r="B684" s="167"/>
      <c r="C684" s="163"/>
      <c r="D684" s="164"/>
      <c r="E684" s="168"/>
      <c r="F684" s="172"/>
      <c r="G684" s="159"/>
      <c r="H684" s="164"/>
      <c r="I684" s="176"/>
      <c r="J684" s="182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</row>
    <row r="685" spans="1:26" ht="16.5" customHeight="1">
      <c r="A685" s="163"/>
      <c r="B685" s="167"/>
      <c r="C685" s="163"/>
      <c r="D685" s="164"/>
      <c r="E685" s="168"/>
      <c r="F685" s="172"/>
      <c r="G685" s="159"/>
      <c r="H685" s="164"/>
      <c r="I685" s="176"/>
      <c r="J685" s="182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</row>
    <row r="686" spans="1:26" ht="16.5" customHeight="1">
      <c r="A686" s="163"/>
      <c r="B686" s="167"/>
      <c r="C686" s="163"/>
      <c r="D686" s="164"/>
      <c r="E686" s="168"/>
      <c r="F686" s="172"/>
      <c r="G686" s="159"/>
      <c r="H686" s="164"/>
      <c r="I686" s="176"/>
      <c r="J686" s="182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</row>
    <row r="687" spans="1:26" ht="16.5" customHeight="1">
      <c r="A687" s="163"/>
      <c r="B687" s="167"/>
      <c r="C687" s="163"/>
      <c r="D687" s="164"/>
      <c r="E687" s="168"/>
      <c r="F687" s="172"/>
      <c r="G687" s="159"/>
      <c r="H687" s="164"/>
      <c r="I687" s="176"/>
      <c r="J687" s="182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</row>
    <row r="688" spans="1:26" ht="16.5" customHeight="1">
      <c r="A688" s="163"/>
      <c r="B688" s="167"/>
      <c r="C688" s="163"/>
      <c r="D688" s="164"/>
      <c r="E688" s="168"/>
      <c r="F688" s="172"/>
      <c r="G688" s="159"/>
      <c r="H688" s="164"/>
      <c r="I688" s="176"/>
      <c r="J688" s="182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</row>
    <row r="689" spans="1:26" ht="16.5" customHeight="1">
      <c r="A689" s="163"/>
      <c r="B689" s="167"/>
      <c r="C689" s="163"/>
      <c r="D689" s="164"/>
      <c r="E689" s="168"/>
      <c r="F689" s="172"/>
      <c r="G689" s="159"/>
      <c r="H689" s="164"/>
      <c r="I689" s="176"/>
      <c r="J689" s="182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</row>
    <row r="690" spans="1:26" ht="16.5" customHeight="1">
      <c r="A690" s="163"/>
      <c r="B690" s="167"/>
      <c r="C690" s="163"/>
      <c r="D690" s="164"/>
      <c r="E690" s="168"/>
      <c r="F690" s="172"/>
      <c r="G690" s="159"/>
      <c r="H690" s="164"/>
      <c r="I690" s="176"/>
      <c r="J690" s="182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</row>
    <row r="691" spans="1:26" ht="16.5" customHeight="1">
      <c r="A691" s="163"/>
      <c r="B691" s="167"/>
      <c r="C691" s="163"/>
      <c r="D691" s="164"/>
      <c r="E691" s="168"/>
      <c r="F691" s="172"/>
      <c r="G691" s="159"/>
      <c r="H691" s="164"/>
      <c r="I691" s="176"/>
      <c r="J691" s="182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</row>
    <row r="692" spans="1:26" ht="16.5" customHeight="1">
      <c r="A692" s="163"/>
      <c r="B692" s="167"/>
      <c r="C692" s="163"/>
      <c r="D692" s="164"/>
      <c r="E692" s="168"/>
      <c r="F692" s="172"/>
      <c r="G692" s="159"/>
      <c r="H692" s="164"/>
      <c r="I692" s="176"/>
      <c r="J692" s="182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</row>
    <row r="693" spans="1:26" ht="16.5" customHeight="1">
      <c r="A693" s="163"/>
      <c r="B693" s="167"/>
      <c r="C693" s="163"/>
      <c r="D693" s="164"/>
      <c r="E693" s="168"/>
      <c r="F693" s="172"/>
      <c r="G693" s="159"/>
      <c r="H693" s="164"/>
      <c r="I693" s="176"/>
      <c r="J693" s="182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</row>
    <row r="694" spans="1:26" ht="16.5" customHeight="1">
      <c r="A694" s="163"/>
      <c r="B694" s="167"/>
      <c r="C694" s="163"/>
      <c r="D694" s="164"/>
      <c r="E694" s="168"/>
      <c r="F694" s="172"/>
      <c r="G694" s="159"/>
      <c r="H694" s="164"/>
      <c r="I694" s="176"/>
      <c r="J694" s="182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</row>
    <row r="695" spans="1:26" ht="16.5" customHeight="1">
      <c r="A695" s="163"/>
      <c r="B695" s="167"/>
      <c r="C695" s="163"/>
      <c r="D695" s="164"/>
      <c r="E695" s="168"/>
      <c r="F695" s="172"/>
      <c r="G695" s="159"/>
      <c r="H695" s="164"/>
      <c r="I695" s="176"/>
      <c r="J695" s="182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</row>
    <row r="696" spans="1:26" ht="16.5" customHeight="1">
      <c r="A696" s="163"/>
      <c r="B696" s="167"/>
      <c r="C696" s="163"/>
      <c r="D696" s="164"/>
      <c r="E696" s="168"/>
      <c r="F696" s="172"/>
      <c r="G696" s="159"/>
      <c r="H696" s="164"/>
      <c r="I696" s="176"/>
      <c r="J696" s="182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</row>
    <row r="697" spans="1:26" ht="16.5" customHeight="1">
      <c r="A697" s="163"/>
      <c r="B697" s="167"/>
      <c r="C697" s="163"/>
      <c r="D697" s="164"/>
      <c r="E697" s="168"/>
      <c r="F697" s="172"/>
      <c r="G697" s="159"/>
      <c r="H697" s="164"/>
      <c r="I697" s="176"/>
      <c r="J697" s="182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</row>
    <row r="698" spans="1:26" ht="16.5" customHeight="1">
      <c r="A698" s="163"/>
      <c r="B698" s="167"/>
      <c r="C698" s="163"/>
      <c r="D698" s="164"/>
      <c r="E698" s="168"/>
      <c r="F698" s="172"/>
      <c r="G698" s="159"/>
      <c r="H698" s="164"/>
      <c r="I698" s="176"/>
      <c r="J698" s="182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</row>
    <row r="699" spans="1:26" ht="16.5" customHeight="1">
      <c r="A699" s="163"/>
      <c r="B699" s="167"/>
      <c r="C699" s="163"/>
      <c r="D699" s="164"/>
      <c r="E699" s="168"/>
      <c r="F699" s="172"/>
      <c r="G699" s="159"/>
      <c r="H699" s="164"/>
      <c r="I699" s="176"/>
      <c r="J699" s="182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</row>
    <row r="700" spans="1:26" ht="16.5" customHeight="1">
      <c r="A700" s="163"/>
      <c r="B700" s="167"/>
      <c r="C700" s="163"/>
      <c r="D700" s="164"/>
      <c r="E700" s="168"/>
      <c r="F700" s="172"/>
      <c r="G700" s="159"/>
      <c r="H700" s="164"/>
      <c r="I700" s="176"/>
      <c r="J700" s="182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</row>
    <row r="701" spans="1:26" ht="16.5" customHeight="1">
      <c r="A701" s="163"/>
      <c r="B701" s="167"/>
      <c r="C701" s="163"/>
      <c r="D701" s="164"/>
      <c r="E701" s="168"/>
      <c r="F701" s="172"/>
      <c r="G701" s="159"/>
      <c r="H701" s="164"/>
      <c r="I701" s="176"/>
      <c r="J701" s="182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</row>
    <row r="702" spans="1:26" ht="16.5" customHeight="1">
      <c r="A702" s="163"/>
      <c r="B702" s="167"/>
      <c r="C702" s="163"/>
      <c r="D702" s="164"/>
      <c r="E702" s="168"/>
      <c r="F702" s="172"/>
      <c r="G702" s="159"/>
      <c r="H702" s="164"/>
      <c r="I702" s="176"/>
      <c r="J702" s="182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</row>
    <row r="703" spans="1:26" ht="16.5" customHeight="1">
      <c r="A703" s="163"/>
      <c r="B703" s="167"/>
      <c r="C703" s="163"/>
      <c r="D703" s="164"/>
      <c r="E703" s="168"/>
      <c r="F703" s="172"/>
      <c r="G703" s="159"/>
      <c r="H703" s="164"/>
      <c r="I703" s="176"/>
      <c r="J703" s="182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</row>
    <row r="704" spans="1:26" ht="16.5" customHeight="1">
      <c r="A704" s="163"/>
      <c r="B704" s="167"/>
      <c r="C704" s="163"/>
      <c r="D704" s="164"/>
      <c r="E704" s="168"/>
      <c r="F704" s="172"/>
      <c r="G704" s="159"/>
      <c r="H704" s="164"/>
      <c r="I704" s="176"/>
      <c r="J704" s="182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</row>
    <row r="705" spans="1:26" ht="16.5" customHeight="1">
      <c r="A705" s="163"/>
      <c r="B705" s="167"/>
      <c r="C705" s="163"/>
      <c r="D705" s="164"/>
      <c r="E705" s="168"/>
      <c r="F705" s="172"/>
      <c r="G705" s="159"/>
      <c r="H705" s="164"/>
      <c r="I705" s="176"/>
      <c r="J705" s="182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</row>
    <row r="706" spans="1:26" ht="16.5" customHeight="1">
      <c r="A706" s="163"/>
      <c r="B706" s="167"/>
      <c r="C706" s="163"/>
      <c r="D706" s="164"/>
      <c r="E706" s="168"/>
      <c r="F706" s="172"/>
      <c r="G706" s="159"/>
      <c r="H706" s="164"/>
      <c r="I706" s="176"/>
      <c r="J706" s="182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</row>
    <row r="707" spans="1:26" ht="16.5" customHeight="1">
      <c r="A707" s="163"/>
      <c r="B707" s="167"/>
      <c r="C707" s="163"/>
      <c r="D707" s="164"/>
      <c r="E707" s="168"/>
      <c r="F707" s="172"/>
      <c r="G707" s="159"/>
      <c r="H707" s="164"/>
      <c r="I707" s="176"/>
      <c r="J707" s="182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</row>
    <row r="708" spans="1:26" ht="16.5" customHeight="1">
      <c r="A708" s="163"/>
      <c r="B708" s="167"/>
      <c r="C708" s="163"/>
      <c r="D708" s="164"/>
      <c r="E708" s="168"/>
      <c r="F708" s="172"/>
      <c r="G708" s="159"/>
      <c r="H708" s="164"/>
      <c r="I708" s="176"/>
      <c r="J708" s="182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</row>
    <row r="709" spans="1:26" ht="16.5" customHeight="1">
      <c r="A709" s="163"/>
      <c r="B709" s="167"/>
      <c r="C709" s="163"/>
      <c r="D709" s="164"/>
      <c r="E709" s="168"/>
      <c r="F709" s="172"/>
      <c r="G709" s="159"/>
      <c r="H709" s="164"/>
      <c r="I709" s="176"/>
      <c r="J709" s="182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</row>
    <row r="710" spans="1:26" ht="16.5" customHeight="1">
      <c r="A710" s="163"/>
      <c r="B710" s="167"/>
      <c r="C710" s="163"/>
      <c r="D710" s="164"/>
      <c r="E710" s="168"/>
      <c r="F710" s="172"/>
      <c r="G710" s="159"/>
      <c r="H710" s="164"/>
      <c r="I710" s="176"/>
      <c r="J710" s="182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</row>
    <row r="711" spans="1:26" ht="16.5" customHeight="1">
      <c r="A711" s="163"/>
      <c r="B711" s="167"/>
      <c r="C711" s="163"/>
      <c r="D711" s="164"/>
      <c r="E711" s="168"/>
      <c r="F711" s="172"/>
      <c r="G711" s="159"/>
      <c r="H711" s="164"/>
      <c r="I711" s="176"/>
      <c r="J711" s="182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</row>
    <row r="712" spans="1:26" ht="16.5" customHeight="1">
      <c r="A712" s="163"/>
      <c r="B712" s="167"/>
      <c r="C712" s="163"/>
      <c r="D712" s="164"/>
      <c r="E712" s="168"/>
      <c r="F712" s="172"/>
      <c r="G712" s="159"/>
      <c r="H712" s="164"/>
      <c r="I712" s="176"/>
      <c r="J712" s="182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</row>
    <row r="713" spans="1:26" ht="16.5" customHeight="1">
      <c r="A713" s="163"/>
      <c r="B713" s="167"/>
      <c r="C713" s="163"/>
      <c r="D713" s="164"/>
      <c r="E713" s="168"/>
      <c r="F713" s="172"/>
      <c r="G713" s="159"/>
      <c r="H713" s="164"/>
      <c r="I713" s="176"/>
      <c r="J713" s="182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</row>
    <row r="714" spans="1:26" ht="16.5" customHeight="1">
      <c r="A714" s="163"/>
      <c r="B714" s="167"/>
      <c r="C714" s="163"/>
      <c r="D714" s="164"/>
      <c r="E714" s="168"/>
      <c r="F714" s="172"/>
      <c r="G714" s="159"/>
      <c r="H714" s="164"/>
      <c r="I714" s="176"/>
      <c r="J714" s="182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</row>
    <row r="715" spans="1:26" ht="16.5" customHeight="1">
      <c r="A715" s="163"/>
      <c r="B715" s="167"/>
      <c r="C715" s="163"/>
      <c r="D715" s="164"/>
      <c r="E715" s="168"/>
      <c r="F715" s="172"/>
      <c r="G715" s="159"/>
      <c r="H715" s="164"/>
      <c r="I715" s="176"/>
      <c r="J715" s="182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</row>
    <row r="716" spans="1:26" ht="16.5" customHeight="1">
      <c r="A716" s="163"/>
      <c r="B716" s="167"/>
      <c r="C716" s="163"/>
      <c r="D716" s="164"/>
      <c r="E716" s="168"/>
      <c r="F716" s="172"/>
      <c r="G716" s="159"/>
      <c r="H716" s="164"/>
      <c r="I716" s="176"/>
      <c r="J716" s="182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</row>
    <row r="717" spans="1:26" ht="16.5" customHeight="1">
      <c r="A717" s="163"/>
      <c r="B717" s="167"/>
      <c r="C717" s="163"/>
      <c r="D717" s="164"/>
      <c r="E717" s="168"/>
      <c r="F717" s="172"/>
      <c r="G717" s="159"/>
      <c r="H717" s="164"/>
      <c r="I717" s="176"/>
      <c r="J717" s="182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</row>
    <row r="718" spans="1:26" ht="16.5" customHeight="1">
      <c r="A718" s="163"/>
      <c r="B718" s="167"/>
      <c r="C718" s="163"/>
      <c r="D718" s="164"/>
      <c r="E718" s="168"/>
      <c r="F718" s="172"/>
      <c r="G718" s="159"/>
      <c r="H718" s="164"/>
      <c r="I718" s="176"/>
      <c r="J718" s="182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</row>
    <row r="719" spans="1:26" ht="16.5" customHeight="1">
      <c r="A719" s="163"/>
      <c r="B719" s="167"/>
      <c r="C719" s="163"/>
      <c r="D719" s="164"/>
      <c r="E719" s="168"/>
      <c r="F719" s="172"/>
      <c r="G719" s="159"/>
      <c r="H719" s="164"/>
      <c r="I719" s="176"/>
      <c r="J719" s="182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</row>
    <row r="720" spans="1:26" ht="16.5" customHeight="1">
      <c r="A720" s="163"/>
      <c r="B720" s="167"/>
      <c r="C720" s="163"/>
      <c r="D720" s="164"/>
      <c r="E720" s="168"/>
      <c r="F720" s="172"/>
      <c r="G720" s="159"/>
      <c r="H720" s="164"/>
      <c r="I720" s="176"/>
      <c r="J720" s="182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</row>
    <row r="721" spans="1:26" ht="16.5" customHeight="1">
      <c r="A721" s="163"/>
      <c r="B721" s="167"/>
      <c r="C721" s="163"/>
      <c r="D721" s="164"/>
      <c r="E721" s="168"/>
      <c r="F721" s="172"/>
      <c r="G721" s="159"/>
      <c r="H721" s="164"/>
      <c r="I721" s="176"/>
      <c r="J721" s="182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</row>
    <row r="722" spans="1:26" ht="16.5" customHeight="1">
      <c r="A722" s="163"/>
      <c r="B722" s="167"/>
      <c r="C722" s="163"/>
      <c r="D722" s="164"/>
      <c r="E722" s="168"/>
      <c r="F722" s="172"/>
      <c r="G722" s="159"/>
      <c r="H722" s="164"/>
      <c r="I722" s="176"/>
      <c r="J722" s="182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</row>
    <row r="723" spans="1:26" ht="16.5" customHeight="1">
      <c r="A723" s="163"/>
      <c r="B723" s="167"/>
      <c r="C723" s="163"/>
      <c r="D723" s="164"/>
      <c r="E723" s="168"/>
      <c r="F723" s="172"/>
      <c r="G723" s="159"/>
      <c r="H723" s="164"/>
      <c r="I723" s="176"/>
      <c r="J723" s="182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</row>
    <row r="724" spans="1:26" ht="16.5" customHeight="1">
      <c r="A724" s="163"/>
      <c r="B724" s="167"/>
      <c r="C724" s="163"/>
      <c r="D724" s="164"/>
      <c r="E724" s="168"/>
      <c r="F724" s="172"/>
      <c r="G724" s="159"/>
      <c r="H724" s="164"/>
      <c r="I724" s="176"/>
      <c r="J724" s="182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</row>
    <row r="725" spans="1:26" ht="16.5" customHeight="1">
      <c r="A725" s="163"/>
      <c r="B725" s="167"/>
      <c r="C725" s="163"/>
      <c r="D725" s="164"/>
      <c r="E725" s="168"/>
      <c r="F725" s="172"/>
      <c r="G725" s="159"/>
      <c r="H725" s="164"/>
      <c r="I725" s="176"/>
      <c r="J725" s="182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</row>
    <row r="726" spans="1:26" ht="16.5" customHeight="1">
      <c r="A726" s="163"/>
      <c r="B726" s="167"/>
      <c r="C726" s="163"/>
      <c r="D726" s="164"/>
      <c r="E726" s="168"/>
      <c r="F726" s="172"/>
      <c r="G726" s="159"/>
      <c r="H726" s="164"/>
      <c r="I726" s="176"/>
      <c r="J726" s="182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</row>
    <row r="727" spans="1:26" ht="16.5" customHeight="1">
      <c r="A727" s="163"/>
      <c r="B727" s="167"/>
      <c r="C727" s="163"/>
      <c r="D727" s="164"/>
      <c r="E727" s="168"/>
      <c r="F727" s="172"/>
      <c r="G727" s="159"/>
      <c r="H727" s="164"/>
      <c r="I727" s="176"/>
      <c r="J727" s="182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</row>
    <row r="728" spans="1:26" ht="16.5" customHeight="1">
      <c r="A728" s="163"/>
      <c r="B728" s="167"/>
      <c r="C728" s="163"/>
      <c r="D728" s="164"/>
      <c r="E728" s="168"/>
      <c r="F728" s="172"/>
      <c r="G728" s="159"/>
      <c r="H728" s="164"/>
      <c r="I728" s="176"/>
      <c r="J728" s="182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</row>
    <row r="729" spans="1:26" ht="16.5" customHeight="1">
      <c r="A729" s="163"/>
      <c r="B729" s="167"/>
      <c r="C729" s="163"/>
      <c r="D729" s="164"/>
      <c r="E729" s="168"/>
      <c r="F729" s="172"/>
      <c r="G729" s="159"/>
      <c r="H729" s="164"/>
      <c r="I729" s="176"/>
      <c r="J729" s="182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</row>
    <row r="730" spans="1:26" ht="16.5" customHeight="1">
      <c r="A730" s="163"/>
      <c r="B730" s="167"/>
      <c r="C730" s="163"/>
      <c r="D730" s="164"/>
      <c r="E730" s="168"/>
      <c r="F730" s="172"/>
      <c r="G730" s="159"/>
      <c r="H730" s="164"/>
      <c r="I730" s="176"/>
      <c r="J730" s="182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</row>
    <row r="731" spans="1:26" ht="16.5" customHeight="1">
      <c r="A731" s="163"/>
      <c r="B731" s="167"/>
      <c r="C731" s="163"/>
      <c r="D731" s="164"/>
      <c r="E731" s="168"/>
      <c r="F731" s="172"/>
      <c r="G731" s="159"/>
      <c r="H731" s="164"/>
      <c r="I731" s="176"/>
      <c r="J731" s="182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</row>
    <row r="732" spans="1:26" ht="16.5" customHeight="1">
      <c r="A732" s="163"/>
      <c r="B732" s="167"/>
      <c r="C732" s="163"/>
      <c r="D732" s="164"/>
      <c r="E732" s="168"/>
      <c r="F732" s="172"/>
      <c r="G732" s="159"/>
      <c r="H732" s="164"/>
      <c r="I732" s="176"/>
      <c r="J732" s="182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</row>
    <row r="733" spans="1:26" ht="16.5" customHeight="1">
      <c r="A733" s="163"/>
      <c r="B733" s="167"/>
      <c r="C733" s="163"/>
      <c r="D733" s="164"/>
      <c r="E733" s="168"/>
      <c r="F733" s="172"/>
      <c r="G733" s="159"/>
      <c r="H733" s="164"/>
      <c r="I733" s="176"/>
      <c r="J733" s="182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</row>
    <row r="734" spans="1:26" ht="16.5" customHeight="1">
      <c r="A734" s="163"/>
      <c r="B734" s="167"/>
      <c r="C734" s="163"/>
      <c r="D734" s="164"/>
      <c r="E734" s="168"/>
      <c r="F734" s="172"/>
      <c r="G734" s="159"/>
      <c r="H734" s="164"/>
      <c r="I734" s="176"/>
      <c r="J734" s="182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</row>
    <row r="735" spans="1:26" ht="16.5" customHeight="1">
      <c r="A735" s="163"/>
      <c r="B735" s="167"/>
      <c r="C735" s="163"/>
      <c r="D735" s="164"/>
      <c r="E735" s="168"/>
      <c r="F735" s="172"/>
      <c r="G735" s="159"/>
      <c r="H735" s="164"/>
      <c r="I735" s="176"/>
      <c r="J735" s="182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</row>
    <row r="736" spans="1:26" ht="16.5" customHeight="1">
      <c r="A736" s="163"/>
      <c r="B736" s="167"/>
      <c r="C736" s="163"/>
      <c r="D736" s="164"/>
      <c r="E736" s="168"/>
      <c r="F736" s="172"/>
      <c r="G736" s="159"/>
      <c r="H736" s="164"/>
      <c r="I736" s="176"/>
      <c r="J736" s="182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</row>
    <row r="737" spans="1:26" ht="16.5" customHeight="1">
      <c r="A737" s="163"/>
      <c r="B737" s="167"/>
      <c r="C737" s="163"/>
      <c r="D737" s="164"/>
      <c r="E737" s="168"/>
      <c r="F737" s="172"/>
      <c r="G737" s="159"/>
      <c r="H737" s="164"/>
      <c r="I737" s="176"/>
      <c r="J737" s="182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</row>
    <row r="738" spans="1:26" ht="16.5" customHeight="1">
      <c r="A738" s="163"/>
      <c r="B738" s="167"/>
      <c r="C738" s="163"/>
      <c r="D738" s="164"/>
      <c r="E738" s="168"/>
      <c r="F738" s="172"/>
      <c r="G738" s="159"/>
      <c r="H738" s="164"/>
      <c r="I738" s="176"/>
      <c r="J738" s="182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</row>
    <row r="739" spans="1:26" ht="16.5" customHeight="1">
      <c r="A739" s="163"/>
      <c r="B739" s="167"/>
      <c r="C739" s="163"/>
      <c r="D739" s="164"/>
      <c r="E739" s="168"/>
      <c r="F739" s="172"/>
      <c r="G739" s="159"/>
      <c r="H739" s="164"/>
      <c r="I739" s="176"/>
      <c r="J739" s="182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</row>
    <row r="740" spans="1:26" ht="16.5" customHeight="1">
      <c r="A740" s="163"/>
      <c r="B740" s="167"/>
      <c r="C740" s="163"/>
      <c r="D740" s="164"/>
      <c r="E740" s="168"/>
      <c r="F740" s="172"/>
      <c r="G740" s="159"/>
      <c r="H740" s="164"/>
      <c r="I740" s="176"/>
      <c r="J740" s="182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</row>
    <row r="741" spans="1:26" ht="16.5" customHeight="1">
      <c r="A741" s="163"/>
      <c r="B741" s="167"/>
      <c r="C741" s="163"/>
      <c r="D741" s="164"/>
      <c r="E741" s="168"/>
      <c r="F741" s="172"/>
      <c r="G741" s="159"/>
      <c r="H741" s="164"/>
      <c r="I741" s="176"/>
      <c r="J741" s="182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</row>
    <row r="742" spans="1:26" ht="16.5" customHeight="1">
      <c r="A742" s="163"/>
      <c r="B742" s="167"/>
      <c r="C742" s="163"/>
      <c r="D742" s="164"/>
      <c r="E742" s="168"/>
      <c r="F742" s="172"/>
      <c r="G742" s="159"/>
      <c r="H742" s="164"/>
      <c r="I742" s="176"/>
      <c r="J742" s="182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</row>
    <row r="743" spans="1:26" ht="16.5" customHeight="1">
      <c r="A743" s="163"/>
      <c r="B743" s="167"/>
      <c r="C743" s="163"/>
      <c r="D743" s="164"/>
      <c r="E743" s="168"/>
      <c r="F743" s="172"/>
      <c r="G743" s="159"/>
      <c r="H743" s="164"/>
      <c r="I743" s="176"/>
      <c r="J743" s="182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</row>
    <row r="744" spans="1:26" ht="16.5" customHeight="1">
      <c r="A744" s="163"/>
      <c r="B744" s="167"/>
      <c r="C744" s="163"/>
      <c r="D744" s="164"/>
      <c r="E744" s="168"/>
      <c r="F744" s="172"/>
      <c r="G744" s="159"/>
      <c r="H744" s="164"/>
      <c r="I744" s="176"/>
      <c r="J744" s="182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</row>
    <row r="745" spans="1:26" ht="16.5" customHeight="1">
      <c r="A745" s="163"/>
      <c r="B745" s="167"/>
      <c r="C745" s="163"/>
      <c r="D745" s="164"/>
      <c r="E745" s="168"/>
      <c r="F745" s="172"/>
      <c r="G745" s="159"/>
      <c r="H745" s="164"/>
      <c r="I745" s="176"/>
      <c r="J745" s="182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</row>
    <row r="746" spans="1:26" ht="16.5" customHeight="1">
      <c r="A746" s="163"/>
      <c r="B746" s="167"/>
      <c r="C746" s="163"/>
      <c r="D746" s="164"/>
      <c r="E746" s="168"/>
      <c r="F746" s="172"/>
      <c r="G746" s="159"/>
      <c r="H746" s="164"/>
      <c r="I746" s="176"/>
      <c r="J746" s="182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</row>
    <row r="747" spans="1:26" ht="16.5" customHeight="1">
      <c r="A747" s="163"/>
      <c r="B747" s="167"/>
      <c r="C747" s="163"/>
      <c r="D747" s="164"/>
      <c r="E747" s="168"/>
      <c r="F747" s="172"/>
      <c r="G747" s="159"/>
      <c r="H747" s="164"/>
      <c r="I747" s="176"/>
      <c r="J747" s="182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</row>
    <row r="748" spans="1:26" ht="16.5" customHeight="1">
      <c r="A748" s="163"/>
      <c r="B748" s="167"/>
      <c r="C748" s="163"/>
      <c r="D748" s="164"/>
      <c r="E748" s="168"/>
      <c r="F748" s="172"/>
      <c r="G748" s="159"/>
      <c r="H748" s="164"/>
      <c r="I748" s="176"/>
      <c r="J748" s="182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</row>
    <row r="749" spans="1:26" ht="16.5" customHeight="1">
      <c r="A749" s="163"/>
      <c r="B749" s="167"/>
      <c r="C749" s="163"/>
      <c r="D749" s="164"/>
      <c r="E749" s="168"/>
      <c r="F749" s="172"/>
      <c r="G749" s="159"/>
      <c r="H749" s="164"/>
      <c r="I749" s="176"/>
      <c r="J749" s="182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</row>
    <row r="750" spans="1:26" ht="16.5" customHeight="1">
      <c r="A750" s="163"/>
      <c r="B750" s="167"/>
      <c r="C750" s="163"/>
      <c r="D750" s="164"/>
      <c r="E750" s="168"/>
      <c r="F750" s="172"/>
      <c r="G750" s="159"/>
      <c r="H750" s="164"/>
      <c r="I750" s="176"/>
      <c r="J750" s="182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</row>
    <row r="751" spans="1:26" ht="16.5" customHeight="1">
      <c r="A751" s="163"/>
      <c r="B751" s="167"/>
      <c r="C751" s="163"/>
      <c r="D751" s="164"/>
      <c r="E751" s="168"/>
      <c r="F751" s="172"/>
      <c r="G751" s="159"/>
      <c r="H751" s="164"/>
      <c r="I751" s="176"/>
      <c r="J751" s="182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</row>
    <row r="752" spans="1:26" ht="16.5" customHeight="1">
      <c r="A752" s="163"/>
      <c r="B752" s="167"/>
      <c r="C752" s="163"/>
      <c r="D752" s="164"/>
      <c r="E752" s="168"/>
      <c r="F752" s="172"/>
      <c r="G752" s="159"/>
      <c r="H752" s="164"/>
      <c r="I752" s="176"/>
      <c r="J752" s="182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</row>
    <row r="753" spans="1:26" ht="16.5" customHeight="1">
      <c r="A753" s="163"/>
      <c r="B753" s="167"/>
      <c r="C753" s="163"/>
      <c r="D753" s="164"/>
      <c r="E753" s="168"/>
      <c r="F753" s="172"/>
      <c r="G753" s="159"/>
      <c r="H753" s="164"/>
      <c r="I753" s="176"/>
      <c r="J753" s="182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</row>
    <row r="754" spans="1:26" ht="16.5" customHeight="1">
      <c r="A754" s="163"/>
      <c r="B754" s="167"/>
      <c r="C754" s="163"/>
      <c r="D754" s="164"/>
      <c r="E754" s="168"/>
      <c r="F754" s="172"/>
      <c r="G754" s="159"/>
      <c r="H754" s="164"/>
      <c r="I754" s="176"/>
      <c r="J754" s="182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</row>
    <row r="755" spans="1:26" ht="16.5" customHeight="1">
      <c r="A755" s="163"/>
      <c r="B755" s="167"/>
      <c r="C755" s="163"/>
      <c r="D755" s="164"/>
      <c r="E755" s="168"/>
      <c r="F755" s="172"/>
      <c r="G755" s="159"/>
      <c r="H755" s="164"/>
      <c r="I755" s="176"/>
      <c r="J755" s="182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</row>
    <row r="756" spans="1:26" ht="16.5" customHeight="1">
      <c r="A756" s="163"/>
      <c r="B756" s="167"/>
      <c r="C756" s="163"/>
      <c r="D756" s="164"/>
      <c r="E756" s="168"/>
      <c r="F756" s="172"/>
      <c r="G756" s="159"/>
      <c r="H756" s="164"/>
      <c r="I756" s="176"/>
      <c r="J756" s="182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</row>
    <row r="757" spans="1:26" ht="16.5" customHeight="1">
      <c r="A757" s="163"/>
      <c r="B757" s="167"/>
      <c r="C757" s="163"/>
      <c r="D757" s="164"/>
      <c r="E757" s="168"/>
      <c r="F757" s="172"/>
      <c r="G757" s="159"/>
      <c r="H757" s="164"/>
      <c r="I757" s="176"/>
      <c r="J757" s="182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</row>
    <row r="758" spans="1:26" ht="16.5" customHeight="1">
      <c r="A758" s="163"/>
      <c r="B758" s="167"/>
      <c r="C758" s="163"/>
      <c r="D758" s="164"/>
      <c r="E758" s="168"/>
      <c r="F758" s="172"/>
      <c r="G758" s="159"/>
      <c r="H758" s="164"/>
      <c r="I758" s="176"/>
      <c r="J758" s="182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</row>
    <row r="759" spans="1:26" ht="16.5" customHeight="1">
      <c r="A759" s="163"/>
      <c r="B759" s="167"/>
      <c r="C759" s="163"/>
      <c r="D759" s="164"/>
      <c r="E759" s="168"/>
      <c r="F759" s="172"/>
      <c r="G759" s="159"/>
      <c r="H759" s="164"/>
      <c r="I759" s="176"/>
      <c r="J759" s="182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</row>
    <row r="760" spans="1:26" ht="16.5" customHeight="1">
      <c r="A760" s="163"/>
      <c r="B760" s="167"/>
      <c r="C760" s="163"/>
      <c r="D760" s="164"/>
      <c r="E760" s="168"/>
      <c r="F760" s="172"/>
      <c r="G760" s="159"/>
      <c r="H760" s="164"/>
      <c r="I760" s="176"/>
      <c r="J760" s="182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</row>
    <row r="761" spans="1:26" ht="16.5" customHeight="1">
      <c r="A761" s="163"/>
      <c r="B761" s="167"/>
      <c r="C761" s="163"/>
      <c r="D761" s="164"/>
      <c r="E761" s="168"/>
      <c r="F761" s="172"/>
      <c r="G761" s="159"/>
      <c r="H761" s="164"/>
      <c r="I761" s="176"/>
      <c r="J761" s="182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</row>
    <row r="762" spans="1:26" ht="16.5" customHeight="1">
      <c r="A762" s="163"/>
      <c r="B762" s="167"/>
      <c r="C762" s="163"/>
      <c r="D762" s="164"/>
      <c r="E762" s="168"/>
      <c r="F762" s="172"/>
      <c r="G762" s="159"/>
      <c r="H762" s="164"/>
      <c r="I762" s="176"/>
      <c r="J762" s="182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</row>
    <row r="763" spans="1:26" ht="16.5" customHeight="1">
      <c r="A763" s="163"/>
      <c r="B763" s="167"/>
      <c r="C763" s="163"/>
      <c r="D763" s="164"/>
      <c r="E763" s="168"/>
      <c r="F763" s="172"/>
      <c r="G763" s="159"/>
      <c r="H763" s="164"/>
      <c r="I763" s="176"/>
      <c r="J763" s="182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</row>
    <row r="764" spans="1:26" ht="16.5" customHeight="1">
      <c r="A764" s="163"/>
      <c r="B764" s="167"/>
      <c r="C764" s="163"/>
      <c r="D764" s="164"/>
      <c r="E764" s="168"/>
      <c r="F764" s="172"/>
      <c r="G764" s="159"/>
      <c r="H764" s="164"/>
      <c r="I764" s="176"/>
      <c r="J764" s="182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</row>
    <row r="765" spans="1:26" ht="16.5" customHeight="1">
      <c r="A765" s="163"/>
      <c r="B765" s="167"/>
      <c r="C765" s="163"/>
      <c r="D765" s="164"/>
      <c r="E765" s="168"/>
      <c r="F765" s="172"/>
      <c r="G765" s="159"/>
      <c r="H765" s="164"/>
      <c r="I765" s="176"/>
      <c r="J765" s="182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</row>
    <row r="766" spans="1:26" ht="16.5" customHeight="1">
      <c r="A766" s="163"/>
      <c r="B766" s="167"/>
      <c r="C766" s="163"/>
      <c r="D766" s="164"/>
      <c r="E766" s="168"/>
      <c r="F766" s="172"/>
      <c r="G766" s="159"/>
      <c r="H766" s="164"/>
      <c r="I766" s="176"/>
      <c r="J766" s="182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</row>
    <row r="767" spans="1:26" ht="16.5" customHeight="1">
      <c r="A767" s="163"/>
      <c r="B767" s="167"/>
      <c r="C767" s="163"/>
      <c r="D767" s="164"/>
      <c r="E767" s="168"/>
      <c r="F767" s="172"/>
      <c r="G767" s="159"/>
      <c r="H767" s="164"/>
      <c r="I767" s="176"/>
      <c r="J767" s="182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</row>
    <row r="768" spans="1:26" ht="16.5" customHeight="1">
      <c r="A768" s="163"/>
      <c r="B768" s="167"/>
      <c r="C768" s="163"/>
      <c r="D768" s="164"/>
      <c r="E768" s="168"/>
      <c r="F768" s="172"/>
      <c r="G768" s="159"/>
      <c r="H768" s="164"/>
      <c r="I768" s="176"/>
      <c r="J768" s="182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</row>
    <row r="769" spans="1:26" ht="16.5" customHeight="1">
      <c r="A769" s="163"/>
      <c r="B769" s="167"/>
      <c r="C769" s="163"/>
      <c r="D769" s="164"/>
      <c r="E769" s="168"/>
      <c r="F769" s="172"/>
      <c r="G769" s="159"/>
      <c r="H769" s="164"/>
      <c r="I769" s="176"/>
      <c r="J769" s="182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</row>
    <row r="770" spans="1:26" ht="16.5" customHeight="1">
      <c r="A770" s="163"/>
      <c r="B770" s="167"/>
      <c r="C770" s="163"/>
      <c r="D770" s="164"/>
      <c r="E770" s="168"/>
      <c r="F770" s="172"/>
      <c r="G770" s="159"/>
      <c r="H770" s="164"/>
      <c r="I770" s="176"/>
      <c r="J770" s="182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</row>
    <row r="771" spans="1:26" ht="16.5" customHeight="1">
      <c r="A771" s="163"/>
      <c r="B771" s="167"/>
      <c r="C771" s="163"/>
      <c r="D771" s="164"/>
      <c r="E771" s="168"/>
      <c r="F771" s="172"/>
      <c r="G771" s="159"/>
      <c r="H771" s="164"/>
      <c r="I771" s="176"/>
      <c r="J771" s="182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</row>
    <row r="772" spans="1:26" ht="16.5" customHeight="1">
      <c r="A772" s="163"/>
      <c r="B772" s="167"/>
      <c r="C772" s="163"/>
      <c r="D772" s="164"/>
      <c r="E772" s="168"/>
      <c r="F772" s="172"/>
      <c r="G772" s="159"/>
      <c r="H772" s="164"/>
      <c r="I772" s="176"/>
      <c r="J772" s="182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</row>
    <row r="773" spans="1:26" ht="16.5" customHeight="1">
      <c r="A773" s="163"/>
      <c r="B773" s="167"/>
      <c r="C773" s="163"/>
      <c r="D773" s="164"/>
      <c r="E773" s="168"/>
      <c r="F773" s="172"/>
      <c r="G773" s="159"/>
      <c r="H773" s="164"/>
      <c r="I773" s="176"/>
      <c r="J773" s="182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</row>
    <row r="774" spans="1:26" ht="16.5" customHeight="1">
      <c r="A774" s="163"/>
      <c r="B774" s="167"/>
      <c r="C774" s="163"/>
      <c r="D774" s="164"/>
      <c r="E774" s="168"/>
      <c r="F774" s="172"/>
      <c r="G774" s="159"/>
      <c r="H774" s="164"/>
      <c r="I774" s="176"/>
      <c r="J774" s="182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</row>
    <row r="775" spans="1:26" ht="16.5" customHeight="1">
      <c r="A775" s="163"/>
      <c r="B775" s="167"/>
      <c r="C775" s="163"/>
      <c r="D775" s="164"/>
      <c r="E775" s="168"/>
      <c r="F775" s="172"/>
      <c r="G775" s="159"/>
      <c r="H775" s="164"/>
      <c r="I775" s="176"/>
      <c r="J775" s="182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</row>
    <row r="776" spans="1:26" ht="16.5" customHeight="1">
      <c r="A776" s="163"/>
      <c r="B776" s="167"/>
      <c r="C776" s="163"/>
      <c r="D776" s="164"/>
      <c r="E776" s="168"/>
      <c r="F776" s="172"/>
      <c r="G776" s="159"/>
      <c r="H776" s="164"/>
      <c r="I776" s="176"/>
      <c r="J776" s="182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</row>
    <row r="777" spans="1:26" ht="16.5" customHeight="1">
      <c r="A777" s="163"/>
      <c r="B777" s="167"/>
      <c r="C777" s="163"/>
      <c r="D777" s="164"/>
      <c r="E777" s="168"/>
      <c r="F777" s="172"/>
      <c r="G777" s="159"/>
      <c r="H777" s="164"/>
      <c r="I777" s="176"/>
      <c r="J777" s="182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</row>
    <row r="778" spans="1:26" ht="16.5" customHeight="1">
      <c r="A778" s="163"/>
      <c r="B778" s="167"/>
      <c r="C778" s="163"/>
      <c r="D778" s="164"/>
      <c r="E778" s="168"/>
      <c r="F778" s="172"/>
      <c r="G778" s="159"/>
      <c r="H778" s="164"/>
      <c r="I778" s="176"/>
      <c r="J778" s="182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</row>
    <row r="779" spans="1:26" ht="16.5" customHeight="1">
      <c r="A779" s="163"/>
      <c r="B779" s="167"/>
      <c r="C779" s="163"/>
      <c r="D779" s="164"/>
      <c r="E779" s="168"/>
      <c r="F779" s="172"/>
      <c r="G779" s="159"/>
      <c r="H779" s="164"/>
      <c r="I779" s="176"/>
      <c r="J779" s="182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</row>
    <row r="780" spans="1:26" ht="16.5" customHeight="1">
      <c r="A780" s="163"/>
      <c r="B780" s="167"/>
      <c r="C780" s="163"/>
      <c r="D780" s="164"/>
      <c r="E780" s="168"/>
      <c r="F780" s="172"/>
      <c r="G780" s="159"/>
      <c r="H780" s="164"/>
      <c r="I780" s="176"/>
      <c r="J780" s="182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</row>
    <row r="781" spans="1:26" ht="16.5" customHeight="1">
      <c r="A781" s="163"/>
      <c r="B781" s="167"/>
      <c r="C781" s="163"/>
      <c r="D781" s="164"/>
      <c r="E781" s="168"/>
      <c r="F781" s="172"/>
      <c r="G781" s="159"/>
      <c r="H781" s="164"/>
      <c r="I781" s="176"/>
      <c r="J781" s="182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</row>
    <row r="782" spans="1:26" ht="16.5" customHeight="1">
      <c r="A782" s="163"/>
      <c r="B782" s="167"/>
      <c r="C782" s="163"/>
      <c r="D782" s="164"/>
      <c r="E782" s="168"/>
      <c r="F782" s="172"/>
      <c r="G782" s="159"/>
      <c r="H782" s="164"/>
      <c r="I782" s="176"/>
      <c r="J782" s="182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</row>
    <row r="783" spans="1:26" ht="16.5" customHeight="1">
      <c r="A783" s="163"/>
      <c r="B783" s="167"/>
      <c r="C783" s="163"/>
      <c r="D783" s="164"/>
      <c r="E783" s="168"/>
      <c r="F783" s="172"/>
      <c r="G783" s="159"/>
      <c r="H783" s="164"/>
      <c r="I783" s="176"/>
      <c r="J783" s="182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</row>
    <row r="784" spans="1:26" ht="16.5" customHeight="1">
      <c r="A784" s="163"/>
      <c r="B784" s="167"/>
      <c r="C784" s="163"/>
      <c r="D784" s="164"/>
      <c r="E784" s="168"/>
      <c r="F784" s="172"/>
      <c r="G784" s="159"/>
      <c r="H784" s="164"/>
      <c r="I784" s="176"/>
      <c r="J784" s="182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</row>
    <row r="785" spans="1:26" ht="16.5" customHeight="1">
      <c r="A785" s="163"/>
      <c r="B785" s="167"/>
      <c r="C785" s="163"/>
      <c r="D785" s="164"/>
      <c r="E785" s="168"/>
      <c r="F785" s="172"/>
      <c r="G785" s="159"/>
      <c r="H785" s="164"/>
      <c r="I785" s="176"/>
      <c r="J785" s="182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</row>
    <row r="786" spans="1:26" ht="16.5" customHeight="1">
      <c r="A786" s="163"/>
      <c r="B786" s="167"/>
      <c r="C786" s="163"/>
      <c r="D786" s="164"/>
      <c r="E786" s="168"/>
      <c r="F786" s="172"/>
      <c r="G786" s="159"/>
      <c r="H786" s="164"/>
      <c r="I786" s="176"/>
      <c r="J786" s="182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</row>
    <row r="787" spans="1:26" ht="16.5" customHeight="1">
      <c r="A787" s="163"/>
      <c r="B787" s="167"/>
      <c r="C787" s="163"/>
      <c r="D787" s="164"/>
      <c r="E787" s="168"/>
      <c r="F787" s="172"/>
      <c r="G787" s="159"/>
      <c r="H787" s="164"/>
      <c r="I787" s="176"/>
      <c r="J787" s="182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</row>
    <row r="788" spans="1:26" ht="16.5" customHeight="1">
      <c r="A788" s="163"/>
      <c r="B788" s="167"/>
      <c r="C788" s="163"/>
      <c r="D788" s="164"/>
      <c r="E788" s="168"/>
      <c r="F788" s="172"/>
      <c r="G788" s="159"/>
      <c r="H788" s="164"/>
      <c r="I788" s="176"/>
      <c r="J788" s="182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</row>
    <row r="789" spans="1:26" ht="16.5" customHeight="1">
      <c r="A789" s="163"/>
      <c r="B789" s="167"/>
      <c r="C789" s="163"/>
      <c r="D789" s="164"/>
      <c r="E789" s="168"/>
      <c r="F789" s="172"/>
      <c r="G789" s="159"/>
      <c r="H789" s="164"/>
      <c r="I789" s="176"/>
      <c r="J789" s="182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</row>
    <row r="790" spans="1:26" ht="16.5" customHeight="1">
      <c r="A790" s="163"/>
      <c r="B790" s="167"/>
      <c r="C790" s="163"/>
      <c r="D790" s="164"/>
      <c r="E790" s="168"/>
      <c r="F790" s="172"/>
      <c r="G790" s="159"/>
      <c r="H790" s="164"/>
      <c r="I790" s="176"/>
      <c r="J790" s="182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</row>
    <row r="791" spans="1:26" ht="16.5" customHeight="1">
      <c r="A791" s="163"/>
      <c r="B791" s="167"/>
      <c r="C791" s="163"/>
      <c r="D791" s="164"/>
      <c r="E791" s="168"/>
      <c r="F791" s="172"/>
      <c r="G791" s="159"/>
      <c r="H791" s="164"/>
      <c r="I791" s="176"/>
      <c r="J791" s="182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</row>
    <row r="792" spans="1:26" ht="16.5" customHeight="1">
      <c r="A792" s="163"/>
      <c r="B792" s="167"/>
      <c r="C792" s="163"/>
      <c r="D792" s="164"/>
      <c r="E792" s="168"/>
      <c r="F792" s="172"/>
      <c r="G792" s="159"/>
      <c r="H792" s="164"/>
      <c r="I792" s="176"/>
      <c r="J792" s="182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</row>
    <row r="793" spans="1:26" ht="16.5" customHeight="1">
      <c r="A793" s="163"/>
      <c r="B793" s="167"/>
      <c r="C793" s="163"/>
      <c r="D793" s="164"/>
      <c r="E793" s="168"/>
      <c r="F793" s="172"/>
      <c r="G793" s="159"/>
      <c r="H793" s="164"/>
      <c r="I793" s="176"/>
      <c r="J793" s="182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</row>
    <row r="794" spans="1:26" ht="16.5" customHeight="1">
      <c r="A794" s="163"/>
      <c r="B794" s="167"/>
      <c r="C794" s="163"/>
      <c r="D794" s="164"/>
      <c r="E794" s="168"/>
      <c r="F794" s="172"/>
      <c r="G794" s="159"/>
      <c r="H794" s="164"/>
      <c r="I794" s="176"/>
      <c r="J794" s="182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</row>
    <row r="795" spans="1:26" ht="16.5" customHeight="1">
      <c r="A795" s="163"/>
      <c r="B795" s="167"/>
      <c r="C795" s="163"/>
      <c r="D795" s="164"/>
      <c r="E795" s="168"/>
      <c r="F795" s="172"/>
      <c r="G795" s="159"/>
      <c r="H795" s="164"/>
      <c r="I795" s="176"/>
      <c r="J795" s="182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</row>
    <row r="796" spans="1:26" ht="16.5" customHeight="1">
      <c r="A796" s="163"/>
      <c r="B796" s="167"/>
      <c r="C796" s="163"/>
      <c r="D796" s="164"/>
      <c r="E796" s="168"/>
      <c r="F796" s="172"/>
      <c r="G796" s="159"/>
      <c r="H796" s="164"/>
      <c r="I796" s="176"/>
      <c r="J796" s="182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</row>
    <row r="797" spans="1:26" ht="16.5" customHeight="1">
      <c r="A797" s="163"/>
      <c r="B797" s="167"/>
      <c r="C797" s="163"/>
      <c r="D797" s="164"/>
      <c r="E797" s="168"/>
      <c r="F797" s="172"/>
      <c r="G797" s="159"/>
      <c r="H797" s="164"/>
      <c r="I797" s="176"/>
      <c r="J797" s="182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</row>
    <row r="798" spans="1:26" ht="16.5" customHeight="1">
      <c r="A798" s="163"/>
      <c r="B798" s="167"/>
      <c r="C798" s="163"/>
      <c r="D798" s="164"/>
      <c r="E798" s="168"/>
      <c r="F798" s="172"/>
      <c r="G798" s="159"/>
      <c r="H798" s="164"/>
      <c r="I798" s="176"/>
      <c r="J798" s="182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</row>
    <row r="799" spans="1:26" ht="16.5" customHeight="1">
      <c r="A799" s="163"/>
      <c r="B799" s="167"/>
      <c r="C799" s="163"/>
      <c r="D799" s="164"/>
      <c r="E799" s="168"/>
      <c r="F799" s="172"/>
      <c r="G799" s="159"/>
      <c r="H799" s="164"/>
      <c r="I799" s="176"/>
      <c r="J799" s="182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</row>
    <row r="800" spans="1:26" ht="16.5" customHeight="1">
      <c r="A800" s="163"/>
      <c r="B800" s="167"/>
      <c r="C800" s="163"/>
      <c r="D800" s="164"/>
      <c r="E800" s="168"/>
      <c r="F800" s="172"/>
      <c r="G800" s="159"/>
      <c r="H800" s="164"/>
      <c r="I800" s="176"/>
      <c r="J800" s="182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</row>
    <row r="801" spans="1:26" ht="16.5" customHeight="1">
      <c r="A801" s="163"/>
      <c r="B801" s="167"/>
      <c r="C801" s="163"/>
      <c r="D801" s="164"/>
      <c r="E801" s="168"/>
      <c r="F801" s="172"/>
      <c r="G801" s="159"/>
      <c r="H801" s="164"/>
      <c r="I801" s="176"/>
      <c r="J801" s="182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</row>
    <row r="802" spans="1:26" ht="16.5" customHeight="1">
      <c r="A802" s="163"/>
      <c r="B802" s="167"/>
      <c r="C802" s="163"/>
      <c r="D802" s="164"/>
      <c r="E802" s="168"/>
      <c r="F802" s="172"/>
      <c r="G802" s="159"/>
      <c r="H802" s="164"/>
      <c r="I802" s="176"/>
      <c r="J802" s="182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</row>
    <row r="803" spans="1:26" ht="16.5" customHeight="1">
      <c r="A803" s="163"/>
      <c r="B803" s="167"/>
      <c r="C803" s="163"/>
      <c r="D803" s="164"/>
      <c r="E803" s="168"/>
      <c r="F803" s="172"/>
      <c r="G803" s="159"/>
      <c r="H803" s="164"/>
      <c r="I803" s="176"/>
      <c r="J803" s="182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</row>
    <row r="804" spans="1:26" ht="16.5" customHeight="1">
      <c r="A804" s="163"/>
      <c r="B804" s="167"/>
      <c r="C804" s="163"/>
      <c r="D804" s="164"/>
      <c r="E804" s="168"/>
      <c r="F804" s="172"/>
      <c r="G804" s="159"/>
      <c r="H804" s="164"/>
      <c r="I804" s="176"/>
      <c r="J804" s="182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</row>
    <row r="805" spans="1:26" ht="16.5" customHeight="1">
      <c r="A805" s="163"/>
      <c r="B805" s="167"/>
      <c r="C805" s="163"/>
      <c r="D805" s="164"/>
      <c r="E805" s="168"/>
      <c r="F805" s="172"/>
      <c r="G805" s="159"/>
      <c r="H805" s="164"/>
      <c r="I805" s="176"/>
      <c r="J805" s="182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</row>
    <row r="806" spans="1:26" ht="16.5" customHeight="1">
      <c r="A806" s="163"/>
      <c r="B806" s="167"/>
      <c r="C806" s="163"/>
      <c r="D806" s="164"/>
      <c r="E806" s="168"/>
      <c r="F806" s="172"/>
      <c r="G806" s="159"/>
      <c r="H806" s="164"/>
      <c r="I806" s="176"/>
      <c r="J806" s="182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</row>
    <row r="807" spans="1:26" ht="16.5" customHeight="1">
      <c r="A807" s="163"/>
      <c r="B807" s="167"/>
      <c r="C807" s="163"/>
      <c r="D807" s="164"/>
      <c r="E807" s="168"/>
      <c r="F807" s="172"/>
      <c r="G807" s="159"/>
      <c r="H807" s="164"/>
      <c r="I807" s="176"/>
      <c r="J807" s="182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</row>
    <row r="808" spans="1:26" ht="16.5" customHeight="1">
      <c r="A808" s="163"/>
      <c r="B808" s="167"/>
      <c r="C808" s="163"/>
      <c r="D808" s="164"/>
      <c r="E808" s="168"/>
      <c r="F808" s="172"/>
      <c r="G808" s="159"/>
      <c r="H808" s="164"/>
      <c r="I808" s="176"/>
      <c r="J808" s="182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</row>
    <row r="809" spans="1:26" ht="16.5" customHeight="1">
      <c r="A809" s="163"/>
      <c r="B809" s="167"/>
      <c r="C809" s="163"/>
      <c r="D809" s="164"/>
      <c r="E809" s="168"/>
      <c r="F809" s="172"/>
      <c r="G809" s="159"/>
      <c r="H809" s="164"/>
      <c r="I809" s="176"/>
      <c r="J809" s="182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</row>
    <row r="810" spans="1:26" ht="16.5" customHeight="1">
      <c r="A810" s="163"/>
      <c r="B810" s="167"/>
      <c r="C810" s="163"/>
      <c r="D810" s="164"/>
      <c r="E810" s="168"/>
      <c r="F810" s="172"/>
      <c r="G810" s="159"/>
      <c r="H810" s="164"/>
      <c r="I810" s="176"/>
      <c r="J810" s="182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</row>
    <row r="811" spans="1:26" ht="16.5" customHeight="1">
      <c r="A811" s="163"/>
      <c r="B811" s="167"/>
      <c r="C811" s="163"/>
      <c r="D811" s="164"/>
      <c r="E811" s="168"/>
      <c r="F811" s="172"/>
      <c r="G811" s="159"/>
      <c r="H811" s="164"/>
      <c r="I811" s="176"/>
      <c r="J811" s="182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</row>
    <row r="812" spans="1:26" ht="16.5" customHeight="1">
      <c r="A812" s="163"/>
      <c r="B812" s="167"/>
      <c r="C812" s="163"/>
      <c r="D812" s="164"/>
      <c r="E812" s="168"/>
      <c r="F812" s="172"/>
      <c r="G812" s="159"/>
      <c r="H812" s="164"/>
      <c r="I812" s="176"/>
      <c r="J812" s="182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</row>
    <row r="813" spans="1:26" ht="16.5" customHeight="1">
      <c r="A813" s="163"/>
      <c r="B813" s="167"/>
      <c r="C813" s="163"/>
      <c r="D813" s="164"/>
      <c r="E813" s="168"/>
      <c r="F813" s="172"/>
      <c r="G813" s="159"/>
      <c r="H813" s="164"/>
      <c r="I813" s="176"/>
      <c r="J813" s="182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</row>
    <row r="814" spans="1:26" ht="16.5" customHeight="1">
      <c r="A814" s="163"/>
      <c r="B814" s="167"/>
      <c r="C814" s="163"/>
      <c r="D814" s="164"/>
      <c r="E814" s="168"/>
      <c r="F814" s="172"/>
      <c r="G814" s="159"/>
      <c r="H814" s="164"/>
      <c r="I814" s="176"/>
      <c r="J814" s="182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</row>
    <row r="815" spans="1:26" ht="16.5" customHeight="1">
      <c r="A815" s="163"/>
      <c r="B815" s="167"/>
      <c r="C815" s="163"/>
      <c r="D815" s="164"/>
      <c r="E815" s="168"/>
      <c r="F815" s="172"/>
      <c r="G815" s="159"/>
      <c r="H815" s="164"/>
      <c r="I815" s="176"/>
      <c r="J815" s="182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</row>
    <row r="816" spans="1:26" ht="16.5" customHeight="1">
      <c r="A816" s="163"/>
      <c r="B816" s="167"/>
      <c r="C816" s="163"/>
      <c r="D816" s="164"/>
      <c r="E816" s="168"/>
      <c r="F816" s="172"/>
      <c r="G816" s="159"/>
      <c r="H816" s="164"/>
      <c r="I816" s="176"/>
      <c r="J816" s="182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</row>
    <row r="817" spans="1:26" ht="16.5" customHeight="1">
      <c r="A817" s="163"/>
      <c r="B817" s="167"/>
      <c r="C817" s="163"/>
      <c r="D817" s="164"/>
      <c r="E817" s="168"/>
      <c r="F817" s="172"/>
      <c r="G817" s="159"/>
      <c r="H817" s="164"/>
      <c r="I817" s="176"/>
      <c r="J817" s="182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</row>
    <row r="818" spans="1:26" ht="16.5" customHeight="1">
      <c r="A818" s="163"/>
      <c r="B818" s="167"/>
      <c r="C818" s="163"/>
      <c r="D818" s="164"/>
      <c r="E818" s="168"/>
      <c r="F818" s="172"/>
      <c r="G818" s="159"/>
      <c r="H818" s="164"/>
      <c r="I818" s="176"/>
      <c r="J818" s="182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</row>
    <row r="819" spans="1:26" ht="16.5" customHeight="1">
      <c r="A819" s="163"/>
      <c r="B819" s="167"/>
      <c r="C819" s="163"/>
      <c r="D819" s="164"/>
      <c r="E819" s="168"/>
      <c r="F819" s="172"/>
      <c r="G819" s="159"/>
      <c r="H819" s="164"/>
      <c r="I819" s="176"/>
      <c r="J819" s="182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</row>
    <row r="820" spans="1:26" ht="16.5" customHeight="1">
      <c r="A820" s="163"/>
      <c r="B820" s="167"/>
      <c r="C820" s="163"/>
      <c r="D820" s="164"/>
      <c r="E820" s="168"/>
      <c r="F820" s="172"/>
      <c r="G820" s="159"/>
      <c r="H820" s="164"/>
      <c r="I820" s="176"/>
      <c r="J820" s="182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</row>
    <row r="821" spans="1:26" ht="16.5" customHeight="1">
      <c r="A821" s="163"/>
      <c r="B821" s="167"/>
      <c r="C821" s="163"/>
      <c r="D821" s="164"/>
      <c r="E821" s="168"/>
      <c r="F821" s="172"/>
      <c r="G821" s="159"/>
      <c r="H821" s="164"/>
      <c r="I821" s="176"/>
      <c r="J821" s="182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</row>
    <row r="822" spans="1:26" ht="16.5" customHeight="1">
      <c r="A822" s="163"/>
      <c r="B822" s="167"/>
      <c r="C822" s="163"/>
      <c r="D822" s="164"/>
      <c r="E822" s="168"/>
      <c r="F822" s="172"/>
      <c r="G822" s="159"/>
      <c r="H822" s="164"/>
      <c r="I822" s="176"/>
      <c r="J822" s="182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</row>
    <row r="823" spans="1:26" ht="16.5" customHeight="1">
      <c r="A823" s="163"/>
      <c r="B823" s="167"/>
      <c r="C823" s="163"/>
      <c r="D823" s="164"/>
      <c r="E823" s="168"/>
      <c r="F823" s="172"/>
      <c r="G823" s="159"/>
      <c r="H823" s="164"/>
      <c r="I823" s="176"/>
      <c r="J823" s="182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</row>
    <row r="824" spans="1:26" ht="16.5" customHeight="1">
      <c r="A824" s="163"/>
      <c r="B824" s="167"/>
      <c r="C824" s="163"/>
      <c r="D824" s="164"/>
      <c r="E824" s="168"/>
      <c r="F824" s="172"/>
      <c r="G824" s="159"/>
      <c r="H824" s="164"/>
      <c r="I824" s="176"/>
      <c r="J824" s="182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</row>
    <row r="825" spans="1:26" ht="16.5" customHeight="1">
      <c r="A825" s="163"/>
      <c r="B825" s="167"/>
      <c r="C825" s="163"/>
      <c r="D825" s="164"/>
      <c r="E825" s="168"/>
      <c r="F825" s="172"/>
      <c r="G825" s="159"/>
      <c r="H825" s="164"/>
      <c r="I825" s="176"/>
      <c r="J825" s="182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</row>
    <row r="826" spans="1:26" ht="16.5" customHeight="1">
      <c r="A826" s="163"/>
      <c r="B826" s="167"/>
      <c r="C826" s="163"/>
      <c r="D826" s="164"/>
      <c r="E826" s="168"/>
      <c r="F826" s="172"/>
      <c r="G826" s="159"/>
      <c r="H826" s="164"/>
      <c r="I826" s="176"/>
      <c r="J826" s="182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</row>
    <row r="827" spans="1:26" ht="16.5" customHeight="1">
      <c r="A827" s="163"/>
      <c r="B827" s="167"/>
      <c r="C827" s="163"/>
      <c r="D827" s="164"/>
      <c r="E827" s="168"/>
      <c r="F827" s="172"/>
      <c r="G827" s="159"/>
      <c r="H827" s="164"/>
      <c r="I827" s="176"/>
      <c r="J827" s="182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</row>
    <row r="828" spans="1:26" ht="16.5" customHeight="1">
      <c r="A828" s="163"/>
      <c r="B828" s="167"/>
      <c r="C828" s="163"/>
      <c r="D828" s="164"/>
      <c r="E828" s="168"/>
      <c r="F828" s="172"/>
      <c r="G828" s="159"/>
      <c r="H828" s="164"/>
      <c r="I828" s="176"/>
      <c r="J828" s="182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</row>
    <row r="829" spans="1:26" ht="16.5" customHeight="1">
      <c r="A829" s="163"/>
      <c r="B829" s="167"/>
      <c r="C829" s="163"/>
      <c r="D829" s="164"/>
      <c r="E829" s="168"/>
      <c r="F829" s="172"/>
      <c r="G829" s="159"/>
      <c r="H829" s="164"/>
      <c r="I829" s="176"/>
      <c r="J829" s="182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</row>
    <row r="830" spans="1:26" ht="16.5" customHeight="1">
      <c r="A830" s="163"/>
      <c r="B830" s="167"/>
      <c r="C830" s="163"/>
      <c r="D830" s="164"/>
      <c r="E830" s="168"/>
      <c r="F830" s="172"/>
      <c r="G830" s="159"/>
      <c r="H830" s="164"/>
      <c r="I830" s="176"/>
      <c r="J830" s="182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</row>
    <row r="831" spans="1:26" ht="16.5" customHeight="1">
      <c r="A831" s="163"/>
      <c r="B831" s="167"/>
      <c r="C831" s="163"/>
      <c r="D831" s="164"/>
      <c r="E831" s="168"/>
      <c r="F831" s="172"/>
      <c r="G831" s="159"/>
      <c r="H831" s="164"/>
      <c r="I831" s="176"/>
      <c r="J831" s="182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</row>
    <row r="832" spans="1:26" ht="16.5" customHeight="1">
      <c r="A832" s="163"/>
      <c r="B832" s="167"/>
      <c r="C832" s="163"/>
      <c r="D832" s="164"/>
      <c r="E832" s="168"/>
      <c r="F832" s="172"/>
      <c r="G832" s="159"/>
      <c r="H832" s="164"/>
      <c r="I832" s="176"/>
      <c r="J832" s="182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</row>
    <row r="833" spans="1:26" ht="16.5" customHeight="1">
      <c r="A833" s="163"/>
      <c r="B833" s="167"/>
      <c r="C833" s="163"/>
      <c r="D833" s="164"/>
      <c r="E833" s="168"/>
      <c r="F833" s="172"/>
      <c r="G833" s="159"/>
      <c r="H833" s="164"/>
      <c r="I833" s="176"/>
      <c r="J833" s="182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</row>
    <row r="834" spans="1:26" ht="16.5" customHeight="1">
      <c r="A834" s="163"/>
      <c r="B834" s="167"/>
      <c r="C834" s="163"/>
      <c r="D834" s="164"/>
      <c r="E834" s="168"/>
      <c r="F834" s="172"/>
      <c r="G834" s="159"/>
      <c r="H834" s="164"/>
      <c r="I834" s="176"/>
      <c r="J834" s="182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</row>
    <row r="835" spans="1:26" ht="16.5" customHeight="1">
      <c r="A835" s="163"/>
      <c r="B835" s="167"/>
      <c r="C835" s="163"/>
      <c r="D835" s="164"/>
      <c r="E835" s="168"/>
      <c r="F835" s="172"/>
      <c r="G835" s="159"/>
      <c r="H835" s="164"/>
      <c r="I835" s="176"/>
      <c r="J835" s="182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</row>
    <row r="836" spans="1:26" ht="16.5" customHeight="1">
      <c r="A836" s="163"/>
      <c r="B836" s="167"/>
      <c r="C836" s="163"/>
      <c r="D836" s="164"/>
      <c r="E836" s="168"/>
      <c r="F836" s="172"/>
      <c r="G836" s="159"/>
      <c r="H836" s="164"/>
      <c r="I836" s="176"/>
      <c r="J836" s="182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</row>
    <row r="837" spans="1:26" ht="16.5" customHeight="1">
      <c r="A837" s="163"/>
      <c r="B837" s="167"/>
      <c r="C837" s="163"/>
      <c r="D837" s="164"/>
      <c r="E837" s="168"/>
      <c r="F837" s="172"/>
      <c r="G837" s="159"/>
      <c r="H837" s="164"/>
      <c r="I837" s="176"/>
      <c r="J837" s="182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</row>
    <row r="838" spans="1:26" ht="16.5" customHeight="1">
      <c r="A838" s="163"/>
      <c r="B838" s="167"/>
      <c r="C838" s="163"/>
      <c r="D838" s="164"/>
      <c r="E838" s="168"/>
      <c r="F838" s="172"/>
      <c r="G838" s="159"/>
      <c r="H838" s="164"/>
      <c r="I838" s="176"/>
      <c r="J838" s="182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</row>
    <row r="839" spans="1:26" ht="16.5" customHeight="1">
      <c r="A839" s="163"/>
      <c r="B839" s="167"/>
      <c r="C839" s="163"/>
      <c r="D839" s="164"/>
      <c r="E839" s="168"/>
      <c r="F839" s="172"/>
      <c r="G839" s="159"/>
      <c r="H839" s="164"/>
      <c r="I839" s="176"/>
      <c r="J839" s="182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</row>
    <row r="840" spans="1:26" ht="16.5" customHeight="1">
      <c r="A840" s="163"/>
      <c r="B840" s="167"/>
      <c r="C840" s="163"/>
      <c r="D840" s="164"/>
      <c r="E840" s="168"/>
      <c r="F840" s="172"/>
      <c r="G840" s="159"/>
      <c r="H840" s="164"/>
      <c r="I840" s="176"/>
      <c r="J840" s="182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</row>
    <row r="841" spans="1:26" ht="16.5" customHeight="1">
      <c r="A841" s="163"/>
      <c r="B841" s="167"/>
      <c r="C841" s="163"/>
      <c r="D841" s="164"/>
      <c r="E841" s="168"/>
      <c r="F841" s="172"/>
      <c r="G841" s="159"/>
      <c r="H841" s="164"/>
      <c r="I841" s="176"/>
      <c r="J841" s="182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</row>
    <row r="842" spans="1:26" ht="16.5" customHeight="1">
      <c r="A842" s="163"/>
      <c r="B842" s="167"/>
      <c r="C842" s="163"/>
      <c r="D842" s="164"/>
      <c r="E842" s="168"/>
      <c r="F842" s="172"/>
      <c r="G842" s="159"/>
      <c r="H842" s="164"/>
      <c r="I842" s="176"/>
      <c r="J842" s="182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</row>
    <row r="843" spans="1:26" ht="16.5" customHeight="1">
      <c r="A843" s="163"/>
      <c r="B843" s="167"/>
      <c r="C843" s="163"/>
      <c r="D843" s="164"/>
      <c r="E843" s="168"/>
      <c r="F843" s="172"/>
      <c r="G843" s="159"/>
      <c r="H843" s="164"/>
      <c r="I843" s="176"/>
      <c r="J843" s="182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</row>
    <row r="844" spans="1:26" ht="16.5" customHeight="1">
      <c r="A844" s="163"/>
      <c r="B844" s="167"/>
      <c r="C844" s="163"/>
      <c r="D844" s="164"/>
      <c r="E844" s="168"/>
      <c r="F844" s="172"/>
      <c r="G844" s="159"/>
      <c r="H844" s="164"/>
      <c r="I844" s="176"/>
      <c r="J844" s="182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</row>
    <row r="845" spans="1:26" ht="16.5" customHeight="1">
      <c r="A845" s="163"/>
      <c r="B845" s="167"/>
      <c r="C845" s="163"/>
      <c r="D845" s="164"/>
      <c r="E845" s="168"/>
      <c r="F845" s="172"/>
      <c r="G845" s="159"/>
      <c r="H845" s="164"/>
      <c r="I845" s="176"/>
      <c r="J845" s="182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</row>
    <row r="846" spans="1:26" ht="16.5" customHeight="1">
      <c r="A846" s="163"/>
      <c r="B846" s="167"/>
      <c r="C846" s="163"/>
      <c r="D846" s="164"/>
      <c r="E846" s="168"/>
      <c r="F846" s="172"/>
      <c r="G846" s="159"/>
      <c r="H846" s="164"/>
      <c r="I846" s="176"/>
      <c r="J846" s="182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</row>
    <row r="847" spans="1:26" ht="16.5" customHeight="1">
      <c r="A847" s="163"/>
      <c r="B847" s="167"/>
      <c r="C847" s="163"/>
      <c r="D847" s="164"/>
      <c r="E847" s="168"/>
      <c r="F847" s="172"/>
      <c r="G847" s="159"/>
      <c r="H847" s="164"/>
      <c r="I847" s="176"/>
      <c r="J847" s="182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</row>
    <row r="848" spans="1:26" ht="16.5" customHeight="1">
      <c r="A848" s="163"/>
      <c r="B848" s="167"/>
      <c r="C848" s="163"/>
      <c r="D848" s="164"/>
      <c r="E848" s="168"/>
      <c r="F848" s="172"/>
      <c r="G848" s="159"/>
      <c r="H848" s="164"/>
      <c r="I848" s="176"/>
      <c r="J848" s="182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</row>
    <row r="849" spans="1:26" ht="16.5" customHeight="1">
      <c r="A849" s="163"/>
      <c r="B849" s="167"/>
      <c r="C849" s="163"/>
      <c r="D849" s="164"/>
      <c r="E849" s="168"/>
      <c r="F849" s="172"/>
      <c r="G849" s="159"/>
      <c r="H849" s="164"/>
      <c r="I849" s="176"/>
      <c r="J849" s="182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</row>
    <row r="850" spans="1:26" ht="16.5" customHeight="1">
      <c r="A850" s="163"/>
      <c r="B850" s="167"/>
      <c r="C850" s="163"/>
      <c r="D850" s="164"/>
      <c r="E850" s="168"/>
      <c r="F850" s="172"/>
      <c r="G850" s="159"/>
      <c r="H850" s="164"/>
      <c r="I850" s="176"/>
      <c r="J850" s="182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</row>
    <row r="851" spans="1:26" ht="16.5" customHeight="1">
      <c r="A851" s="163"/>
      <c r="B851" s="167"/>
      <c r="C851" s="163"/>
      <c r="D851" s="164"/>
      <c r="E851" s="168"/>
      <c r="F851" s="172"/>
      <c r="G851" s="159"/>
      <c r="H851" s="164"/>
      <c r="I851" s="176"/>
      <c r="J851" s="182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</row>
    <row r="852" spans="1:26" ht="16.5" customHeight="1">
      <c r="A852" s="163"/>
      <c r="B852" s="167"/>
      <c r="C852" s="163"/>
      <c r="D852" s="164"/>
      <c r="E852" s="168"/>
      <c r="F852" s="172"/>
      <c r="G852" s="159"/>
      <c r="H852" s="164"/>
      <c r="I852" s="176"/>
      <c r="J852" s="182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</row>
    <row r="853" spans="1:26" ht="16.5" customHeight="1">
      <c r="A853" s="163"/>
      <c r="B853" s="167"/>
      <c r="C853" s="163"/>
      <c r="D853" s="164"/>
      <c r="E853" s="168"/>
      <c r="F853" s="172"/>
      <c r="G853" s="159"/>
      <c r="H853" s="164"/>
      <c r="I853" s="176"/>
      <c r="J853" s="182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</row>
    <row r="854" spans="1:26" ht="16.5" customHeight="1">
      <c r="A854" s="163"/>
      <c r="B854" s="167"/>
      <c r="C854" s="163"/>
      <c r="D854" s="164"/>
      <c r="E854" s="168"/>
      <c r="F854" s="172"/>
      <c r="G854" s="159"/>
      <c r="H854" s="164"/>
      <c r="I854" s="176"/>
      <c r="J854" s="182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</row>
    <row r="855" spans="1:26" ht="16.5" customHeight="1">
      <c r="A855" s="163"/>
      <c r="B855" s="167"/>
      <c r="C855" s="163"/>
      <c r="D855" s="164"/>
      <c r="E855" s="168"/>
      <c r="F855" s="172"/>
      <c r="G855" s="159"/>
      <c r="H855" s="164"/>
      <c r="I855" s="176"/>
      <c r="J855" s="182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</row>
    <row r="856" spans="1:26" ht="16.5" customHeight="1">
      <c r="A856" s="163"/>
      <c r="B856" s="167"/>
      <c r="C856" s="163"/>
      <c r="D856" s="164"/>
      <c r="E856" s="168"/>
      <c r="F856" s="172"/>
      <c r="G856" s="159"/>
      <c r="H856" s="164"/>
      <c r="I856" s="176"/>
      <c r="J856" s="182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</row>
    <row r="857" spans="1:26" ht="16.5" customHeight="1">
      <c r="A857" s="163"/>
      <c r="B857" s="167"/>
      <c r="C857" s="163"/>
      <c r="D857" s="164"/>
      <c r="E857" s="168"/>
      <c r="F857" s="172"/>
      <c r="G857" s="159"/>
      <c r="H857" s="164"/>
      <c r="I857" s="176"/>
      <c r="J857" s="182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</row>
    <row r="858" spans="1:26" ht="16.5" customHeight="1">
      <c r="A858" s="163"/>
      <c r="B858" s="167"/>
      <c r="C858" s="163"/>
      <c r="D858" s="164"/>
      <c r="E858" s="168"/>
      <c r="F858" s="172"/>
      <c r="G858" s="159"/>
      <c r="H858" s="164"/>
      <c r="I858" s="176"/>
      <c r="J858" s="182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</row>
    <row r="859" spans="1:26" ht="16.5" customHeight="1">
      <c r="A859" s="163"/>
      <c r="B859" s="167"/>
      <c r="C859" s="163"/>
      <c r="D859" s="164"/>
      <c r="E859" s="168"/>
      <c r="F859" s="172"/>
      <c r="G859" s="159"/>
      <c r="H859" s="164"/>
      <c r="I859" s="176"/>
      <c r="J859" s="182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</row>
    <row r="860" spans="1:26" ht="16.5" customHeight="1">
      <c r="A860" s="163"/>
      <c r="B860" s="167"/>
      <c r="C860" s="163"/>
      <c r="D860" s="164"/>
      <c r="E860" s="168"/>
      <c r="F860" s="172"/>
      <c r="G860" s="159"/>
      <c r="H860" s="164"/>
      <c r="I860" s="176"/>
      <c r="J860" s="182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</row>
    <row r="861" spans="1:26" ht="16.5" customHeight="1">
      <c r="A861" s="163"/>
      <c r="B861" s="167"/>
      <c r="C861" s="163"/>
      <c r="D861" s="164"/>
      <c r="E861" s="168"/>
      <c r="F861" s="172"/>
      <c r="G861" s="159"/>
      <c r="H861" s="164"/>
      <c r="I861" s="176"/>
      <c r="J861" s="182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</row>
    <row r="862" spans="1:26" ht="16.5" customHeight="1">
      <c r="A862" s="163"/>
      <c r="B862" s="167"/>
      <c r="C862" s="163"/>
      <c r="D862" s="164"/>
      <c r="E862" s="168"/>
      <c r="F862" s="172"/>
      <c r="G862" s="159"/>
      <c r="H862" s="164"/>
      <c r="I862" s="176"/>
      <c r="J862" s="182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</row>
    <row r="863" spans="1:26" ht="16.5" customHeight="1">
      <c r="A863" s="163"/>
      <c r="B863" s="167"/>
      <c r="C863" s="163"/>
      <c r="D863" s="164"/>
      <c r="E863" s="168"/>
      <c r="F863" s="172"/>
      <c r="G863" s="159"/>
      <c r="H863" s="164"/>
      <c r="I863" s="176"/>
      <c r="J863" s="182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</row>
    <row r="864" spans="1:26" ht="16.5" customHeight="1">
      <c r="A864" s="163"/>
      <c r="B864" s="167"/>
      <c r="C864" s="163"/>
      <c r="D864" s="164"/>
      <c r="E864" s="168"/>
      <c r="F864" s="172"/>
      <c r="G864" s="159"/>
      <c r="H864" s="164"/>
      <c r="I864" s="176"/>
      <c r="J864" s="182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</row>
    <row r="865" spans="1:26" ht="16.5" customHeight="1">
      <c r="A865" s="163"/>
      <c r="B865" s="167"/>
      <c r="C865" s="163"/>
      <c r="D865" s="164"/>
      <c r="E865" s="168"/>
      <c r="F865" s="172"/>
      <c r="G865" s="159"/>
      <c r="H865" s="164"/>
      <c r="I865" s="176"/>
      <c r="J865" s="182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</row>
    <row r="866" spans="1:26" ht="16.5" customHeight="1">
      <c r="A866" s="163"/>
      <c r="B866" s="167"/>
      <c r="C866" s="163"/>
      <c r="D866" s="164"/>
      <c r="E866" s="168"/>
      <c r="F866" s="172"/>
      <c r="G866" s="159"/>
      <c r="H866" s="164"/>
      <c r="I866" s="176"/>
      <c r="J866" s="182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</row>
    <row r="867" spans="1:26" ht="16.5" customHeight="1">
      <c r="A867" s="163"/>
      <c r="B867" s="167"/>
      <c r="C867" s="163"/>
      <c r="D867" s="164"/>
      <c r="E867" s="168"/>
      <c r="F867" s="172"/>
      <c r="G867" s="159"/>
      <c r="H867" s="164"/>
      <c r="I867" s="176"/>
      <c r="J867" s="182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</row>
    <row r="868" spans="1:26" ht="16.5" customHeight="1">
      <c r="A868" s="163"/>
      <c r="B868" s="167"/>
      <c r="C868" s="163"/>
      <c r="D868" s="164"/>
      <c r="E868" s="168"/>
      <c r="F868" s="172"/>
      <c r="G868" s="159"/>
      <c r="H868" s="164"/>
      <c r="I868" s="176"/>
      <c r="J868" s="182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</row>
    <row r="869" spans="1:26" ht="16.5" customHeight="1">
      <c r="A869" s="163"/>
      <c r="B869" s="167"/>
      <c r="C869" s="163"/>
      <c r="D869" s="164"/>
      <c r="E869" s="168"/>
      <c r="F869" s="172"/>
      <c r="G869" s="159"/>
      <c r="H869" s="164"/>
      <c r="I869" s="176"/>
      <c r="J869" s="182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</row>
    <row r="870" spans="1:26" ht="16.5" customHeight="1">
      <c r="A870" s="163"/>
      <c r="B870" s="167"/>
      <c r="C870" s="163"/>
      <c r="D870" s="164"/>
      <c r="E870" s="168"/>
      <c r="F870" s="172"/>
      <c r="G870" s="159"/>
      <c r="H870" s="164"/>
      <c r="I870" s="176"/>
      <c r="J870" s="182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</row>
    <row r="871" spans="1:26" ht="16.5" customHeight="1">
      <c r="A871" s="163"/>
      <c r="B871" s="167"/>
      <c r="C871" s="163"/>
      <c r="D871" s="164"/>
      <c r="E871" s="168"/>
      <c r="F871" s="172"/>
      <c r="G871" s="159"/>
      <c r="H871" s="164"/>
      <c r="I871" s="176"/>
      <c r="J871" s="182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</row>
    <row r="872" spans="1:26" ht="16.5" customHeight="1">
      <c r="A872" s="163"/>
      <c r="B872" s="167"/>
      <c r="C872" s="163"/>
      <c r="D872" s="164"/>
      <c r="E872" s="168"/>
      <c r="F872" s="172"/>
      <c r="G872" s="159"/>
      <c r="H872" s="164"/>
      <c r="I872" s="176"/>
      <c r="J872" s="182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</row>
    <row r="873" spans="1:26" ht="16.5" customHeight="1">
      <c r="A873" s="163"/>
      <c r="B873" s="167"/>
      <c r="C873" s="163"/>
      <c r="D873" s="164"/>
      <c r="E873" s="168"/>
      <c r="F873" s="172"/>
      <c r="G873" s="159"/>
      <c r="H873" s="164"/>
      <c r="I873" s="176"/>
      <c r="J873" s="182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</row>
    <row r="874" spans="1:26" ht="16.5" customHeight="1">
      <c r="A874" s="163"/>
      <c r="B874" s="167"/>
      <c r="C874" s="163"/>
      <c r="D874" s="164"/>
      <c r="E874" s="168"/>
      <c r="F874" s="172"/>
      <c r="G874" s="159"/>
      <c r="H874" s="164"/>
      <c r="I874" s="176"/>
      <c r="J874" s="182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</row>
    <row r="875" spans="1:26" ht="16.5" customHeight="1">
      <c r="A875" s="163"/>
      <c r="B875" s="167"/>
      <c r="C875" s="163"/>
      <c r="D875" s="164"/>
      <c r="E875" s="168"/>
      <c r="F875" s="172"/>
      <c r="G875" s="159"/>
      <c r="H875" s="164"/>
      <c r="I875" s="176"/>
      <c r="J875" s="182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</row>
    <row r="876" spans="1:26" ht="16.5" customHeight="1">
      <c r="A876" s="163"/>
      <c r="B876" s="167"/>
      <c r="C876" s="163"/>
      <c r="D876" s="164"/>
      <c r="E876" s="168"/>
      <c r="F876" s="172"/>
      <c r="G876" s="159"/>
      <c r="H876" s="164"/>
      <c r="I876" s="176"/>
      <c r="J876" s="182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</row>
    <row r="877" spans="1:26" ht="16.5" customHeight="1">
      <c r="A877" s="163"/>
      <c r="B877" s="167"/>
      <c r="C877" s="163"/>
      <c r="D877" s="164"/>
      <c r="E877" s="168"/>
      <c r="F877" s="172"/>
      <c r="G877" s="159"/>
      <c r="H877" s="164"/>
      <c r="I877" s="176"/>
      <c r="J877" s="182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</row>
    <row r="878" spans="1:26" ht="16.5" customHeight="1">
      <c r="A878" s="163"/>
      <c r="B878" s="167"/>
      <c r="C878" s="163"/>
      <c r="D878" s="164"/>
      <c r="E878" s="168"/>
      <c r="F878" s="172"/>
      <c r="G878" s="159"/>
      <c r="H878" s="164"/>
      <c r="I878" s="176"/>
      <c r="J878" s="182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</row>
    <row r="879" spans="1:26" ht="16.5" customHeight="1">
      <c r="A879" s="163"/>
      <c r="B879" s="167"/>
      <c r="C879" s="163"/>
      <c r="D879" s="164"/>
      <c r="E879" s="168"/>
      <c r="F879" s="172"/>
      <c r="G879" s="159"/>
      <c r="H879" s="164"/>
      <c r="I879" s="176"/>
      <c r="J879" s="182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</row>
    <row r="880" spans="1:26" ht="16.5" customHeight="1">
      <c r="A880" s="163"/>
      <c r="B880" s="167"/>
      <c r="C880" s="163"/>
      <c r="D880" s="164"/>
      <c r="E880" s="168"/>
      <c r="F880" s="172"/>
      <c r="G880" s="159"/>
      <c r="H880" s="164"/>
      <c r="I880" s="176"/>
      <c r="J880" s="182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</row>
    <row r="881" spans="1:26" ht="16.5" customHeight="1">
      <c r="A881" s="163"/>
      <c r="B881" s="167"/>
      <c r="C881" s="163"/>
      <c r="D881" s="164"/>
      <c r="E881" s="168"/>
      <c r="F881" s="172"/>
      <c r="G881" s="159"/>
      <c r="H881" s="164"/>
      <c r="I881" s="176"/>
      <c r="J881" s="182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</row>
    <row r="882" spans="1:26" ht="16.5" customHeight="1">
      <c r="A882" s="163"/>
      <c r="B882" s="167"/>
      <c r="C882" s="163"/>
      <c r="D882" s="164"/>
      <c r="E882" s="168"/>
      <c r="F882" s="172"/>
      <c r="G882" s="159"/>
      <c r="H882" s="164"/>
      <c r="I882" s="176"/>
      <c r="J882" s="182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</row>
    <row r="883" spans="1:26" ht="16.5" customHeight="1">
      <c r="A883" s="163"/>
      <c r="B883" s="167"/>
      <c r="C883" s="163"/>
      <c r="D883" s="164"/>
      <c r="E883" s="168"/>
      <c r="F883" s="172"/>
      <c r="G883" s="159"/>
      <c r="H883" s="164"/>
      <c r="I883" s="176"/>
      <c r="J883" s="182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</row>
    <row r="884" spans="1:26" ht="16.5" customHeight="1">
      <c r="A884" s="163"/>
      <c r="B884" s="167"/>
      <c r="C884" s="163"/>
      <c r="D884" s="164"/>
      <c r="E884" s="168"/>
      <c r="F884" s="172"/>
      <c r="G884" s="159"/>
      <c r="H884" s="164"/>
      <c r="I884" s="176"/>
      <c r="J884" s="182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</row>
    <row r="885" spans="1:26" ht="16.5" customHeight="1">
      <c r="A885" s="163"/>
      <c r="B885" s="167"/>
      <c r="C885" s="163"/>
      <c r="D885" s="164"/>
      <c r="E885" s="168"/>
      <c r="F885" s="172"/>
      <c r="G885" s="159"/>
      <c r="H885" s="164"/>
      <c r="I885" s="176"/>
      <c r="J885" s="182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</row>
    <row r="886" spans="1:26" ht="16.5" customHeight="1">
      <c r="A886" s="163"/>
      <c r="B886" s="167"/>
      <c r="C886" s="163"/>
      <c r="D886" s="164"/>
      <c r="E886" s="168"/>
      <c r="F886" s="172"/>
      <c r="G886" s="159"/>
      <c r="H886" s="164"/>
      <c r="I886" s="176"/>
      <c r="J886" s="182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</row>
    <row r="887" spans="1:26" ht="16.5" customHeight="1">
      <c r="A887" s="163"/>
      <c r="B887" s="167"/>
      <c r="C887" s="163"/>
      <c r="D887" s="164"/>
      <c r="E887" s="168"/>
      <c r="F887" s="172"/>
      <c r="G887" s="159"/>
      <c r="H887" s="164"/>
      <c r="I887" s="176"/>
      <c r="J887" s="182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</row>
    <row r="888" spans="1:26" ht="16.5" customHeight="1">
      <c r="A888" s="163"/>
      <c r="B888" s="167"/>
      <c r="C888" s="163"/>
      <c r="D888" s="164"/>
      <c r="E888" s="168"/>
      <c r="F888" s="172"/>
      <c r="G888" s="159"/>
      <c r="H888" s="164"/>
      <c r="I888" s="176"/>
      <c r="J888" s="182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</row>
    <row r="889" spans="1:26" ht="16.5" customHeight="1">
      <c r="A889" s="163"/>
      <c r="B889" s="167"/>
      <c r="C889" s="163"/>
      <c r="D889" s="164"/>
      <c r="E889" s="168"/>
      <c r="F889" s="172"/>
      <c r="G889" s="159"/>
      <c r="H889" s="164"/>
      <c r="I889" s="176"/>
      <c r="J889" s="182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</row>
    <row r="890" spans="1:26" ht="16.5" customHeight="1">
      <c r="A890" s="163"/>
      <c r="B890" s="167"/>
      <c r="C890" s="163"/>
      <c r="D890" s="164"/>
      <c r="E890" s="168"/>
      <c r="F890" s="172"/>
      <c r="G890" s="159"/>
      <c r="H890" s="164"/>
      <c r="I890" s="176"/>
      <c r="J890" s="182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</row>
    <row r="891" spans="1:26" ht="16.5" customHeight="1">
      <c r="A891" s="163"/>
      <c r="B891" s="167"/>
      <c r="C891" s="163"/>
      <c r="D891" s="164"/>
      <c r="E891" s="168"/>
      <c r="F891" s="172"/>
      <c r="G891" s="159"/>
      <c r="H891" s="164"/>
      <c r="I891" s="176"/>
      <c r="J891" s="182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</row>
    <row r="892" spans="1:26" ht="16.5" customHeight="1">
      <c r="A892" s="163"/>
      <c r="B892" s="167"/>
      <c r="C892" s="163"/>
      <c r="D892" s="164"/>
      <c r="E892" s="168"/>
      <c r="F892" s="172"/>
      <c r="G892" s="159"/>
      <c r="H892" s="164"/>
      <c r="I892" s="176"/>
      <c r="J892" s="182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</row>
    <row r="893" spans="1:26" ht="16.5" customHeight="1">
      <c r="A893" s="163"/>
      <c r="B893" s="167"/>
      <c r="C893" s="163"/>
      <c r="D893" s="164"/>
      <c r="E893" s="168"/>
      <c r="F893" s="172"/>
      <c r="G893" s="159"/>
      <c r="H893" s="164"/>
      <c r="I893" s="176"/>
      <c r="J893" s="182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</row>
    <row r="894" spans="1:26" ht="16.5" customHeight="1">
      <c r="A894" s="163"/>
      <c r="B894" s="167"/>
      <c r="C894" s="163"/>
      <c r="D894" s="164"/>
      <c r="E894" s="168"/>
      <c r="F894" s="172"/>
      <c r="G894" s="159"/>
      <c r="H894" s="164"/>
      <c r="I894" s="176"/>
      <c r="J894" s="182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</row>
    <row r="895" spans="1:26" ht="16.5" customHeight="1">
      <c r="A895" s="163"/>
      <c r="B895" s="167"/>
      <c r="C895" s="163"/>
      <c r="D895" s="164"/>
      <c r="E895" s="168"/>
      <c r="F895" s="172"/>
      <c r="G895" s="159"/>
      <c r="H895" s="164"/>
      <c r="I895" s="176"/>
      <c r="J895" s="182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</row>
    <row r="896" spans="1:26" ht="16.5" customHeight="1">
      <c r="A896" s="163"/>
      <c r="B896" s="167"/>
      <c r="C896" s="163"/>
      <c r="D896" s="164"/>
      <c r="E896" s="168"/>
      <c r="F896" s="172"/>
      <c r="G896" s="159"/>
      <c r="H896" s="164"/>
      <c r="I896" s="176"/>
      <c r="J896" s="182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</row>
    <row r="897" spans="1:26" ht="16.5" customHeight="1">
      <c r="A897" s="163"/>
      <c r="B897" s="167"/>
      <c r="C897" s="163"/>
      <c r="D897" s="164"/>
      <c r="E897" s="168"/>
      <c r="F897" s="172"/>
      <c r="G897" s="159"/>
      <c r="H897" s="164"/>
      <c r="I897" s="176"/>
      <c r="J897" s="182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</row>
    <row r="898" spans="1:26" ht="16.5" customHeight="1">
      <c r="A898" s="163"/>
      <c r="B898" s="167"/>
      <c r="C898" s="163"/>
      <c r="D898" s="164"/>
      <c r="E898" s="168"/>
      <c r="F898" s="172"/>
      <c r="G898" s="159"/>
      <c r="H898" s="164"/>
      <c r="I898" s="176"/>
      <c r="J898" s="182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</row>
    <row r="899" spans="1:26" ht="16.5" customHeight="1">
      <c r="A899" s="163"/>
      <c r="B899" s="167"/>
      <c r="C899" s="163"/>
      <c r="D899" s="164"/>
      <c r="E899" s="168"/>
      <c r="F899" s="172"/>
      <c r="G899" s="159"/>
      <c r="H899" s="164"/>
      <c r="I899" s="176"/>
      <c r="J899" s="182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</row>
    <row r="900" spans="1:26" ht="16.5" customHeight="1">
      <c r="A900" s="163"/>
      <c r="B900" s="167"/>
      <c r="C900" s="163"/>
      <c r="D900" s="164"/>
      <c r="E900" s="168"/>
      <c r="F900" s="172"/>
      <c r="G900" s="159"/>
      <c r="H900" s="164"/>
      <c r="I900" s="176"/>
      <c r="J900" s="182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</row>
    <row r="901" spans="1:26" ht="16.5" customHeight="1">
      <c r="A901" s="163"/>
      <c r="B901" s="167"/>
      <c r="C901" s="163"/>
      <c r="D901" s="164"/>
      <c r="E901" s="168"/>
      <c r="F901" s="172"/>
      <c r="G901" s="159"/>
      <c r="H901" s="164"/>
      <c r="I901" s="176"/>
      <c r="J901" s="182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</row>
    <row r="902" spans="1:26" ht="16.5" customHeight="1">
      <c r="A902" s="163"/>
      <c r="B902" s="167"/>
      <c r="C902" s="163"/>
      <c r="D902" s="164"/>
      <c r="E902" s="168"/>
      <c r="F902" s="172"/>
      <c r="G902" s="159"/>
      <c r="H902" s="164"/>
      <c r="I902" s="176"/>
      <c r="J902" s="182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</row>
    <row r="903" spans="1:26" ht="16.5" customHeight="1">
      <c r="A903" s="163"/>
      <c r="B903" s="167"/>
      <c r="C903" s="163"/>
      <c r="D903" s="164"/>
      <c r="E903" s="168"/>
      <c r="F903" s="172"/>
      <c r="G903" s="159"/>
      <c r="H903" s="164"/>
      <c r="I903" s="176"/>
      <c r="J903" s="182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</row>
    <row r="904" spans="1:26" ht="16.5" customHeight="1">
      <c r="A904" s="163"/>
      <c r="B904" s="167"/>
      <c r="C904" s="163"/>
      <c r="D904" s="164"/>
      <c r="E904" s="168"/>
      <c r="F904" s="172"/>
      <c r="G904" s="159"/>
      <c r="H904" s="164"/>
      <c r="I904" s="176"/>
      <c r="J904" s="182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</row>
    <row r="905" spans="1:26" ht="16.5" customHeight="1">
      <c r="A905" s="163"/>
      <c r="B905" s="167"/>
      <c r="C905" s="163"/>
      <c r="D905" s="164"/>
      <c r="E905" s="168"/>
      <c r="F905" s="172"/>
      <c r="G905" s="159"/>
      <c r="H905" s="164"/>
      <c r="I905" s="176"/>
      <c r="J905" s="182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</row>
    <row r="906" spans="1:26" ht="16.5" customHeight="1">
      <c r="A906" s="163"/>
      <c r="B906" s="167"/>
      <c r="C906" s="163"/>
      <c r="D906" s="164"/>
      <c r="E906" s="168"/>
      <c r="F906" s="172"/>
      <c r="G906" s="159"/>
      <c r="H906" s="164"/>
      <c r="I906" s="176"/>
      <c r="J906" s="182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</row>
    <row r="907" spans="1:26" ht="16.5" customHeight="1">
      <c r="A907" s="163"/>
      <c r="B907" s="167"/>
      <c r="C907" s="163"/>
      <c r="D907" s="164"/>
      <c r="E907" s="168"/>
      <c r="F907" s="172"/>
      <c r="G907" s="159"/>
      <c r="H907" s="164"/>
      <c r="I907" s="176"/>
      <c r="J907" s="182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</row>
    <row r="908" spans="1:26" ht="16.5" customHeight="1">
      <c r="A908" s="163"/>
      <c r="B908" s="167"/>
      <c r="C908" s="163"/>
      <c r="D908" s="164"/>
      <c r="E908" s="168"/>
      <c r="F908" s="172"/>
      <c r="G908" s="159"/>
      <c r="H908" s="164"/>
      <c r="I908" s="176"/>
      <c r="J908" s="182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</row>
    <row r="909" spans="1:26" ht="16.5" customHeight="1">
      <c r="A909" s="163"/>
      <c r="B909" s="167"/>
      <c r="C909" s="163"/>
      <c r="D909" s="164"/>
      <c r="E909" s="168"/>
      <c r="F909" s="172"/>
      <c r="G909" s="159"/>
      <c r="H909" s="164"/>
      <c r="I909" s="176"/>
      <c r="J909" s="182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</row>
    <row r="910" spans="1:26" ht="16.5" customHeight="1">
      <c r="A910" s="163"/>
      <c r="B910" s="167"/>
      <c r="C910" s="163"/>
      <c r="D910" s="164"/>
      <c r="E910" s="168"/>
      <c r="F910" s="172"/>
      <c r="G910" s="159"/>
      <c r="H910" s="164"/>
      <c r="I910" s="176"/>
      <c r="J910" s="182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</row>
    <row r="911" spans="1:26" ht="16.5" customHeight="1">
      <c r="A911" s="163"/>
      <c r="B911" s="167"/>
      <c r="C911" s="163"/>
      <c r="D911" s="164"/>
      <c r="E911" s="168"/>
      <c r="F911" s="172"/>
      <c r="G911" s="159"/>
      <c r="H911" s="164"/>
      <c r="I911" s="176"/>
      <c r="J911" s="182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</row>
    <row r="912" spans="1:26" ht="16.5" customHeight="1">
      <c r="A912" s="163"/>
      <c r="B912" s="167"/>
      <c r="C912" s="163"/>
      <c r="D912" s="164"/>
      <c r="E912" s="168"/>
      <c r="F912" s="172"/>
      <c r="G912" s="159"/>
      <c r="H912" s="164"/>
      <c r="I912" s="176"/>
      <c r="J912" s="182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</row>
    <row r="913" spans="1:26" ht="16.5" customHeight="1">
      <c r="A913" s="163"/>
      <c r="B913" s="167"/>
      <c r="C913" s="163"/>
      <c r="D913" s="164"/>
      <c r="E913" s="168"/>
      <c r="F913" s="172"/>
      <c r="G913" s="159"/>
      <c r="H913" s="164"/>
      <c r="I913" s="176"/>
      <c r="J913" s="182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</row>
    <row r="914" spans="1:26" ht="16.5" customHeight="1">
      <c r="A914" s="163"/>
      <c r="B914" s="167"/>
      <c r="C914" s="163"/>
      <c r="D914" s="164"/>
      <c r="E914" s="168"/>
      <c r="F914" s="172"/>
      <c r="G914" s="159"/>
      <c r="H914" s="164"/>
      <c r="I914" s="176"/>
      <c r="J914" s="182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</row>
    <row r="915" spans="1:26" ht="16.5" customHeight="1">
      <c r="A915" s="163"/>
      <c r="B915" s="167"/>
      <c r="C915" s="163"/>
      <c r="D915" s="164"/>
      <c r="E915" s="168"/>
      <c r="F915" s="172"/>
      <c r="G915" s="159"/>
      <c r="H915" s="164"/>
      <c r="I915" s="176"/>
      <c r="J915" s="182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</row>
    <row r="916" spans="1:26" ht="16.5" customHeight="1">
      <c r="A916" s="163"/>
      <c r="B916" s="167"/>
      <c r="C916" s="163"/>
      <c r="D916" s="164"/>
      <c r="E916" s="168"/>
      <c r="F916" s="172"/>
      <c r="G916" s="159"/>
      <c r="H916" s="164"/>
      <c r="I916" s="176"/>
      <c r="J916" s="182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</row>
    <row r="917" spans="1:26" ht="16.5" customHeight="1">
      <c r="A917" s="163"/>
      <c r="B917" s="167"/>
      <c r="C917" s="163"/>
      <c r="D917" s="164"/>
      <c r="E917" s="168"/>
      <c r="F917" s="172"/>
      <c r="G917" s="159"/>
      <c r="H917" s="164"/>
      <c r="I917" s="176"/>
      <c r="J917" s="182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</row>
    <row r="918" spans="1:26" ht="16.5" customHeight="1">
      <c r="A918" s="163"/>
      <c r="B918" s="167"/>
      <c r="C918" s="163"/>
      <c r="D918" s="164"/>
      <c r="E918" s="168"/>
      <c r="F918" s="172"/>
      <c r="G918" s="159"/>
      <c r="H918" s="164"/>
      <c r="I918" s="176"/>
      <c r="J918" s="182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</row>
    <row r="919" spans="1:26" ht="16.5" customHeight="1">
      <c r="A919" s="163"/>
      <c r="B919" s="167"/>
      <c r="C919" s="163"/>
      <c r="D919" s="164"/>
      <c r="E919" s="168"/>
      <c r="F919" s="172"/>
      <c r="G919" s="159"/>
      <c r="H919" s="164"/>
      <c r="I919" s="176"/>
      <c r="J919" s="182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</row>
    <row r="920" spans="1:26" ht="16.5" customHeight="1">
      <c r="A920" s="163"/>
      <c r="B920" s="167"/>
      <c r="C920" s="163"/>
      <c r="D920" s="164"/>
      <c r="E920" s="168"/>
      <c r="F920" s="172"/>
      <c r="G920" s="159"/>
      <c r="H920" s="164"/>
      <c r="I920" s="176"/>
      <c r="J920" s="182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</row>
    <row r="921" spans="1:26" ht="16.5" customHeight="1">
      <c r="A921" s="163"/>
      <c r="B921" s="167"/>
      <c r="C921" s="163"/>
      <c r="D921" s="164"/>
      <c r="E921" s="168"/>
      <c r="F921" s="172"/>
      <c r="G921" s="159"/>
      <c r="H921" s="164"/>
      <c r="I921" s="176"/>
      <c r="J921" s="182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</row>
    <row r="922" spans="1:26" ht="16.5" customHeight="1">
      <c r="A922" s="163"/>
      <c r="B922" s="167"/>
      <c r="C922" s="163"/>
      <c r="D922" s="164"/>
      <c r="E922" s="168"/>
      <c r="F922" s="172"/>
      <c r="G922" s="159"/>
      <c r="H922" s="164"/>
      <c r="I922" s="176"/>
      <c r="J922" s="182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</row>
    <row r="923" spans="1:26" ht="16.5" customHeight="1">
      <c r="A923" s="163"/>
      <c r="B923" s="167"/>
      <c r="C923" s="163"/>
      <c r="D923" s="164"/>
      <c r="E923" s="168"/>
      <c r="F923" s="172"/>
      <c r="G923" s="159"/>
      <c r="H923" s="164"/>
      <c r="I923" s="176"/>
      <c r="J923" s="182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</row>
    <row r="924" spans="1:26" ht="16.5" customHeight="1">
      <c r="A924" s="163"/>
      <c r="B924" s="167"/>
      <c r="C924" s="163"/>
      <c r="D924" s="164"/>
      <c r="E924" s="168"/>
      <c r="F924" s="172"/>
      <c r="G924" s="159"/>
      <c r="H924" s="164"/>
      <c r="I924" s="176"/>
      <c r="J924" s="182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</row>
    <row r="925" spans="1:26" ht="16.5" customHeight="1">
      <c r="A925" s="163"/>
      <c r="B925" s="167"/>
      <c r="C925" s="163"/>
      <c r="D925" s="164"/>
      <c r="E925" s="168"/>
      <c r="F925" s="172"/>
      <c r="G925" s="159"/>
      <c r="H925" s="164"/>
      <c r="I925" s="176"/>
      <c r="J925" s="182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</row>
    <row r="926" spans="1:26" ht="16.5" customHeight="1">
      <c r="A926" s="163"/>
      <c r="B926" s="167"/>
      <c r="C926" s="163"/>
      <c r="D926" s="164"/>
      <c r="E926" s="168"/>
      <c r="F926" s="172"/>
      <c r="G926" s="159"/>
      <c r="H926" s="164"/>
      <c r="I926" s="176"/>
      <c r="J926" s="182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</row>
    <row r="927" spans="1:26" ht="16.5" customHeight="1">
      <c r="A927" s="163"/>
      <c r="B927" s="167"/>
      <c r="C927" s="163"/>
      <c r="D927" s="164"/>
      <c r="E927" s="168"/>
      <c r="F927" s="172"/>
      <c r="G927" s="159"/>
      <c r="H927" s="164"/>
      <c r="I927" s="176"/>
      <c r="J927" s="182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</row>
    <row r="928" spans="1:26" ht="16.5" customHeight="1">
      <c r="A928" s="163"/>
      <c r="B928" s="167"/>
      <c r="C928" s="163"/>
      <c r="D928" s="164"/>
      <c r="E928" s="168"/>
      <c r="F928" s="172"/>
      <c r="G928" s="159"/>
      <c r="H928" s="164"/>
      <c r="I928" s="176"/>
      <c r="J928" s="182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</row>
    <row r="929" spans="1:26" ht="16.5" customHeight="1">
      <c r="A929" s="163"/>
      <c r="B929" s="167"/>
      <c r="C929" s="163"/>
      <c r="D929" s="164"/>
      <c r="E929" s="168"/>
      <c r="F929" s="172"/>
      <c r="G929" s="159"/>
      <c r="H929" s="164"/>
      <c r="I929" s="176"/>
      <c r="J929" s="182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</row>
    <row r="930" spans="1:26" ht="16.5" customHeight="1">
      <c r="A930" s="163"/>
      <c r="B930" s="167"/>
      <c r="C930" s="163"/>
      <c r="D930" s="164"/>
      <c r="E930" s="168"/>
      <c r="F930" s="172"/>
      <c r="G930" s="159"/>
      <c r="H930" s="164"/>
      <c r="I930" s="176"/>
      <c r="J930" s="182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</row>
    <row r="931" spans="1:26" ht="16.5" customHeight="1">
      <c r="A931" s="163"/>
      <c r="B931" s="167"/>
      <c r="C931" s="163"/>
      <c r="D931" s="164"/>
      <c r="E931" s="168"/>
      <c r="F931" s="172"/>
      <c r="G931" s="159"/>
      <c r="H931" s="164"/>
      <c r="I931" s="176"/>
      <c r="J931" s="182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</row>
    <row r="932" spans="1:26" ht="16.5" customHeight="1">
      <c r="A932" s="163"/>
      <c r="B932" s="167"/>
      <c r="C932" s="163"/>
      <c r="D932" s="164"/>
      <c r="E932" s="168"/>
      <c r="F932" s="172"/>
      <c r="G932" s="159"/>
      <c r="H932" s="164"/>
      <c r="I932" s="176"/>
      <c r="J932" s="182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</row>
    <row r="933" spans="1:26" ht="16.5" customHeight="1">
      <c r="A933" s="163"/>
      <c r="B933" s="167"/>
      <c r="C933" s="163"/>
      <c r="D933" s="164"/>
      <c r="E933" s="168"/>
      <c r="F933" s="172"/>
      <c r="G933" s="159"/>
      <c r="H933" s="164"/>
      <c r="I933" s="176"/>
      <c r="J933" s="182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</row>
    <row r="934" spans="1:26" ht="16.5" customHeight="1">
      <c r="A934" s="163"/>
      <c r="B934" s="167"/>
      <c r="C934" s="163"/>
      <c r="D934" s="164"/>
      <c r="E934" s="168"/>
      <c r="F934" s="172"/>
      <c r="G934" s="159"/>
      <c r="H934" s="164"/>
      <c r="I934" s="176"/>
      <c r="J934" s="182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</row>
    <row r="935" spans="1:26" ht="16.5" customHeight="1">
      <c r="A935" s="163"/>
      <c r="B935" s="167"/>
      <c r="C935" s="163"/>
      <c r="D935" s="164"/>
      <c r="E935" s="168"/>
      <c r="F935" s="172"/>
      <c r="G935" s="159"/>
      <c r="H935" s="164"/>
      <c r="I935" s="176"/>
      <c r="J935" s="182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</row>
    <row r="936" spans="1:26" ht="16.5" customHeight="1">
      <c r="A936" s="163"/>
      <c r="B936" s="167"/>
      <c r="C936" s="163"/>
      <c r="D936" s="164"/>
      <c r="E936" s="168"/>
      <c r="F936" s="172"/>
      <c r="G936" s="159"/>
      <c r="H936" s="164"/>
      <c r="I936" s="176"/>
      <c r="J936" s="182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</row>
    <row r="937" spans="1:26" ht="16.5" customHeight="1">
      <c r="A937" s="163"/>
      <c r="B937" s="167"/>
      <c r="C937" s="163"/>
      <c r="D937" s="164"/>
      <c r="E937" s="168"/>
      <c r="F937" s="172"/>
      <c r="G937" s="159"/>
      <c r="H937" s="164"/>
      <c r="I937" s="176"/>
      <c r="J937" s="182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</row>
    <row r="938" spans="1:26" ht="16.5" customHeight="1">
      <c r="A938" s="163"/>
      <c r="B938" s="167"/>
      <c r="C938" s="163"/>
      <c r="D938" s="164"/>
      <c r="E938" s="168"/>
      <c r="F938" s="172"/>
      <c r="G938" s="159"/>
      <c r="H938" s="164"/>
      <c r="I938" s="176"/>
      <c r="J938" s="182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</row>
    <row r="939" spans="1:26" ht="16.5" customHeight="1">
      <c r="A939" s="163"/>
      <c r="B939" s="167"/>
      <c r="C939" s="163"/>
      <c r="D939" s="164"/>
      <c r="E939" s="168"/>
      <c r="F939" s="172"/>
      <c r="G939" s="159"/>
      <c r="H939" s="164"/>
      <c r="I939" s="176"/>
      <c r="J939" s="182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</row>
    <row r="940" spans="1:26" ht="16.5" customHeight="1">
      <c r="A940" s="163"/>
      <c r="B940" s="167"/>
      <c r="C940" s="163"/>
      <c r="D940" s="164"/>
      <c r="E940" s="168"/>
      <c r="F940" s="172"/>
      <c r="G940" s="159"/>
      <c r="H940" s="164"/>
      <c r="I940" s="176"/>
      <c r="J940" s="182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</row>
    <row r="941" spans="1:26" ht="16.5" customHeight="1">
      <c r="A941" s="163"/>
      <c r="B941" s="167"/>
      <c r="C941" s="163"/>
      <c r="D941" s="164"/>
      <c r="E941" s="168"/>
      <c r="F941" s="172"/>
      <c r="G941" s="159"/>
      <c r="H941" s="164"/>
      <c r="I941" s="176"/>
      <c r="J941" s="182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</row>
    <row r="942" spans="1:26" ht="16.5" customHeight="1">
      <c r="A942" s="163"/>
      <c r="B942" s="167"/>
      <c r="C942" s="163"/>
      <c r="D942" s="164"/>
      <c r="E942" s="168"/>
      <c r="F942" s="172"/>
      <c r="G942" s="159"/>
      <c r="H942" s="164"/>
      <c r="I942" s="176"/>
      <c r="J942" s="182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</row>
    <row r="943" spans="1:26" ht="16.5" customHeight="1">
      <c r="A943" s="163"/>
      <c r="B943" s="167"/>
      <c r="C943" s="163"/>
      <c r="D943" s="164"/>
      <c r="E943" s="168"/>
      <c r="F943" s="172"/>
      <c r="G943" s="159"/>
      <c r="H943" s="164"/>
      <c r="I943" s="176"/>
      <c r="J943" s="182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</row>
    <row r="944" spans="1:26" ht="16.5" customHeight="1">
      <c r="A944" s="163"/>
      <c r="B944" s="167"/>
      <c r="C944" s="163"/>
      <c r="D944" s="164"/>
      <c r="E944" s="168"/>
      <c r="F944" s="172"/>
      <c r="G944" s="159"/>
      <c r="H944" s="164"/>
      <c r="I944" s="176"/>
      <c r="J944" s="182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</row>
    <row r="945" spans="1:26" ht="16.5" customHeight="1">
      <c r="A945" s="163"/>
      <c r="B945" s="167"/>
      <c r="C945" s="163"/>
      <c r="D945" s="164"/>
      <c r="E945" s="168"/>
      <c r="F945" s="172"/>
      <c r="G945" s="159"/>
      <c r="H945" s="164"/>
      <c r="I945" s="176"/>
      <c r="J945" s="182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</row>
    <row r="946" spans="1:26" ht="16.5" customHeight="1">
      <c r="A946" s="163"/>
      <c r="B946" s="167"/>
      <c r="C946" s="163"/>
      <c r="D946" s="164"/>
      <c r="E946" s="168"/>
      <c r="F946" s="172"/>
      <c r="G946" s="159"/>
      <c r="H946" s="164"/>
      <c r="I946" s="176"/>
      <c r="J946" s="182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</row>
    <row r="947" spans="1:26" ht="16.5" customHeight="1">
      <c r="A947" s="163"/>
      <c r="B947" s="167"/>
      <c r="C947" s="163"/>
      <c r="D947" s="164"/>
      <c r="E947" s="168"/>
      <c r="F947" s="172"/>
      <c r="G947" s="159"/>
      <c r="H947" s="164"/>
      <c r="I947" s="176"/>
      <c r="J947" s="182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</row>
    <row r="948" spans="1:26" ht="16.5" customHeight="1">
      <c r="A948" s="163"/>
      <c r="B948" s="167"/>
      <c r="C948" s="163"/>
      <c r="D948" s="164"/>
      <c r="E948" s="168"/>
      <c r="F948" s="172"/>
      <c r="G948" s="159"/>
      <c r="H948" s="164"/>
      <c r="I948" s="176"/>
      <c r="J948" s="182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</row>
    <row r="949" spans="1:26" ht="16.5" customHeight="1">
      <c r="A949" s="163"/>
      <c r="B949" s="167"/>
      <c r="C949" s="163"/>
      <c r="D949" s="164"/>
      <c r="E949" s="168"/>
      <c r="F949" s="172"/>
      <c r="G949" s="159"/>
      <c r="H949" s="164"/>
      <c r="I949" s="176"/>
      <c r="J949" s="182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</row>
    <row r="950" spans="1:26" ht="16.5" customHeight="1">
      <c r="A950" s="163"/>
      <c r="B950" s="167"/>
      <c r="C950" s="163"/>
      <c r="D950" s="164"/>
      <c r="E950" s="168"/>
      <c r="F950" s="172"/>
      <c r="G950" s="159"/>
      <c r="H950" s="164"/>
      <c r="I950" s="176"/>
      <c r="J950" s="182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</row>
    <row r="951" spans="1:26" ht="16.5" customHeight="1">
      <c r="A951" s="163"/>
      <c r="B951" s="167"/>
      <c r="C951" s="163"/>
      <c r="D951" s="164"/>
      <c r="E951" s="168"/>
      <c r="F951" s="172"/>
      <c r="G951" s="159"/>
      <c r="H951" s="164"/>
      <c r="I951" s="176"/>
      <c r="J951" s="182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</row>
    <row r="952" spans="1:26" ht="16.5" customHeight="1">
      <c r="A952" s="163"/>
      <c r="B952" s="167"/>
      <c r="C952" s="163"/>
      <c r="D952" s="164"/>
      <c r="E952" s="168"/>
      <c r="F952" s="172"/>
      <c r="G952" s="159"/>
      <c r="H952" s="164"/>
      <c r="I952" s="176"/>
      <c r="J952" s="182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</row>
    <row r="953" spans="1:26" ht="16.5" customHeight="1">
      <c r="A953" s="163"/>
      <c r="B953" s="167"/>
      <c r="C953" s="163"/>
      <c r="D953" s="164"/>
      <c r="E953" s="168"/>
      <c r="F953" s="172"/>
      <c r="G953" s="159"/>
      <c r="H953" s="164"/>
      <c r="I953" s="176"/>
      <c r="J953" s="182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</row>
    <row r="954" spans="1:26" ht="16.5" customHeight="1">
      <c r="A954" s="163"/>
      <c r="B954" s="167"/>
      <c r="C954" s="163"/>
      <c r="D954" s="164"/>
      <c r="E954" s="168"/>
      <c r="F954" s="172"/>
      <c r="G954" s="159"/>
      <c r="H954" s="164"/>
      <c r="I954" s="176"/>
      <c r="J954" s="182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</row>
    <row r="955" spans="1:26" ht="16.5" customHeight="1">
      <c r="A955" s="163"/>
      <c r="B955" s="167"/>
      <c r="C955" s="163"/>
      <c r="D955" s="164"/>
      <c r="E955" s="168"/>
      <c r="F955" s="172"/>
      <c r="G955" s="159"/>
      <c r="H955" s="164"/>
      <c r="I955" s="176"/>
      <c r="J955" s="182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</row>
    <row r="956" spans="1:26" ht="16.5" customHeight="1">
      <c r="A956" s="163"/>
      <c r="B956" s="167"/>
      <c r="C956" s="163"/>
      <c r="D956" s="164"/>
      <c r="E956" s="168"/>
      <c r="F956" s="172"/>
      <c r="G956" s="159"/>
      <c r="H956" s="164"/>
      <c r="I956" s="176"/>
      <c r="J956" s="182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</row>
    <row r="957" spans="1:26" ht="16.5" customHeight="1">
      <c r="A957" s="163"/>
      <c r="B957" s="167"/>
      <c r="C957" s="163"/>
      <c r="D957" s="164"/>
      <c r="E957" s="168"/>
      <c r="F957" s="172"/>
      <c r="G957" s="159"/>
      <c r="H957" s="164"/>
      <c r="I957" s="176"/>
      <c r="J957" s="182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</row>
    <row r="958" spans="1:26" ht="16.5" customHeight="1">
      <c r="A958" s="163"/>
      <c r="B958" s="167"/>
      <c r="C958" s="163"/>
      <c r="D958" s="164"/>
      <c r="E958" s="168"/>
      <c r="F958" s="172"/>
      <c r="G958" s="159"/>
      <c r="H958" s="164"/>
      <c r="I958" s="176"/>
      <c r="J958" s="182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</row>
    <row r="959" spans="1:26" ht="16.5" customHeight="1">
      <c r="A959" s="163"/>
      <c r="B959" s="167"/>
      <c r="C959" s="163"/>
      <c r="D959" s="164"/>
      <c r="E959" s="168"/>
      <c r="F959" s="172"/>
      <c r="G959" s="159"/>
      <c r="H959" s="164"/>
      <c r="I959" s="176"/>
      <c r="J959" s="182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</row>
    <row r="960" spans="1:26" ht="16.5" customHeight="1">
      <c r="A960" s="163"/>
      <c r="B960" s="167"/>
      <c r="C960" s="163"/>
      <c r="D960" s="164"/>
      <c r="E960" s="168"/>
      <c r="F960" s="172"/>
      <c r="G960" s="159"/>
      <c r="H960" s="164"/>
      <c r="I960" s="176"/>
      <c r="J960" s="182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</row>
    <row r="961" spans="1:26" ht="16.5" customHeight="1">
      <c r="A961" s="163"/>
      <c r="B961" s="167"/>
      <c r="C961" s="163"/>
      <c r="D961" s="164"/>
      <c r="E961" s="168"/>
      <c r="F961" s="172"/>
      <c r="G961" s="159"/>
      <c r="H961" s="164"/>
      <c r="I961" s="176"/>
      <c r="J961" s="182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</row>
    <row r="962" spans="1:26" ht="16.5" customHeight="1">
      <c r="A962" s="163"/>
      <c r="B962" s="167"/>
      <c r="C962" s="163"/>
      <c r="D962" s="164"/>
      <c r="E962" s="168"/>
      <c r="F962" s="172"/>
      <c r="G962" s="159"/>
      <c r="H962" s="164"/>
      <c r="I962" s="176"/>
      <c r="J962" s="182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</row>
    <row r="963" spans="1:26" ht="16.5" customHeight="1">
      <c r="A963" s="163"/>
      <c r="B963" s="167"/>
      <c r="C963" s="163"/>
      <c r="D963" s="164"/>
      <c r="E963" s="168"/>
      <c r="F963" s="172"/>
      <c r="G963" s="159"/>
      <c r="H963" s="164"/>
      <c r="I963" s="176"/>
      <c r="J963" s="182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</row>
    <row r="964" spans="1:26" ht="16.5" customHeight="1">
      <c r="A964" s="163"/>
      <c r="B964" s="167"/>
      <c r="C964" s="163"/>
      <c r="D964" s="164"/>
      <c r="E964" s="168"/>
      <c r="F964" s="172"/>
      <c r="G964" s="159"/>
      <c r="H964" s="164"/>
      <c r="I964" s="176"/>
      <c r="J964" s="182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</row>
    <row r="965" spans="1:26" ht="16.5" customHeight="1">
      <c r="A965" s="163"/>
      <c r="B965" s="167"/>
      <c r="C965" s="163"/>
      <c r="D965" s="164"/>
      <c r="E965" s="168"/>
      <c r="F965" s="172"/>
      <c r="G965" s="159"/>
      <c r="H965" s="164"/>
      <c r="I965" s="176"/>
      <c r="J965" s="182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</row>
    <row r="966" spans="1:26" ht="16.5" customHeight="1">
      <c r="A966" s="163"/>
      <c r="B966" s="167"/>
      <c r="C966" s="163"/>
      <c r="D966" s="164"/>
      <c r="E966" s="168"/>
      <c r="F966" s="172"/>
      <c r="G966" s="159"/>
      <c r="H966" s="164"/>
      <c r="I966" s="176"/>
      <c r="J966" s="182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</row>
    <row r="967" spans="1:26" ht="16.5" customHeight="1">
      <c r="A967" s="163"/>
      <c r="B967" s="167"/>
      <c r="C967" s="163"/>
      <c r="D967" s="164"/>
      <c r="E967" s="168"/>
      <c r="F967" s="172"/>
      <c r="G967" s="159"/>
      <c r="H967" s="164"/>
      <c r="I967" s="176"/>
      <c r="J967" s="182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</row>
    <row r="968" spans="1:26" ht="16.5" customHeight="1">
      <c r="A968" s="163"/>
      <c r="B968" s="167"/>
      <c r="C968" s="163"/>
      <c r="D968" s="164"/>
      <c r="E968" s="168"/>
      <c r="F968" s="172"/>
      <c r="G968" s="159"/>
      <c r="H968" s="164"/>
      <c r="I968" s="176"/>
      <c r="J968" s="182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</row>
    <row r="969" spans="1:26" ht="16.5" customHeight="1">
      <c r="A969" s="163"/>
      <c r="B969" s="167"/>
      <c r="C969" s="163"/>
      <c r="D969" s="164"/>
      <c r="E969" s="168"/>
      <c r="F969" s="172"/>
      <c r="G969" s="159"/>
      <c r="H969" s="164"/>
      <c r="I969" s="176"/>
      <c r="J969" s="182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</row>
    <row r="970" spans="1:26" ht="16.5" customHeight="1">
      <c r="A970" s="163"/>
      <c r="B970" s="167"/>
      <c r="C970" s="163"/>
      <c r="D970" s="164"/>
      <c r="E970" s="168"/>
      <c r="F970" s="172"/>
      <c r="G970" s="159"/>
      <c r="H970" s="164"/>
      <c r="I970" s="176"/>
      <c r="J970" s="182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</row>
    <row r="971" spans="1:26" ht="16.5" customHeight="1">
      <c r="A971" s="163"/>
      <c r="B971" s="167"/>
      <c r="C971" s="163"/>
      <c r="D971" s="164"/>
      <c r="E971" s="168"/>
      <c r="F971" s="172"/>
      <c r="G971" s="159"/>
      <c r="H971" s="164"/>
      <c r="I971" s="176"/>
      <c r="J971" s="182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</row>
    <row r="972" spans="1:26" ht="16.5" customHeight="1">
      <c r="A972" s="163"/>
      <c r="B972" s="167"/>
      <c r="C972" s="163"/>
      <c r="D972" s="164"/>
      <c r="E972" s="168"/>
      <c r="F972" s="172"/>
      <c r="G972" s="159"/>
      <c r="H972" s="164"/>
      <c r="I972" s="176"/>
      <c r="J972" s="182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</row>
    <row r="973" spans="1:26" ht="16.5" customHeight="1">
      <c r="A973" s="163"/>
      <c r="B973" s="167"/>
      <c r="C973" s="163"/>
      <c r="D973" s="164"/>
      <c r="E973" s="168"/>
      <c r="F973" s="172"/>
      <c r="G973" s="159"/>
      <c r="H973" s="164"/>
      <c r="I973" s="176"/>
      <c r="J973" s="182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</row>
    <row r="974" spans="1:26" ht="16.5" customHeight="1">
      <c r="A974" s="163"/>
      <c r="B974" s="167"/>
      <c r="C974" s="163"/>
      <c r="D974" s="164"/>
      <c r="E974" s="168"/>
      <c r="F974" s="172"/>
      <c r="G974" s="159"/>
      <c r="H974" s="164"/>
      <c r="I974" s="176"/>
      <c r="J974" s="182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</row>
    <row r="975" spans="1:26" ht="16.5" customHeight="1">
      <c r="A975" s="163"/>
      <c r="B975" s="167"/>
      <c r="C975" s="163"/>
      <c r="D975" s="164"/>
      <c r="E975" s="168"/>
      <c r="F975" s="172"/>
      <c r="G975" s="159"/>
      <c r="H975" s="164"/>
      <c r="I975" s="176"/>
      <c r="J975" s="182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</row>
    <row r="976" spans="1:26" ht="16.5" customHeight="1">
      <c r="A976" s="163"/>
      <c r="B976" s="167"/>
      <c r="C976" s="163"/>
      <c r="D976" s="164"/>
      <c r="E976" s="168"/>
      <c r="F976" s="172"/>
      <c r="G976" s="159"/>
      <c r="H976" s="164"/>
      <c r="I976" s="176"/>
      <c r="J976" s="182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</row>
    <row r="977" spans="1:26" ht="16.5" customHeight="1">
      <c r="A977" s="163"/>
      <c r="B977" s="167"/>
      <c r="C977" s="163"/>
      <c r="D977" s="164"/>
      <c r="E977" s="168"/>
      <c r="F977" s="172"/>
      <c r="G977" s="159"/>
      <c r="H977" s="164"/>
      <c r="I977" s="176"/>
      <c r="J977" s="182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</row>
    <row r="978" spans="1:26" ht="16.5" customHeight="1">
      <c r="A978" s="163"/>
      <c r="B978" s="167"/>
      <c r="C978" s="163"/>
      <c r="D978" s="164"/>
      <c r="E978" s="168"/>
      <c r="F978" s="172"/>
      <c r="G978" s="159"/>
      <c r="H978" s="164"/>
      <c r="I978" s="176"/>
      <c r="J978" s="182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</row>
    <row r="979" spans="1:26" ht="16.5" customHeight="1">
      <c r="A979" s="163"/>
      <c r="B979" s="167"/>
      <c r="C979" s="163"/>
      <c r="D979" s="164"/>
      <c r="E979" s="168"/>
      <c r="F979" s="172"/>
      <c r="G979" s="159"/>
      <c r="H979" s="164"/>
      <c r="I979" s="176"/>
      <c r="J979" s="182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</row>
    <row r="980" spans="1:26" ht="16.5" customHeight="1">
      <c r="A980" s="163"/>
      <c r="B980" s="167"/>
      <c r="C980" s="163"/>
      <c r="D980" s="164"/>
      <c r="E980" s="168"/>
      <c r="F980" s="172"/>
      <c r="G980" s="159"/>
      <c r="H980" s="164"/>
      <c r="I980" s="176"/>
      <c r="J980" s="182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</row>
  </sheetData>
  <mergeCells count="1">
    <mergeCell ref="A1:F1"/>
  </mergeCells>
  <phoneticPr fontId="3"/>
  <printOptions horizontalCentered="1"/>
  <pageMargins left="0.31496062992125984" right="0.31496062992125984" top="0.78740157480314965" bottom="0.59055118110236227" header="0" footer="0"/>
  <pageSetup paperSize="9" scale="2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0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8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323</v>
      </c>
      <c r="P1" s="434"/>
      <c r="Q1" s="434"/>
      <c r="R1" s="434" t="str">
        <f>U10組合せ①!B27</f>
        <v>足利本町グランドA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8" ht="10.199999999999999" customHeight="1">
      <c r="A2" s="23"/>
      <c r="B2" s="23"/>
      <c r="C2" s="23"/>
      <c r="O2" s="230"/>
      <c r="P2" s="230"/>
      <c r="Q2" s="230"/>
      <c r="R2" s="28"/>
      <c r="S2" s="28"/>
      <c r="T2" s="28"/>
      <c r="U2" s="28"/>
      <c r="V2" s="28"/>
      <c r="W2" s="28"/>
    </row>
    <row r="3" spans="1:28" ht="20.100000000000001" customHeight="1">
      <c r="A3" s="23"/>
      <c r="E3" s="108"/>
      <c r="H3" s="435" t="s">
        <v>262</v>
      </c>
      <c r="I3" s="435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263</v>
      </c>
      <c r="T3" s="435"/>
      <c r="U3" s="144"/>
      <c r="V3" s="109"/>
      <c r="W3" s="109"/>
      <c r="X3" s="144"/>
      <c r="Y3" s="144"/>
      <c r="Z3" s="144"/>
      <c r="AA3" s="144"/>
    </row>
    <row r="4" spans="1:28" ht="20.100000000000001" customHeight="1" thickBot="1">
      <c r="A4" s="13"/>
      <c r="E4" s="26"/>
      <c r="F4" s="26"/>
      <c r="G4" s="22"/>
      <c r="H4" s="22"/>
      <c r="I4" s="234"/>
      <c r="J4" s="14"/>
      <c r="K4" s="14"/>
      <c r="L4" s="22"/>
      <c r="M4" s="22"/>
      <c r="N4" s="22"/>
      <c r="O4" s="22"/>
      <c r="P4" s="22"/>
      <c r="Q4" s="14"/>
      <c r="R4" s="14"/>
      <c r="S4" s="235"/>
      <c r="T4" s="22"/>
      <c r="V4" s="22"/>
      <c r="W4" s="22"/>
      <c r="Z4" s="13"/>
    </row>
    <row r="5" spans="1:28" ht="20.100000000000001" customHeight="1" thickTop="1">
      <c r="A5" s="13"/>
      <c r="E5" s="253"/>
      <c r="F5" s="256"/>
      <c r="G5" s="257"/>
      <c r="H5" s="258"/>
      <c r="I5" s="15"/>
      <c r="J5" s="22"/>
      <c r="K5" s="13"/>
      <c r="L5" s="15"/>
      <c r="M5" s="22"/>
      <c r="N5" s="22"/>
      <c r="O5" s="22"/>
      <c r="P5" s="25"/>
      <c r="Q5" s="256"/>
      <c r="R5" s="257"/>
      <c r="S5" s="258"/>
      <c r="T5" s="29"/>
      <c r="U5" s="30"/>
      <c r="V5" s="31"/>
      <c r="W5" s="15"/>
      <c r="X5" s="22"/>
      <c r="Y5" s="22"/>
      <c r="Z5" s="22"/>
    </row>
    <row r="6" spans="1:28" ht="20.100000000000001" customHeight="1">
      <c r="A6" s="13"/>
      <c r="E6" s="436">
        <v>1</v>
      </c>
      <c r="F6" s="436"/>
      <c r="G6" s="26"/>
      <c r="H6" s="436">
        <v>2</v>
      </c>
      <c r="I6" s="436"/>
      <c r="J6" s="26"/>
      <c r="K6" s="436">
        <v>3</v>
      </c>
      <c r="L6" s="436"/>
      <c r="M6" s="26"/>
      <c r="N6" s="26"/>
      <c r="O6" s="26"/>
      <c r="P6" s="436">
        <v>4</v>
      </c>
      <c r="Q6" s="436"/>
      <c r="R6" s="13"/>
      <c r="S6" s="436">
        <v>5</v>
      </c>
      <c r="T6" s="436"/>
      <c r="U6" s="26"/>
      <c r="V6" s="436">
        <v>6</v>
      </c>
      <c r="W6" s="436"/>
      <c r="X6" s="26"/>
      <c r="Y6" s="436"/>
      <c r="Z6" s="436"/>
    </row>
    <row r="7" spans="1:28" ht="20.100000000000001" customHeight="1">
      <c r="A7" s="13"/>
      <c r="D7" s="12"/>
      <c r="E7" s="475" t="str">
        <f>U10組合せ①!C32</f>
        <v>ともぞうサッカークラブ　Ｕ１０</v>
      </c>
      <c r="F7" s="475"/>
      <c r="G7" s="4"/>
      <c r="H7" s="432" t="str">
        <f>U10組合せ①!E32</f>
        <v>北押原ＦＣ</v>
      </c>
      <c r="I7" s="432"/>
      <c r="J7" s="4"/>
      <c r="K7" s="482" t="str">
        <f>U10組合せ①!G32</f>
        <v>しおやＦＣヴィガウス</v>
      </c>
      <c r="L7" s="482"/>
      <c r="M7" s="4"/>
      <c r="N7" s="4"/>
      <c r="O7" s="4"/>
      <c r="P7" s="480" t="str">
        <f>U10組合せ①!J32</f>
        <v>Ｋ－ＷＥＳＴ．ＦＣ２００１</v>
      </c>
      <c r="Q7" s="480"/>
      <c r="R7" s="4"/>
      <c r="S7" s="430" t="str">
        <f>U10組合せ①!L32</f>
        <v>ＳＡＫＵＲＡ ＦＯＯＴＢＡＬＬ ＣＬＵＢ Ｊｒ</v>
      </c>
      <c r="T7" s="430"/>
      <c r="U7" s="4"/>
      <c r="V7" s="432" t="str">
        <f>U10組合せ①!N32</f>
        <v>三島ＦＣ</v>
      </c>
      <c r="W7" s="432"/>
      <c r="X7" s="4"/>
      <c r="Y7" s="432"/>
      <c r="Z7" s="432"/>
    </row>
    <row r="8" spans="1:28" ht="20.100000000000001" customHeight="1">
      <c r="A8" s="13"/>
      <c r="D8" s="12"/>
      <c r="E8" s="475"/>
      <c r="F8" s="475"/>
      <c r="G8" s="4"/>
      <c r="H8" s="432"/>
      <c r="I8" s="432"/>
      <c r="J8" s="4"/>
      <c r="K8" s="482"/>
      <c r="L8" s="482"/>
      <c r="M8" s="4"/>
      <c r="N8" s="4"/>
      <c r="O8" s="4"/>
      <c r="P8" s="480"/>
      <c r="Q8" s="480"/>
      <c r="R8" s="4"/>
      <c r="S8" s="430"/>
      <c r="T8" s="430"/>
      <c r="U8" s="4"/>
      <c r="V8" s="432"/>
      <c r="W8" s="432"/>
      <c r="X8" s="4"/>
      <c r="Y8" s="432"/>
      <c r="Z8" s="432"/>
    </row>
    <row r="9" spans="1:28" ht="20.100000000000001" customHeight="1">
      <c r="A9" s="13"/>
      <c r="D9" s="12"/>
      <c r="E9" s="475"/>
      <c r="F9" s="475"/>
      <c r="G9" s="4"/>
      <c r="H9" s="432"/>
      <c r="I9" s="432"/>
      <c r="J9" s="4"/>
      <c r="K9" s="482"/>
      <c r="L9" s="482"/>
      <c r="M9" s="4"/>
      <c r="N9" s="4"/>
      <c r="O9" s="4"/>
      <c r="P9" s="480"/>
      <c r="Q9" s="480"/>
      <c r="R9" s="4"/>
      <c r="S9" s="430"/>
      <c r="T9" s="430"/>
      <c r="U9" s="4"/>
      <c r="V9" s="432"/>
      <c r="W9" s="432"/>
      <c r="X9" s="4"/>
      <c r="Y9" s="432"/>
      <c r="Z9" s="432"/>
    </row>
    <row r="10" spans="1:28" ht="20.100000000000001" customHeight="1">
      <c r="A10" s="13"/>
      <c r="D10" s="12"/>
      <c r="E10" s="475"/>
      <c r="F10" s="475"/>
      <c r="G10" s="4"/>
      <c r="H10" s="432"/>
      <c r="I10" s="432"/>
      <c r="J10" s="4"/>
      <c r="K10" s="482"/>
      <c r="L10" s="482"/>
      <c r="M10" s="4"/>
      <c r="N10" s="4"/>
      <c r="O10" s="4"/>
      <c r="P10" s="480"/>
      <c r="Q10" s="480"/>
      <c r="R10" s="4"/>
      <c r="S10" s="430"/>
      <c r="T10" s="430"/>
      <c r="U10" s="4"/>
      <c r="V10" s="432"/>
      <c r="W10" s="432"/>
      <c r="X10" s="4"/>
      <c r="Y10" s="432"/>
      <c r="Z10" s="432"/>
    </row>
    <row r="11" spans="1:28" ht="20.100000000000001" customHeight="1">
      <c r="A11" s="13"/>
      <c r="D11" s="12"/>
      <c r="E11" s="475"/>
      <c r="F11" s="475"/>
      <c r="G11" s="4"/>
      <c r="H11" s="432"/>
      <c r="I11" s="432"/>
      <c r="J11" s="4"/>
      <c r="K11" s="482"/>
      <c r="L11" s="482"/>
      <c r="M11" s="4"/>
      <c r="N11" s="4"/>
      <c r="O11" s="4"/>
      <c r="P11" s="480"/>
      <c r="Q11" s="480"/>
      <c r="R11" s="4"/>
      <c r="S11" s="430"/>
      <c r="T11" s="430"/>
      <c r="U11" s="4"/>
      <c r="V11" s="432"/>
      <c r="W11" s="432"/>
      <c r="X11" s="4"/>
      <c r="Y11" s="432"/>
      <c r="Z11" s="432"/>
    </row>
    <row r="12" spans="1:28" ht="20.100000000000001" customHeight="1">
      <c r="A12" s="13"/>
      <c r="D12" s="12"/>
      <c r="E12" s="475"/>
      <c r="F12" s="475"/>
      <c r="G12" s="4"/>
      <c r="H12" s="432"/>
      <c r="I12" s="432"/>
      <c r="J12" s="4"/>
      <c r="K12" s="482"/>
      <c r="L12" s="482"/>
      <c r="M12" s="4"/>
      <c r="N12" s="4"/>
      <c r="O12" s="4"/>
      <c r="P12" s="480"/>
      <c r="Q12" s="480"/>
      <c r="R12" s="4"/>
      <c r="S12" s="430"/>
      <c r="T12" s="430"/>
      <c r="U12" s="4"/>
      <c r="V12" s="432"/>
      <c r="W12" s="432"/>
      <c r="X12" s="4"/>
      <c r="Y12" s="432"/>
      <c r="Z12" s="432"/>
    </row>
    <row r="13" spans="1:28" ht="20.100000000000001" customHeight="1">
      <c r="A13" s="13"/>
      <c r="D13" s="12"/>
      <c r="E13" s="475"/>
      <c r="F13" s="475"/>
      <c r="G13" s="4"/>
      <c r="H13" s="432"/>
      <c r="I13" s="432"/>
      <c r="J13" s="4"/>
      <c r="K13" s="482"/>
      <c r="L13" s="482"/>
      <c r="M13" s="4"/>
      <c r="N13" s="4"/>
      <c r="O13" s="4"/>
      <c r="P13" s="480"/>
      <c r="Q13" s="480"/>
      <c r="R13" s="4"/>
      <c r="S13" s="430"/>
      <c r="T13" s="430"/>
      <c r="U13" s="4"/>
      <c r="V13" s="432"/>
      <c r="W13" s="432"/>
      <c r="X13" s="4"/>
      <c r="Y13" s="432"/>
      <c r="Z13" s="432"/>
    </row>
    <row r="14" spans="1:28" ht="20.100000000000001" customHeight="1">
      <c r="A14" s="13"/>
      <c r="D14" s="12"/>
      <c r="E14" s="475"/>
      <c r="F14" s="475"/>
      <c r="G14" s="4"/>
      <c r="H14" s="432"/>
      <c r="I14" s="432"/>
      <c r="J14" s="4"/>
      <c r="K14" s="482"/>
      <c r="L14" s="482"/>
      <c r="M14" s="4"/>
      <c r="N14" s="4"/>
      <c r="O14" s="4"/>
      <c r="P14" s="480"/>
      <c r="Q14" s="480"/>
      <c r="R14" s="4"/>
      <c r="S14" s="430"/>
      <c r="T14" s="430"/>
      <c r="U14" s="4"/>
      <c r="V14" s="432"/>
      <c r="W14" s="432"/>
      <c r="X14" s="4"/>
      <c r="Y14" s="432"/>
      <c r="Z14" s="432"/>
    </row>
    <row r="15" spans="1:28" ht="20.100000000000001" customHeight="1">
      <c r="A15" s="13"/>
      <c r="D15" s="12"/>
      <c r="E15" s="229"/>
      <c r="F15" s="229"/>
      <c r="G15" s="4"/>
      <c r="H15" s="229"/>
      <c r="I15" s="229"/>
      <c r="J15" s="4"/>
      <c r="K15" s="229"/>
      <c r="L15" s="229"/>
      <c r="M15" s="4"/>
      <c r="N15" s="4"/>
      <c r="O15" s="4"/>
      <c r="P15" s="229"/>
      <c r="Q15" s="229"/>
      <c r="R15" s="4"/>
      <c r="S15" s="229"/>
      <c r="T15" s="229"/>
      <c r="U15" s="4"/>
      <c r="V15" s="229"/>
      <c r="W15" s="229"/>
      <c r="X15" s="4"/>
      <c r="Y15" s="229"/>
      <c r="Z15" s="229"/>
    </row>
    <row r="16" spans="1:28" ht="24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102"/>
      <c r="X16" s="433" t="s">
        <v>281</v>
      </c>
      <c r="Y16" s="433"/>
      <c r="Z16" s="433"/>
      <c r="AA16" s="433"/>
      <c r="AB16" s="102"/>
    </row>
    <row r="17" spans="1:29" ht="20.100000000000001" customHeight="1">
      <c r="A17" s="1"/>
      <c r="B17" s="421" t="s">
        <v>282</v>
      </c>
      <c r="C17" s="422">
        <v>0.39583333333333331</v>
      </c>
      <c r="D17" s="422"/>
      <c r="E17" s="105"/>
      <c r="F17" s="423" t="str">
        <f>E7</f>
        <v>ともぞうサッカークラブ　Ｕ１０</v>
      </c>
      <c r="G17" s="423"/>
      <c r="H17" s="423"/>
      <c r="I17" s="423"/>
      <c r="J17" s="423"/>
      <c r="K17" s="424">
        <f>M17+M18</f>
        <v>3</v>
      </c>
      <c r="L17" s="425" t="s">
        <v>283</v>
      </c>
      <c r="M17" s="225">
        <v>2</v>
      </c>
      <c r="N17" s="225" t="s">
        <v>284</v>
      </c>
      <c r="O17" s="225">
        <v>0</v>
      </c>
      <c r="P17" s="425" t="s">
        <v>285</v>
      </c>
      <c r="Q17" s="426">
        <f>O17+O18</f>
        <v>0</v>
      </c>
      <c r="R17" s="427" t="str">
        <f>H7</f>
        <v>北押原ＦＣ</v>
      </c>
      <c r="S17" s="427"/>
      <c r="T17" s="427"/>
      <c r="U17" s="427"/>
      <c r="V17" s="427"/>
      <c r="W17" s="101"/>
      <c r="X17" s="412" t="s">
        <v>307</v>
      </c>
      <c r="Y17" s="412"/>
      <c r="Z17" s="412"/>
      <c r="AA17" s="412"/>
      <c r="AB17" s="101"/>
      <c r="AC17" s="143"/>
    </row>
    <row r="18" spans="1:29" ht="20.100000000000001" customHeight="1">
      <c r="A18" s="1"/>
      <c r="B18" s="421"/>
      <c r="C18" s="422"/>
      <c r="D18" s="422"/>
      <c r="E18" s="105"/>
      <c r="F18" s="423"/>
      <c r="G18" s="423"/>
      <c r="H18" s="423"/>
      <c r="I18" s="423"/>
      <c r="J18" s="423"/>
      <c r="K18" s="424"/>
      <c r="L18" s="425"/>
      <c r="M18" s="225">
        <v>1</v>
      </c>
      <c r="N18" s="225" t="s">
        <v>284</v>
      </c>
      <c r="O18" s="225">
        <v>0</v>
      </c>
      <c r="P18" s="425"/>
      <c r="Q18" s="426"/>
      <c r="R18" s="427"/>
      <c r="S18" s="427"/>
      <c r="T18" s="427"/>
      <c r="U18" s="427"/>
      <c r="V18" s="427"/>
      <c r="W18" s="101"/>
      <c r="X18" s="412"/>
      <c r="Y18" s="412"/>
      <c r="Z18" s="412"/>
      <c r="AA18" s="412"/>
      <c r="AB18" s="101"/>
      <c r="AC18" s="143"/>
    </row>
    <row r="19" spans="1:29" ht="20.100000000000001" customHeight="1">
      <c r="A19" s="1"/>
      <c r="B19" s="225"/>
      <c r="C19" s="225"/>
      <c r="D19" s="225"/>
      <c r="E19" s="13"/>
      <c r="F19" s="225"/>
      <c r="G19" s="227"/>
      <c r="H19" s="227"/>
      <c r="I19" s="227"/>
      <c r="J19" s="227"/>
      <c r="K19" s="141"/>
      <c r="L19" s="20"/>
      <c r="M19" s="225"/>
      <c r="N19" s="225"/>
      <c r="O19" s="225"/>
      <c r="P19" s="20"/>
      <c r="Q19" s="142"/>
      <c r="R19" s="227"/>
      <c r="S19" s="227"/>
      <c r="T19" s="227"/>
      <c r="U19" s="227"/>
      <c r="V19" s="221"/>
      <c r="W19" s="147"/>
      <c r="X19" s="147"/>
      <c r="Y19" s="147"/>
      <c r="Z19" s="147"/>
      <c r="AA19" s="147"/>
      <c r="AB19" s="245"/>
      <c r="AC19" s="143"/>
    </row>
    <row r="20" spans="1:29" ht="20.100000000000001" customHeight="1">
      <c r="A20" s="1"/>
      <c r="B20" s="421" t="s">
        <v>287</v>
      </c>
      <c r="C20" s="422">
        <v>0.41666666666666669</v>
      </c>
      <c r="D20" s="422"/>
      <c r="E20" s="105"/>
      <c r="F20" s="423" t="str">
        <f>P7</f>
        <v>Ｋ－ＷＥＳＴ．ＦＣ２００１</v>
      </c>
      <c r="G20" s="423"/>
      <c r="H20" s="423"/>
      <c r="I20" s="423"/>
      <c r="J20" s="423"/>
      <c r="K20" s="424">
        <f>M20+M21</f>
        <v>2</v>
      </c>
      <c r="L20" s="425" t="s">
        <v>283</v>
      </c>
      <c r="M20" s="225">
        <v>1</v>
      </c>
      <c r="N20" s="225" t="s">
        <v>284</v>
      </c>
      <c r="O20" s="225">
        <v>1</v>
      </c>
      <c r="P20" s="425" t="s">
        <v>285</v>
      </c>
      <c r="Q20" s="426">
        <f>O20+O21</f>
        <v>1</v>
      </c>
      <c r="R20" s="446" t="str">
        <f>S7</f>
        <v>ＳＡＫＵＲＡ ＦＯＯＴＢＡＬＬ ＣＬＵＢ Ｊｒ</v>
      </c>
      <c r="S20" s="446"/>
      <c r="T20" s="446"/>
      <c r="U20" s="446"/>
      <c r="V20" s="446"/>
      <c r="W20" s="101"/>
      <c r="X20" s="412" t="s">
        <v>308</v>
      </c>
      <c r="Y20" s="412"/>
      <c r="Z20" s="412"/>
      <c r="AA20" s="412"/>
      <c r="AB20" s="101"/>
      <c r="AC20" s="143"/>
    </row>
    <row r="21" spans="1:29" ht="20.100000000000001" customHeight="1">
      <c r="A21" s="1"/>
      <c r="B21" s="421"/>
      <c r="C21" s="422"/>
      <c r="D21" s="422"/>
      <c r="E21" s="105"/>
      <c r="F21" s="423"/>
      <c r="G21" s="423"/>
      <c r="H21" s="423"/>
      <c r="I21" s="423"/>
      <c r="J21" s="423"/>
      <c r="K21" s="424"/>
      <c r="L21" s="425"/>
      <c r="M21" s="225">
        <v>1</v>
      </c>
      <c r="N21" s="225" t="s">
        <v>284</v>
      </c>
      <c r="O21" s="225">
        <v>0</v>
      </c>
      <c r="P21" s="425"/>
      <c r="Q21" s="426"/>
      <c r="R21" s="446"/>
      <c r="S21" s="446"/>
      <c r="T21" s="446"/>
      <c r="U21" s="446"/>
      <c r="V21" s="446"/>
      <c r="W21" s="101"/>
      <c r="X21" s="412"/>
      <c r="Y21" s="412"/>
      <c r="Z21" s="412"/>
      <c r="AA21" s="412"/>
      <c r="AB21" s="101"/>
      <c r="AC21" s="143"/>
    </row>
    <row r="22" spans="1:29" ht="20.100000000000001" customHeight="1">
      <c r="A22" s="1"/>
      <c r="B22" s="225"/>
      <c r="C22" s="226"/>
      <c r="D22" s="226"/>
      <c r="E22" s="105"/>
      <c r="F22" s="227"/>
      <c r="G22" s="227"/>
      <c r="H22" s="227"/>
      <c r="I22" s="227"/>
      <c r="J22" s="227"/>
      <c r="K22" s="141"/>
      <c r="L22" s="228"/>
      <c r="M22" s="225"/>
      <c r="N22" s="225"/>
      <c r="O22" s="225"/>
      <c r="P22" s="228"/>
      <c r="Q22" s="142"/>
      <c r="R22" s="227"/>
      <c r="S22" s="227"/>
      <c r="T22" s="227"/>
      <c r="U22" s="227"/>
      <c r="V22" s="227"/>
      <c r="W22" s="101"/>
      <c r="X22" s="222"/>
      <c r="Y22" s="222"/>
      <c r="Z22" s="222"/>
      <c r="AA22" s="222"/>
      <c r="AB22" s="101"/>
      <c r="AC22" s="143"/>
    </row>
    <row r="23" spans="1:29" ht="20.100000000000001" customHeight="1">
      <c r="A23" s="1"/>
      <c r="B23" s="421" t="s">
        <v>289</v>
      </c>
      <c r="C23" s="422">
        <v>0.4375</v>
      </c>
      <c r="D23" s="422"/>
      <c r="E23" s="105"/>
      <c r="F23" s="423" t="str">
        <f>E7</f>
        <v>ともぞうサッカークラブ　Ｕ１０</v>
      </c>
      <c r="G23" s="423"/>
      <c r="H23" s="423"/>
      <c r="I23" s="423"/>
      <c r="J23" s="423"/>
      <c r="K23" s="424">
        <f>M23+M24</f>
        <v>2</v>
      </c>
      <c r="L23" s="425" t="s">
        <v>283</v>
      </c>
      <c r="M23" s="225">
        <v>2</v>
      </c>
      <c r="N23" s="225" t="s">
        <v>284</v>
      </c>
      <c r="O23" s="225">
        <v>0</v>
      </c>
      <c r="P23" s="425" t="s">
        <v>285</v>
      </c>
      <c r="Q23" s="426">
        <f>O23+O24</f>
        <v>0</v>
      </c>
      <c r="R23" s="427" t="str">
        <f>K7</f>
        <v>しおやＦＣヴィガウス</v>
      </c>
      <c r="S23" s="427"/>
      <c r="T23" s="427"/>
      <c r="U23" s="427"/>
      <c r="V23" s="427"/>
      <c r="W23" s="101"/>
      <c r="X23" s="412" t="s">
        <v>309</v>
      </c>
      <c r="Y23" s="412"/>
      <c r="Z23" s="412"/>
      <c r="AA23" s="412"/>
      <c r="AB23" s="101"/>
      <c r="AC23" s="143"/>
    </row>
    <row r="24" spans="1:29" ht="20.100000000000001" customHeight="1">
      <c r="A24" s="1"/>
      <c r="B24" s="421"/>
      <c r="C24" s="422"/>
      <c r="D24" s="422"/>
      <c r="E24" s="105"/>
      <c r="F24" s="423"/>
      <c r="G24" s="423"/>
      <c r="H24" s="423"/>
      <c r="I24" s="423"/>
      <c r="J24" s="423"/>
      <c r="K24" s="424"/>
      <c r="L24" s="425"/>
      <c r="M24" s="225">
        <v>0</v>
      </c>
      <c r="N24" s="225" t="s">
        <v>284</v>
      </c>
      <c r="O24" s="225">
        <v>0</v>
      </c>
      <c r="P24" s="425"/>
      <c r="Q24" s="426"/>
      <c r="R24" s="427"/>
      <c r="S24" s="427"/>
      <c r="T24" s="427"/>
      <c r="U24" s="427"/>
      <c r="V24" s="427"/>
      <c r="W24" s="101"/>
      <c r="X24" s="412"/>
      <c r="Y24" s="412"/>
      <c r="Z24" s="412"/>
      <c r="AA24" s="412"/>
      <c r="AB24" s="101"/>
      <c r="AC24" s="143"/>
    </row>
    <row r="25" spans="1:29" ht="20.100000000000001" customHeight="1">
      <c r="A25" s="1"/>
      <c r="B25" s="225"/>
      <c r="C25" s="226"/>
      <c r="D25" s="226"/>
      <c r="E25" s="105"/>
      <c r="F25" s="227"/>
      <c r="G25" s="227"/>
      <c r="H25" s="227"/>
      <c r="I25" s="227"/>
      <c r="J25" s="227"/>
      <c r="K25" s="141"/>
      <c r="L25" s="228"/>
      <c r="M25" s="225"/>
      <c r="N25" s="225"/>
      <c r="O25" s="225"/>
      <c r="P25" s="228"/>
      <c r="Q25" s="142"/>
      <c r="R25" s="227"/>
      <c r="S25" s="227"/>
      <c r="T25" s="227"/>
      <c r="U25" s="227"/>
      <c r="V25" s="227"/>
      <c r="W25" s="101"/>
      <c r="X25" s="222"/>
      <c r="Y25" s="222"/>
      <c r="Z25" s="222"/>
      <c r="AA25" s="222"/>
      <c r="AB25" s="101"/>
      <c r="AC25" s="143"/>
    </row>
    <row r="26" spans="1:29" ht="20.100000000000001" customHeight="1">
      <c r="A26" s="143"/>
      <c r="B26" s="421" t="s">
        <v>291</v>
      </c>
      <c r="C26" s="422">
        <v>0.45833333333333331</v>
      </c>
      <c r="D26" s="422"/>
      <c r="E26" s="105"/>
      <c r="F26" s="423" t="str">
        <f>P7</f>
        <v>Ｋ－ＷＥＳＴ．ＦＣ２００１</v>
      </c>
      <c r="G26" s="423"/>
      <c r="H26" s="423"/>
      <c r="I26" s="423"/>
      <c r="J26" s="423"/>
      <c r="K26" s="424">
        <f>M26+M27</f>
        <v>2</v>
      </c>
      <c r="L26" s="425" t="s">
        <v>283</v>
      </c>
      <c r="M26" s="225">
        <v>1</v>
      </c>
      <c r="N26" s="225" t="s">
        <v>284</v>
      </c>
      <c r="O26" s="225">
        <v>0</v>
      </c>
      <c r="P26" s="425" t="s">
        <v>285</v>
      </c>
      <c r="Q26" s="426">
        <f>O26+O27</f>
        <v>0</v>
      </c>
      <c r="R26" s="427" t="str">
        <f>V7</f>
        <v>三島ＦＣ</v>
      </c>
      <c r="S26" s="427"/>
      <c r="T26" s="427"/>
      <c r="U26" s="427"/>
      <c r="V26" s="427"/>
      <c r="W26" s="101"/>
      <c r="X26" s="412" t="s">
        <v>310</v>
      </c>
      <c r="Y26" s="412"/>
      <c r="Z26" s="412"/>
      <c r="AA26" s="412"/>
      <c r="AB26" s="101"/>
      <c r="AC26" s="143"/>
    </row>
    <row r="27" spans="1:29" ht="20.100000000000001" customHeight="1">
      <c r="A27" s="143"/>
      <c r="B27" s="421"/>
      <c r="C27" s="422"/>
      <c r="D27" s="422"/>
      <c r="E27" s="105"/>
      <c r="F27" s="423"/>
      <c r="G27" s="423"/>
      <c r="H27" s="423"/>
      <c r="I27" s="423"/>
      <c r="J27" s="423"/>
      <c r="K27" s="424"/>
      <c r="L27" s="425"/>
      <c r="M27" s="225">
        <v>1</v>
      </c>
      <c r="N27" s="225" t="s">
        <v>284</v>
      </c>
      <c r="O27" s="225">
        <v>0</v>
      </c>
      <c r="P27" s="425"/>
      <c r="Q27" s="426"/>
      <c r="R27" s="427"/>
      <c r="S27" s="427"/>
      <c r="T27" s="427"/>
      <c r="U27" s="427"/>
      <c r="V27" s="427"/>
      <c r="W27" s="101"/>
      <c r="X27" s="412"/>
      <c r="Y27" s="412"/>
      <c r="Z27" s="412"/>
      <c r="AA27" s="412"/>
      <c r="AB27" s="101"/>
      <c r="AC27" s="143"/>
    </row>
    <row r="28" spans="1:29" ht="20.100000000000001" customHeight="1">
      <c r="A28" s="1"/>
      <c r="B28" s="225"/>
      <c r="C28" s="226"/>
      <c r="D28" s="226"/>
      <c r="E28" s="105"/>
      <c r="F28" s="227"/>
      <c r="G28" s="227"/>
      <c r="H28" s="227"/>
      <c r="I28" s="227"/>
      <c r="J28" s="227"/>
      <c r="K28" s="141"/>
      <c r="L28" s="228"/>
      <c r="M28" s="225"/>
      <c r="N28" s="225"/>
      <c r="O28" s="225"/>
      <c r="P28" s="228"/>
      <c r="Q28" s="142"/>
      <c r="R28" s="227"/>
      <c r="S28" s="227"/>
      <c r="T28" s="227"/>
      <c r="U28" s="227"/>
      <c r="V28" s="227"/>
      <c r="W28" s="101"/>
      <c r="X28" s="222"/>
      <c r="Y28" s="222"/>
      <c r="Z28" s="222"/>
      <c r="AA28" s="222"/>
      <c r="AB28" s="101"/>
      <c r="AC28" s="143"/>
    </row>
    <row r="29" spans="1:29" ht="20.100000000000001" customHeight="1">
      <c r="A29" s="1"/>
      <c r="B29" s="421" t="s">
        <v>293</v>
      </c>
      <c r="C29" s="422">
        <v>0.47916666666666669</v>
      </c>
      <c r="D29" s="422"/>
      <c r="E29" s="105"/>
      <c r="F29" s="470" t="str">
        <f>H7</f>
        <v>北押原ＦＣ</v>
      </c>
      <c r="G29" s="470"/>
      <c r="H29" s="470"/>
      <c r="I29" s="470"/>
      <c r="J29" s="470"/>
      <c r="K29" s="424">
        <f>M29+M30</f>
        <v>1</v>
      </c>
      <c r="L29" s="425" t="s">
        <v>283</v>
      </c>
      <c r="M29" s="225">
        <v>0</v>
      </c>
      <c r="N29" s="225" t="s">
        <v>284</v>
      </c>
      <c r="O29" s="225">
        <v>1</v>
      </c>
      <c r="P29" s="425" t="s">
        <v>285</v>
      </c>
      <c r="Q29" s="426">
        <f>O29+O30</f>
        <v>1</v>
      </c>
      <c r="R29" s="470" t="str">
        <f>K7</f>
        <v>しおやＦＣヴィガウス</v>
      </c>
      <c r="S29" s="470"/>
      <c r="T29" s="470"/>
      <c r="U29" s="470"/>
      <c r="V29" s="470"/>
      <c r="W29" s="101"/>
      <c r="X29" s="412" t="s">
        <v>311</v>
      </c>
      <c r="Y29" s="412"/>
      <c r="Z29" s="412"/>
      <c r="AA29" s="412"/>
      <c r="AB29" s="101"/>
      <c r="AC29" s="143"/>
    </row>
    <row r="30" spans="1:29" ht="20.100000000000001" customHeight="1">
      <c r="A30" s="1"/>
      <c r="B30" s="421"/>
      <c r="C30" s="422"/>
      <c r="D30" s="422"/>
      <c r="E30" s="105"/>
      <c r="F30" s="470"/>
      <c r="G30" s="470"/>
      <c r="H30" s="470"/>
      <c r="I30" s="470"/>
      <c r="J30" s="470"/>
      <c r="K30" s="424"/>
      <c r="L30" s="425"/>
      <c r="M30" s="225">
        <v>1</v>
      </c>
      <c r="N30" s="225" t="s">
        <v>284</v>
      </c>
      <c r="O30" s="225">
        <v>0</v>
      </c>
      <c r="P30" s="425"/>
      <c r="Q30" s="426"/>
      <c r="R30" s="470"/>
      <c r="S30" s="470"/>
      <c r="T30" s="470"/>
      <c r="U30" s="470"/>
      <c r="V30" s="470"/>
      <c r="W30" s="101"/>
      <c r="X30" s="412"/>
      <c r="Y30" s="412"/>
      <c r="Z30" s="412"/>
      <c r="AA30" s="412"/>
      <c r="AB30" s="101"/>
      <c r="AC30" s="143"/>
    </row>
    <row r="31" spans="1:29" ht="20.100000000000001" customHeight="1">
      <c r="A31" s="1"/>
      <c r="B31" s="225"/>
      <c r="C31" s="226"/>
      <c r="D31" s="226"/>
      <c r="E31" s="105"/>
      <c r="F31" s="227"/>
      <c r="G31" s="227"/>
      <c r="H31" s="227"/>
      <c r="I31" s="227"/>
      <c r="J31" s="227"/>
      <c r="K31" s="141"/>
      <c r="L31" s="228"/>
      <c r="M31" s="225"/>
      <c r="N31" s="225"/>
      <c r="O31" s="225"/>
      <c r="P31" s="228"/>
      <c r="Q31" s="142"/>
      <c r="R31" s="227"/>
      <c r="S31" s="227"/>
      <c r="T31" s="227"/>
      <c r="U31" s="227"/>
      <c r="V31" s="227"/>
      <c r="W31" s="101"/>
      <c r="X31" s="222"/>
      <c r="Y31" s="222"/>
      <c r="Z31" s="222"/>
      <c r="AA31" s="222"/>
      <c r="AB31" s="101"/>
      <c r="AC31" s="143"/>
    </row>
    <row r="32" spans="1:29" ht="20.100000000000001" customHeight="1">
      <c r="A32" s="1"/>
      <c r="B32" s="421" t="s">
        <v>295</v>
      </c>
      <c r="C32" s="422">
        <v>0.5</v>
      </c>
      <c r="D32" s="422"/>
      <c r="E32" s="105"/>
      <c r="F32" s="446" t="str">
        <f>S7</f>
        <v>ＳＡＫＵＲＡ ＦＯＯＴＢＡＬＬ ＣＬＵＢ Ｊｒ</v>
      </c>
      <c r="G32" s="446"/>
      <c r="H32" s="446"/>
      <c r="I32" s="446"/>
      <c r="J32" s="446"/>
      <c r="K32" s="424">
        <f>M32+M33</f>
        <v>0</v>
      </c>
      <c r="L32" s="425" t="s">
        <v>283</v>
      </c>
      <c r="M32" s="225">
        <v>0</v>
      </c>
      <c r="N32" s="225" t="s">
        <v>284</v>
      </c>
      <c r="O32" s="225">
        <v>1</v>
      </c>
      <c r="P32" s="425" t="s">
        <v>285</v>
      </c>
      <c r="Q32" s="426">
        <f>O32+O33</f>
        <v>3</v>
      </c>
      <c r="R32" s="423" t="str">
        <f>V7</f>
        <v>三島ＦＣ</v>
      </c>
      <c r="S32" s="423"/>
      <c r="T32" s="423"/>
      <c r="U32" s="423"/>
      <c r="V32" s="423"/>
      <c r="W32" s="101"/>
      <c r="X32" s="412" t="s">
        <v>312</v>
      </c>
      <c r="Y32" s="412"/>
      <c r="Z32" s="412"/>
      <c r="AA32" s="412"/>
      <c r="AB32" s="101"/>
      <c r="AC32" s="143"/>
    </row>
    <row r="33" spans="1:29" ht="20.100000000000001" customHeight="1">
      <c r="A33" s="1"/>
      <c r="B33" s="421"/>
      <c r="C33" s="422"/>
      <c r="D33" s="422"/>
      <c r="E33" s="105"/>
      <c r="F33" s="446"/>
      <c r="G33" s="446"/>
      <c r="H33" s="446"/>
      <c r="I33" s="446"/>
      <c r="J33" s="446"/>
      <c r="K33" s="424"/>
      <c r="L33" s="425"/>
      <c r="M33" s="225">
        <v>0</v>
      </c>
      <c r="N33" s="225" t="s">
        <v>284</v>
      </c>
      <c r="O33" s="225">
        <v>2</v>
      </c>
      <c r="P33" s="425"/>
      <c r="Q33" s="426"/>
      <c r="R33" s="423"/>
      <c r="S33" s="423"/>
      <c r="T33" s="423"/>
      <c r="U33" s="423"/>
      <c r="V33" s="423"/>
      <c r="W33" s="101"/>
      <c r="X33" s="412"/>
      <c r="Y33" s="412"/>
      <c r="Z33" s="412"/>
      <c r="AA33" s="412"/>
      <c r="AB33" s="101"/>
      <c r="AC33" s="143"/>
    </row>
    <row r="34" spans="1:29" ht="20.100000000000001" customHeight="1">
      <c r="A34" s="1"/>
      <c r="B34" s="225"/>
      <c r="C34" s="226"/>
      <c r="D34" s="226"/>
      <c r="E34" s="105"/>
      <c r="F34" s="202"/>
      <c r="G34" s="202"/>
      <c r="H34" s="202"/>
      <c r="I34" s="202"/>
      <c r="J34" s="202"/>
      <c r="K34" s="141"/>
      <c r="L34" s="228"/>
      <c r="M34" s="13"/>
      <c r="N34" s="225"/>
      <c r="O34" s="142"/>
      <c r="P34" s="228"/>
      <c r="Q34" s="142"/>
      <c r="R34" s="202"/>
      <c r="S34" s="202"/>
      <c r="T34" s="202"/>
      <c r="U34" s="202"/>
      <c r="V34" s="202"/>
      <c r="W34" s="101"/>
      <c r="X34" s="222"/>
      <c r="Y34" s="222"/>
      <c r="Z34" s="222"/>
      <c r="AA34" s="222"/>
      <c r="AB34" s="101"/>
      <c r="AC34" s="143"/>
    </row>
    <row r="35" spans="1:29" ht="20.10000000000000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9" ht="20.100000000000001" customHeight="1">
      <c r="C36" s="413" t="str">
        <f>H3&amp; CHAR(10) &amp;"リーグ"</f>
        <v>M
リーグ</v>
      </c>
      <c r="D36" s="414"/>
      <c r="E36" s="442" t="str">
        <f>E7</f>
        <v>ともぞうサッカークラブ　Ｕ１０</v>
      </c>
      <c r="F36" s="443"/>
      <c r="G36" s="417" t="str">
        <f>H7</f>
        <v>北押原ＦＣ</v>
      </c>
      <c r="H36" s="418"/>
      <c r="I36" s="417" t="str">
        <f>K7</f>
        <v>しおやＦＣヴィガウス</v>
      </c>
      <c r="J36" s="418"/>
      <c r="K36" s="408" t="s">
        <v>301</v>
      </c>
      <c r="L36" s="408" t="s">
        <v>302</v>
      </c>
      <c r="M36" s="408" t="s">
        <v>303</v>
      </c>
      <c r="N36" s="144"/>
      <c r="O36" s="413" t="str">
        <f>S3&amp; CHAR(10) &amp;"リーグ"</f>
        <v>MM
リーグ</v>
      </c>
      <c r="P36" s="414"/>
      <c r="Q36" s="404" t="str">
        <f>P7</f>
        <v>Ｋ－ＷＥＳＴ．ＦＣ２００１</v>
      </c>
      <c r="R36" s="405"/>
      <c r="S36" s="404" t="str">
        <f>S7</f>
        <v>ＳＡＫＵＲＡ ＦＯＯＴＢＡＬＬ ＣＬＵＢ Ｊｒ</v>
      </c>
      <c r="T36" s="405"/>
      <c r="U36" s="417" t="str">
        <f>V7</f>
        <v>三島ＦＣ</v>
      </c>
      <c r="V36" s="418"/>
      <c r="W36" s="408" t="s">
        <v>301</v>
      </c>
      <c r="X36" s="408" t="s">
        <v>302</v>
      </c>
      <c r="Y36" s="408" t="s">
        <v>303</v>
      </c>
    </row>
    <row r="37" spans="1:29" ht="20.100000000000001" customHeight="1">
      <c r="C37" s="415"/>
      <c r="D37" s="416"/>
      <c r="E37" s="448"/>
      <c r="F37" s="449"/>
      <c r="G37" s="419"/>
      <c r="H37" s="420"/>
      <c r="I37" s="419"/>
      <c r="J37" s="420"/>
      <c r="K37" s="409"/>
      <c r="L37" s="409"/>
      <c r="M37" s="409"/>
      <c r="N37" s="144"/>
      <c r="O37" s="415"/>
      <c r="P37" s="416"/>
      <c r="Q37" s="406"/>
      <c r="R37" s="407"/>
      <c r="S37" s="406"/>
      <c r="T37" s="407"/>
      <c r="U37" s="419"/>
      <c r="V37" s="420"/>
      <c r="W37" s="409"/>
      <c r="X37" s="409"/>
      <c r="Y37" s="409"/>
    </row>
    <row r="38" spans="1:29" ht="20.100000000000001" customHeight="1">
      <c r="C38" s="442" t="str">
        <f>E7</f>
        <v>ともぞうサッカークラブ　Ｕ１０</v>
      </c>
      <c r="D38" s="443"/>
      <c r="E38" s="239"/>
      <c r="F38" s="223"/>
      <c r="G38" s="224">
        <f>K17</f>
        <v>3</v>
      </c>
      <c r="H38" s="240">
        <f>Q17</f>
        <v>0</v>
      </c>
      <c r="I38" s="224">
        <f>K23</f>
        <v>2</v>
      </c>
      <c r="J38" s="240">
        <f>Q23</f>
        <v>0</v>
      </c>
      <c r="K38" s="410">
        <f>COUNTIF(E39:J39,"○")*3+COUNTIF(E39:J39,"△")</f>
        <v>6</v>
      </c>
      <c r="L38" s="392">
        <f>E38-F38+G38-H38+I38-J38</f>
        <v>5</v>
      </c>
      <c r="M38" s="410">
        <v>1</v>
      </c>
      <c r="N38" s="144"/>
      <c r="O38" s="400" t="str">
        <f>P7</f>
        <v>Ｋ－ＷＥＳＴ．ＦＣ２００１</v>
      </c>
      <c r="P38" s="401"/>
      <c r="Q38" s="239"/>
      <c r="R38" s="223"/>
      <c r="S38" s="224">
        <f>K20</f>
        <v>2</v>
      </c>
      <c r="T38" s="240">
        <f>Q20</f>
        <v>1</v>
      </c>
      <c r="U38" s="224">
        <f>K26</f>
        <v>2</v>
      </c>
      <c r="V38" s="240">
        <f>Q26</f>
        <v>0</v>
      </c>
      <c r="W38" s="410">
        <f>COUNTIF(Q39:V39,"○")*3+COUNTIF(Q39:V39,"△")</f>
        <v>6</v>
      </c>
      <c r="X38" s="392">
        <f>Q38-R38+S38-T38+U38-V38</f>
        <v>3</v>
      </c>
      <c r="Y38" s="410">
        <v>1</v>
      </c>
    </row>
    <row r="39" spans="1:29" ht="20.100000000000001" customHeight="1">
      <c r="C39" s="448"/>
      <c r="D39" s="449"/>
      <c r="E39" s="224"/>
      <c r="F39" s="241"/>
      <c r="G39" s="394" t="str">
        <f>IF(G38&gt;H38,"○",IF(G38&lt;H38,"×",IF(G38=H38,"△")))</f>
        <v>○</v>
      </c>
      <c r="H39" s="395"/>
      <c r="I39" s="394" t="str">
        <f t="shared" ref="I39" si="0">IF(I38&gt;J38,"○",IF(I38&lt;J38,"×",IF(I38=J38,"△")))</f>
        <v>○</v>
      </c>
      <c r="J39" s="395"/>
      <c r="K39" s="411"/>
      <c r="L39" s="393"/>
      <c r="M39" s="411"/>
      <c r="N39" s="144"/>
      <c r="O39" s="402"/>
      <c r="P39" s="403"/>
      <c r="Q39" s="224"/>
      <c r="R39" s="241"/>
      <c r="S39" s="394" t="str">
        <f>IF(S38&gt;T38,"○",IF(S38&lt;T38,"×",IF(S38=T38,"△")))</f>
        <v>○</v>
      </c>
      <c r="T39" s="395"/>
      <c r="U39" s="394" t="str">
        <f t="shared" ref="U39" si="1">IF(U38&gt;V38,"○",IF(U38&lt;V38,"×",IF(U38=V38,"△")))</f>
        <v>○</v>
      </c>
      <c r="V39" s="395"/>
      <c r="W39" s="411"/>
      <c r="X39" s="393"/>
      <c r="Y39" s="411"/>
    </row>
    <row r="40" spans="1:29" ht="20.100000000000001" customHeight="1">
      <c r="C40" s="396" t="str">
        <f>H7</f>
        <v>北押原ＦＣ</v>
      </c>
      <c r="D40" s="397"/>
      <c r="E40" s="224">
        <f>Q17</f>
        <v>0</v>
      </c>
      <c r="F40" s="240">
        <f>K17</f>
        <v>3</v>
      </c>
      <c r="G40" s="239"/>
      <c r="H40" s="223"/>
      <c r="I40" s="224">
        <f>K29</f>
        <v>1</v>
      </c>
      <c r="J40" s="240">
        <f>Q29</f>
        <v>1</v>
      </c>
      <c r="K40" s="410">
        <f>COUNTIF(E41:J41,"○")*3+COUNTIF(E41:J41,"△")</f>
        <v>1</v>
      </c>
      <c r="L40" s="392">
        <f>E40-F40+G40-H40+I40-J40</f>
        <v>-3</v>
      </c>
      <c r="M40" s="410">
        <v>3</v>
      </c>
      <c r="N40" s="144"/>
      <c r="O40" s="400" t="str">
        <f>S7</f>
        <v>ＳＡＫＵＲＡ ＦＯＯＴＢＡＬＬ ＣＬＵＢ Ｊｒ</v>
      </c>
      <c r="P40" s="401"/>
      <c r="Q40" s="224">
        <f>Q20</f>
        <v>1</v>
      </c>
      <c r="R40" s="240">
        <f>K20</f>
        <v>2</v>
      </c>
      <c r="S40" s="239"/>
      <c r="T40" s="223"/>
      <c r="U40" s="224">
        <f>K32</f>
        <v>0</v>
      </c>
      <c r="V40" s="240">
        <f>Q32</f>
        <v>3</v>
      </c>
      <c r="W40" s="410">
        <f>COUNTIF(Q41:V41,"○")*3+COUNTIF(Q41:V41,"△")</f>
        <v>0</v>
      </c>
      <c r="X40" s="392">
        <f>Q40-R40+S40-T40+U40-V40</f>
        <v>-4</v>
      </c>
      <c r="Y40" s="410">
        <v>3</v>
      </c>
    </row>
    <row r="41" spans="1:29" ht="20.100000000000001" customHeight="1">
      <c r="C41" s="398"/>
      <c r="D41" s="399"/>
      <c r="E41" s="394" t="str">
        <f>IF(E40&gt;F40,"○",IF(E40&lt;F40,"×",IF(E40=F40,"△")))</f>
        <v>×</v>
      </c>
      <c r="F41" s="395"/>
      <c r="G41" s="224"/>
      <c r="H41" s="241"/>
      <c r="I41" s="394" t="str">
        <f>IF(I40&gt;J40,"○",IF(I40&lt;J40,"×",IF(I40=J40,"△")))</f>
        <v>△</v>
      </c>
      <c r="J41" s="395"/>
      <c r="K41" s="411"/>
      <c r="L41" s="393"/>
      <c r="M41" s="411"/>
      <c r="N41" s="144"/>
      <c r="O41" s="402"/>
      <c r="P41" s="403"/>
      <c r="Q41" s="394" t="str">
        <f>IF(Q40&gt;R40,"○",IF(Q40&lt;R40,"×",IF(Q40=R40,"△")))</f>
        <v>×</v>
      </c>
      <c r="R41" s="395"/>
      <c r="S41" s="224"/>
      <c r="T41" s="241"/>
      <c r="U41" s="394" t="str">
        <f>IF(U40&gt;V40,"○",IF(U40&lt;V40,"×",IF(U40=V40,"△")))</f>
        <v>×</v>
      </c>
      <c r="V41" s="395"/>
      <c r="W41" s="411"/>
      <c r="X41" s="393"/>
      <c r="Y41" s="411"/>
    </row>
    <row r="42" spans="1:29" ht="20.100000000000001" customHeight="1">
      <c r="C42" s="396" t="str">
        <f>K7</f>
        <v>しおやＦＣヴィガウス</v>
      </c>
      <c r="D42" s="397"/>
      <c r="E42" s="242">
        <f>Q23</f>
        <v>0</v>
      </c>
      <c r="F42" s="240">
        <f>K23</f>
        <v>2</v>
      </c>
      <c r="G42" s="242">
        <f>Q29</f>
        <v>1</v>
      </c>
      <c r="H42" s="240">
        <f>K29</f>
        <v>1</v>
      </c>
      <c r="I42" s="239"/>
      <c r="J42" s="223"/>
      <c r="K42" s="392">
        <f>COUNTIF(E43:J43,"○")*3+COUNTIF(E43:J43,"△")</f>
        <v>1</v>
      </c>
      <c r="L42" s="392">
        <f>E42-F42+G42-H42+I42-J42</f>
        <v>-2</v>
      </c>
      <c r="M42" s="392">
        <v>2</v>
      </c>
      <c r="N42" s="144"/>
      <c r="O42" s="396" t="str">
        <f>V7</f>
        <v>三島ＦＣ</v>
      </c>
      <c r="P42" s="397"/>
      <c r="Q42" s="242">
        <f>Q26</f>
        <v>0</v>
      </c>
      <c r="R42" s="240">
        <f>K26</f>
        <v>2</v>
      </c>
      <c r="S42" s="242">
        <f>Q32</f>
        <v>3</v>
      </c>
      <c r="T42" s="240">
        <f>K32</f>
        <v>0</v>
      </c>
      <c r="U42" s="239"/>
      <c r="V42" s="223"/>
      <c r="W42" s="392">
        <f>COUNTIF(Q43:V43,"○")*3+COUNTIF(Q43:V43,"△")</f>
        <v>3</v>
      </c>
      <c r="X42" s="392">
        <f>Q42-R42+S42-T42+U42-V42</f>
        <v>1</v>
      </c>
      <c r="Y42" s="392">
        <v>2</v>
      </c>
    </row>
    <row r="43" spans="1:29" ht="20.100000000000001" customHeight="1">
      <c r="C43" s="398"/>
      <c r="D43" s="399"/>
      <c r="E43" s="394" t="str">
        <f>IF(E42&gt;F42,"○",IF(E42&lt;F42,"×",IF(E42=F42,"△")))</f>
        <v>×</v>
      </c>
      <c r="F43" s="395"/>
      <c r="G43" s="394" t="str">
        <f>IF(G42&gt;H42,"○",IF(G42&lt;H42,"×",IF(G42=H42,"△")))</f>
        <v>△</v>
      </c>
      <c r="H43" s="395"/>
      <c r="I43" s="224"/>
      <c r="J43" s="241"/>
      <c r="K43" s="393"/>
      <c r="L43" s="393"/>
      <c r="M43" s="393"/>
      <c r="N43" s="144"/>
      <c r="O43" s="398"/>
      <c r="P43" s="399"/>
      <c r="Q43" s="394" t="str">
        <f t="shared" ref="Q43" si="2">IF(Q42&gt;R42,"○",IF(Q42&lt;R42,"×",IF(Q42=R42,"△")))</f>
        <v>×</v>
      </c>
      <c r="R43" s="395"/>
      <c r="S43" s="394" t="str">
        <f t="shared" ref="S43" si="3">IF(S42&gt;T42,"○",IF(S42&lt;T42,"×",IF(S42=T42,"△")))</f>
        <v>○</v>
      </c>
      <c r="T43" s="395"/>
      <c r="U43" s="224"/>
      <c r="V43" s="241"/>
      <c r="W43" s="393"/>
      <c r="X43" s="393"/>
      <c r="Y43" s="393"/>
    </row>
    <row r="44" spans="1:29" ht="20.100000000000001" customHeight="1">
      <c r="A44" s="233"/>
      <c r="B44" s="233"/>
      <c r="C44" s="148"/>
      <c r="D44" s="148"/>
      <c r="E44" s="148"/>
      <c r="F44" s="148"/>
      <c r="G44" s="149"/>
      <c r="H44" s="149"/>
      <c r="I44" s="148"/>
      <c r="J44" s="148"/>
      <c r="K44" s="232"/>
      <c r="L44" s="232"/>
      <c r="M44" s="232"/>
      <c r="N44" s="144"/>
      <c r="O44" s="233"/>
      <c r="P44" s="233"/>
      <c r="Q44" s="148"/>
      <c r="R44" s="148"/>
      <c r="S44" s="148"/>
      <c r="T44" s="148"/>
      <c r="U44" s="149"/>
      <c r="V44" s="149"/>
      <c r="W44" s="232"/>
      <c r="X44" s="232"/>
      <c r="Y44" s="232"/>
      <c r="Z44" s="232"/>
      <c r="AA44" s="232"/>
    </row>
    <row r="45" spans="1:29" ht="17.100000000000001" customHeight="1"/>
    <row r="46" spans="1:29" ht="30" customHeight="1">
      <c r="A46" s="23" t="str">
        <f>A1</f>
        <v>■第1日　10月16日</v>
      </c>
      <c r="B46" s="23"/>
      <c r="C46" s="23"/>
      <c r="D46" s="23"/>
      <c r="E46" s="23"/>
      <c r="F46" s="23"/>
      <c r="G46" s="23"/>
      <c r="H46" s="434" t="str">
        <f>H1</f>
        <v>一次リーグ</v>
      </c>
      <c r="I46" s="434"/>
      <c r="J46" s="434"/>
      <c r="K46" s="434"/>
      <c r="L46" s="434"/>
      <c r="O46" s="434" t="s">
        <v>324</v>
      </c>
      <c r="P46" s="434"/>
      <c r="Q46" s="434"/>
      <c r="R46" s="434" t="str">
        <f>U10組合せ①!T27</f>
        <v>SAKURAｸﾞﾘｰﾝﾌｨｰﾙﾄﾞA</v>
      </c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29" ht="10.199999999999999" customHeight="1">
      <c r="A47" s="23"/>
      <c r="B47" s="23"/>
      <c r="C47" s="23"/>
      <c r="O47" s="230"/>
      <c r="P47" s="230"/>
      <c r="Q47" s="230"/>
      <c r="R47" s="28"/>
      <c r="S47" s="28"/>
      <c r="T47" s="28"/>
      <c r="U47" s="28"/>
      <c r="V47" s="28"/>
      <c r="W47" s="28"/>
    </row>
    <row r="48" spans="1:29" ht="20.100000000000001" customHeight="1">
      <c r="A48" s="23"/>
      <c r="E48" s="108"/>
      <c r="H48" s="435" t="s">
        <v>264</v>
      </c>
      <c r="I48" s="435"/>
      <c r="J48" s="144"/>
      <c r="K48" s="144"/>
      <c r="L48" s="144"/>
      <c r="M48" s="144"/>
      <c r="N48" s="144"/>
      <c r="O48" s="144"/>
      <c r="P48" s="231"/>
      <c r="Q48" s="231"/>
      <c r="R48" s="231"/>
      <c r="S48" s="435" t="s">
        <v>265</v>
      </c>
      <c r="T48" s="435"/>
      <c r="U48" s="144"/>
      <c r="V48" s="109"/>
      <c r="W48" s="109"/>
      <c r="X48" s="144"/>
      <c r="Y48" s="144"/>
      <c r="Z48" s="144"/>
      <c r="AA48" s="144"/>
    </row>
    <row r="49" spans="1:29" ht="20.100000000000001" customHeight="1" thickBot="1">
      <c r="A49" s="13"/>
      <c r="E49" s="26"/>
      <c r="F49" s="26"/>
      <c r="G49" s="22"/>
      <c r="H49" s="22"/>
      <c r="I49" s="234"/>
      <c r="J49" s="14"/>
      <c r="K49" s="14"/>
      <c r="L49" s="22"/>
      <c r="M49" s="22"/>
      <c r="N49" s="22"/>
      <c r="O49" s="22"/>
      <c r="P49" s="22"/>
      <c r="Q49" s="14"/>
      <c r="R49" s="14"/>
      <c r="S49" s="235"/>
      <c r="T49" s="22"/>
      <c r="V49" s="22"/>
      <c r="W49" s="22"/>
      <c r="Z49" s="13"/>
    </row>
    <row r="50" spans="1:29" ht="20.100000000000001" customHeight="1" thickTop="1">
      <c r="A50" s="13"/>
      <c r="E50" s="253"/>
      <c r="F50" s="256"/>
      <c r="G50" s="257"/>
      <c r="H50" s="258"/>
      <c r="I50" s="15"/>
      <c r="J50" s="22"/>
      <c r="K50" s="13"/>
      <c r="L50" s="15"/>
      <c r="M50" s="22"/>
      <c r="N50" s="22"/>
      <c r="O50" s="22"/>
      <c r="P50" s="25"/>
      <c r="Q50" s="15"/>
      <c r="R50" s="22"/>
      <c r="S50" s="218"/>
      <c r="T50" s="259"/>
      <c r="U50" s="257"/>
      <c r="V50" s="260"/>
      <c r="W50" s="22"/>
      <c r="X50" s="22"/>
      <c r="Y50" s="22"/>
      <c r="Z50" s="22"/>
    </row>
    <row r="51" spans="1:29" ht="20.100000000000001" customHeight="1">
      <c r="A51" s="13"/>
      <c r="E51" s="436">
        <v>1</v>
      </c>
      <c r="F51" s="436"/>
      <c r="G51" s="26"/>
      <c r="H51" s="436">
        <v>2</v>
      </c>
      <c r="I51" s="436"/>
      <c r="J51" s="26"/>
      <c r="K51" s="436">
        <v>3</v>
      </c>
      <c r="L51" s="436"/>
      <c r="M51" s="26"/>
      <c r="N51" s="26"/>
      <c r="O51" s="26"/>
      <c r="P51" s="436">
        <v>4</v>
      </c>
      <c r="Q51" s="436"/>
      <c r="R51" s="13"/>
      <c r="S51" s="436">
        <v>5</v>
      </c>
      <c r="T51" s="436"/>
      <c r="U51" s="26"/>
      <c r="V51" s="436">
        <v>6</v>
      </c>
      <c r="W51" s="436"/>
      <c r="X51" s="26"/>
      <c r="Y51" s="436"/>
      <c r="Z51" s="436"/>
    </row>
    <row r="52" spans="1:29" ht="20.100000000000001" customHeight="1">
      <c r="A52" s="13"/>
      <c r="D52" s="12"/>
      <c r="E52" s="451" t="str">
        <f>U10組合せ①!U32</f>
        <v>ＨＦＣ．ＺＥＲＯ真岡</v>
      </c>
      <c r="F52" s="451"/>
      <c r="G52" s="4"/>
      <c r="H52" s="455" t="str">
        <f>U10組合せ①!W32</f>
        <v>富士見サッカースポーツ少年団</v>
      </c>
      <c r="I52" s="455"/>
      <c r="J52" s="4"/>
      <c r="K52" s="432" t="str">
        <f>U10組合せ①!Y32</f>
        <v>坂西ジュニオール</v>
      </c>
      <c r="L52" s="432"/>
      <c r="M52" s="4"/>
      <c r="N52" s="4"/>
      <c r="O52" s="4"/>
      <c r="P52" s="432" t="str">
        <f>U10組合せ①!AB32</f>
        <v>ＦＣ　ＳＦｉＤＡ</v>
      </c>
      <c r="Q52" s="432"/>
      <c r="R52" s="4"/>
      <c r="S52" s="432" t="str">
        <f>U10組合せ①!AD32</f>
        <v>野原グランディオスＦＣ</v>
      </c>
      <c r="T52" s="432"/>
      <c r="U52" s="4"/>
      <c r="V52" s="451" t="str">
        <f>U10組合せ①!AF32</f>
        <v>間東ＦＣミラクルズ</v>
      </c>
      <c r="W52" s="451"/>
      <c r="X52" s="4"/>
      <c r="Y52" s="432"/>
      <c r="Z52" s="432"/>
    </row>
    <row r="53" spans="1:29" ht="20.100000000000001" customHeight="1">
      <c r="A53" s="13"/>
      <c r="D53" s="12"/>
      <c r="E53" s="451"/>
      <c r="F53" s="451"/>
      <c r="G53" s="4"/>
      <c r="H53" s="455"/>
      <c r="I53" s="455"/>
      <c r="J53" s="4"/>
      <c r="K53" s="432"/>
      <c r="L53" s="432"/>
      <c r="M53" s="4"/>
      <c r="N53" s="4"/>
      <c r="O53" s="4"/>
      <c r="P53" s="432"/>
      <c r="Q53" s="432"/>
      <c r="R53" s="4"/>
      <c r="S53" s="432"/>
      <c r="T53" s="432"/>
      <c r="U53" s="4"/>
      <c r="V53" s="451"/>
      <c r="W53" s="451"/>
      <c r="X53" s="4"/>
      <c r="Y53" s="432"/>
      <c r="Z53" s="432"/>
    </row>
    <row r="54" spans="1:29" ht="20.100000000000001" customHeight="1">
      <c r="A54" s="13"/>
      <c r="D54" s="12"/>
      <c r="E54" s="451"/>
      <c r="F54" s="451"/>
      <c r="G54" s="4"/>
      <c r="H54" s="455"/>
      <c r="I54" s="455"/>
      <c r="J54" s="4"/>
      <c r="K54" s="432"/>
      <c r="L54" s="432"/>
      <c r="M54" s="4"/>
      <c r="N54" s="4"/>
      <c r="O54" s="4"/>
      <c r="P54" s="432"/>
      <c r="Q54" s="432"/>
      <c r="R54" s="4"/>
      <c r="S54" s="432"/>
      <c r="T54" s="432"/>
      <c r="U54" s="4"/>
      <c r="V54" s="451"/>
      <c r="W54" s="451"/>
      <c r="X54" s="4"/>
      <c r="Y54" s="432"/>
      <c r="Z54" s="432"/>
    </row>
    <row r="55" spans="1:29" ht="20.100000000000001" customHeight="1">
      <c r="A55" s="13"/>
      <c r="D55" s="12"/>
      <c r="E55" s="451"/>
      <c r="F55" s="451"/>
      <c r="G55" s="4"/>
      <c r="H55" s="455"/>
      <c r="I55" s="455"/>
      <c r="J55" s="4"/>
      <c r="K55" s="432"/>
      <c r="L55" s="432"/>
      <c r="M55" s="4"/>
      <c r="N55" s="4"/>
      <c r="O55" s="4"/>
      <c r="P55" s="432"/>
      <c r="Q55" s="432"/>
      <c r="R55" s="4"/>
      <c r="S55" s="432"/>
      <c r="T55" s="432"/>
      <c r="U55" s="4"/>
      <c r="V55" s="451"/>
      <c r="W55" s="451"/>
      <c r="X55" s="4"/>
      <c r="Y55" s="432"/>
      <c r="Z55" s="432"/>
    </row>
    <row r="56" spans="1:29" ht="20.100000000000001" customHeight="1">
      <c r="A56" s="13"/>
      <c r="D56" s="12"/>
      <c r="E56" s="451"/>
      <c r="F56" s="451"/>
      <c r="G56" s="4"/>
      <c r="H56" s="455"/>
      <c r="I56" s="455"/>
      <c r="J56" s="4"/>
      <c r="K56" s="432"/>
      <c r="L56" s="432"/>
      <c r="M56" s="4"/>
      <c r="N56" s="4"/>
      <c r="O56" s="4"/>
      <c r="P56" s="432"/>
      <c r="Q56" s="432"/>
      <c r="R56" s="4"/>
      <c r="S56" s="432"/>
      <c r="T56" s="432"/>
      <c r="U56" s="4"/>
      <c r="V56" s="451"/>
      <c r="W56" s="451"/>
      <c r="X56" s="4"/>
      <c r="Y56" s="432"/>
      <c r="Z56" s="432"/>
    </row>
    <row r="57" spans="1:29" ht="20.100000000000001" customHeight="1">
      <c r="A57" s="13"/>
      <c r="D57" s="12"/>
      <c r="E57" s="451"/>
      <c r="F57" s="451"/>
      <c r="G57" s="4"/>
      <c r="H57" s="455"/>
      <c r="I57" s="455"/>
      <c r="J57" s="4"/>
      <c r="K57" s="432"/>
      <c r="L57" s="432"/>
      <c r="M57" s="4"/>
      <c r="N57" s="4"/>
      <c r="O57" s="4"/>
      <c r="P57" s="432"/>
      <c r="Q57" s="432"/>
      <c r="R57" s="4"/>
      <c r="S57" s="432"/>
      <c r="T57" s="432"/>
      <c r="U57" s="4"/>
      <c r="V57" s="451"/>
      <c r="W57" s="451"/>
      <c r="X57" s="4"/>
      <c r="Y57" s="432"/>
      <c r="Z57" s="432"/>
    </row>
    <row r="58" spans="1:29" ht="20.100000000000001" customHeight="1">
      <c r="A58" s="13"/>
      <c r="D58" s="12"/>
      <c r="E58" s="451"/>
      <c r="F58" s="451"/>
      <c r="G58" s="4"/>
      <c r="H58" s="455"/>
      <c r="I58" s="455"/>
      <c r="J58" s="4"/>
      <c r="K58" s="432"/>
      <c r="L58" s="432"/>
      <c r="M58" s="4"/>
      <c r="N58" s="4"/>
      <c r="O58" s="4"/>
      <c r="P58" s="432"/>
      <c r="Q58" s="432"/>
      <c r="R58" s="4"/>
      <c r="S58" s="432"/>
      <c r="T58" s="432"/>
      <c r="U58" s="4"/>
      <c r="V58" s="451"/>
      <c r="W58" s="451"/>
      <c r="X58" s="4"/>
      <c r="Y58" s="432"/>
      <c r="Z58" s="432"/>
    </row>
    <row r="59" spans="1:29" ht="20.100000000000001" customHeight="1">
      <c r="A59" s="13"/>
      <c r="D59" s="12"/>
      <c r="E59" s="451"/>
      <c r="F59" s="451"/>
      <c r="G59" s="4"/>
      <c r="H59" s="455"/>
      <c r="I59" s="455"/>
      <c r="J59" s="4"/>
      <c r="K59" s="432"/>
      <c r="L59" s="432"/>
      <c r="M59" s="4"/>
      <c r="N59" s="4"/>
      <c r="O59" s="4"/>
      <c r="P59" s="432"/>
      <c r="Q59" s="432"/>
      <c r="R59" s="4"/>
      <c r="S59" s="432"/>
      <c r="T59" s="432"/>
      <c r="U59" s="4"/>
      <c r="V59" s="451"/>
      <c r="W59" s="451"/>
      <c r="X59" s="4"/>
      <c r="Y59" s="432"/>
      <c r="Z59" s="432"/>
    </row>
    <row r="60" spans="1:29" ht="20.100000000000001" customHeight="1">
      <c r="A60" s="13"/>
      <c r="D60" s="12"/>
      <c r="E60" s="229"/>
      <c r="F60" s="229"/>
      <c r="G60" s="4"/>
      <c r="H60" s="229"/>
      <c r="I60" s="229"/>
      <c r="J60" s="4"/>
      <c r="K60" s="229"/>
      <c r="L60" s="229"/>
      <c r="M60" s="4"/>
      <c r="N60" s="4"/>
      <c r="O60" s="4"/>
      <c r="P60" s="229"/>
      <c r="Q60" s="229"/>
      <c r="R60" s="4"/>
      <c r="S60" s="229"/>
      <c r="T60" s="229"/>
      <c r="U60" s="4"/>
      <c r="V60" s="229"/>
      <c r="W60" s="229"/>
      <c r="X60" s="4"/>
      <c r="Y60" s="229"/>
      <c r="Z60" s="229"/>
    </row>
    <row r="61" spans="1:29" ht="24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W61" s="102"/>
      <c r="X61" s="433" t="s">
        <v>281</v>
      </c>
      <c r="Y61" s="433"/>
      <c r="Z61" s="433"/>
      <c r="AA61" s="433"/>
      <c r="AB61" s="102"/>
    </row>
    <row r="62" spans="1:29" ht="20.100000000000001" customHeight="1">
      <c r="A62" s="1"/>
      <c r="B62" s="421" t="s">
        <v>282</v>
      </c>
      <c r="C62" s="422">
        <v>0.39583333333333331</v>
      </c>
      <c r="D62" s="422"/>
      <c r="E62" s="105"/>
      <c r="F62" s="423" t="str">
        <f>E52</f>
        <v>ＨＦＣ．ＺＥＲＯ真岡</v>
      </c>
      <c r="G62" s="423"/>
      <c r="H62" s="423"/>
      <c r="I62" s="423"/>
      <c r="J62" s="423"/>
      <c r="K62" s="424">
        <f>M62+M63</f>
        <v>6</v>
      </c>
      <c r="L62" s="425" t="s">
        <v>283</v>
      </c>
      <c r="M62" s="225">
        <v>5</v>
      </c>
      <c r="N62" s="225" t="s">
        <v>284</v>
      </c>
      <c r="O62" s="225">
        <v>0</v>
      </c>
      <c r="P62" s="425" t="s">
        <v>285</v>
      </c>
      <c r="Q62" s="426">
        <f>O62+O63</f>
        <v>0</v>
      </c>
      <c r="R62" s="446" t="str">
        <f>H52</f>
        <v>富士見サッカースポーツ少年団</v>
      </c>
      <c r="S62" s="446"/>
      <c r="T62" s="446"/>
      <c r="U62" s="446"/>
      <c r="V62" s="446"/>
      <c r="W62" s="101"/>
      <c r="X62" s="412" t="s">
        <v>307</v>
      </c>
      <c r="Y62" s="412"/>
      <c r="Z62" s="412"/>
      <c r="AA62" s="412"/>
      <c r="AB62" s="101"/>
      <c r="AC62" s="143"/>
    </row>
    <row r="63" spans="1:29" ht="20.100000000000001" customHeight="1">
      <c r="A63" s="1"/>
      <c r="B63" s="421"/>
      <c r="C63" s="422"/>
      <c r="D63" s="422"/>
      <c r="E63" s="105"/>
      <c r="F63" s="423"/>
      <c r="G63" s="423"/>
      <c r="H63" s="423"/>
      <c r="I63" s="423"/>
      <c r="J63" s="423"/>
      <c r="K63" s="424"/>
      <c r="L63" s="425"/>
      <c r="M63" s="225">
        <v>1</v>
      </c>
      <c r="N63" s="225" t="s">
        <v>284</v>
      </c>
      <c r="O63" s="225">
        <v>0</v>
      </c>
      <c r="P63" s="425"/>
      <c r="Q63" s="426"/>
      <c r="R63" s="446"/>
      <c r="S63" s="446"/>
      <c r="T63" s="446"/>
      <c r="U63" s="446"/>
      <c r="V63" s="446"/>
      <c r="W63" s="101"/>
      <c r="X63" s="412"/>
      <c r="Y63" s="412"/>
      <c r="Z63" s="412"/>
      <c r="AA63" s="412"/>
      <c r="AB63" s="101"/>
      <c r="AC63" s="143"/>
    </row>
    <row r="64" spans="1:29" ht="20.100000000000001" customHeight="1">
      <c r="A64" s="1"/>
      <c r="B64" s="225"/>
      <c r="C64" s="225"/>
      <c r="D64" s="225"/>
      <c r="E64" s="13"/>
      <c r="F64" s="225"/>
      <c r="G64" s="227"/>
      <c r="H64" s="227"/>
      <c r="I64" s="227"/>
      <c r="J64" s="227"/>
      <c r="K64" s="141"/>
      <c r="L64" s="20"/>
      <c r="M64" s="225"/>
      <c r="N64" s="225"/>
      <c r="O64" s="225"/>
      <c r="P64" s="20"/>
      <c r="Q64" s="142"/>
      <c r="R64" s="227"/>
      <c r="S64" s="227"/>
      <c r="T64" s="227"/>
      <c r="U64" s="227"/>
      <c r="V64" s="221"/>
      <c r="W64" s="147"/>
      <c r="X64" s="147"/>
      <c r="Y64" s="147"/>
      <c r="Z64" s="147"/>
      <c r="AA64" s="147"/>
      <c r="AB64" s="245"/>
      <c r="AC64" s="143"/>
    </row>
    <row r="65" spans="1:29" ht="20.100000000000001" customHeight="1">
      <c r="A65" s="1"/>
      <c r="B65" s="421" t="s">
        <v>287</v>
      </c>
      <c r="C65" s="422">
        <v>0.41666666666666669</v>
      </c>
      <c r="D65" s="422"/>
      <c r="E65" s="105"/>
      <c r="F65" s="427" t="str">
        <f>P52</f>
        <v>ＦＣ　ＳＦｉＤＡ</v>
      </c>
      <c r="G65" s="427"/>
      <c r="H65" s="427"/>
      <c r="I65" s="427"/>
      <c r="J65" s="427"/>
      <c r="K65" s="424">
        <f>M65+M66</f>
        <v>0</v>
      </c>
      <c r="L65" s="425" t="s">
        <v>283</v>
      </c>
      <c r="M65" s="225">
        <v>0</v>
      </c>
      <c r="N65" s="225" t="s">
        <v>284</v>
      </c>
      <c r="O65" s="225">
        <v>1</v>
      </c>
      <c r="P65" s="425" t="s">
        <v>285</v>
      </c>
      <c r="Q65" s="426">
        <f>O65+O66</f>
        <v>1</v>
      </c>
      <c r="R65" s="423" t="str">
        <f>S52</f>
        <v>野原グランディオスＦＣ</v>
      </c>
      <c r="S65" s="423"/>
      <c r="T65" s="423"/>
      <c r="U65" s="423"/>
      <c r="V65" s="423"/>
      <c r="W65" s="101"/>
      <c r="X65" s="412" t="s">
        <v>308</v>
      </c>
      <c r="Y65" s="412"/>
      <c r="Z65" s="412"/>
      <c r="AA65" s="412"/>
      <c r="AB65" s="101"/>
      <c r="AC65" s="143"/>
    </row>
    <row r="66" spans="1:29" ht="20.100000000000001" customHeight="1">
      <c r="A66" s="1"/>
      <c r="B66" s="421"/>
      <c r="C66" s="422"/>
      <c r="D66" s="422"/>
      <c r="E66" s="105"/>
      <c r="F66" s="427"/>
      <c r="G66" s="427"/>
      <c r="H66" s="427"/>
      <c r="I66" s="427"/>
      <c r="J66" s="427"/>
      <c r="K66" s="424"/>
      <c r="L66" s="425"/>
      <c r="M66" s="225">
        <v>0</v>
      </c>
      <c r="N66" s="225" t="s">
        <v>284</v>
      </c>
      <c r="O66" s="225">
        <v>0</v>
      </c>
      <c r="P66" s="425"/>
      <c r="Q66" s="426"/>
      <c r="R66" s="423"/>
      <c r="S66" s="423"/>
      <c r="T66" s="423"/>
      <c r="U66" s="423"/>
      <c r="V66" s="423"/>
      <c r="W66" s="101"/>
      <c r="X66" s="412"/>
      <c r="Y66" s="412"/>
      <c r="Z66" s="412"/>
      <c r="AA66" s="412"/>
      <c r="AB66" s="101"/>
      <c r="AC66" s="143"/>
    </row>
    <row r="67" spans="1:29" ht="20.100000000000001" customHeight="1">
      <c r="A67" s="1"/>
      <c r="B67" s="225"/>
      <c r="C67" s="226"/>
      <c r="D67" s="226"/>
      <c r="E67" s="105"/>
      <c r="F67" s="227"/>
      <c r="G67" s="227"/>
      <c r="H67" s="227"/>
      <c r="I67" s="227"/>
      <c r="J67" s="227"/>
      <c r="K67" s="141"/>
      <c r="L67" s="228"/>
      <c r="M67" s="225"/>
      <c r="N67" s="225"/>
      <c r="O67" s="225"/>
      <c r="P67" s="228"/>
      <c r="Q67" s="142"/>
      <c r="R67" s="227"/>
      <c r="S67" s="227"/>
      <c r="T67" s="227"/>
      <c r="U67" s="227"/>
      <c r="V67" s="227"/>
      <c r="W67" s="101"/>
      <c r="X67" s="222"/>
      <c r="Y67" s="222"/>
      <c r="Z67" s="222"/>
      <c r="AA67" s="222"/>
      <c r="AB67" s="101"/>
      <c r="AC67" s="143"/>
    </row>
    <row r="68" spans="1:29" ht="20.100000000000001" customHeight="1">
      <c r="A68" s="1"/>
      <c r="B68" s="421" t="s">
        <v>289</v>
      </c>
      <c r="C68" s="422">
        <v>0.4375</v>
      </c>
      <c r="D68" s="422"/>
      <c r="E68" s="105"/>
      <c r="F68" s="423" t="str">
        <f>E52</f>
        <v>ＨＦＣ．ＺＥＲＯ真岡</v>
      </c>
      <c r="G68" s="423"/>
      <c r="H68" s="423"/>
      <c r="I68" s="423"/>
      <c r="J68" s="423"/>
      <c r="K68" s="424">
        <f>M68+M69</f>
        <v>3</v>
      </c>
      <c r="L68" s="425" t="s">
        <v>283</v>
      </c>
      <c r="M68" s="225">
        <v>3</v>
      </c>
      <c r="N68" s="225" t="s">
        <v>284</v>
      </c>
      <c r="O68" s="225">
        <v>0</v>
      </c>
      <c r="P68" s="425" t="s">
        <v>285</v>
      </c>
      <c r="Q68" s="426">
        <f>O68+O69</f>
        <v>0</v>
      </c>
      <c r="R68" s="427" t="str">
        <f>K52</f>
        <v>坂西ジュニオール</v>
      </c>
      <c r="S68" s="427"/>
      <c r="T68" s="427"/>
      <c r="U68" s="427"/>
      <c r="V68" s="427"/>
      <c r="W68" s="101"/>
      <c r="X68" s="412" t="s">
        <v>309</v>
      </c>
      <c r="Y68" s="412"/>
      <c r="Z68" s="412"/>
      <c r="AA68" s="412"/>
      <c r="AB68" s="101"/>
      <c r="AC68" s="143"/>
    </row>
    <row r="69" spans="1:29" ht="20.100000000000001" customHeight="1">
      <c r="A69" s="1"/>
      <c r="B69" s="421"/>
      <c r="C69" s="422"/>
      <c r="D69" s="422"/>
      <c r="E69" s="105"/>
      <c r="F69" s="423"/>
      <c r="G69" s="423"/>
      <c r="H69" s="423"/>
      <c r="I69" s="423"/>
      <c r="J69" s="423"/>
      <c r="K69" s="424"/>
      <c r="L69" s="425"/>
      <c r="M69" s="225">
        <v>0</v>
      </c>
      <c r="N69" s="225" t="s">
        <v>284</v>
      </c>
      <c r="O69" s="225">
        <v>0</v>
      </c>
      <c r="P69" s="425"/>
      <c r="Q69" s="426"/>
      <c r="R69" s="427"/>
      <c r="S69" s="427"/>
      <c r="T69" s="427"/>
      <c r="U69" s="427"/>
      <c r="V69" s="427"/>
      <c r="W69" s="101"/>
      <c r="X69" s="412"/>
      <c r="Y69" s="412"/>
      <c r="Z69" s="412"/>
      <c r="AA69" s="412"/>
      <c r="AB69" s="101"/>
      <c r="AC69" s="143"/>
    </row>
    <row r="70" spans="1:29" ht="20.100000000000001" customHeight="1">
      <c r="A70" s="1"/>
      <c r="B70" s="225"/>
      <c r="C70" s="226"/>
      <c r="D70" s="226"/>
      <c r="E70" s="105"/>
      <c r="F70" s="227"/>
      <c r="G70" s="227"/>
      <c r="H70" s="227"/>
      <c r="I70" s="227"/>
      <c r="J70" s="227"/>
      <c r="K70" s="141"/>
      <c r="L70" s="228"/>
      <c r="M70" s="225"/>
      <c r="N70" s="225"/>
      <c r="O70" s="225"/>
      <c r="P70" s="228"/>
      <c r="Q70" s="142"/>
      <c r="R70" s="227"/>
      <c r="S70" s="227"/>
      <c r="T70" s="227"/>
      <c r="U70" s="227"/>
      <c r="V70" s="227"/>
      <c r="W70" s="101"/>
      <c r="X70" s="222"/>
      <c r="Y70" s="222"/>
      <c r="Z70" s="222"/>
      <c r="AA70" s="222"/>
      <c r="AB70" s="101"/>
      <c r="AC70" s="143"/>
    </row>
    <row r="71" spans="1:29" ht="20.100000000000001" customHeight="1">
      <c r="A71" s="143"/>
      <c r="B71" s="421" t="s">
        <v>291</v>
      </c>
      <c r="C71" s="422">
        <v>0.45833333333333331</v>
      </c>
      <c r="D71" s="422"/>
      <c r="E71" s="105"/>
      <c r="F71" s="470" t="str">
        <f>P52</f>
        <v>ＦＣ　ＳＦｉＤＡ</v>
      </c>
      <c r="G71" s="470"/>
      <c r="H71" s="470"/>
      <c r="I71" s="470"/>
      <c r="J71" s="470"/>
      <c r="K71" s="424">
        <f>M71+M72</f>
        <v>0</v>
      </c>
      <c r="L71" s="425" t="s">
        <v>283</v>
      </c>
      <c r="M71" s="225">
        <v>0</v>
      </c>
      <c r="N71" s="225" t="s">
        <v>284</v>
      </c>
      <c r="O71" s="225">
        <v>0</v>
      </c>
      <c r="P71" s="425" t="s">
        <v>285</v>
      </c>
      <c r="Q71" s="426">
        <f>O71+O72</f>
        <v>0</v>
      </c>
      <c r="R71" s="470" t="str">
        <f>V52</f>
        <v>間東ＦＣミラクルズ</v>
      </c>
      <c r="S71" s="470"/>
      <c r="T71" s="470"/>
      <c r="U71" s="470"/>
      <c r="V71" s="470"/>
      <c r="W71" s="101"/>
      <c r="X71" s="412" t="s">
        <v>310</v>
      </c>
      <c r="Y71" s="412"/>
      <c r="Z71" s="412"/>
      <c r="AA71" s="412"/>
      <c r="AB71" s="101"/>
      <c r="AC71" s="143"/>
    </row>
    <row r="72" spans="1:29" ht="20.100000000000001" customHeight="1">
      <c r="A72" s="143"/>
      <c r="B72" s="421"/>
      <c r="C72" s="422"/>
      <c r="D72" s="422"/>
      <c r="E72" s="105"/>
      <c r="F72" s="470"/>
      <c r="G72" s="470"/>
      <c r="H72" s="470"/>
      <c r="I72" s="470"/>
      <c r="J72" s="470"/>
      <c r="K72" s="424"/>
      <c r="L72" s="425"/>
      <c r="M72" s="225">
        <v>0</v>
      </c>
      <c r="N72" s="225" t="s">
        <v>284</v>
      </c>
      <c r="O72" s="225">
        <v>0</v>
      </c>
      <c r="P72" s="425"/>
      <c r="Q72" s="426"/>
      <c r="R72" s="470"/>
      <c r="S72" s="470"/>
      <c r="T72" s="470"/>
      <c r="U72" s="470"/>
      <c r="V72" s="470"/>
      <c r="W72" s="101"/>
      <c r="X72" s="412"/>
      <c r="Y72" s="412"/>
      <c r="Z72" s="412"/>
      <c r="AA72" s="412"/>
      <c r="AB72" s="101"/>
      <c r="AC72" s="143"/>
    </row>
    <row r="73" spans="1:29" ht="20.100000000000001" customHeight="1">
      <c r="A73" s="1"/>
      <c r="B73" s="225"/>
      <c r="C73" s="226"/>
      <c r="D73" s="226"/>
      <c r="E73" s="105"/>
      <c r="F73" s="227"/>
      <c r="G73" s="227"/>
      <c r="H73" s="227"/>
      <c r="I73" s="227"/>
      <c r="J73" s="227"/>
      <c r="K73" s="141"/>
      <c r="L73" s="228"/>
      <c r="M73" s="225"/>
      <c r="N73" s="225"/>
      <c r="O73" s="225"/>
      <c r="P73" s="228"/>
      <c r="Q73" s="142"/>
      <c r="R73" s="227"/>
      <c r="S73" s="227"/>
      <c r="T73" s="227"/>
      <c r="U73" s="227"/>
      <c r="V73" s="227"/>
      <c r="W73" s="101"/>
      <c r="X73" s="222"/>
      <c r="Y73" s="222"/>
      <c r="Z73" s="222"/>
      <c r="AA73" s="222"/>
      <c r="AB73" s="101"/>
      <c r="AC73" s="143"/>
    </row>
    <row r="74" spans="1:29" ht="20.100000000000001" customHeight="1">
      <c r="A74" s="1"/>
      <c r="B74" s="421" t="s">
        <v>293</v>
      </c>
      <c r="C74" s="422">
        <v>0.47916666666666669</v>
      </c>
      <c r="D74" s="422"/>
      <c r="E74" s="105"/>
      <c r="F74" s="481" t="str">
        <f>H52</f>
        <v>富士見サッカースポーツ少年団</v>
      </c>
      <c r="G74" s="481"/>
      <c r="H74" s="481"/>
      <c r="I74" s="481"/>
      <c r="J74" s="481"/>
      <c r="K74" s="424">
        <f>M74+M75</f>
        <v>0</v>
      </c>
      <c r="L74" s="425" t="s">
        <v>283</v>
      </c>
      <c r="M74" s="225">
        <v>0</v>
      </c>
      <c r="N74" s="225" t="s">
        <v>284</v>
      </c>
      <c r="O74" s="225">
        <v>0</v>
      </c>
      <c r="P74" s="425" t="s">
        <v>285</v>
      </c>
      <c r="Q74" s="426">
        <f>O74+O75</f>
        <v>0</v>
      </c>
      <c r="R74" s="470" t="str">
        <f>K52</f>
        <v>坂西ジュニオール</v>
      </c>
      <c r="S74" s="470"/>
      <c r="T74" s="470"/>
      <c r="U74" s="470"/>
      <c r="V74" s="470"/>
      <c r="W74" s="101"/>
      <c r="X74" s="412" t="s">
        <v>311</v>
      </c>
      <c r="Y74" s="412"/>
      <c r="Z74" s="412"/>
      <c r="AA74" s="412"/>
      <c r="AB74" s="101"/>
      <c r="AC74" s="143"/>
    </row>
    <row r="75" spans="1:29" ht="20.100000000000001" customHeight="1">
      <c r="A75" s="1"/>
      <c r="B75" s="421"/>
      <c r="C75" s="422"/>
      <c r="D75" s="422"/>
      <c r="E75" s="105"/>
      <c r="F75" s="481"/>
      <c r="G75" s="481"/>
      <c r="H75" s="481"/>
      <c r="I75" s="481"/>
      <c r="J75" s="481"/>
      <c r="K75" s="424"/>
      <c r="L75" s="425"/>
      <c r="M75" s="225">
        <v>0</v>
      </c>
      <c r="N75" s="225" t="s">
        <v>284</v>
      </c>
      <c r="O75" s="225">
        <v>0</v>
      </c>
      <c r="P75" s="425"/>
      <c r="Q75" s="426"/>
      <c r="R75" s="470"/>
      <c r="S75" s="470"/>
      <c r="T75" s="470"/>
      <c r="U75" s="470"/>
      <c r="V75" s="470"/>
      <c r="W75" s="101"/>
      <c r="X75" s="412"/>
      <c r="Y75" s="412"/>
      <c r="Z75" s="412"/>
      <c r="AA75" s="412"/>
      <c r="AB75" s="101"/>
      <c r="AC75" s="143"/>
    </row>
    <row r="76" spans="1:29" ht="20.100000000000001" customHeight="1">
      <c r="A76" s="1"/>
      <c r="B76" s="225"/>
      <c r="C76" s="226"/>
      <c r="D76" s="226"/>
      <c r="E76" s="105"/>
      <c r="F76" s="227"/>
      <c r="G76" s="227"/>
      <c r="H76" s="227"/>
      <c r="I76" s="227"/>
      <c r="J76" s="227"/>
      <c r="K76" s="141"/>
      <c r="L76" s="228"/>
      <c r="M76" s="225"/>
      <c r="N76" s="225"/>
      <c r="O76" s="225"/>
      <c r="P76" s="228"/>
      <c r="Q76" s="142"/>
      <c r="R76" s="227"/>
      <c r="S76" s="227"/>
      <c r="T76" s="227"/>
      <c r="U76" s="227"/>
      <c r="V76" s="227"/>
      <c r="W76" s="101"/>
      <c r="X76" s="222"/>
      <c r="Y76" s="222"/>
      <c r="Z76" s="222"/>
      <c r="AA76" s="222"/>
      <c r="AB76" s="101"/>
      <c r="AC76" s="143"/>
    </row>
    <row r="77" spans="1:29" ht="20.100000000000001" customHeight="1">
      <c r="A77" s="1"/>
      <c r="B77" s="421" t="s">
        <v>295</v>
      </c>
      <c r="C77" s="422">
        <v>0.5</v>
      </c>
      <c r="D77" s="422"/>
      <c r="E77" s="105"/>
      <c r="F77" s="427" t="str">
        <f>S52</f>
        <v>野原グランディオスＦＣ</v>
      </c>
      <c r="G77" s="427"/>
      <c r="H77" s="427"/>
      <c r="I77" s="427"/>
      <c r="J77" s="427"/>
      <c r="K77" s="424">
        <f>M77+M78</f>
        <v>1</v>
      </c>
      <c r="L77" s="425" t="s">
        <v>283</v>
      </c>
      <c r="M77" s="225">
        <v>1</v>
      </c>
      <c r="N77" s="225" t="s">
        <v>284</v>
      </c>
      <c r="O77" s="225">
        <v>1</v>
      </c>
      <c r="P77" s="425" t="s">
        <v>285</v>
      </c>
      <c r="Q77" s="426">
        <f>O77+O78</f>
        <v>2</v>
      </c>
      <c r="R77" s="423" t="str">
        <f>V52</f>
        <v>間東ＦＣミラクルズ</v>
      </c>
      <c r="S77" s="423"/>
      <c r="T77" s="423"/>
      <c r="U77" s="423"/>
      <c r="V77" s="423"/>
      <c r="W77" s="101"/>
      <c r="X77" s="412" t="s">
        <v>312</v>
      </c>
      <c r="Y77" s="412"/>
      <c r="Z77" s="412"/>
      <c r="AA77" s="412"/>
      <c r="AB77" s="101"/>
      <c r="AC77" s="143"/>
    </row>
    <row r="78" spans="1:29" ht="20.100000000000001" customHeight="1">
      <c r="A78" s="1"/>
      <c r="B78" s="421"/>
      <c r="C78" s="422"/>
      <c r="D78" s="422"/>
      <c r="E78" s="105"/>
      <c r="F78" s="427"/>
      <c r="G78" s="427"/>
      <c r="H78" s="427"/>
      <c r="I78" s="427"/>
      <c r="J78" s="427"/>
      <c r="K78" s="424"/>
      <c r="L78" s="425"/>
      <c r="M78" s="225">
        <v>0</v>
      </c>
      <c r="N78" s="225" t="s">
        <v>284</v>
      </c>
      <c r="O78" s="225">
        <v>1</v>
      </c>
      <c r="P78" s="425"/>
      <c r="Q78" s="426"/>
      <c r="R78" s="423"/>
      <c r="S78" s="423"/>
      <c r="T78" s="423"/>
      <c r="U78" s="423"/>
      <c r="V78" s="423"/>
      <c r="W78" s="101"/>
      <c r="X78" s="412"/>
      <c r="Y78" s="412"/>
      <c r="Z78" s="412"/>
      <c r="AA78" s="412"/>
      <c r="AB78" s="101"/>
      <c r="AC78" s="143"/>
    </row>
    <row r="79" spans="1:29" ht="20.100000000000001" customHeight="1">
      <c r="A79" s="1"/>
      <c r="B79" s="225"/>
      <c r="C79" s="226"/>
      <c r="D79" s="226"/>
      <c r="E79" s="105"/>
      <c r="F79" s="202"/>
      <c r="G79" s="202"/>
      <c r="H79" s="202"/>
      <c r="I79" s="202"/>
      <c r="J79" s="202"/>
      <c r="K79" s="141"/>
      <c r="L79" s="228"/>
      <c r="M79" s="13"/>
      <c r="N79" s="225"/>
      <c r="O79" s="142"/>
      <c r="P79" s="228"/>
      <c r="Q79" s="142"/>
      <c r="R79" s="202"/>
      <c r="S79" s="202"/>
      <c r="T79" s="202"/>
      <c r="U79" s="202"/>
      <c r="V79" s="202"/>
      <c r="W79" s="101"/>
      <c r="X79" s="222"/>
      <c r="Y79" s="222"/>
      <c r="Z79" s="222"/>
      <c r="AA79" s="222"/>
      <c r="AB79" s="101"/>
      <c r="AC79" s="143"/>
    </row>
    <row r="80" spans="1:29" ht="20.100000000000001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1:27" ht="20.100000000000001" customHeight="1">
      <c r="C81" s="413" t="str">
        <f>H48&amp; CHAR(10) &amp;"リーグ"</f>
        <v>N
リーグ</v>
      </c>
      <c r="D81" s="414"/>
      <c r="E81" s="417" t="str">
        <f>E52</f>
        <v>ＨＦＣ．ＺＥＲＯ真岡</v>
      </c>
      <c r="F81" s="418"/>
      <c r="G81" s="442" t="str">
        <f>H52</f>
        <v>富士見サッカースポーツ少年団</v>
      </c>
      <c r="H81" s="443"/>
      <c r="I81" s="417" t="str">
        <f>K52</f>
        <v>坂西ジュニオール</v>
      </c>
      <c r="J81" s="418"/>
      <c r="K81" s="408" t="s">
        <v>301</v>
      </c>
      <c r="L81" s="408" t="s">
        <v>302</v>
      </c>
      <c r="M81" s="408" t="s">
        <v>303</v>
      </c>
      <c r="N81" s="144"/>
      <c r="O81" s="413" t="str">
        <f>S48&amp; CHAR(10) &amp;"リーグ"</f>
        <v>NN
リーグ</v>
      </c>
      <c r="P81" s="414"/>
      <c r="Q81" s="417" t="str">
        <f>P52</f>
        <v>ＦＣ　ＳＦｉＤＡ</v>
      </c>
      <c r="R81" s="418"/>
      <c r="S81" s="417" t="str">
        <f>S52</f>
        <v>野原グランディオスＦＣ</v>
      </c>
      <c r="T81" s="418"/>
      <c r="U81" s="417" t="str">
        <f>V52</f>
        <v>間東ＦＣミラクルズ</v>
      </c>
      <c r="V81" s="418"/>
      <c r="W81" s="408" t="s">
        <v>301</v>
      </c>
      <c r="X81" s="408" t="s">
        <v>302</v>
      </c>
      <c r="Y81" s="408" t="s">
        <v>303</v>
      </c>
    </row>
    <row r="82" spans="1:27" ht="20.100000000000001" customHeight="1">
      <c r="C82" s="415"/>
      <c r="D82" s="416"/>
      <c r="E82" s="419"/>
      <c r="F82" s="420"/>
      <c r="G82" s="448"/>
      <c r="H82" s="449"/>
      <c r="I82" s="419"/>
      <c r="J82" s="420"/>
      <c r="K82" s="409"/>
      <c r="L82" s="409"/>
      <c r="M82" s="409"/>
      <c r="N82" s="144"/>
      <c r="O82" s="415"/>
      <c r="P82" s="416"/>
      <c r="Q82" s="419"/>
      <c r="R82" s="420"/>
      <c r="S82" s="419"/>
      <c r="T82" s="420"/>
      <c r="U82" s="419"/>
      <c r="V82" s="420"/>
      <c r="W82" s="409"/>
      <c r="X82" s="409"/>
      <c r="Y82" s="409"/>
    </row>
    <row r="83" spans="1:27" ht="20.100000000000001" customHeight="1">
      <c r="C83" s="396" t="str">
        <f>E52</f>
        <v>ＨＦＣ．ＺＥＲＯ真岡</v>
      </c>
      <c r="D83" s="397"/>
      <c r="E83" s="239"/>
      <c r="F83" s="223"/>
      <c r="G83" s="224">
        <f>K62</f>
        <v>6</v>
      </c>
      <c r="H83" s="240">
        <f>Q62</f>
        <v>0</v>
      </c>
      <c r="I83" s="224">
        <f>K68</f>
        <v>3</v>
      </c>
      <c r="J83" s="240">
        <f>Q68</f>
        <v>0</v>
      </c>
      <c r="K83" s="410">
        <f>COUNTIF(E84:J84,"○")*3+COUNTIF(E84:J84,"△")</f>
        <v>6</v>
      </c>
      <c r="L83" s="392">
        <f>E83-F83+G83-H83+I83-J83</f>
        <v>9</v>
      </c>
      <c r="M83" s="410">
        <v>1</v>
      </c>
      <c r="N83" s="144"/>
      <c r="O83" s="396" t="str">
        <f>P52</f>
        <v>ＦＣ　ＳＦｉＤＡ</v>
      </c>
      <c r="P83" s="397"/>
      <c r="Q83" s="239"/>
      <c r="R83" s="223"/>
      <c r="S83" s="224">
        <f>K65</f>
        <v>0</v>
      </c>
      <c r="T83" s="240">
        <f>Q65</f>
        <v>1</v>
      </c>
      <c r="U83" s="224">
        <f>K71</f>
        <v>0</v>
      </c>
      <c r="V83" s="240">
        <f>Q71</f>
        <v>0</v>
      </c>
      <c r="W83" s="410">
        <f>COUNTIF(Q84:V84,"○")*3+COUNTIF(Q84:V84,"△")</f>
        <v>1</v>
      </c>
      <c r="X83" s="392">
        <f>Q83-R83+S83-T83+U83-V83</f>
        <v>-1</v>
      </c>
      <c r="Y83" s="410">
        <v>3</v>
      </c>
    </row>
    <row r="84" spans="1:27" ht="20.100000000000001" customHeight="1">
      <c r="C84" s="398"/>
      <c r="D84" s="399"/>
      <c r="E84" s="224"/>
      <c r="F84" s="241"/>
      <c r="G84" s="394" t="str">
        <f>IF(G83&gt;H83,"○",IF(G83&lt;H83,"×",IF(G83=H83,"△")))</f>
        <v>○</v>
      </c>
      <c r="H84" s="395"/>
      <c r="I84" s="394" t="str">
        <f t="shared" ref="I84" si="4">IF(I83&gt;J83,"○",IF(I83&lt;J83,"×",IF(I83=J83,"△")))</f>
        <v>○</v>
      </c>
      <c r="J84" s="395"/>
      <c r="K84" s="411"/>
      <c r="L84" s="393"/>
      <c r="M84" s="411"/>
      <c r="N84" s="144"/>
      <c r="O84" s="398"/>
      <c r="P84" s="399"/>
      <c r="Q84" s="224"/>
      <c r="R84" s="241"/>
      <c r="S84" s="394" t="str">
        <f>IF(S83&gt;T83,"○",IF(S83&lt;T83,"×",IF(S83=T83,"△")))</f>
        <v>×</v>
      </c>
      <c r="T84" s="395"/>
      <c r="U84" s="394" t="str">
        <f t="shared" ref="U84" si="5">IF(U83&gt;V83,"○",IF(U83&lt;V83,"×",IF(U83=V83,"△")))</f>
        <v>△</v>
      </c>
      <c r="V84" s="395"/>
      <c r="W84" s="411"/>
      <c r="X84" s="393"/>
      <c r="Y84" s="411"/>
    </row>
    <row r="85" spans="1:27" ht="20.100000000000001" customHeight="1">
      <c r="C85" s="442" t="str">
        <f>H52</f>
        <v>富士見サッカースポーツ少年団</v>
      </c>
      <c r="D85" s="443"/>
      <c r="E85" s="224">
        <f>Q62</f>
        <v>0</v>
      </c>
      <c r="F85" s="240">
        <f>K62</f>
        <v>6</v>
      </c>
      <c r="G85" s="239"/>
      <c r="H85" s="223"/>
      <c r="I85" s="224">
        <f>K74</f>
        <v>0</v>
      </c>
      <c r="J85" s="240">
        <f>Q74</f>
        <v>0</v>
      </c>
      <c r="K85" s="410">
        <f>COUNTIF(E86:J86,"○")*3+COUNTIF(E86:J86,"△")</f>
        <v>1</v>
      </c>
      <c r="L85" s="392">
        <f>E85-F85+G85-H85+I85-J85</f>
        <v>-6</v>
      </c>
      <c r="M85" s="410">
        <v>3</v>
      </c>
      <c r="N85" s="144"/>
      <c r="O85" s="396" t="str">
        <f>S52</f>
        <v>野原グランディオスＦＣ</v>
      </c>
      <c r="P85" s="397"/>
      <c r="Q85" s="224">
        <f>Q65</f>
        <v>1</v>
      </c>
      <c r="R85" s="240">
        <f>K65</f>
        <v>0</v>
      </c>
      <c r="S85" s="239"/>
      <c r="T85" s="223"/>
      <c r="U85" s="224">
        <f>K77</f>
        <v>1</v>
      </c>
      <c r="V85" s="240">
        <f>Q77</f>
        <v>2</v>
      </c>
      <c r="W85" s="410">
        <f>COUNTIF(Q86:V86,"○")*3+COUNTIF(Q86:V86,"△")</f>
        <v>3</v>
      </c>
      <c r="X85" s="392">
        <f>Q85-R85+S85-T85+U85-V85</f>
        <v>0</v>
      </c>
      <c r="Y85" s="410">
        <v>2</v>
      </c>
    </row>
    <row r="86" spans="1:27" ht="20.100000000000001" customHeight="1">
      <c r="C86" s="448"/>
      <c r="D86" s="449"/>
      <c r="E86" s="394" t="str">
        <f>IF(E85&gt;F85,"○",IF(E85&lt;F85,"×",IF(E85=F85,"△")))</f>
        <v>×</v>
      </c>
      <c r="F86" s="395"/>
      <c r="G86" s="224"/>
      <c r="H86" s="241"/>
      <c r="I86" s="394" t="str">
        <f>IF(I85&gt;J85,"○",IF(I85&lt;J85,"×",IF(I85=J85,"△")))</f>
        <v>△</v>
      </c>
      <c r="J86" s="395"/>
      <c r="K86" s="411"/>
      <c r="L86" s="393"/>
      <c r="M86" s="411"/>
      <c r="N86" s="144"/>
      <c r="O86" s="398"/>
      <c r="P86" s="399"/>
      <c r="Q86" s="394" t="str">
        <f>IF(Q85&gt;R85,"○",IF(Q85&lt;R85,"×",IF(Q85=R85,"△")))</f>
        <v>○</v>
      </c>
      <c r="R86" s="395"/>
      <c r="S86" s="224"/>
      <c r="T86" s="241"/>
      <c r="U86" s="394" t="str">
        <f>IF(U85&gt;V85,"○",IF(U85&lt;V85,"×",IF(U85=V85,"△")))</f>
        <v>×</v>
      </c>
      <c r="V86" s="395"/>
      <c r="W86" s="411"/>
      <c r="X86" s="393"/>
      <c r="Y86" s="411"/>
    </row>
    <row r="87" spans="1:27" ht="20.100000000000001" customHeight="1">
      <c r="C87" s="396" t="str">
        <f>K52</f>
        <v>坂西ジュニオール</v>
      </c>
      <c r="D87" s="397"/>
      <c r="E87" s="242">
        <f>Q68</f>
        <v>0</v>
      </c>
      <c r="F87" s="240">
        <f>K68</f>
        <v>3</v>
      </c>
      <c r="G87" s="242">
        <f>Q74</f>
        <v>0</v>
      </c>
      <c r="H87" s="240">
        <f>K74</f>
        <v>0</v>
      </c>
      <c r="I87" s="239"/>
      <c r="J87" s="223"/>
      <c r="K87" s="392">
        <f>COUNTIF(E88:J88,"○")*3+COUNTIF(E88:J88,"△")</f>
        <v>1</v>
      </c>
      <c r="L87" s="392">
        <f>E87-F87+G87-H87+I87-J87</f>
        <v>-3</v>
      </c>
      <c r="M87" s="392">
        <v>2</v>
      </c>
      <c r="N87" s="144"/>
      <c r="O87" s="396" t="str">
        <f>V52</f>
        <v>間東ＦＣミラクルズ</v>
      </c>
      <c r="P87" s="397"/>
      <c r="Q87" s="242">
        <f>Q71</f>
        <v>0</v>
      </c>
      <c r="R87" s="240">
        <f>K71</f>
        <v>0</v>
      </c>
      <c r="S87" s="242">
        <f>Q77</f>
        <v>2</v>
      </c>
      <c r="T87" s="240">
        <f>K77</f>
        <v>1</v>
      </c>
      <c r="U87" s="239"/>
      <c r="V87" s="223"/>
      <c r="W87" s="392">
        <f>COUNTIF(Q88:V88,"○")*3+COUNTIF(Q88:V88,"△")</f>
        <v>4</v>
      </c>
      <c r="X87" s="392">
        <f>Q87-R87+S87-T87+U87-V87</f>
        <v>1</v>
      </c>
      <c r="Y87" s="392">
        <v>1</v>
      </c>
    </row>
    <row r="88" spans="1:27" ht="20.100000000000001" customHeight="1">
      <c r="C88" s="398"/>
      <c r="D88" s="399"/>
      <c r="E88" s="394" t="str">
        <f>IF(E87&gt;F87,"○",IF(E87&lt;F87,"×",IF(E87=F87,"△")))</f>
        <v>×</v>
      </c>
      <c r="F88" s="395"/>
      <c r="G88" s="394" t="str">
        <f>IF(G87&gt;H87,"○",IF(G87&lt;H87,"×",IF(G87=H87,"△")))</f>
        <v>△</v>
      </c>
      <c r="H88" s="395"/>
      <c r="I88" s="224"/>
      <c r="J88" s="241"/>
      <c r="K88" s="393"/>
      <c r="L88" s="393"/>
      <c r="M88" s="393"/>
      <c r="N88" s="144"/>
      <c r="O88" s="398"/>
      <c r="P88" s="399"/>
      <c r="Q88" s="394" t="str">
        <f t="shared" ref="Q88" si="6">IF(Q87&gt;R87,"○",IF(Q87&lt;R87,"×",IF(Q87=R87,"△")))</f>
        <v>△</v>
      </c>
      <c r="R88" s="395"/>
      <c r="S88" s="394" t="str">
        <f t="shared" ref="S88" si="7">IF(S87&gt;T87,"○",IF(S87&lt;T87,"×",IF(S87=T87,"△")))</f>
        <v>○</v>
      </c>
      <c r="T88" s="395"/>
      <c r="U88" s="224"/>
      <c r="V88" s="241"/>
      <c r="W88" s="393"/>
      <c r="X88" s="393"/>
      <c r="Y88" s="393"/>
    </row>
    <row r="89" spans="1:27" ht="20.100000000000001" customHeight="1">
      <c r="A89" s="233"/>
      <c r="B89" s="233"/>
      <c r="C89" s="148"/>
      <c r="D89" s="148"/>
      <c r="E89" s="148"/>
      <c r="F89" s="148"/>
      <c r="G89" s="149"/>
      <c r="H89" s="149"/>
      <c r="I89" s="148"/>
      <c r="J89" s="148"/>
      <c r="K89" s="232"/>
      <c r="L89" s="232"/>
      <c r="M89" s="232"/>
      <c r="N89" s="144"/>
      <c r="O89" s="233"/>
      <c r="P89" s="233"/>
      <c r="Q89" s="148"/>
      <c r="R89" s="148"/>
      <c r="S89" s="148"/>
      <c r="T89" s="148"/>
      <c r="U89" s="149"/>
      <c r="V89" s="149"/>
      <c r="W89" s="232"/>
      <c r="X89" s="232"/>
      <c r="Y89" s="232"/>
      <c r="Z89" s="232"/>
      <c r="AA89" s="232"/>
    </row>
    <row r="90" spans="1:27" ht="17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15" header="0.31496062992125984" footer="0.31496062992125984"/>
  <pageSetup paperSize="9" scale="44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2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8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325</v>
      </c>
      <c r="P1" s="434"/>
      <c r="Q1" s="434"/>
      <c r="R1" s="434" t="str">
        <f>U10組合せ①!AL27</f>
        <v>SAKURAｸﾞﾘｰﾝﾌｨｰﾙﾄﾞB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8" ht="10.199999999999999" customHeight="1">
      <c r="A2" s="23"/>
      <c r="B2" s="23"/>
      <c r="C2" s="23"/>
      <c r="O2" s="230"/>
      <c r="P2" s="230"/>
      <c r="Q2" s="230"/>
      <c r="R2" s="28"/>
      <c r="S2" s="28"/>
      <c r="T2" s="28"/>
      <c r="U2" s="28"/>
      <c r="V2" s="28"/>
      <c r="W2" s="28"/>
    </row>
    <row r="3" spans="1:28" ht="20.100000000000001" customHeight="1">
      <c r="A3" s="23"/>
      <c r="E3" s="108"/>
      <c r="H3" s="435" t="s">
        <v>266</v>
      </c>
      <c r="I3" s="435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267</v>
      </c>
      <c r="T3" s="435"/>
      <c r="U3" s="144"/>
      <c r="V3" s="109"/>
      <c r="W3" s="109"/>
      <c r="X3" s="144"/>
      <c r="Y3" s="144"/>
      <c r="Z3" s="144"/>
      <c r="AA3" s="144"/>
    </row>
    <row r="4" spans="1:28" ht="20.100000000000001" customHeight="1" thickBot="1">
      <c r="A4" s="13"/>
      <c r="E4" s="26"/>
      <c r="F4" s="26"/>
      <c r="G4" s="22"/>
      <c r="H4" s="22"/>
      <c r="I4" s="234"/>
      <c r="J4" s="14"/>
      <c r="K4" s="14"/>
      <c r="L4" s="22"/>
      <c r="M4" s="22"/>
      <c r="N4" s="22"/>
      <c r="O4" s="22"/>
      <c r="P4" s="22"/>
      <c r="Q4" s="14"/>
      <c r="R4" s="14"/>
      <c r="S4" s="235"/>
      <c r="T4" s="22"/>
      <c r="V4" s="22"/>
      <c r="W4" s="22"/>
      <c r="Z4" s="13"/>
    </row>
    <row r="5" spans="1:28" ht="20.100000000000001" customHeight="1" thickTop="1">
      <c r="A5" s="13"/>
      <c r="E5" s="253"/>
      <c r="F5" s="256"/>
      <c r="G5" s="257"/>
      <c r="H5" s="258"/>
      <c r="I5" s="15"/>
      <c r="J5" s="22"/>
      <c r="K5" s="13"/>
      <c r="L5" s="15"/>
      <c r="M5" s="22"/>
      <c r="N5" s="22"/>
      <c r="O5" s="22"/>
      <c r="P5" s="25"/>
      <c r="Q5" s="256"/>
      <c r="R5" s="257"/>
      <c r="S5" s="258"/>
      <c r="T5" s="29"/>
      <c r="U5" s="30"/>
      <c r="V5" s="31"/>
      <c r="W5" s="15"/>
      <c r="X5" s="22"/>
      <c r="Y5" s="22"/>
      <c r="Z5" s="22"/>
    </row>
    <row r="6" spans="1:28" ht="20.100000000000001" customHeight="1">
      <c r="A6" s="13"/>
      <c r="E6" s="436">
        <v>1</v>
      </c>
      <c r="F6" s="436"/>
      <c r="G6" s="26"/>
      <c r="H6" s="436">
        <v>2</v>
      </c>
      <c r="I6" s="436"/>
      <c r="J6" s="26"/>
      <c r="K6" s="436">
        <v>3</v>
      </c>
      <c r="L6" s="436"/>
      <c r="M6" s="26"/>
      <c r="N6" s="26"/>
      <c r="O6" s="26"/>
      <c r="P6" s="436">
        <v>4</v>
      </c>
      <c r="Q6" s="436"/>
      <c r="R6" s="13"/>
      <c r="S6" s="436">
        <v>5</v>
      </c>
      <c r="T6" s="436"/>
      <c r="U6" s="26"/>
      <c r="V6" s="436">
        <v>6</v>
      </c>
      <c r="W6" s="436"/>
      <c r="X6" s="26"/>
      <c r="Y6" s="436"/>
      <c r="Z6" s="436"/>
    </row>
    <row r="7" spans="1:28" ht="20.100000000000001" customHeight="1">
      <c r="A7" s="13"/>
      <c r="D7" s="12"/>
      <c r="E7" s="431" t="str">
        <f>U10組合せ①!AM32</f>
        <v>ＫＯＨＡＲＵ　ＰＲＯＵＤ栃木フットボールクラブ</v>
      </c>
      <c r="F7" s="431"/>
      <c r="G7" s="4"/>
      <c r="H7" s="430" t="str">
        <f>U10組合せ①!AO32</f>
        <v>ＭＯＲＡＮＧＯ栃木フットボールクラブＵ－１２</v>
      </c>
      <c r="I7" s="430"/>
      <c r="J7" s="4"/>
      <c r="K7" s="432" t="str">
        <f>U10組合せ①!AQ32</f>
        <v>ＦＣ　Ｒｉｓｏ</v>
      </c>
      <c r="L7" s="432"/>
      <c r="M7" s="4"/>
      <c r="N7" s="4"/>
      <c r="O7" s="4"/>
      <c r="P7" s="431" t="str">
        <f>U10組合せ①!AT32</f>
        <v>さくらボン・ディ・ボーラ</v>
      </c>
      <c r="Q7" s="431"/>
      <c r="R7" s="4"/>
      <c r="S7" s="432" t="str">
        <f>U10組合せ①!AV32</f>
        <v>祖母井クラブ</v>
      </c>
      <c r="T7" s="432"/>
      <c r="U7" s="4"/>
      <c r="V7" s="432" t="str">
        <f>U10組合せ①!AX32</f>
        <v>ＦＣプリメーロ</v>
      </c>
      <c r="W7" s="432"/>
      <c r="X7" s="4"/>
      <c r="Y7" s="432"/>
      <c r="Z7" s="432"/>
    </row>
    <row r="8" spans="1:28" ht="20.100000000000001" customHeight="1">
      <c r="A8" s="13"/>
      <c r="D8" s="12"/>
      <c r="E8" s="431"/>
      <c r="F8" s="431"/>
      <c r="G8" s="4"/>
      <c r="H8" s="430"/>
      <c r="I8" s="430"/>
      <c r="J8" s="4"/>
      <c r="K8" s="432"/>
      <c r="L8" s="432"/>
      <c r="M8" s="4"/>
      <c r="N8" s="4"/>
      <c r="O8" s="4"/>
      <c r="P8" s="431"/>
      <c r="Q8" s="431"/>
      <c r="R8" s="4"/>
      <c r="S8" s="432"/>
      <c r="T8" s="432"/>
      <c r="U8" s="4"/>
      <c r="V8" s="432"/>
      <c r="W8" s="432"/>
      <c r="X8" s="4"/>
      <c r="Y8" s="432"/>
      <c r="Z8" s="432"/>
    </row>
    <row r="9" spans="1:28" ht="20.100000000000001" customHeight="1">
      <c r="A9" s="13"/>
      <c r="D9" s="12"/>
      <c r="E9" s="431"/>
      <c r="F9" s="431"/>
      <c r="G9" s="4"/>
      <c r="H9" s="430"/>
      <c r="I9" s="430"/>
      <c r="J9" s="4"/>
      <c r="K9" s="432"/>
      <c r="L9" s="432"/>
      <c r="M9" s="4"/>
      <c r="N9" s="4"/>
      <c r="O9" s="4"/>
      <c r="P9" s="431"/>
      <c r="Q9" s="431"/>
      <c r="R9" s="4"/>
      <c r="S9" s="432"/>
      <c r="T9" s="432"/>
      <c r="U9" s="4"/>
      <c r="V9" s="432"/>
      <c r="W9" s="432"/>
      <c r="X9" s="4"/>
      <c r="Y9" s="432"/>
      <c r="Z9" s="432"/>
    </row>
    <row r="10" spans="1:28" ht="20.100000000000001" customHeight="1">
      <c r="A10" s="13"/>
      <c r="D10" s="12"/>
      <c r="E10" s="431"/>
      <c r="F10" s="431"/>
      <c r="G10" s="4"/>
      <c r="H10" s="430"/>
      <c r="I10" s="430"/>
      <c r="J10" s="4"/>
      <c r="K10" s="432"/>
      <c r="L10" s="432"/>
      <c r="M10" s="4"/>
      <c r="N10" s="4"/>
      <c r="O10" s="4"/>
      <c r="P10" s="431"/>
      <c r="Q10" s="431"/>
      <c r="R10" s="4"/>
      <c r="S10" s="432"/>
      <c r="T10" s="432"/>
      <c r="U10" s="4"/>
      <c r="V10" s="432"/>
      <c r="W10" s="432"/>
      <c r="X10" s="4"/>
      <c r="Y10" s="432"/>
      <c r="Z10" s="432"/>
    </row>
    <row r="11" spans="1:28" ht="20.100000000000001" customHeight="1">
      <c r="A11" s="13"/>
      <c r="D11" s="12"/>
      <c r="E11" s="431"/>
      <c r="F11" s="431"/>
      <c r="G11" s="4"/>
      <c r="H11" s="430"/>
      <c r="I11" s="430"/>
      <c r="J11" s="4"/>
      <c r="K11" s="432"/>
      <c r="L11" s="432"/>
      <c r="M11" s="4"/>
      <c r="N11" s="4"/>
      <c r="O11" s="4"/>
      <c r="P11" s="431"/>
      <c r="Q11" s="431"/>
      <c r="R11" s="4"/>
      <c r="S11" s="432"/>
      <c r="T11" s="432"/>
      <c r="U11" s="4"/>
      <c r="V11" s="432"/>
      <c r="W11" s="432"/>
      <c r="X11" s="4"/>
      <c r="Y11" s="432"/>
      <c r="Z11" s="432"/>
    </row>
    <row r="12" spans="1:28" ht="20.100000000000001" customHeight="1">
      <c r="A12" s="13"/>
      <c r="D12" s="12"/>
      <c r="E12" s="431"/>
      <c r="F12" s="431"/>
      <c r="G12" s="4"/>
      <c r="H12" s="430"/>
      <c r="I12" s="430"/>
      <c r="J12" s="4"/>
      <c r="K12" s="432"/>
      <c r="L12" s="432"/>
      <c r="M12" s="4"/>
      <c r="N12" s="4"/>
      <c r="O12" s="4"/>
      <c r="P12" s="431"/>
      <c r="Q12" s="431"/>
      <c r="R12" s="4"/>
      <c r="S12" s="432"/>
      <c r="T12" s="432"/>
      <c r="U12" s="4"/>
      <c r="V12" s="432"/>
      <c r="W12" s="432"/>
      <c r="X12" s="4"/>
      <c r="Y12" s="432"/>
      <c r="Z12" s="432"/>
    </row>
    <row r="13" spans="1:28" ht="20.100000000000001" customHeight="1">
      <c r="A13" s="13"/>
      <c r="D13" s="12"/>
      <c r="E13" s="431"/>
      <c r="F13" s="431"/>
      <c r="G13" s="4"/>
      <c r="H13" s="430"/>
      <c r="I13" s="430"/>
      <c r="J13" s="4"/>
      <c r="K13" s="432"/>
      <c r="L13" s="432"/>
      <c r="M13" s="4"/>
      <c r="N13" s="4"/>
      <c r="O13" s="4"/>
      <c r="P13" s="431"/>
      <c r="Q13" s="431"/>
      <c r="R13" s="4"/>
      <c r="S13" s="432"/>
      <c r="T13" s="432"/>
      <c r="U13" s="4"/>
      <c r="V13" s="432"/>
      <c r="W13" s="432"/>
      <c r="X13" s="4"/>
      <c r="Y13" s="432"/>
      <c r="Z13" s="432"/>
    </row>
    <row r="14" spans="1:28" ht="20.100000000000001" customHeight="1">
      <c r="A14" s="13"/>
      <c r="D14" s="12"/>
      <c r="E14" s="431"/>
      <c r="F14" s="431"/>
      <c r="G14" s="4"/>
      <c r="H14" s="430"/>
      <c r="I14" s="430"/>
      <c r="J14" s="4"/>
      <c r="K14" s="432"/>
      <c r="L14" s="432"/>
      <c r="M14" s="4"/>
      <c r="N14" s="4"/>
      <c r="O14" s="4"/>
      <c r="P14" s="431"/>
      <c r="Q14" s="431"/>
      <c r="R14" s="4"/>
      <c r="S14" s="432"/>
      <c r="T14" s="432"/>
      <c r="U14" s="4"/>
      <c r="V14" s="432"/>
      <c r="W14" s="432"/>
      <c r="X14" s="4"/>
      <c r="Y14" s="432"/>
      <c r="Z14" s="432"/>
    </row>
    <row r="15" spans="1:28" ht="20.100000000000001" customHeight="1">
      <c r="A15" s="13"/>
      <c r="D15" s="12"/>
      <c r="E15" s="229"/>
      <c r="F15" s="229"/>
      <c r="G15" s="4"/>
      <c r="H15" s="229"/>
      <c r="I15" s="229"/>
      <c r="J15" s="4"/>
      <c r="K15" s="229"/>
      <c r="L15" s="229"/>
      <c r="M15" s="4"/>
      <c r="N15" s="4"/>
      <c r="O15" s="4"/>
      <c r="P15" s="229"/>
      <c r="Q15" s="229"/>
      <c r="R15" s="4"/>
      <c r="S15" s="229"/>
      <c r="T15" s="229"/>
      <c r="U15" s="4"/>
      <c r="V15" s="229"/>
      <c r="W15" s="229"/>
      <c r="X15" s="4"/>
      <c r="Y15" s="229"/>
      <c r="Z15" s="229"/>
    </row>
    <row r="16" spans="1:28" ht="24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102"/>
      <c r="X16" s="433" t="s">
        <v>281</v>
      </c>
      <c r="Y16" s="433"/>
      <c r="Z16" s="433"/>
      <c r="AA16" s="433"/>
      <c r="AB16" s="102"/>
    </row>
    <row r="17" spans="1:29" ht="20.100000000000001" customHeight="1">
      <c r="A17" s="1"/>
      <c r="B17" s="421" t="s">
        <v>282</v>
      </c>
      <c r="C17" s="422">
        <v>0.39583333333333331</v>
      </c>
      <c r="D17" s="422"/>
      <c r="E17" s="105"/>
      <c r="F17" s="470" t="str">
        <f>E7</f>
        <v>ＫＯＨＡＲＵ　ＰＲＯＵＤ栃木フットボールクラブ</v>
      </c>
      <c r="G17" s="470"/>
      <c r="H17" s="470"/>
      <c r="I17" s="470"/>
      <c r="J17" s="470"/>
      <c r="K17" s="424">
        <f>M17+M18</f>
        <v>0</v>
      </c>
      <c r="L17" s="425" t="s">
        <v>283</v>
      </c>
      <c r="M17" s="225">
        <v>0</v>
      </c>
      <c r="N17" s="225" t="s">
        <v>284</v>
      </c>
      <c r="O17" s="225">
        <v>0</v>
      </c>
      <c r="P17" s="425" t="s">
        <v>285</v>
      </c>
      <c r="Q17" s="426">
        <f>O17+O18</f>
        <v>0</v>
      </c>
      <c r="R17" s="470" t="str">
        <f>H7</f>
        <v>ＭＯＲＡＮＧＯ栃木フットボールクラブＵ－１２</v>
      </c>
      <c r="S17" s="470"/>
      <c r="T17" s="470"/>
      <c r="U17" s="470"/>
      <c r="V17" s="470"/>
      <c r="W17" s="101"/>
      <c r="X17" s="412" t="s">
        <v>307</v>
      </c>
      <c r="Y17" s="412"/>
      <c r="Z17" s="412"/>
      <c r="AA17" s="412"/>
      <c r="AB17" s="101"/>
      <c r="AC17" s="143"/>
    </row>
    <row r="18" spans="1:29" ht="20.100000000000001" customHeight="1">
      <c r="A18" s="1"/>
      <c r="B18" s="421"/>
      <c r="C18" s="422"/>
      <c r="D18" s="422"/>
      <c r="E18" s="105"/>
      <c r="F18" s="470"/>
      <c r="G18" s="470"/>
      <c r="H18" s="470"/>
      <c r="I18" s="470"/>
      <c r="J18" s="470"/>
      <c r="K18" s="424"/>
      <c r="L18" s="425"/>
      <c r="M18" s="225">
        <v>0</v>
      </c>
      <c r="N18" s="225" t="s">
        <v>284</v>
      </c>
      <c r="O18" s="225">
        <v>0</v>
      </c>
      <c r="P18" s="425"/>
      <c r="Q18" s="426"/>
      <c r="R18" s="470"/>
      <c r="S18" s="470"/>
      <c r="T18" s="470"/>
      <c r="U18" s="470"/>
      <c r="V18" s="470"/>
      <c r="W18" s="101"/>
      <c r="X18" s="412"/>
      <c r="Y18" s="412"/>
      <c r="Z18" s="412"/>
      <c r="AA18" s="412"/>
      <c r="AB18" s="101"/>
      <c r="AC18" s="143"/>
    </row>
    <row r="19" spans="1:29" ht="20.100000000000001" customHeight="1">
      <c r="A19" s="1"/>
      <c r="B19" s="225"/>
      <c r="C19" s="225"/>
      <c r="D19" s="225"/>
      <c r="E19" s="13"/>
      <c r="F19" s="225"/>
      <c r="G19" s="227"/>
      <c r="H19" s="227"/>
      <c r="I19" s="227"/>
      <c r="J19" s="227"/>
      <c r="K19" s="141"/>
      <c r="L19" s="270" t="s">
        <v>445</v>
      </c>
      <c r="M19" s="225">
        <v>6</v>
      </c>
      <c r="N19" s="225" t="s">
        <v>446</v>
      </c>
      <c r="O19" s="225">
        <v>5</v>
      </c>
      <c r="P19" s="20"/>
      <c r="Q19" s="142"/>
      <c r="R19" s="227"/>
      <c r="S19" s="227"/>
      <c r="T19" s="227"/>
      <c r="U19" s="227"/>
      <c r="V19" s="221"/>
      <c r="W19" s="147"/>
      <c r="X19" s="147"/>
      <c r="Y19" s="147"/>
      <c r="Z19" s="147"/>
      <c r="AA19" s="147"/>
      <c r="AB19" s="245"/>
      <c r="AC19" s="143"/>
    </row>
    <row r="20" spans="1:29" ht="20.100000000000001" customHeight="1">
      <c r="A20" s="1"/>
      <c r="B20" s="247"/>
      <c r="C20" s="247"/>
      <c r="D20" s="247"/>
      <c r="E20" s="13"/>
      <c r="F20" s="247"/>
      <c r="G20" s="249"/>
      <c r="H20" s="249"/>
      <c r="I20" s="249"/>
      <c r="J20" s="249"/>
      <c r="K20" s="250"/>
      <c r="L20" s="270"/>
      <c r="M20" s="247"/>
      <c r="N20" s="247"/>
      <c r="O20" s="247"/>
      <c r="P20" s="20"/>
      <c r="Q20" s="252"/>
      <c r="R20" s="249"/>
      <c r="S20" s="249"/>
      <c r="T20" s="249"/>
      <c r="U20" s="249"/>
      <c r="V20" s="221"/>
      <c r="W20" s="147"/>
      <c r="X20" s="147"/>
      <c r="Y20" s="147"/>
      <c r="Z20" s="147"/>
      <c r="AA20" s="147"/>
      <c r="AB20" s="245"/>
      <c r="AC20" s="143"/>
    </row>
    <row r="21" spans="1:29" ht="20.100000000000001" customHeight="1">
      <c r="A21" s="1"/>
      <c r="B21" s="421" t="s">
        <v>287</v>
      </c>
      <c r="C21" s="422">
        <v>0.41666666666666669</v>
      </c>
      <c r="D21" s="422"/>
      <c r="E21" s="105"/>
      <c r="F21" s="470" t="str">
        <f>P7</f>
        <v>さくらボン・ディ・ボーラ</v>
      </c>
      <c r="G21" s="470"/>
      <c r="H21" s="470"/>
      <c r="I21" s="470"/>
      <c r="J21" s="470"/>
      <c r="K21" s="424">
        <f>M21+M22</f>
        <v>1</v>
      </c>
      <c r="L21" s="425" t="s">
        <v>283</v>
      </c>
      <c r="M21" s="225">
        <v>0</v>
      </c>
      <c r="N21" s="225" t="s">
        <v>284</v>
      </c>
      <c r="O21" s="225">
        <v>1</v>
      </c>
      <c r="P21" s="425" t="s">
        <v>285</v>
      </c>
      <c r="Q21" s="426">
        <f>O21+O22</f>
        <v>1</v>
      </c>
      <c r="R21" s="470" t="str">
        <f>S7</f>
        <v>祖母井クラブ</v>
      </c>
      <c r="S21" s="470"/>
      <c r="T21" s="470"/>
      <c r="U21" s="470"/>
      <c r="V21" s="470"/>
      <c r="W21" s="101"/>
      <c r="X21" s="412" t="s">
        <v>308</v>
      </c>
      <c r="Y21" s="412"/>
      <c r="Z21" s="412"/>
      <c r="AA21" s="412"/>
      <c r="AB21" s="101"/>
      <c r="AC21" s="143"/>
    </row>
    <row r="22" spans="1:29" ht="20.100000000000001" customHeight="1">
      <c r="A22" s="1"/>
      <c r="B22" s="421"/>
      <c r="C22" s="422"/>
      <c r="D22" s="422"/>
      <c r="E22" s="105"/>
      <c r="F22" s="470"/>
      <c r="G22" s="470"/>
      <c r="H22" s="470"/>
      <c r="I22" s="470"/>
      <c r="J22" s="470"/>
      <c r="K22" s="424"/>
      <c r="L22" s="425"/>
      <c r="M22" s="225">
        <v>1</v>
      </c>
      <c r="N22" s="225" t="s">
        <v>284</v>
      </c>
      <c r="O22" s="225">
        <v>0</v>
      </c>
      <c r="P22" s="425"/>
      <c r="Q22" s="426"/>
      <c r="R22" s="470"/>
      <c r="S22" s="470"/>
      <c r="T22" s="470"/>
      <c r="U22" s="470"/>
      <c r="V22" s="470"/>
      <c r="W22" s="101"/>
      <c r="X22" s="412"/>
      <c r="Y22" s="412"/>
      <c r="Z22" s="412"/>
      <c r="AA22" s="412"/>
      <c r="AB22" s="101"/>
      <c r="AC22" s="143"/>
    </row>
    <row r="23" spans="1:29" ht="20.100000000000001" customHeight="1">
      <c r="A23" s="1"/>
      <c r="B23" s="225"/>
      <c r="C23" s="226"/>
      <c r="D23" s="226"/>
      <c r="E23" s="105"/>
      <c r="F23" s="227"/>
      <c r="G23" s="227"/>
      <c r="H23" s="227"/>
      <c r="I23" s="227"/>
      <c r="J23" s="227"/>
      <c r="K23" s="141"/>
      <c r="L23" s="270" t="s">
        <v>445</v>
      </c>
      <c r="M23" s="247">
        <v>3</v>
      </c>
      <c r="N23" s="247" t="s">
        <v>446</v>
      </c>
      <c r="O23" s="247">
        <v>2</v>
      </c>
      <c r="P23" s="228"/>
      <c r="Q23" s="142"/>
      <c r="R23" s="227"/>
      <c r="S23" s="227"/>
      <c r="T23" s="227"/>
      <c r="U23" s="227"/>
      <c r="V23" s="227"/>
      <c r="W23" s="101"/>
      <c r="X23" s="222"/>
      <c r="Y23" s="222"/>
      <c r="Z23" s="222"/>
      <c r="AA23" s="222"/>
      <c r="AB23" s="101"/>
      <c r="AC23" s="143"/>
    </row>
    <row r="24" spans="1:29" ht="20.100000000000001" customHeight="1">
      <c r="A24" s="1"/>
      <c r="B24" s="247"/>
      <c r="C24" s="248"/>
      <c r="D24" s="248"/>
      <c r="E24" s="105"/>
      <c r="F24" s="249"/>
      <c r="G24" s="249"/>
      <c r="H24" s="249"/>
      <c r="I24" s="249"/>
      <c r="J24" s="249"/>
      <c r="K24" s="250"/>
      <c r="L24" s="270"/>
      <c r="M24" s="247"/>
      <c r="N24" s="247"/>
      <c r="O24" s="247"/>
      <c r="P24" s="251"/>
      <c r="Q24" s="252"/>
      <c r="R24" s="249"/>
      <c r="S24" s="249"/>
      <c r="T24" s="249"/>
      <c r="U24" s="249"/>
      <c r="V24" s="249"/>
      <c r="W24" s="101"/>
      <c r="X24" s="246"/>
      <c r="Y24" s="246"/>
      <c r="Z24" s="246"/>
      <c r="AA24" s="246"/>
      <c r="AB24" s="101"/>
      <c r="AC24" s="143"/>
    </row>
    <row r="25" spans="1:29" ht="20.100000000000001" customHeight="1">
      <c r="A25" s="1"/>
      <c r="B25" s="421" t="s">
        <v>289</v>
      </c>
      <c r="C25" s="422">
        <v>0.4375</v>
      </c>
      <c r="D25" s="422"/>
      <c r="E25" s="105"/>
      <c r="F25" s="423" t="str">
        <f>E7</f>
        <v>ＫＯＨＡＲＵ　ＰＲＯＵＤ栃木フットボールクラブ</v>
      </c>
      <c r="G25" s="423"/>
      <c r="H25" s="423"/>
      <c r="I25" s="423"/>
      <c r="J25" s="423"/>
      <c r="K25" s="424">
        <f>M25+M26</f>
        <v>1</v>
      </c>
      <c r="L25" s="425" t="s">
        <v>283</v>
      </c>
      <c r="M25" s="225">
        <v>1</v>
      </c>
      <c r="N25" s="225" t="s">
        <v>284</v>
      </c>
      <c r="O25" s="225">
        <v>0</v>
      </c>
      <c r="P25" s="425" t="s">
        <v>285</v>
      </c>
      <c r="Q25" s="426">
        <f>O25+O26</f>
        <v>0</v>
      </c>
      <c r="R25" s="427" t="str">
        <f>K7</f>
        <v>ＦＣ　Ｒｉｓｏ</v>
      </c>
      <c r="S25" s="427"/>
      <c r="T25" s="427"/>
      <c r="U25" s="427"/>
      <c r="V25" s="427"/>
      <c r="W25" s="101"/>
      <c r="X25" s="412" t="s">
        <v>309</v>
      </c>
      <c r="Y25" s="412"/>
      <c r="Z25" s="412"/>
      <c r="AA25" s="412"/>
      <c r="AB25" s="101"/>
      <c r="AC25" s="143"/>
    </row>
    <row r="26" spans="1:29" ht="20.100000000000001" customHeight="1">
      <c r="A26" s="1"/>
      <c r="B26" s="421"/>
      <c r="C26" s="422"/>
      <c r="D26" s="422"/>
      <c r="E26" s="105"/>
      <c r="F26" s="423"/>
      <c r="G26" s="423"/>
      <c r="H26" s="423"/>
      <c r="I26" s="423"/>
      <c r="J26" s="423"/>
      <c r="K26" s="424"/>
      <c r="L26" s="425"/>
      <c r="M26" s="225">
        <v>0</v>
      </c>
      <c r="N26" s="225" t="s">
        <v>284</v>
      </c>
      <c r="O26" s="225">
        <v>0</v>
      </c>
      <c r="P26" s="425"/>
      <c r="Q26" s="426"/>
      <c r="R26" s="427"/>
      <c r="S26" s="427"/>
      <c r="T26" s="427"/>
      <c r="U26" s="427"/>
      <c r="V26" s="427"/>
      <c r="W26" s="101"/>
      <c r="X26" s="412"/>
      <c r="Y26" s="412"/>
      <c r="Z26" s="412"/>
      <c r="AA26" s="412"/>
      <c r="AB26" s="101"/>
      <c r="AC26" s="143"/>
    </row>
    <row r="27" spans="1:29" ht="20.100000000000001" customHeight="1">
      <c r="A27" s="1"/>
      <c r="B27" s="225"/>
      <c r="C27" s="226"/>
      <c r="D27" s="226"/>
      <c r="E27" s="105"/>
      <c r="F27" s="227"/>
      <c r="G27" s="227"/>
      <c r="H27" s="227"/>
      <c r="I27" s="227"/>
      <c r="J27" s="227"/>
      <c r="K27" s="141"/>
      <c r="L27" s="228"/>
      <c r="M27" s="225"/>
      <c r="N27" s="225"/>
      <c r="O27" s="225"/>
      <c r="P27" s="228"/>
      <c r="Q27" s="142"/>
      <c r="R27" s="227"/>
      <c r="S27" s="227"/>
      <c r="T27" s="227"/>
      <c r="U27" s="227"/>
      <c r="V27" s="227"/>
      <c r="W27" s="101"/>
      <c r="X27" s="222"/>
      <c r="Y27" s="222"/>
      <c r="Z27" s="222"/>
      <c r="AA27" s="222"/>
      <c r="AB27" s="101"/>
      <c r="AC27" s="143"/>
    </row>
    <row r="28" spans="1:29" ht="20.100000000000001" customHeight="1">
      <c r="A28" s="143"/>
      <c r="B28" s="421" t="s">
        <v>291</v>
      </c>
      <c r="C28" s="422">
        <v>0.45833333333333331</v>
      </c>
      <c r="D28" s="422"/>
      <c r="E28" s="105"/>
      <c r="F28" s="423" t="str">
        <f>P7</f>
        <v>さくらボン・ディ・ボーラ</v>
      </c>
      <c r="G28" s="423"/>
      <c r="H28" s="423"/>
      <c r="I28" s="423"/>
      <c r="J28" s="423"/>
      <c r="K28" s="424">
        <f>M28+M29</f>
        <v>5</v>
      </c>
      <c r="L28" s="425" t="s">
        <v>283</v>
      </c>
      <c r="M28" s="225">
        <v>2</v>
      </c>
      <c r="N28" s="225" t="s">
        <v>284</v>
      </c>
      <c r="O28" s="225">
        <v>0</v>
      </c>
      <c r="P28" s="425" t="s">
        <v>285</v>
      </c>
      <c r="Q28" s="426">
        <f>O28+O29</f>
        <v>0</v>
      </c>
      <c r="R28" s="427" t="str">
        <f>V7</f>
        <v>ＦＣプリメーロ</v>
      </c>
      <c r="S28" s="427"/>
      <c r="T28" s="427"/>
      <c r="U28" s="427"/>
      <c r="V28" s="427"/>
      <c r="W28" s="101"/>
      <c r="X28" s="412" t="s">
        <v>310</v>
      </c>
      <c r="Y28" s="412"/>
      <c r="Z28" s="412"/>
      <c r="AA28" s="412"/>
      <c r="AB28" s="101"/>
      <c r="AC28" s="143"/>
    </row>
    <row r="29" spans="1:29" ht="20.100000000000001" customHeight="1">
      <c r="A29" s="143"/>
      <c r="B29" s="421"/>
      <c r="C29" s="422"/>
      <c r="D29" s="422"/>
      <c r="E29" s="105"/>
      <c r="F29" s="423"/>
      <c r="G29" s="423"/>
      <c r="H29" s="423"/>
      <c r="I29" s="423"/>
      <c r="J29" s="423"/>
      <c r="K29" s="424"/>
      <c r="L29" s="425"/>
      <c r="M29" s="225">
        <v>3</v>
      </c>
      <c r="N29" s="225" t="s">
        <v>284</v>
      </c>
      <c r="O29" s="225">
        <v>0</v>
      </c>
      <c r="P29" s="425"/>
      <c r="Q29" s="426"/>
      <c r="R29" s="427"/>
      <c r="S29" s="427"/>
      <c r="T29" s="427"/>
      <c r="U29" s="427"/>
      <c r="V29" s="427"/>
      <c r="W29" s="101"/>
      <c r="X29" s="412"/>
      <c r="Y29" s="412"/>
      <c r="Z29" s="412"/>
      <c r="AA29" s="412"/>
      <c r="AB29" s="101"/>
      <c r="AC29" s="143"/>
    </row>
    <row r="30" spans="1:29" ht="20.100000000000001" customHeight="1">
      <c r="A30" s="1"/>
      <c r="B30" s="225"/>
      <c r="C30" s="226"/>
      <c r="D30" s="226"/>
      <c r="E30" s="105"/>
      <c r="F30" s="227"/>
      <c r="G30" s="227"/>
      <c r="H30" s="227"/>
      <c r="I30" s="227"/>
      <c r="J30" s="227"/>
      <c r="K30" s="141"/>
      <c r="L30" s="228"/>
      <c r="M30" s="225"/>
      <c r="N30" s="225"/>
      <c r="O30" s="225"/>
      <c r="P30" s="228"/>
      <c r="Q30" s="142"/>
      <c r="R30" s="227"/>
      <c r="S30" s="227"/>
      <c r="T30" s="227"/>
      <c r="U30" s="227"/>
      <c r="V30" s="227"/>
      <c r="W30" s="101"/>
      <c r="X30" s="222"/>
      <c r="Y30" s="222"/>
      <c r="Z30" s="222"/>
      <c r="AA30" s="222"/>
      <c r="AB30" s="101"/>
      <c r="AC30" s="143"/>
    </row>
    <row r="31" spans="1:29" ht="20.100000000000001" customHeight="1">
      <c r="A31" s="1"/>
      <c r="B31" s="421" t="s">
        <v>293</v>
      </c>
      <c r="C31" s="422">
        <v>0.47916666666666669</v>
      </c>
      <c r="D31" s="422"/>
      <c r="E31" s="105"/>
      <c r="F31" s="423" t="str">
        <f>H7</f>
        <v>ＭＯＲＡＮＧＯ栃木フットボールクラブＵ－１２</v>
      </c>
      <c r="G31" s="423"/>
      <c r="H31" s="423"/>
      <c r="I31" s="423"/>
      <c r="J31" s="423"/>
      <c r="K31" s="424">
        <f>M31+M32</f>
        <v>1</v>
      </c>
      <c r="L31" s="425" t="s">
        <v>283</v>
      </c>
      <c r="M31" s="225">
        <v>0</v>
      </c>
      <c r="N31" s="225" t="s">
        <v>284</v>
      </c>
      <c r="O31" s="225">
        <v>0</v>
      </c>
      <c r="P31" s="425" t="s">
        <v>285</v>
      </c>
      <c r="Q31" s="426">
        <f>O31+O32</f>
        <v>0</v>
      </c>
      <c r="R31" s="427" t="str">
        <f>K7</f>
        <v>ＦＣ　Ｒｉｓｏ</v>
      </c>
      <c r="S31" s="427"/>
      <c r="T31" s="427"/>
      <c r="U31" s="427"/>
      <c r="V31" s="427"/>
      <c r="W31" s="101"/>
      <c r="X31" s="412" t="s">
        <v>311</v>
      </c>
      <c r="Y31" s="412"/>
      <c r="Z31" s="412"/>
      <c r="AA31" s="412"/>
      <c r="AB31" s="101"/>
      <c r="AC31" s="143"/>
    </row>
    <row r="32" spans="1:29" ht="20.100000000000001" customHeight="1">
      <c r="A32" s="1"/>
      <c r="B32" s="421"/>
      <c r="C32" s="422"/>
      <c r="D32" s="422"/>
      <c r="E32" s="105"/>
      <c r="F32" s="423"/>
      <c r="G32" s="423"/>
      <c r="H32" s="423"/>
      <c r="I32" s="423"/>
      <c r="J32" s="423"/>
      <c r="K32" s="424"/>
      <c r="L32" s="425"/>
      <c r="M32" s="225">
        <v>1</v>
      </c>
      <c r="N32" s="225" t="s">
        <v>284</v>
      </c>
      <c r="O32" s="225">
        <v>0</v>
      </c>
      <c r="P32" s="425"/>
      <c r="Q32" s="426"/>
      <c r="R32" s="427"/>
      <c r="S32" s="427"/>
      <c r="T32" s="427"/>
      <c r="U32" s="427"/>
      <c r="V32" s="427"/>
      <c r="W32" s="101"/>
      <c r="X32" s="412"/>
      <c r="Y32" s="412"/>
      <c r="Z32" s="412"/>
      <c r="AA32" s="412"/>
      <c r="AB32" s="101"/>
      <c r="AC32" s="143"/>
    </row>
    <row r="33" spans="1:29" ht="20.100000000000001" customHeight="1">
      <c r="A33" s="1"/>
      <c r="B33" s="225"/>
      <c r="C33" s="226"/>
      <c r="D33" s="226"/>
      <c r="E33" s="105"/>
      <c r="F33" s="227"/>
      <c r="G33" s="227"/>
      <c r="H33" s="227"/>
      <c r="I33" s="227"/>
      <c r="J33" s="227"/>
      <c r="K33" s="141"/>
      <c r="L33" s="228"/>
      <c r="M33" s="225"/>
      <c r="N33" s="225"/>
      <c r="O33" s="225"/>
      <c r="P33" s="228"/>
      <c r="Q33" s="142"/>
      <c r="R33" s="227"/>
      <c r="S33" s="227"/>
      <c r="T33" s="227"/>
      <c r="U33" s="227"/>
      <c r="V33" s="227"/>
      <c r="W33" s="101"/>
      <c r="X33" s="222"/>
      <c r="Y33" s="222"/>
      <c r="Z33" s="222"/>
      <c r="AA33" s="222"/>
      <c r="AB33" s="101"/>
      <c r="AC33" s="143"/>
    </row>
    <row r="34" spans="1:29" ht="20.100000000000001" customHeight="1">
      <c r="A34" s="1"/>
      <c r="B34" s="421" t="s">
        <v>295</v>
      </c>
      <c r="C34" s="422">
        <v>0.5</v>
      </c>
      <c r="D34" s="422"/>
      <c r="E34" s="105"/>
      <c r="F34" s="423" t="str">
        <f>S7</f>
        <v>祖母井クラブ</v>
      </c>
      <c r="G34" s="423"/>
      <c r="H34" s="423"/>
      <c r="I34" s="423"/>
      <c r="J34" s="423"/>
      <c r="K34" s="424">
        <f>M34+M35</f>
        <v>5</v>
      </c>
      <c r="L34" s="425" t="s">
        <v>283</v>
      </c>
      <c r="M34" s="225">
        <v>3</v>
      </c>
      <c r="N34" s="225" t="s">
        <v>284</v>
      </c>
      <c r="O34" s="225">
        <v>0</v>
      </c>
      <c r="P34" s="425" t="s">
        <v>285</v>
      </c>
      <c r="Q34" s="426">
        <f>O34+O35</f>
        <v>0</v>
      </c>
      <c r="R34" s="427" t="str">
        <f>V7</f>
        <v>ＦＣプリメーロ</v>
      </c>
      <c r="S34" s="427"/>
      <c r="T34" s="427"/>
      <c r="U34" s="427"/>
      <c r="V34" s="427"/>
      <c r="W34" s="101"/>
      <c r="X34" s="412" t="s">
        <v>312</v>
      </c>
      <c r="Y34" s="412"/>
      <c r="Z34" s="412"/>
      <c r="AA34" s="412"/>
      <c r="AB34" s="101"/>
      <c r="AC34" s="143"/>
    </row>
    <row r="35" spans="1:29" ht="20.100000000000001" customHeight="1">
      <c r="A35" s="1"/>
      <c r="B35" s="421"/>
      <c r="C35" s="422"/>
      <c r="D35" s="422"/>
      <c r="E35" s="105"/>
      <c r="F35" s="423"/>
      <c r="G35" s="423"/>
      <c r="H35" s="423"/>
      <c r="I35" s="423"/>
      <c r="J35" s="423"/>
      <c r="K35" s="424"/>
      <c r="L35" s="425"/>
      <c r="M35" s="225">
        <v>2</v>
      </c>
      <c r="N35" s="225" t="s">
        <v>284</v>
      </c>
      <c r="O35" s="225">
        <v>0</v>
      </c>
      <c r="P35" s="425"/>
      <c r="Q35" s="426"/>
      <c r="R35" s="427"/>
      <c r="S35" s="427"/>
      <c r="T35" s="427"/>
      <c r="U35" s="427"/>
      <c r="V35" s="427"/>
      <c r="W35" s="101"/>
      <c r="X35" s="412"/>
      <c r="Y35" s="412"/>
      <c r="Z35" s="412"/>
      <c r="AA35" s="412"/>
      <c r="AB35" s="101"/>
      <c r="AC35" s="143"/>
    </row>
    <row r="36" spans="1:29" ht="20.100000000000001" customHeight="1">
      <c r="A36" s="1"/>
      <c r="B36" s="225"/>
      <c r="C36" s="226"/>
      <c r="D36" s="226"/>
      <c r="E36" s="105"/>
      <c r="F36" s="202"/>
      <c r="G36" s="202"/>
      <c r="H36" s="202"/>
      <c r="I36" s="202"/>
      <c r="J36" s="202"/>
      <c r="K36" s="141"/>
      <c r="L36" s="228"/>
      <c r="M36" s="13"/>
      <c r="N36" s="225"/>
      <c r="O36" s="142"/>
      <c r="P36" s="228"/>
      <c r="Q36" s="142"/>
      <c r="R36" s="202"/>
      <c r="S36" s="202"/>
      <c r="T36" s="202"/>
      <c r="U36" s="202"/>
      <c r="V36" s="202"/>
      <c r="W36" s="101"/>
      <c r="X36" s="222"/>
      <c r="Y36" s="222"/>
      <c r="Z36" s="222"/>
      <c r="AA36" s="222"/>
      <c r="AB36" s="101"/>
      <c r="AC36" s="143"/>
    </row>
    <row r="37" spans="1:29" ht="20.100000000000001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9" ht="20.100000000000001" customHeight="1">
      <c r="C38" s="413" t="str">
        <f>H3&amp; CHAR(10) &amp;"リーグ"</f>
        <v>O
リーグ</v>
      </c>
      <c r="D38" s="414"/>
      <c r="E38" s="404" t="str">
        <f>E7</f>
        <v>ＫＯＨＡＲＵ　ＰＲＯＵＤ栃木フットボールクラブ</v>
      </c>
      <c r="F38" s="405"/>
      <c r="G38" s="404" t="str">
        <f>H7</f>
        <v>ＭＯＲＡＮＧＯ栃木フットボールクラブＵ－１２</v>
      </c>
      <c r="H38" s="405"/>
      <c r="I38" s="417" t="str">
        <f>K7</f>
        <v>ＦＣ　Ｒｉｓｏ</v>
      </c>
      <c r="J38" s="418"/>
      <c r="K38" s="408" t="s">
        <v>301</v>
      </c>
      <c r="L38" s="408" t="s">
        <v>302</v>
      </c>
      <c r="M38" s="408" t="s">
        <v>303</v>
      </c>
      <c r="N38" s="144"/>
      <c r="O38" s="413" t="str">
        <f>S3&amp; CHAR(10) &amp;"リーグ"</f>
        <v>OO
リーグ</v>
      </c>
      <c r="P38" s="414"/>
      <c r="Q38" s="456" t="str">
        <f>P7</f>
        <v>さくらボン・ディ・ボーラ</v>
      </c>
      <c r="R38" s="457"/>
      <c r="S38" s="456" t="str">
        <f>S7</f>
        <v>祖母井クラブ</v>
      </c>
      <c r="T38" s="457"/>
      <c r="U38" s="456" t="str">
        <f>V7</f>
        <v>ＦＣプリメーロ</v>
      </c>
      <c r="V38" s="457"/>
      <c r="W38" s="408" t="s">
        <v>301</v>
      </c>
      <c r="X38" s="408" t="s">
        <v>302</v>
      </c>
      <c r="Y38" s="408" t="s">
        <v>303</v>
      </c>
    </row>
    <row r="39" spans="1:29" ht="20.100000000000001" customHeight="1">
      <c r="C39" s="415"/>
      <c r="D39" s="416"/>
      <c r="E39" s="406"/>
      <c r="F39" s="407"/>
      <c r="G39" s="406"/>
      <c r="H39" s="407"/>
      <c r="I39" s="419"/>
      <c r="J39" s="420"/>
      <c r="K39" s="409"/>
      <c r="L39" s="409"/>
      <c r="M39" s="409"/>
      <c r="N39" s="144"/>
      <c r="O39" s="415"/>
      <c r="P39" s="416"/>
      <c r="Q39" s="458"/>
      <c r="R39" s="459"/>
      <c r="S39" s="458"/>
      <c r="T39" s="459"/>
      <c r="U39" s="458"/>
      <c r="V39" s="459"/>
      <c r="W39" s="409"/>
      <c r="X39" s="409"/>
      <c r="Y39" s="409"/>
    </row>
    <row r="40" spans="1:29" ht="20.100000000000001" customHeight="1">
      <c r="C40" s="404" t="str">
        <f>E7</f>
        <v>ＫＯＨＡＲＵ　ＰＲＯＵＤ栃木フットボールクラブ</v>
      </c>
      <c r="D40" s="405"/>
      <c r="E40" s="239"/>
      <c r="F40" s="223"/>
      <c r="G40" s="224">
        <f>K17</f>
        <v>0</v>
      </c>
      <c r="H40" s="240">
        <f>Q17</f>
        <v>0</v>
      </c>
      <c r="I40" s="224">
        <f>K25</f>
        <v>1</v>
      </c>
      <c r="J40" s="240">
        <f>Q25</f>
        <v>0</v>
      </c>
      <c r="K40" s="410">
        <f>COUNTIF(E41:J41,"○")*3+COUNTIF(E41:J41,"△")</f>
        <v>4</v>
      </c>
      <c r="L40" s="392">
        <f>E40-F40+G40-H40+I40-J40</f>
        <v>1</v>
      </c>
      <c r="M40" s="410">
        <v>1</v>
      </c>
      <c r="N40" s="270" t="s">
        <v>445</v>
      </c>
      <c r="O40" s="396" t="str">
        <f>P7</f>
        <v>さくらボン・ディ・ボーラ</v>
      </c>
      <c r="P40" s="397"/>
      <c r="Q40" s="239"/>
      <c r="R40" s="223"/>
      <c r="S40" s="224">
        <f>K21</f>
        <v>1</v>
      </c>
      <c r="T40" s="240">
        <f>Q21</f>
        <v>1</v>
      </c>
      <c r="U40" s="224">
        <f>K28</f>
        <v>5</v>
      </c>
      <c r="V40" s="240">
        <f>Q28</f>
        <v>0</v>
      </c>
      <c r="W40" s="410">
        <f>COUNTIF(Q41:V41,"○")*3+COUNTIF(Q41:V41,"△")</f>
        <v>4</v>
      </c>
      <c r="X40" s="392">
        <f>Q40-R40+S40-T40+U40-V40</f>
        <v>5</v>
      </c>
      <c r="Y40" s="410">
        <v>1</v>
      </c>
      <c r="Z40" s="270" t="s">
        <v>445</v>
      </c>
    </row>
    <row r="41" spans="1:29" ht="20.100000000000001" customHeight="1">
      <c r="C41" s="406"/>
      <c r="D41" s="407"/>
      <c r="E41" s="224"/>
      <c r="F41" s="241"/>
      <c r="G41" s="394" t="str">
        <f>IF(G40&gt;H40,"○",IF(G40&lt;H40,"×",IF(G40=H40,"△")))</f>
        <v>△</v>
      </c>
      <c r="H41" s="395"/>
      <c r="I41" s="394" t="str">
        <f t="shared" ref="I41" si="0">IF(I40&gt;J40,"○",IF(I40&lt;J40,"×",IF(I40=J40,"△")))</f>
        <v>○</v>
      </c>
      <c r="J41" s="395"/>
      <c r="K41" s="411"/>
      <c r="L41" s="393"/>
      <c r="M41" s="411"/>
      <c r="N41" s="144"/>
      <c r="O41" s="398"/>
      <c r="P41" s="399"/>
      <c r="Q41" s="224"/>
      <c r="R41" s="241"/>
      <c r="S41" s="394" t="str">
        <f>IF(S40&gt;T40,"○",IF(S40&lt;T40,"×",IF(S40=T40,"△")))</f>
        <v>△</v>
      </c>
      <c r="T41" s="395"/>
      <c r="U41" s="394" t="str">
        <f t="shared" ref="U41" si="1">IF(U40&gt;V40,"○",IF(U40&lt;V40,"×",IF(U40=V40,"△")))</f>
        <v>○</v>
      </c>
      <c r="V41" s="395"/>
      <c r="W41" s="411"/>
      <c r="X41" s="393"/>
      <c r="Y41" s="411"/>
    </row>
    <row r="42" spans="1:29" ht="20.100000000000001" customHeight="1">
      <c r="C42" s="404" t="str">
        <f>H7</f>
        <v>ＭＯＲＡＮＧＯ栃木フットボールクラブＵ－１２</v>
      </c>
      <c r="D42" s="405"/>
      <c r="E42" s="224">
        <f>Q17</f>
        <v>0</v>
      </c>
      <c r="F42" s="240">
        <f>K17</f>
        <v>0</v>
      </c>
      <c r="G42" s="239"/>
      <c r="H42" s="223"/>
      <c r="I42" s="224">
        <f>K31</f>
        <v>1</v>
      </c>
      <c r="J42" s="240">
        <f>Q31</f>
        <v>0</v>
      </c>
      <c r="K42" s="410">
        <f>COUNTIF(E43:J43,"○")*3+COUNTIF(E43:J43,"△")</f>
        <v>4</v>
      </c>
      <c r="L42" s="392">
        <f>E42-F42+G42-H42+I42-J42</f>
        <v>1</v>
      </c>
      <c r="M42" s="410">
        <v>2</v>
      </c>
      <c r="N42" s="144"/>
      <c r="O42" s="396" t="str">
        <f>S7</f>
        <v>祖母井クラブ</v>
      </c>
      <c r="P42" s="397"/>
      <c r="Q42" s="224">
        <f>Q21</f>
        <v>1</v>
      </c>
      <c r="R42" s="240">
        <f>K21</f>
        <v>1</v>
      </c>
      <c r="S42" s="239"/>
      <c r="T42" s="223"/>
      <c r="U42" s="224">
        <f>K34</f>
        <v>5</v>
      </c>
      <c r="V42" s="240">
        <f>Q34</f>
        <v>0</v>
      </c>
      <c r="W42" s="410">
        <f>COUNTIF(Q43:V43,"○")*3+COUNTIF(Q43:V43,"△")</f>
        <v>4</v>
      </c>
      <c r="X42" s="392">
        <f>Q42-R42+S42-T42+U42-V42</f>
        <v>5</v>
      </c>
      <c r="Y42" s="410">
        <v>2</v>
      </c>
    </row>
    <row r="43" spans="1:29" ht="20.100000000000001" customHeight="1">
      <c r="C43" s="406"/>
      <c r="D43" s="407"/>
      <c r="E43" s="394" t="str">
        <f>IF(E42&gt;F42,"○",IF(E42&lt;F42,"×",IF(E42=F42,"△")))</f>
        <v>△</v>
      </c>
      <c r="F43" s="395"/>
      <c r="G43" s="224"/>
      <c r="H43" s="241"/>
      <c r="I43" s="394" t="str">
        <f>IF(I42&gt;J42,"○",IF(I42&lt;J42,"×",IF(I42=J42,"△")))</f>
        <v>○</v>
      </c>
      <c r="J43" s="395"/>
      <c r="K43" s="411"/>
      <c r="L43" s="393"/>
      <c r="M43" s="411"/>
      <c r="N43" s="144"/>
      <c r="O43" s="398"/>
      <c r="P43" s="399"/>
      <c r="Q43" s="394" t="str">
        <f>IF(Q42&gt;R42,"○",IF(Q42&lt;R42,"×",IF(Q42=R42,"△")))</f>
        <v>△</v>
      </c>
      <c r="R43" s="395"/>
      <c r="S43" s="224"/>
      <c r="T43" s="241"/>
      <c r="U43" s="394" t="str">
        <f>IF(U42&gt;V42,"○",IF(U42&lt;V42,"×",IF(U42=V42,"△")))</f>
        <v>○</v>
      </c>
      <c r="V43" s="395"/>
      <c r="W43" s="411"/>
      <c r="X43" s="393"/>
      <c r="Y43" s="411"/>
    </row>
    <row r="44" spans="1:29" ht="20.100000000000001" customHeight="1">
      <c r="C44" s="396" t="str">
        <f>K7</f>
        <v>ＦＣ　Ｒｉｓｏ</v>
      </c>
      <c r="D44" s="397"/>
      <c r="E44" s="242">
        <f>Q25</f>
        <v>0</v>
      </c>
      <c r="F44" s="240">
        <f>K25</f>
        <v>1</v>
      </c>
      <c r="G44" s="242">
        <f>Q31</f>
        <v>0</v>
      </c>
      <c r="H44" s="240">
        <f>K31</f>
        <v>1</v>
      </c>
      <c r="I44" s="239"/>
      <c r="J44" s="223"/>
      <c r="K44" s="392">
        <f>COUNTIF(E45:J45,"○")*3+COUNTIF(E45:J45,"△")</f>
        <v>0</v>
      </c>
      <c r="L44" s="392">
        <f>E44-F44+G44-H44+I44-J44</f>
        <v>-2</v>
      </c>
      <c r="M44" s="392">
        <v>3</v>
      </c>
      <c r="N44" s="144"/>
      <c r="O44" s="396" t="str">
        <f>V7</f>
        <v>ＦＣプリメーロ</v>
      </c>
      <c r="P44" s="397"/>
      <c r="Q44" s="242">
        <f>Q28</f>
        <v>0</v>
      </c>
      <c r="R44" s="240">
        <f>K28</f>
        <v>5</v>
      </c>
      <c r="S44" s="242">
        <f>Q34</f>
        <v>0</v>
      </c>
      <c r="T44" s="240">
        <f>K34</f>
        <v>5</v>
      </c>
      <c r="U44" s="239"/>
      <c r="V44" s="223"/>
      <c r="W44" s="392">
        <f>COUNTIF(Q45:V45,"○")*3+COUNTIF(Q45:V45,"△")</f>
        <v>0</v>
      </c>
      <c r="X44" s="392">
        <f>Q44-R44+S44-T44+U44-V44</f>
        <v>-10</v>
      </c>
      <c r="Y44" s="392">
        <v>3</v>
      </c>
    </row>
    <row r="45" spans="1:29" ht="20.100000000000001" customHeight="1">
      <c r="C45" s="398"/>
      <c r="D45" s="399"/>
      <c r="E45" s="394" t="str">
        <f>IF(E44&gt;F44,"○",IF(E44&lt;F44,"×",IF(E44=F44,"△")))</f>
        <v>×</v>
      </c>
      <c r="F45" s="395"/>
      <c r="G45" s="394" t="str">
        <f>IF(G44&gt;H44,"○",IF(G44&lt;H44,"×",IF(G44=H44,"△")))</f>
        <v>×</v>
      </c>
      <c r="H45" s="395"/>
      <c r="I45" s="224"/>
      <c r="J45" s="241"/>
      <c r="K45" s="393"/>
      <c r="L45" s="393"/>
      <c r="M45" s="393"/>
      <c r="N45" s="144"/>
      <c r="O45" s="398"/>
      <c r="P45" s="399"/>
      <c r="Q45" s="394" t="str">
        <f t="shared" ref="Q45" si="2">IF(Q44&gt;R44,"○",IF(Q44&lt;R44,"×",IF(Q44=R44,"△")))</f>
        <v>×</v>
      </c>
      <c r="R45" s="395"/>
      <c r="S45" s="394" t="str">
        <f t="shared" ref="S45" si="3">IF(S44&gt;T44,"○",IF(S44&lt;T44,"×",IF(S44=T44,"△")))</f>
        <v>×</v>
      </c>
      <c r="T45" s="395"/>
      <c r="U45" s="224"/>
      <c r="V45" s="241"/>
      <c r="W45" s="393"/>
      <c r="X45" s="393"/>
      <c r="Y45" s="393"/>
    </row>
    <row r="46" spans="1:29" ht="20.100000000000001" customHeight="1">
      <c r="A46" s="233"/>
      <c r="B46" s="233"/>
      <c r="C46" s="148"/>
      <c r="D46" s="148"/>
      <c r="E46" s="148"/>
      <c r="F46" s="148"/>
      <c r="G46" s="149"/>
      <c r="H46" s="149"/>
      <c r="I46" s="148"/>
      <c r="J46" s="148"/>
      <c r="K46" s="232"/>
      <c r="L46" s="232"/>
      <c r="M46" s="232"/>
      <c r="N46" s="144"/>
      <c r="O46" s="233"/>
      <c r="P46" s="233"/>
      <c r="Q46" s="148"/>
      <c r="R46" s="148"/>
      <c r="S46" s="148"/>
      <c r="T46" s="148"/>
      <c r="U46" s="149"/>
      <c r="V46" s="149"/>
      <c r="W46" s="232"/>
      <c r="X46" s="232"/>
      <c r="Y46" s="232"/>
      <c r="Z46" s="232"/>
      <c r="AA46" s="232"/>
    </row>
    <row r="47" spans="1:29" ht="17.100000000000001" customHeight="1"/>
    <row r="48" spans="1:29" ht="30" customHeight="1">
      <c r="A48" s="23" t="str">
        <f>A1</f>
        <v>■第1日　10月16日</v>
      </c>
      <c r="B48" s="23"/>
      <c r="C48" s="23"/>
      <c r="D48" s="23"/>
      <c r="E48" s="23"/>
      <c r="F48" s="23"/>
      <c r="G48" s="23"/>
      <c r="H48" s="434" t="str">
        <f>H1</f>
        <v>一次リーグ</v>
      </c>
      <c r="I48" s="434"/>
      <c r="J48" s="434"/>
      <c r="K48" s="434"/>
      <c r="L48" s="434"/>
      <c r="O48" s="434" t="s">
        <v>326</v>
      </c>
      <c r="P48" s="434"/>
      <c r="Q48" s="434"/>
      <c r="R48" s="434" t="str">
        <f>U10組合せ①!BD27</f>
        <v>真岡市総合運動公園運動広場B</v>
      </c>
      <c r="S48" s="434"/>
      <c r="T48" s="434"/>
      <c r="U48" s="434"/>
      <c r="V48" s="434"/>
      <c r="W48" s="434"/>
      <c r="X48" s="434"/>
      <c r="Y48" s="434"/>
      <c r="Z48" s="434"/>
      <c r="AA48" s="434"/>
    </row>
    <row r="49" spans="1:29" ht="10.199999999999999" customHeight="1">
      <c r="A49" s="23"/>
      <c r="B49" s="23"/>
      <c r="C49" s="23"/>
      <c r="O49" s="230"/>
      <c r="P49" s="230"/>
      <c r="Q49" s="230"/>
      <c r="R49" s="28"/>
      <c r="S49" s="28"/>
      <c r="T49" s="28"/>
      <c r="U49" s="28"/>
      <c r="V49" s="28"/>
      <c r="W49" s="28"/>
    </row>
    <row r="50" spans="1:29" ht="20.100000000000001" customHeight="1">
      <c r="A50" s="23"/>
      <c r="E50" s="108"/>
      <c r="H50" s="435" t="s">
        <v>268</v>
      </c>
      <c r="I50" s="435"/>
      <c r="J50" s="144"/>
      <c r="K50" s="144"/>
      <c r="L50" s="144"/>
      <c r="M50" s="144"/>
      <c r="N50" s="144"/>
      <c r="O50" s="144"/>
      <c r="P50" s="231"/>
      <c r="Q50" s="231"/>
      <c r="R50" s="231"/>
      <c r="S50" s="435" t="s">
        <v>269</v>
      </c>
      <c r="T50" s="435"/>
      <c r="U50" s="144"/>
      <c r="V50" s="109"/>
      <c r="W50" s="109"/>
      <c r="X50" s="144"/>
      <c r="Y50" s="144"/>
      <c r="Z50" s="144"/>
      <c r="AA50" s="144"/>
    </row>
    <row r="51" spans="1:29" ht="20.100000000000001" customHeight="1" thickBot="1">
      <c r="A51" s="13"/>
      <c r="E51" s="26"/>
      <c r="F51" s="24"/>
      <c r="G51" s="14"/>
      <c r="H51" s="14"/>
      <c r="I51" s="254"/>
      <c r="J51" s="22"/>
      <c r="K51" s="22"/>
      <c r="L51" s="22"/>
      <c r="M51" s="22"/>
      <c r="N51" s="22"/>
      <c r="O51" s="22"/>
      <c r="P51" s="22"/>
      <c r="Q51" s="14"/>
      <c r="R51" s="14"/>
      <c r="S51" s="235"/>
      <c r="T51" s="22"/>
      <c r="V51" s="22"/>
      <c r="W51" s="22"/>
      <c r="Z51" s="13"/>
    </row>
    <row r="52" spans="1:29" ht="20.100000000000001" customHeight="1" thickTop="1">
      <c r="A52" s="13"/>
      <c r="E52" s="140"/>
      <c r="F52" s="29"/>
      <c r="G52" s="22"/>
      <c r="H52" s="22"/>
      <c r="I52" s="261"/>
      <c r="J52" s="257"/>
      <c r="K52" s="260"/>
      <c r="L52" s="22"/>
      <c r="M52" s="22"/>
      <c r="N52" s="22"/>
      <c r="O52" s="22"/>
      <c r="P52" s="25"/>
      <c r="Q52" s="15"/>
      <c r="R52" s="22"/>
      <c r="S52" s="218"/>
      <c r="T52" s="255"/>
      <c r="U52" s="30"/>
      <c r="V52" s="31"/>
      <c r="W52" s="15"/>
      <c r="X52" s="22"/>
      <c r="Y52" s="22"/>
      <c r="Z52" s="22"/>
    </row>
    <row r="53" spans="1:29" ht="20.100000000000001" customHeight="1">
      <c r="A53" s="13"/>
      <c r="E53" s="436">
        <v>1</v>
      </c>
      <c r="F53" s="436"/>
      <c r="G53" s="26"/>
      <c r="H53" s="436">
        <v>2</v>
      </c>
      <c r="I53" s="436"/>
      <c r="J53" s="26"/>
      <c r="K53" s="436">
        <v>3</v>
      </c>
      <c r="L53" s="436"/>
      <c r="M53" s="26"/>
      <c r="N53" s="26"/>
      <c r="O53" s="26"/>
      <c r="P53" s="436">
        <v>4</v>
      </c>
      <c r="Q53" s="436"/>
      <c r="R53" s="13"/>
      <c r="S53" s="436">
        <v>5</v>
      </c>
      <c r="T53" s="436"/>
      <c r="U53" s="26"/>
      <c r="V53" s="436">
        <v>6</v>
      </c>
      <c r="W53" s="436"/>
      <c r="X53" s="26"/>
      <c r="Y53" s="436"/>
      <c r="Z53" s="436"/>
    </row>
    <row r="54" spans="1:29" ht="20.100000000000001" customHeight="1">
      <c r="A54" s="13"/>
      <c r="D54" s="12"/>
      <c r="E54" s="432" t="str">
        <f>U10組合せ①!BE32</f>
        <v>ＦＣ ブロケード</v>
      </c>
      <c r="F54" s="432"/>
      <c r="G54" s="4"/>
      <c r="H54" s="432" t="str">
        <f>U10組合せ①!BG32</f>
        <v>今市ＦＣプログレス</v>
      </c>
      <c r="I54" s="432"/>
      <c r="J54" s="4"/>
      <c r="K54" s="451" t="str">
        <f>U10組合せ①!BI32</f>
        <v>ＦＣ毛野</v>
      </c>
      <c r="L54" s="451"/>
      <c r="M54" s="4"/>
      <c r="N54" s="4"/>
      <c r="O54" s="4"/>
      <c r="P54" s="471" t="str">
        <f>U10組合せ①!BL32</f>
        <v>エスペランサＭＯＫＡ　Ｕ－１０</v>
      </c>
      <c r="Q54" s="471"/>
      <c r="R54" s="4"/>
      <c r="S54" s="451" t="str">
        <f>U10組合せ①!BN32</f>
        <v>ＦＣがむしゃら</v>
      </c>
      <c r="T54" s="451"/>
      <c r="U54" s="4"/>
      <c r="V54" s="453" t="str">
        <f>U10組合せ①!BP32</f>
        <v>ヴェルフェ矢板Ｕ－１０　ｖｅｒｔ</v>
      </c>
      <c r="W54" s="453"/>
      <c r="X54" s="4"/>
      <c r="Y54" s="432"/>
      <c r="Z54" s="432"/>
    </row>
    <row r="55" spans="1:29" ht="20.100000000000001" customHeight="1">
      <c r="A55" s="13"/>
      <c r="D55" s="12"/>
      <c r="E55" s="432"/>
      <c r="F55" s="432"/>
      <c r="G55" s="4"/>
      <c r="H55" s="432"/>
      <c r="I55" s="432"/>
      <c r="J55" s="4"/>
      <c r="K55" s="451"/>
      <c r="L55" s="451"/>
      <c r="M55" s="4"/>
      <c r="N55" s="4"/>
      <c r="O55" s="4"/>
      <c r="P55" s="471"/>
      <c r="Q55" s="471"/>
      <c r="R55" s="4"/>
      <c r="S55" s="451"/>
      <c r="T55" s="451"/>
      <c r="U55" s="4"/>
      <c r="V55" s="453"/>
      <c r="W55" s="453"/>
      <c r="X55" s="4"/>
      <c r="Y55" s="432"/>
      <c r="Z55" s="432"/>
    </row>
    <row r="56" spans="1:29" ht="20.100000000000001" customHeight="1">
      <c r="A56" s="13"/>
      <c r="D56" s="12"/>
      <c r="E56" s="432"/>
      <c r="F56" s="432"/>
      <c r="G56" s="4"/>
      <c r="H56" s="432"/>
      <c r="I56" s="432"/>
      <c r="J56" s="4"/>
      <c r="K56" s="451"/>
      <c r="L56" s="451"/>
      <c r="M56" s="4"/>
      <c r="N56" s="4"/>
      <c r="O56" s="4"/>
      <c r="P56" s="471"/>
      <c r="Q56" s="471"/>
      <c r="R56" s="4"/>
      <c r="S56" s="451"/>
      <c r="T56" s="451"/>
      <c r="U56" s="4"/>
      <c r="V56" s="453"/>
      <c r="W56" s="453"/>
      <c r="X56" s="4"/>
      <c r="Y56" s="432"/>
      <c r="Z56" s="432"/>
    </row>
    <row r="57" spans="1:29" ht="20.100000000000001" customHeight="1">
      <c r="A57" s="13"/>
      <c r="D57" s="12"/>
      <c r="E57" s="432"/>
      <c r="F57" s="432"/>
      <c r="G57" s="4"/>
      <c r="H57" s="432"/>
      <c r="I57" s="432"/>
      <c r="J57" s="4"/>
      <c r="K57" s="451"/>
      <c r="L57" s="451"/>
      <c r="M57" s="4"/>
      <c r="N57" s="4"/>
      <c r="O57" s="4"/>
      <c r="P57" s="471"/>
      <c r="Q57" s="471"/>
      <c r="R57" s="4"/>
      <c r="S57" s="451"/>
      <c r="T57" s="451"/>
      <c r="U57" s="4"/>
      <c r="V57" s="453"/>
      <c r="W57" s="453"/>
      <c r="X57" s="4"/>
      <c r="Y57" s="432"/>
      <c r="Z57" s="432"/>
    </row>
    <row r="58" spans="1:29" ht="20.100000000000001" customHeight="1">
      <c r="A58" s="13"/>
      <c r="D58" s="12"/>
      <c r="E58" s="432"/>
      <c r="F58" s="432"/>
      <c r="G58" s="4"/>
      <c r="H58" s="432"/>
      <c r="I58" s="432"/>
      <c r="J58" s="4"/>
      <c r="K58" s="451"/>
      <c r="L58" s="451"/>
      <c r="M58" s="4"/>
      <c r="N58" s="4"/>
      <c r="O58" s="4"/>
      <c r="P58" s="471"/>
      <c r="Q58" s="471"/>
      <c r="R58" s="4"/>
      <c r="S58" s="451"/>
      <c r="T58" s="451"/>
      <c r="U58" s="4"/>
      <c r="V58" s="453"/>
      <c r="W58" s="453"/>
      <c r="X58" s="4"/>
      <c r="Y58" s="432"/>
      <c r="Z58" s="432"/>
    </row>
    <row r="59" spans="1:29" ht="20.100000000000001" customHeight="1">
      <c r="A59" s="13"/>
      <c r="D59" s="12"/>
      <c r="E59" s="432"/>
      <c r="F59" s="432"/>
      <c r="G59" s="4"/>
      <c r="H59" s="432"/>
      <c r="I59" s="432"/>
      <c r="J59" s="4"/>
      <c r="K59" s="451"/>
      <c r="L59" s="451"/>
      <c r="M59" s="4"/>
      <c r="N59" s="4"/>
      <c r="O59" s="4"/>
      <c r="P59" s="471"/>
      <c r="Q59" s="471"/>
      <c r="R59" s="4"/>
      <c r="S59" s="451"/>
      <c r="T59" s="451"/>
      <c r="U59" s="4"/>
      <c r="V59" s="453"/>
      <c r="W59" s="453"/>
      <c r="X59" s="4"/>
      <c r="Y59" s="432"/>
      <c r="Z59" s="432"/>
    </row>
    <row r="60" spans="1:29" ht="20.100000000000001" customHeight="1">
      <c r="A60" s="13"/>
      <c r="D60" s="12"/>
      <c r="E60" s="432"/>
      <c r="F60" s="432"/>
      <c r="G60" s="4"/>
      <c r="H60" s="432"/>
      <c r="I60" s="432"/>
      <c r="J60" s="4"/>
      <c r="K60" s="451"/>
      <c r="L60" s="451"/>
      <c r="M60" s="4"/>
      <c r="N60" s="4"/>
      <c r="O60" s="4"/>
      <c r="P60" s="471"/>
      <c r="Q60" s="471"/>
      <c r="R60" s="4"/>
      <c r="S60" s="451"/>
      <c r="T60" s="451"/>
      <c r="U60" s="4"/>
      <c r="V60" s="453"/>
      <c r="W60" s="453"/>
      <c r="X60" s="4"/>
      <c r="Y60" s="432"/>
      <c r="Z60" s="432"/>
    </row>
    <row r="61" spans="1:29" ht="20.100000000000001" customHeight="1">
      <c r="A61" s="13"/>
      <c r="D61" s="12"/>
      <c r="E61" s="432"/>
      <c r="F61" s="432"/>
      <c r="G61" s="4"/>
      <c r="H61" s="432"/>
      <c r="I61" s="432"/>
      <c r="J61" s="4"/>
      <c r="K61" s="451"/>
      <c r="L61" s="451"/>
      <c r="M61" s="4"/>
      <c r="N61" s="4"/>
      <c r="O61" s="4"/>
      <c r="P61" s="471"/>
      <c r="Q61" s="471"/>
      <c r="R61" s="4"/>
      <c r="S61" s="451"/>
      <c r="T61" s="451"/>
      <c r="U61" s="4"/>
      <c r="V61" s="453"/>
      <c r="W61" s="453"/>
      <c r="X61" s="4"/>
      <c r="Y61" s="432"/>
      <c r="Z61" s="432"/>
    </row>
    <row r="62" spans="1:29" ht="20.100000000000001" customHeight="1">
      <c r="A62" s="13"/>
      <c r="D62" s="12"/>
      <c r="E62" s="229"/>
      <c r="F62" s="229"/>
      <c r="G62" s="4"/>
      <c r="H62" s="229"/>
      <c r="I62" s="229"/>
      <c r="J62" s="4"/>
      <c r="K62" s="229"/>
      <c r="L62" s="229"/>
      <c r="M62" s="4"/>
      <c r="N62" s="4"/>
      <c r="O62" s="4"/>
      <c r="P62" s="229"/>
      <c r="Q62" s="229"/>
      <c r="R62" s="4"/>
      <c r="S62" s="229"/>
      <c r="T62" s="229"/>
      <c r="U62" s="4"/>
      <c r="V62" s="229"/>
      <c r="W62" s="229"/>
      <c r="X62" s="4"/>
      <c r="Y62" s="229"/>
      <c r="Z62" s="229"/>
    </row>
    <row r="63" spans="1:29" ht="24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W63" s="102"/>
      <c r="X63" s="433" t="s">
        <v>281</v>
      </c>
      <c r="Y63" s="433"/>
      <c r="Z63" s="433"/>
      <c r="AA63" s="433"/>
      <c r="AB63" s="102"/>
    </row>
    <row r="64" spans="1:29" ht="20.100000000000001" customHeight="1">
      <c r="A64" s="1"/>
      <c r="B64" s="421" t="s">
        <v>282</v>
      </c>
      <c r="C64" s="422">
        <v>0.39583333333333331</v>
      </c>
      <c r="D64" s="422"/>
      <c r="E64" s="105"/>
      <c r="F64" s="423" t="str">
        <f>E54</f>
        <v>ＦＣ ブロケード</v>
      </c>
      <c r="G64" s="423"/>
      <c r="H64" s="423"/>
      <c r="I64" s="423"/>
      <c r="J64" s="423"/>
      <c r="K64" s="424">
        <f>M64+M65</f>
        <v>4</v>
      </c>
      <c r="L64" s="425" t="s">
        <v>283</v>
      </c>
      <c r="M64" s="225">
        <v>3</v>
      </c>
      <c r="N64" s="225" t="s">
        <v>284</v>
      </c>
      <c r="O64" s="225">
        <v>0</v>
      </c>
      <c r="P64" s="425" t="s">
        <v>285</v>
      </c>
      <c r="Q64" s="426">
        <f>O64+O65</f>
        <v>0</v>
      </c>
      <c r="R64" s="427" t="str">
        <f>H54</f>
        <v>今市ＦＣプログレス</v>
      </c>
      <c r="S64" s="427"/>
      <c r="T64" s="427"/>
      <c r="U64" s="427"/>
      <c r="V64" s="427"/>
      <c r="W64" s="101"/>
      <c r="X64" s="412" t="s">
        <v>307</v>
      </c>
      <c r="Y64" s="412"/>
      <c r="Z64" s="412"/>
      <c r="AA64" s="412"/>
      <c r="AB64" s="101"/>
      <c r="AC64" s="143"/>
    </row>
    <row r="65" spans="1:29" ht="20.100000000000001" customHeight="1">
      <c r="A65" s="1"/>
      <c r="B65" s="421"/>
      <c r="C65" s="422"/>
      <c r="D65" s="422"/>
      <c r="E65" s="105"/>
      <c r="F65" s="423"/>
      <c r="G65" s="423"/>
      <c r="H65" s="423"/>
      <c r="I65" s="423"/>
      <c r="J65" s="423"/>
      <c r="K65" s="424"/>
      <c r="L65" s="425"/>
      <c r="M65" s="225">
        <v>1</v>
      </c>
      <c r="N65" s="225" t="s">
        <v>284</v>
      </c>
      <c r="O65" s="225">
        <v>0</v>
      </c>
      <c r="P65" s="425"/>
      <c r="Q65" s="426"/>
      <c r="R65" s="427"/>
      <c r="S65" s="427"/>
      <c r="T65" s="427"/>
      <c r="U65" s="427"/>
      <c r="V65" s="427"/>
      <c r="W65" s="101"/>
      <c r="X65" s="412"/>
      <c r="Y65" s="412"/>
      <c r="Z65" s="412"/>
      <c r="AA65" s="412"/>
      <c r="AB65" s="101"/>
      <c r="AC65" s="143"/>
    </row>
    <row r="66" spans="1:29" ht="20.100000000000001" customHeight="1">
      <c r="A66" s="1"/>
      <c r="B66" s="225"/>
      <c r="C66" s="225"/>
      <c r="D66" s="225"/>
      <c r="E66" s="13"/>
      <c r="F66" s="225"/>
      <c r="G66" s="227"/>
      <c r="H66" s="227"/>
      <c r="I66" s="227"/>
      <c r="J66" s="227"/>
      <c r="K66" s="141"/>
      <c r="L66" s="20"/>
      <c r="M66" s="225"/>
      <c r="N66" s="225"/>
      <c r="O66" s="225"/>
      <c r="P66" s="20"/>
      <c r="Q66" s="142"/>
      <c r="R66" s="227"/>
      <c r="S66" s="227"/>
      <c r="T66" s="227"/>
      <c r="U66" s="227"/>
      <c r="V66" s="221"/>
      <c r="W66" s="147"/>
      <c r="X66" s="147"/>
      <c r="Y66" s="147"/>
      <c r="Z66" s="147"/>
      <c r="AA66" s="147"/>
      <c r="AB66" s="245"/>
      <c r="AC66" s="143"/>
    </row>
    <row r="67" spans="1:29" ht="20.100000000000001" customHeight="1">
      <c r="A67" s="1"/>
      <c r="B67" s="421" t="s">
        <v>287</v>
      </c>
      <c r="C67" s="422">
        <v>0.41666666666666669</v>
      </c>
      <c r="D67" s="422"/>
      <c r="E67" s="105"/>
      <c r="F67" s="427" t="str">
        <f>P54</f>
        <v>エスペランサＭＯＫＡ　Ｕ－１０</v>
      </c>
      <c r="G67" s="427"/>
      <c r="H67" s="427"/>
      <c r="I67" s="427"/>
      <c r="J67" s="427"/>
      <c r="K67" s="424">
        <f>M67+M68</f>
        <v>0</v>
      </c>
      <c r="L67" s="425" t="s">
        <v>283</v>
      </c>
      <c r="M67" s="225">
        <v>0</v>
      </c>
      <c r="N67" s="225" t="s">
        <v>284</v>
      </c>
      <c r="O67" s="225">
        <v>4</v>
      </c>
      <c r="P67" s="425" t="s">
        <v>285</v>
      </c>
      <c r="Q67" s="426">
        <f>O67+O68</f>
        <v>8</v>
      </c>
      <c r="R67" s="423" t="str">
        <f>S54</f>
        <v>ＦＣがむしゃら</v>
      </c>
      <c r="S67" s="423"/>
      <c r="T67" s="423"/>
      <c r="U67" s="423"/>
      <c r="V67" s="423"/>
      <c r="W67" s="101"/>
      <c r="X67" s="412" t="s">
        <v>308</v>
      </c>
      <c r="Y67" s="412"/>
      <c r="Z67" s="412"/>
      <c r="AA67" s="412"/>
      <c r="AB67" s="101"/>
      <c r="AC67" s="143"/>
    </row>
    <row r="68" spans="1:29" ht="20.100000000000001" customHeight="1">
      <c r="A68" s="1"/>
      <c r="B68" s="421"/>
      <c r="C68" s="422"/>
      <c r="D68" s="422"/>
      <c r="E68" s="105"/>
      <c r="F68" s="427"/>
      <c r="G68" s="427"/>
      <c r="H68" s="427"/>
      <c r="I68" s="427"/>
      <c r="J68" s="427"/>
      <c r="K68" s="424"/>
      <c r="L68" s="425"/>
      <c r="M68" s="225">
        <v>0</v>
      </c>
      <c r="N68" s="225" t="s">
        <v>284</v>
      </c>
      <c r="O68" s="225">
        <v>4</v>
      </c>
      <c r="P68" s="425"/>
      <c r="Q68" s="426"/>
      <c r="R68" s="423"/>
      <c r="S68" s="423"/>
      <c r="T68" s="423"/>
      <c r="U68" s="423"/>
      <c r="V68" s="423"/>
      <c r="W68" s="101"/>
      <c r="X68" s="412"/>
      <c r="Y68" s="412"/>
      <c r="Z68" s="412"/>
      <c r="AA68" s="412"/>
      <c r="AB68" s="101"/>
      <c r="AC68" s="143"/>
    </row>
    <row r="69" spans="1:29" ht="20.100000000000001" customHeight="1">
      <c r="A69" s="1"/>
      <c r="B69" s="225"/>
      <c r="C69" s="226"/>
      <c r="D69" s="226"/>
      <c r="E69" s="105"/>
      <c r="F69" s="227"/>
      <c r="G69" s="227"/>
      <c r="H69" s="227"/>
      <c r="I69" s="227"/>
      <c r="J69" s="227"/>
      <c r="K69" s="141"/>
      <c r="L69" s="228"/>
      <c r="M69" s="225"/>
      <c r="N69" s="225"/>
      <c r="O69" s="225"/>
      <c r="P69" s="228"/>
      <c r="Q69" s="142"/>
      <c r="R69" s="227"/>
      <c r="S69" s="227"/>
      <c r="T69" s="227"/>
      <c r="U69" s="227"/>
      <c r="V69" s="227"/>
      <c r="W69" s="101"/>
      <c r="X69" s="222"/>
      <c r="Y69" s="222"/>
      <c r="Z69" s="222"/>
      <c r="AA69" s="222"/>
      <c r="AB69" s="101"/>
      <c r="AC69" s="143"/>
    </row>
    <row r="70" spans="1:29" ht="20.100000000000001" customHeight="1">
      <c r="A70" s="1"/>
      <c r="B70" s="421" t="s">
        <v>289</v>
      </c>
      <c r="C70" s="422">
        <v>0.4375</v>
      </c>
      <c r="D70" s="422"/>
      <c r="E70" s="105"/>
      <c r="F70" s="427" t="str">
        <f>E54</f>
        <v>ＦＣ ブロケード</v>
      </c>
      <c r="G70" s="427"/>
      <c r="H70" s="427"/>
      <c r="I70" s="427"/>
      <c r="J70" s="427"/>
      <c r="K70" s="424">
        <f>M70+M71</f>
        <v>0</v>
      </c>
      <c r="L70" s="425" t="s">
        <v>283</v>
      </c>
      <c r="M70" s="225">
        <v>0</v>
      </c>
      <c r="N70" s="225" t="s">
        <v>284</v>
      </c>
      <c r="O70" s="225">
        <v>1</v>
      </c>
      <c r="P70" s="425" t="s">
        <v>285</v>
      </c>
      <c r="Q70" s="426">
        <f>O70+O71</f>
        <v>3</v>
      </c>
      <c r="R70" s="423" t="str">
        <f>K54</f>
        <v>ＦＣ毛野</v>
      </c>
      <c r="S70" s="423"/>
      <c r="T70" s="423"/>
      <c r="U70" s="423"/>
      <c r="V70" s="423"/>
      <c r="W70" s="101"/>
      <c r="X70" s="412" t="s">
        <v>309</v>
      </c>
      <c r="Y70" s="412"/>
      <c r="Z70" s="412"/>
      <c r="AA70" s="412"/>
      <c r="AB70" s="101"/>
      <c r="AC70" s="143"/>
    </row>
    <row r="71" spans="1:29" ht="20.100000000000001" customHeight="1">
      <c r="A71" s="1"/>
      <c r="B71" s="421"/>
      <c r="C71" s="422"/>
      <c r="D71" s="422"/>
      <c r="E71" s="105"/>
      <c r="F71" s="427"/>
      <c r="G71" s="427"/>
      <c r="H71" s="427"/>
      <c r="I71" s="427"/>
      <c r="J71" s="427"/>
      <c r="K71" s="424"/>
      <c r="L71" s="425"/>
      <c r="M71" s="225">
        <v>0</v>
      </c>
      <c r="N71" s="225" t="s">
        <v>284</v>
      </c>
      <c r="O71" s="225">
        <v>2</v>
      </c>
      <c r="P71" s="425"/>
      <c r="Q71" s="426"/>
      <c r="R71" s="423"/>
      <c r="S71" s="423"/>
      <c r="T71" s="423"/>
      <c r="U71" s="423"/>
      <c r="V71" s="423"/>
      <c r="W71" s="101"/>
      <c r="X71" s="412"/>
      <c r="Y71" s="412"/>
      <c r="Z71" s="412"/>
      <c r="AA71" s="412"/>
      <c r="AB71" s="101"/>
      <c r="AC71" s="143"/>
    </row>
    <row r="72" spans="1:29" ht="20.100000000000001" customHeight="1">
      <c r="A72" s="1"/>
      <c r="B72" s="225"/>
      <c r="C72" s="226"/>
      <c r="D72" s="226"/>
      <c r="E72" s="105"/>
      <c r="F72" s="227"/>
      <c r="G72" s="227"/>
      <c r="H72" s="227"/>
      <c r="I72" s="227"/>
      <c r="J72" s="227"/>
      <c r="K72" s="141"/>
      <c r="L72" s="228"/>
      <c r="M72" s="225"/>
      <c r="N72" s="225"/>
      <c r="O72" s="225"/>
      <c r="P72" s="228"/>
      <c r="Q72" s="142"/>
      <c r="R72" s="227"/>
      <c r="S72" s="227"/>
      <c r="T72" s="227"/>
      <c r="U72" s="227"/>
      <c r="V72" s="227"/>
      <c r="W72" s="101"/>
      <c r="X72" s="222"/>
      <c r="Y72" s="222"/>
      <c r="Z72" s="222"/>
      <c r="AA72" s="222"/>
      <c r="AB72" s="101"/>
      <c r="AC72" s="143"/>
    </row>
    <row r="73" spans="1:29" ht="20.100000000000001" customHeight="1">
      <c r="A73" s="143"/>
      <c r="B73" s="421" t="s">
        <v>291</v>
      </c>
      <c r="C73" s="422">
        <v>0.45833333333333331</v>
      </c>
      <c r="D73" s="422"/>
      <c r="E73" s="105"/>
      <c r="F73" s="427" t="str">
        <f>P54</f>
        <v>エスペランサＭＯＫＡ　Ｕ－１０</v>
      </c>
      <c r="G73" s="427"/>
      <c r="H73" s="427"/>
      <c r="I73" s="427"/>
      <c r="J73" s="427"/>
      <c r="K73" s="424">
        <f>M73+M74</f>
        <v>0</v>
      </c>
      <c r="L73" s="425" t="s">
        <v>283</v>
      </c>
      <c r="M73" s="225">
        <v>0</v>
      </c>
      <c r="N73" s="225" t="s">
        <v>284</v>
      </c>
      <c r="O73" s="225">
        <v>8</v>
      </c>
      <c r="P73" s="425" t="s">
        <v>285</v>
      </c>
      <c r="Q73" s="426">
        <f>O73+O74</f>
        <v>12</v>
      </c>
      <c r="R73" s="423" t="str">
        <f>V54</f>
        <v>ヴェルフェ矢板Ｕ－１０　ｖｅｒｔ</v>
      </c>
      <c r="S73" s="423"/>
      <c r="T73" s="423"/>
      <c r="U73" s="423"/>
      <c r="V73" s="423"/>
      <c r="W73" s="101"/>
      <c r="X73" s="412" t="s">
        <v>310</v>
      </c>
      <c r="Y73" s="412"/>
      <c r="Z73" s="412"/>
      <c r="AA73" s="412"/>
      <c r="AB73" s="101"/>
      <c r="AC73" s="143"/>
    </row>
    <row r="74" spans="1:29" ht="20.100000000000001" customHeight="1">
      <c r="A74" s="143"/>
      <c r="B74" s="421"/>
      <c r="C74" s="422"/>
      <c r="D74" s="422"/>
      <c r="E74" s="105"/>
      <c r="F74" s="427"/>
      <c r="G74" s="427"/>
      <c r="H74" s="427"/>
      <c r="I74" s="427"/>
      <c r="J74" s="427"/>
      <c r="K74" s="424"/>
      <c r="L74" s="425"/>
      <c r="M74" s="225">
        <v>0</v>
      </c>
      <c r="N74" s="225" t="s">
        <v>284</v>
      </c>
      <c r="O74" s="225">
        <v>4</v>
      </c>
      <c r="P74" s="425"/>
      <c r="Q74" s="426"/>
      <c r="R74" s="423"/>
      <c r="S74" s="423"/>
      <c r="T74" s="423"/>
      <c r="U74" s="423"/>
      <c r="V74" s="423"/>
      <c r="W74" s="101"/>
      <c r="X74" s="412"/>
      <c r="Y74" s="412"/>
      <c r="Z74" s="412"/>
      <c r="AA74" s="412"/>
      <c r="AB74" s="101"/>
      <c r="AC74" s="143"/>
    </row>
    <row r="75" spans="1:29" ht="20.100000000000001" customHeight="1">
      <c r="A75" s="1"/>
      <c r="B75" s="225"/>
      <c r="C75" s="226"/>
      <c r="D75" s="226"/>
      <c r="E75" s="105"/>
      <c r="F75" s="227"/>
      <c r="G75" s="227"/>
      <c r="H75" s="227"/>
      <c r="I75" s="227"/>
      <c r="J75" s="227"/>
      <c r="K75" s="141"/>
      <c r="L75" s="228"/>
      <c r="M75" s="225"/>
      <c r="N75" s="225"/>
      <c r="O75" s="225"/>
      <c r="P75" s="228"/>
      <c r="Q75" s="142"/>
      <c r="R75" s="227"/>
      <c r="S75" s="227"/>
      <c r="T75" s="227"/>
      <c r="U75" s="227"/>
      <c r="V75" s="227"/>
      <c r="W75" s="101"/>
      <c r="X75" s="222"/>
      <c r="Y75" s="222"/>
      <c r="Z75" s="222"/>
      <c r="AA75" s="222"/>
      <c r="AB75" s="101"/>
      <c r="AC75" s="143"/>
    </row>
    <row r="76" spans="1:29" ht="20.100000000000001" customHeight="1">
      <c r="A76" s="1"/>
      <c r="B76" s="421" t="s">
        <v>293</v>
      </c>
      <c r="C76" s="422">
        <v>0.47916666666666669</v>
      </c>
      <c r="D76" s="422"/>
      <c r="E76" s="105"/>
      <c r="F76" s="427" t="str">
        <f>H54</f>
        <v>今市ＦＣプログレス</v>
      </c>
      <c r="G76" s="427"/>
      <c r="H76" s="427"/>
      <c r="I76" s="427"/>
      <c r="J76" s="427"/>
      <c r="K76" s="424">
        <f>M76+M77</f>
        <v>0</v>
      </c>
      <c r="L76" s="425" t="s">
        <v>283</v>
      </c>
      <c r="M76" s="225">
        <v>0</v>
      </c>
      <c r="N76" s="225" t="s">
        <v>284</v>
      </c>
      <c r="O76" s="225">
        <v>4</v>
      </c>
      <c r="P76" s="425" t="s">
        <v>285</v>
      </c>
      <c r="Q76" s="426">
        <f>O76+O77</f>
        <v>6</v>
      </c>
      <c r="R76" s="423" t="str">
        <f>K54</f>
        <v>ＦＣ毛野</v>
      </c>
      <c r="S76" s="423"/>
      <c r="T76" s="423"/>
      <c r="U76" s="423"/>
      <c r="V76" s="423"/>
      <c r="W76" s="101"/>
      <c r="X76" s="412" t="s">
        <v>311</v>
      </c>
      <c r="Y76" s="412"/>
      <c r="Z76" s="412"/>
      <c r="AA76" s="412"/>
      <c r="AB76" s="101"/>
      <c r="AC76" s="143"/>
    </row>
    <row r="77" spans="1:29" ht="20.100000000000001" customHeight="1">
      <c r="A77" s="1"/>
      <c r="B77" s="421"/>
      <c r="C77" s="422"/>
      <c r="D77" s="422"/>
      <c r="E77" s="105"/>
      <c r="F77" s="427"/>
      <c r="G77" s="427"/>
      <c r="H77" s="427"/>
      <c r="I77" s="427"/>
      <c r="J77" s="427"/>
      <c r="K77" s="424"/>
      <c r="L77" s="425"/>
      <c r="M77" s="225">
        <v>0</v>
      </c>
      <c r="N77" s="225" t="s">
        <v>284</v>
      </c>
      <c r="O77" s="225">
        <v>2</v>
      </c>
      <c r="P77" s="425"/>
      <c r="Q77" s="426"/>
      <c r="R77" s="423"/>
      <c r="S77" s="423"/>
      <c r="T77" s="423"/>
      <c r="U77" s="423"/>
      <c r="V77" s="423"/>
      <c r="W77" s="101"/>
      <c r="X77" s="412"/>
      <c r="Y77" s="412"/>
      <c r="Z77" s="412"/>
      <c r="AA77" s="412"/>
      <c r="AB77" s="101"/>
      <c r="AC77" s="143"/>
    </row>
    <row r="78" spans="1:29" ht="20.100000000000001" customHeight="1">
      <c r="A78" s="1"/>
      <c r="B78" s="225"/>
      <c r="C78" s="226"/>
      <c r="D78" s="226"/>
      <c r="E78" s="105"/>
      <c r="F78" s="227"/>
      <c r="G78" s="227"/>
      <c r="H78" s="227"/>
      <c r="I78" s="227"/>
      <c r="J78" s="227"/>
      <c r="K78" s="141"/>
      <c r="L78" s="228"/>
      <c r="M78" s="225"/>
      <c r="N78" s="225"/>
      <c r="O78" s="225"/>
      <c r="P78" s="228"/>
      <c r="Q78" s="142"/>
      <c r="R78" s="227"/>
      <c r="S78" s="227"/>
      <c r="T78" s="227"/>
      <c r="U78" s="227"/>
      <c r="V78" s="227"/>
      <c r="W78" s="101"/>
      <c r="X78" s="222"/>
      <c r="Y78" s="222"/>
      <c r="Z78" s="222"/>
      <c r="AA78" s="222"/>
      <c r="AB78" s="101"/>
      <c r="AC78" s="143"/>
    </row>
    <row r="79" spans="1:29" ht="20.100000000000001" customHeight="1">
      <c r="A79" s="1"/>
      <c r="B79" s="421" t="s">
        <v>295</v>
      </c>
      <c r="C79" s="422">
        <v>0.5</v>
      </c>
      <c r="D79" s="422"/>
      <c r="E79" s="105"/>
      <c r="F79" s="423" t="str">
        <f>S54</f>
        <v>ＦＣがむしゃら</v>
      </c>
      <c r="G79" s="423"/>
      <c r="H79" s="423"/>
      <c r="I79" s="423"/>
      <c r="J79" s="423"/>
      <c r="K79" s="424">
        <f>M79+M80</f>
        <v>2</v>
      </c>
      <c r="L79" s="425" t="s">
        <v>283</v>
      </c>
      <c r="M79" s="225">
        <v>1</v>
      </c>
      <c r="N79" s="225" t="s">
        <v>284</v>
      </c>
      <c r="O79" s="225">
        <v>0</v>
      </c>
      <c r="P79" s="425" t="s">
        <v>285</v>
      </c>
      <c r="Q79" s="426">
        <f>O79+O80</f>
        <v>1</v>
      </c>
      <c r="R79" s="427" t="str">
        <f>V54</f>
        <v>ヴェルフェ矢板Ｕ－１０　ｖｅｒｔ</v>
      </c>
      <c r="S79" s="427"/>
      <c r="T79" s="427"/>
      <c r="U79" s="427"/>
      <c r="V79" s="427"/>
      <c r="W79" s="101"/>
      <c r="X79" s="412" t="s">
        <v>312</v>
      </c>
      <c r="Y79" s="412"/>
      <c r="Z79" s="412"/>
      <c r="AA79" s="412"/>
      <c r="AB79" s="101"/>
      <c r="AC79" s="143"/>
    </row>
    <row r="80" spans="1:29" ht="20.100000000000001" customHeight="1">
      <c r="A80" s="1"/>
      <c r="B80" s="421"/>
      <c r="C80" s="422"/>
      <c r="D80" s="422"/>
      <c r="E80" s="105"/>
      <c r="F80" s="423"/>
      <c r="G80" s="423"/>
      <c r="H80" s="423"/>
      <c r="I80" s="423"/>
      <c r="J80" s="423"/>
      <c r="K80" s="424"/>
      <c r="L80" s="425"/>
      <c r="M80" s="225">
        <v>1</v>
      </c>
      <c r="N80" s="225" t="s">
        <v>284</v>
      </c>
      <c r="O80" s="225">
        <v>1</v>
      </c>
      <c r="P80" s="425"/>
      <c r="Q80" s="426"/>
      <c r="R80" s="427"/>
      <c r="S80" s="427"/>
      <c r="T80" s="427"/>
      <c r="U80" s="427"/>
      <c r="V80" s="427"/>
      <c r="W80" s="101"/>
      <c r="X80" s="412"/>
      <c r="Y80" s="412"/>
      <c r="Z80" s="412"/>
      <c r="AA80" s="412"/>
      <c r="AB80" s="101"/>
      <c r="AC80" s="143"/>
    </row>
    <row r="81" spans="1:29" ht="20.100000000000001" customHeight="1">
      <c r="A81" s="1"/>
      <c r="B81" s="225"/>
      <c r="C81" s="226"/>
      <c r="D81" s="226"/>
      <c r="E81" s="105"/>
      <c r="F81" s="202"/>
      <c r="G81" s="202"/>
      <c r="H81" s="202"/>
      <c r="I81" s="202"/>
      <c r="J81" s="202"/>
      <c r="K81" s="141"/>
      <c r="L81" s="228"/>
      <c r="M81" s="13"/>
      <c r="N81" s="225"/>
      <c r="O81" s="142"/>
      <c r="P81" s="228"/>
      <c r="Q81" s="142"/>
      <c r="R81" s="202"/>
      <c r="S81" s="202"/>
      <c r="T81" s="202"/>
      <c r="U81" s="202"/>
      <c r="V81" s="202"/>
      <c r="W81" s="101"/>
      <c r="X81" s="222"/>
      <c r="Y81" s="222"/>
      <c r="Z81" s="222"/>
      <c r="AA81" s="222"/>
      <c r="AB81" s="101"/>
      <c r="AC81" s="143"/>
    </row>
    <row r="82" spans="1:29" ht="20.100000000000001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</row>
    <row r="83" spans="1:29" ht="20.100000000000001" customHeight="1">
      <c r="C83" s="413" t="str">
        <f>H50&amp; CHAR(10) &amp;"リーグ"</f>
        <v>P
リーグ</v>
      </c>
      <c r="D83" s="414"/>
      <c r="E83" s="417" t="str">
        <f>E54</f>
        <v>ＦＣ ブロケード</v>
      </c>
      <c r="F83" s="418"/>
      <c r="G83" s="417" t="str">
        <f>H54</f>
        <v>今市ＦＣプログレス</v>
      </c>
      <c r="H83" s="418"/>
      <c r="I83" s="417" t="str">
        <f>K54</f>
        <v>ＦＣ毛野</v>
      </c>
      <c r="J83" s="418"/>
      <c r="K83" s="408" t="s">
        <v>301</v>
      </c>
      <c r="L83" s="408" t="s">
        <v>302</v>
      </c>
      <c r="M83" s="408" t="s">
        <v>303</v>
      </c>
      <c r="N83" s="144"/>
      <c r="O83" s="413" t="str">
        <f>S50&amp; CHAR(10) &amp;"リーグ"</f>
        <v>PP
リーグ</v>
      </c>
      <c r="P83" s="414"/>
      <c r="Q83" s="400" t="str">
        <f>P54</f>
        <v>エスペランサＭＯＫＡ　Ｕ－１０</v>
      </c>
      <c r="R83" s="401"/>
      <c r="S83" s="417" t="str">
        <f>S54</f>
        <v>ＦＣがむしゃら</v>
      </c>
      <c r="T83" s="418"/>
      <c r="U83" s="400" t="str">
        <f>V54</f>
        <v>ヴェルフェ矢板Ｕ－１０　ｖｅｒｔ</v>
      </c>
      <c r="V83" s="401"/>
      <c r="W83" s="408" t="s">
        <v>301</v>
      </c>
      <c r="X83" s="408" t="s">
        <v>302</v>
      </c>
      <c r="Y83" s="408" t="s">
        <v>303</v>
      </c>
    </row>
    <row r="84" spans="1:29" ht="20.100000000000001" customHeight="1">
      <c r="C84" s="415"/>
      <c r="D84" s="416"/>
      <c r="E84" s="419"/>
      <c r="F84" s="420"/>
      <c r="G84" s="419"/>
      <c r="H84" s="420"/>
      <c r="I84" s="419"/>
      <c r="J84" s="420"/>
      <c r="K84" s="409"/>
      <c r="L84" s="409"/>
      <c r="M84" s="409"/>
      <c r="N84" s="144"/>
      <c r="O84" s="415"/>
      <c r="P84" s="416"/>
      <c r="Q84" s="402"/>
      <c r="R84" s="403"/>
      <c r="S84" s="419"/>
      <c r="T84" s="420"/>
      <c r="U84" s="402"/>
      <c r="V84" s="403"/>
      <c r="W84" s="409"/>
      <c r="X84" s="409"/>
      <c r="Y84" s="409"/>
    </row>
    <row r="85" spans="1:29" ht="20.100000000000001" customHeight="1">
      <c r="C85" s="396" t="str">
        <f>E54</f>
        <v>ＦＣ ブロケード</v>
      </c>
      <c r="D85" s="397"/>
      <c r="E85" s="239"/>
      <c r="F85" s="223"/>
      <c r="G85" s="224">
        <f>K64</f>
        <v>4</v>
      </c>
      <c r="H85" s="240">
        <f>Q64</f>
        <v>0</v>
      </c>
      <c r="I85" s="224">
        <f>K70</f>
        <v>0</v>
      </c>
      <c r="J85" s="240">
        <f>Q70</f>
        <v>3</v>
      </c>
      <c r="K85" s="410">
        <f>COUNTIF(E86:J86,"○")*3+COUNTIF(E86:J86,"△")</f>
        <v>3</v>
      </c>
      <c r="L85" s="392">
        <f>E85-F85+G85-H85+I85-J85</f>
        <v>1</v>
      </c>
      <c r="M85" s="410">
        <v>2</v>
      </c>
      <c r="N85" s="144"/>
      <c r="O85" s="400" t="str">
        <f>P54</f>
        <v>エスペランサＭＯＫＡ　Ｕ－１０</v>
      </c>
      <c r="P85" s="401"/>
      <c r="Q85" s="239"/>
      <c r="R85" s="223"/>
      <c r="S85" s="224">
        <f>K67</f>
        <v>0</v>
      </c>
      <c r="T85" s="240">
        <f>Q67</f>
        <v>8</v>
      </c>
      <c r="U85" s="224">
        <f>K73</f>
        <v>0</v>
      </c>
      <c r="V85" s="240">
        <f>Q73</f>
        <v>12</v>
      </c>
      <c r="W85" s="410">
        <f>COUNTIF(Q86:V86,"○")*3+COUNTIF(Q86:V86,"△")</f>
        <v>0</v>
      </c>
      <c r="X85" s="392">
        <f>Q85-R85+S85-T85+U85-V85</f>
        <v>-20</v>
      </c>
      <c r="Y85" s="410">
        <v>3</v>
      </c>
    </row>
    <row r="86" spans="1:29" ht="20.100000000000001" customHeight="1">
      <c r="C86" s="398"/>
      <c r="D86" s="399"/>
      <c r="E86" s="224"/>
      <c r="F86" s="241"/>
      <c r="G86" s="394" t="str">
        <f>IF(G85&gt;H85,"○",IF(G85&lt;H85,"×",IF(G85=H85,"△")))</f>
        <v>○</v>
      </c>
      <c r="H86" s="395"/>
      <c r="I86" s="394" t="str">
        <f t="shared" ref="I86" si="4">IF(I85&gt;J85,"○",IF(I85&lt;J85,"×",IF(I85=J85,"△")))</f>
        <v>×</v>
      </c>
      <c r="J86" s="395"/>
      <c r="K86" s="411"/>
      <c r="L86" s="393"/>
      <c r="M86" s="411"/>
      <c r="N86" s="144"/>
      <c r="O86" s="402"/>
      <c r="P86" s="403"/>
      <c r="Q86" s="224"/>
      <c r="R86" s="241"/>
      <c r="S86" s="394" t="str">
        <f>IF(S85&gt;T85,"○",IF(S85&lt;T85,"×",IF(S85=T85,"△")))</f>
        <v>×</v>
      </c>
      <c r="T86" s="395"/>
      <c r="U86" s="394" t="str">
        <f t="shared" ref="U86" si="5">IF(U85&gt;V85,"○",IF(U85&lt;V85,"×",IF(U85=V85,"△")))</f>
        <v>×</v>
      </c>
      <c r="V86" s="395"/>
      <c r="W86" s="411"/>
      <c r="X86" s="393"/>
      <c r="Y86" s="411"/>
    </row>
    <row r="87" spans="1:29" ht="20.100000000000001" customHeight="1">
      <c r="C87" s="396" t="str">
        <f>H54</f>
        <v>今市ＦＣプログレス</v>
      </c>
      <c r="D87" s="397"/>
      <c r="E87" s="224">
        <f>Q64</f>
        <v>0</v>
      </c>
      <c r="F87" s="240">
        <f>K64</f>
        <v>4</v>
      </c>
      <c r="G87" s="239"/>
      <c r="H87" s="223"/>
      <c r="I87" s="224">
        <f>K76</f>
        <v>0</v>
      </c>
      <c r="J87" s="240">
        <f>Q76</f>
        <v>6</v>
      </c>
      <c r="K87" s="410">
        <f>COUNTIF(E88:J88,"○")*3+COUNTIF(E88:J88,"△")</f>
        <v>0</v>
      </c>
      <c r="L87" s="392">
        <f>E87-F87+G87-H87+I87-J87</f>
        <v>-10</v>
      </c>
      <c r="M87" s="410">
        <v>3</v>
      </c>
      <c r="N87" s="144"/>
      <c r="O87" s="396" t="str">
        <f>S54</f>
        <v>ＦＣがむしゃら</v>
      </c>
      <c r="P87" s="397"/>
      <c r="Q87" s="224">
        <f>Q67</f>
        <v>8</v>
      </c>
      <c r="R87" s="240">
        <f>K67</f>
        <v>0</v>
      </c>
      <c r="S87" s="239"/>
      <c r="T87" s="223"/>
      <c r="U87" s="224">
        <f>K79</f>
        <v>2</v>
      </c>
      <c r="V87" s="240">
        <f>Q79</f>
        <v>1</v>
      </c>
      <c r="W87" s="410">
        <f>COUNTIF(Q88:V88,"○")*3+COUNTIF(Q88:V88,"△")</f>
        <v>6</v>
      </c>
      <c r="X87" s="392">
        <f>Q87-R87+S87-T87+U87-V87</f>
        <v>9</v>
      </c>
      <c r="Y87" s="410">
        <v>1</v>
      </c>
    </row>
    <row r="88" spans="1:29" ht="20.100000000000001" customHeight="1">
      <c r="C88" s="398"/>
      <c r="D88" s="399"/>
      <c r="E88" s="394" t="str">
        <f>IF(E87&gt;F87,"○",IF(E87&lt;F87,"×",IF(E87=F87,"△")))</f>
        <v>×</v>
      </c>
      <c r="F88" s="395"/>
      <c r="G88" s="224"/>
      <c r="H88" s="241"/>
      <c r="I88" s="394" t="str">
        <f>IF(I87&gt;J87,"○",IF(I87&lt;J87,"×",IF(I87=J87,"△")))</f>
        <v>×</v>
      </c>
      <c r="J88" s="395"/>
      <c r="K88" s="411"/>
      <c r="L88" s="393"/>
      <c r="M88" s="411"/>
      <c r="N88" s="144"/>
      <c r="O88" s="398"/>
      <c r="P88" s="399"/>
      <c r="Q88" s="394" t="str">
        <f>IF(Q87&gt;R87,"○",IF(Q87&lt;R87,"×",IF(Q87=R87,"△")))</f>
        <v>○</v>
      </c>
      <c r="R88" s="395"/>
      <c r="S88" s="224"/>
      <c r="T88" s="241"/>
      <c r="U88" s="394" t="str">
        <f>IF(U87&gt;V87,"○",IF(U87&lt;V87,"×",IF(U87=V87,"△")))</f>
        <v>○</v>
      </c>
      <c r="V88" s="395"/>
      <c r="W88" s="411"/>
      <c r="X88" s="393"/>
      <c r="Y88" s="411"/>
    </row>
    <row r="89" spans="1:29" ht="20.100000000000001" customHeight="1">
      <c r="C89" s="396" t="str">
        <f>K54</f>
        <v>ＦＣ毛野</v>
      </c>
      <c r="D89" s="397"/>
      <c r="E89" s="242">
        <f>Q70</f>
        <v>3</v>
      </c>
      <c r="F89" s="240">
        <f>K70</f>
        <v>0</v>
      </c>
      <c r="G89" s="242">
        <f>Q76</f>
        <v>6</v>
      </c>
      <c r="H89" s="240">
        <f>K76</f>
        <v>0</v>
      </c>
      <c r="I89" s="239"/>
      <c r="J89" s="223"/>
      <c r="K89" s="392">
        <f>COUNTIF(E90:J90,"○")*3+COUNTIF(E90:J90,"△")</f>
        <v>6</v>
      </c>
      <c r="L89" s="392">
        <f>E89-F89+G89-H89+I89-J89</f>
        <v>9</v>
      </c>
      <c r="M89" s="392">
        <v>1</v>
      </c>
      <c r="N89" s="144"/>
      <c r="O89" s="400" t="str">
        <f>V54</f>
        <v>ヴェルフェ矢板Ｕ－１０　ｖｅｒｔ</v>
      </c>
      <c r="P89" s="401"/>
      <c r="Q89" s="242">
        <f>Q73</f>
        <v>12</v>
      </c>
      <c r="R89" s="240">
        <f>K73</f>
        <v>0</v>
      </c>
      <c r="S89" s="242">
        <f>Q79</f>
        <v>1</v>
      </c>
      <c r="T89" s="240">
        <f>K79</f>
        <v>2</v>
      </c>
      <c r="U89" s="239"/>
      <c r="V89" s="223"/>
      <c r="W89" s="392">
        <f>COUNTIF(Q90:V90,"○")*3+COUNTIF(Q90:V90,"△")</f>
        <v>3</v>
      </c>
      <c r="X89" s="392">
        <f>Q89-R89+S89-T89+U89-V89</f>
        <v>11</v>
      </c>
      <c r="Y89" s="392">
        <v>2</v>
      </c>
    </row>
    <row r="90" spans="1:29" ht="20.100000000000001" customHeight="1">
      <c r="C90" s="398"/>
      <c r="D90" s="399"/>
      <c r="E90" s="394" t="str">
        <f>IF(E89&gt;F89,"○",IF(E89&lt;F89,"×",IF(E89=F89,"△")))</f>
        <v>○</v>
      </c>
      <c r="F90" s="395"/>
      <c r="G90" s="394" t="str">
        <f>IF(G89&gt;H89,"○",IF(G89&lt;H89,"×",IF(G89=H89,"△")))</f>
        <v>○</v>
      </c>
      <c r="H90" s="395"/>
      <c r="I90" s="224"/>
      <c r="J90" s="241"/>
      <c r="K90" s="393"/>
      <c r="L90" s="393"/>
      <c r="M90" s="393"/>
      <c r="N90" s="144"/>
      <c r="O90" s="402"/>
      <c r="P90" s="403"/>
      <c r="Q90" s="394" t="str">
        <f t="shared" ref="Q90" si="6">IF(Q89&gt;R89,"○",IF(Q89&lt;R89,"×",IF(Q89=R89,"△")))</f>
        <v>○</v>
      </c>
      <c r="R90" s="395"/>
      <c r="S90" s="394" t="str">
        <f t="shared" ref="S90" si="7">IF(S89&gt;T89,"○",IF(S89&lt;T89,"×",IF(S89=T89,"△")))</f>
        <v>×</v>
      </c>
      <c r="T90" s="395"/>
      <c r="U90" s="224"/>
      <c r="V90" s="241"/>
      <c r="W90" s="393"/>
      <c r="X90" s="393"/>
      <c r="Y90" s="393"/>
    </row>
    <row r="91" spans="1:29" ht="20.100000000000001" customHeight="1">
      <c r="A91" s="233"/>
      <c r="B91" s="233"/>
      <c r="C91" s="148"/>
      <c r="D91" s="148"/>
      <c r="E91" s="148"/>
      <c r="F91" s="148"/>
      <c r="G91" s="149"/>
      <c r="H91" s="149"/>
      <c r="I91" s="148"/>
      <c r="J91" s="148"/>
      <c r="K91" s="232"/>
      <c r="L91" s="232"/>
      <c r="M91" s="232"/>
      <c r="N91" s="144"/>
      <c r="O91" s="233"/>
      <c r="P91" s="233"/>
      <c r="Q91" s="148"/>
      <c r="R91" s="148"/>
      <c r="S91" s="148"/>
      <c r="T91" s="148"/>
      <c r="U91" s="149"/>
      <c r="V91" s="149"/>
      <c r="W91" s="232"/>
      <c r="X91" s="232"/>
      <c r="Y91" s="232"/>
      <c r="Z91" s="232"/>
      <c r="AA91" s="232"/>
    </row>
    <row r="92" spans="1:29" ht="17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1:AA22"/>
    <mergeCell ref="B25:B26"/>
    <mergeCell ref="C25:D26"/>
    <mergeCell ref="F25:J26"/>
    <mergeCell ref="K25:K26"/>
    <mergeCell ref="L25:L26"/>
    <mergeCell ref="P25:P26"/>
    <mergeCell ref="Q25:Q26"/>
    <mergeCell ref="B21:B22"/>
    <mergeCell ref="C21:D22"/>
    <mergeCell ref="F21:J22"/>
    <mergeCell ref="K21:K22"/>
    <mergeCell ref="L21:L22"/>
    <mergeCell ref="P21:P22"/>
    <mergeCell ref="R25:V26"/>
    <mergeCell ref="X25:AA26"/>
    <mergeCell ref="B34:B35"/>
    <mergeCell ref="C34:D35"/>
    <mergeCell ref="F34:J35"/>
    <mergeCell ref="K34:K35"/>
    <mergeCell ref="L34:L35"/>
    <mergeCell ref="P34:P35"/>
    <mergeCell ref="Q34:Q35"/>
    <mergeCell ref="R34:V35"/>
    <mergeCell ref="Q21:Q22"/>
    <mergeCell ref="R21:V22"/>
    <mergeCell ref="X28:AA29"/>
    <mergeCell ref="B31:B32"/>
    <mergeCell ref="C31:D32"/>
    <mergeCell ref="F31:J32"/>
    <mergeCell ref="K31:K32"/>
    <mergeCell ref="L31:L32"/>
    <mergeCell ref="P31:P32"/>
    <mergeCell ref="Q31:Q32"/>
    <mergeCell ref="R31:V32"/>
    <mergeCell ref="X31:AA32"/>
    <mergeCell ref="B28:B29"/>
    <mergeCell ref="C28:D29"/>
    <mergeCell ref="F28:J29"/>
    <mergeCell ref="K28:K29"/>
    <mergeCell ref="L28:L29"/>
    <mergeCell ref="P28:P29"/>
    <mergeCell ref="Q28:Q29"/>
    <mergeCell ref="R28:V29"/>
    <mergeCell ref="X34:AA35"/>
    <mergeCell ref="C38:D39"/>
    <mergeCell ref="E38:F39"/>
    <mergeCell ref="G38:H39"/>
    <mergeCell ref="I38:J39"/>
    <mergeCell ref="K38:K39"/>
    <mergeCell ref="L38:L39"/>
    <mergeCell ref="M38:M39"/>
    <mergeCell ref="C42:D43"/>
    <mergeCell ref="K42:K43"/>
    <mergeCell ref="L42:L43"/>
    <mergeCell ref="M42:M43"/>
    <mergeCell ref="O42:P43"/>
    <mergeCell ref="Y38:Y39"/>
    <mergeCell ref="C40:D41"/>
    <mergeCell ref="K40:K41"/>
    <mergeCell ref="L40:L41"/>
    <mergeCell ref="M40:M41"/>
    <mergeCell ref="O40:P41"/>
    <mergeCell ref="W40:W41"/>
    <mergeCell ref="X40:X41"/>
    <mergeCell ref="Y40:Y41"/>
    <mergeCell ref="G41:H41"/>
    <mergeCell ref="O38:P39"/>
    <mergeCell ref="Q38:R39"/>
    <mergeCell ref="S38:T39"/>
    <mergeCell ref="U38:V39"/>
    <mergeCell ref="W38:W39"/>
    <mergeCell ref="X38:X39"/>
    <mergeCell ref="W42:W43"/>
    <mergeCell ref="X42:X43"/>
    <mergeCell ref="Y42:Y43"/>
    <mergeCell ref="E43:F43"/>
    <mergeCell ref="I43:J43"/>
    <mergeCell ref="Q43:R43"/>
    <mergeCell ref="U43:V43"/>
    <mergeCell ref="I41:J41"/>
    <mergeCell ref="S41:T41"/>
    <mergeCell ref="U41:V41"/>
    <mergeCell ref="X44:X45"/>
    <mergeCell ref="Y44:Y45"/>
    <mergeCell ref="E45:F45"/>
    <mergeCell ref="G45:H45"/>
    <mergeCell ref="Q45:R45"/>
    <mergeCell ref="S45:T45"/>
    <mergeCell ref="C44:D45"/>
    <mergeCell ref="K44:K45"/>
    <mergeCell ref="L44:L45"/>
    <mergeCell ref="M44:M45"/>
    <mergeCell ref="O44:P45"/>
    <mergeCell ref="W44:W45"/>
    <mergeCell ref="H48:L48"/>
    <mergeCell ref="O48:Q48"/>
    <mergeCell ref="R48:AA48"/>
    <mergeCell ref="H50:I50"/>
    <mergeCell ref="S50:T50"/>
    <mergeCell ref="E53:F53"/>
    <mergeCell ref="H53:I53"/>
    <mergeCell ref="K53:L53"/>
    <mergeCell ref="P53:Q53"/>
    <mergeCell ref="S53:T53"/>
    <mergeCell ref="V53:W53"/>
    <mergeCell ref="Y53:Z53"/>
    <mergeCell ref="E54:F61"/>
    <mergeCell ref="H54:I61"/>
    <mergeCell ref="K54:L61"/>
    <mergeCell ref="P54:Q61"/>
    <mergeCell ref="S54:T61"/>
    <mergeCell ref="V54:W61"/>
    <mergeCell ref="Y54:Z61"/>
    <mergeCell ref="X63:AA63"/>
    <mergeCell ref="B64:B65"/>
    <mergeCell ref="C64:D65"/>
    <mergeCell ref="F64:J65"/>
    <mergeCell ref="K64:K65"/>
    <mergeCell ref="L64:L65"/>
    <mergeCell ref="P64:P65"/>
    <mergeCell ref="Q64:Q65"/>
    <mergeCell ref="R64:V65"/>
    <mergeCell ref="X64:AA65"/>
    <mergeCell ref="X67:AA68"/>
    <mergeCell ref="B70:B71"/>
    <mergeCell ref="C70:D71"/>
    <mergeCell ref="F70:J71"/>
    <mergeCell ref="K70:K71"/>
    <mergeCell ref="L70:L71"/>
    <mergeCell ref="P70:P71"/>
    <mergeCell ref="Q70:Q71"/>
    <mergeCell ref="B67:B68"/>
    <mergeCell ref="C67:D68"/>
    <mergeCell ref="F67:J68"/>
    <mergeCell ref="K67:K68"/>
    <mergeCell ref="L67:L68"/>
    <mergeCell ref="P67:P68"/>
    <mergeCell ref="R70:V71"/>
    <mergeCell ref="X70:AA71"/>
    <mergeCell ref="B79:B80"/>
    <mergeCell ref="C79:D80"/>
    <mergeCell ref="F79:J80"/>
    <mergeCell ref="K79:K80"/>
    <mergeCell ref="L79:L80"/>
    <mergeCell ref="P79:P80"/>
    <mergeCell ref="Q79:Q80"/>
    <mergeCell ref="R79:V80"/>
    <mergeCell ref="Q67:Q68"/>
    <mergeCell ref="R67:V68"/>
    <mergeCell ref="X73:AA74"/>
    <mergeCell ref="B76:B77"/>
    <mergeCell ref="C76:D77"/>
    <mergeCell ref="F76:J77"/>
    <mergeCell ref="K76:K77"/>
    <mergeCell ref="L76:L77"/>
    <mergeCell ref="P76:P77"/>
    <mergeCell ref="Q76:Q77"/>
    <mergeCell ref="R76:V77"/>
    <mergeCell ref="X76:AA77"/>
    <mergeCell ref="B73:B74"/>
    <mergeCell ref="C73:D74"/>
    <mergeCell ref="F73:J74"/>
    <mergeCell ref="K73:K74"/>
    <mergeCell ref="L73:L74"/>
    <mergeCell ref="P73:P74"/>
    <mergeCell ref="Q73:Q74"/>
    <mergeCell ref="R73:V74"/>
    <mergeCell ref="X79:AA80"/>
    <mergeCell ref="C83:D84"/>
    <mergeCell ref="E83:F84"/>
    <mergeCell ref="G83:H84"/>
    <mergeCell ref="I83:J84"/>
    <mergeCell ref="K83:K84"/>
    <mergeCell ref="L83:L84"/>
    <mergeCell ref="M83:M84"/>
    <mergeCell ref="C87:D88"/>
    <mergeCell ref="K87:K88"/>
    <mergeCell ref="L87:L88"/>
    <mergeCell ref="M87:M88"/>
    <mergeCell ref="O87:P88"/>
    <mergeCell ref="Y83:Y84"/>
    <mergeCell ref="C85:D86"/>
    <mergeCell ref="K85:K86"/>
    <mergeCell ref="L85:L86"/>
    <mergeCell ref="M85:M86"/>
    <mergeCell ref="O85:P86"/>
    <mergeCell ref="W85:W86"/>
    <mergeCell ref="X85:X86"/>
    <mergeCell ref="Y85:Y86"/>
    <mergeCell ref="G86:H86"/>
    <mergeCell ref="O83:P84"/>
    <mergeCell ref="Q83:R84"/>
    <mergeCell ref="S83:T84"/>
    <mergeCell ref="U83:V84"/>
    <mergeCell ref="W83:W84"/>
    <mergeCell ref="X83:X84"/>
    <mergeCell ref="W87:W88"/>
    <mergeCell ref="X87:X88"/>
    <mergeCell ref="Y87:Y88"/>
    <mergeCell ref="E88:F88"/>
    <mergeCell ref="I88:J88"/>
    <mergeCell ref="Q88:R88"/>
    <mergeCell ref="U88:V88"/>
    <mergeCell ref="I86:J86"/>
    <mergeCell ref="S86:T86"/>
    <mergeCell ref="U86:V86"/>
    <mergeCell ref="X89:X90"/>
    <mergeCell ref="Y89:Y90"/>
    <mergeCell ref="E90:F90"/>
    <mergeCell ref="G90:H90"/>
    <mergeCell ref="Q90:R90"/>
    <mergeCell ref="S90:T90"/>
    <mergeCell ref="C89:D90"/>
    <mergeCell ref="K89:K90"/>
    <mergeCell ref="L89:L90"/>
    <mergeCell ref="M89:M90"/>
    <mergeCell ref="O89:P90"/>
    <mergeCell ref="W89:W90"/>
  </mergeCells>
  <phoneticPr fontId="3"/>
  <printOptions horizontalCentered="1" verticalCentered="1"/>
  <pageMargins left="0.78740157480314965" right="0.78740157480314965" top="0.78740157480314965" bottom="0.59055118110236215" header="0.31496062992125984" footer="0.31496062992125984"/>
  <pageSetup paperSize="9" scale="43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80"/>
  <sheetViews>
    <sheetView tabSelected="1"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37" t="str">
        <f>U10組合せ②!B1</f>
        <v>■第2日　10月17日</v>
      </c>
      <c r="B1" s="37"/>
      <c r="C1" s="137"/>
      <c r="D1" s="111"/>
      <c r="E1" s="111"/>
      <c r="F1" s="111"/>
      <c r="G1" s="37"/>
      <c r="H1" s="37"/>
      <c r="M1" s="500" t="s">
        <v>327</v>
      </c>
      <c r="N1" s="500"/>
      <c r="O1" s="500"/>
      <c r="P1" s="500"/>
      <c r="Q1" s="500"/>
      <c r="R1" s="501" t="str">
        <f>U10組合せ②!I22</f>
        <v>丸山公園サッカー場</v>
      </c>
      <c r="S1" s="501"/>
      <c r="T1" s="501"/>
      <c r="U1" s="501"/>
      <c r="V1" s="501"/>
      <c r="W1" s="501"/>
      <c r="X1" s="501"/>
      <c r="Y1" s="501"/>
    </row>
    <row r="2" spans="1:25" s="1" customFormat="1" ht="19.5" customHeight="1">
      <c r="D2" s="365" t="str">
        <f>U10組合せ②!G1</f>
        <v>決勝トーナメント</v>
      </c>
      <c r="E2" s="365"/>
      <c r="F2" s="365"/>
      <c r="G2" s="365"/>
      <c r="H2" s="365"/>
    </row>
    <row r="3" spans="1:25" ht="20.100000000000001" customHeight="1" thickBot="1">
      <c r="A3" s="110"/>
      <c r="B3" s="110"/>
      <c r="C3" s="110"/>
      <c r="D3" s="126"/>
      <c r="E3" s="126"/>
      <c r="F3" s="126"/>
      <c r="G3" s="291"/>
      <c r="H3" s="292"/>
      <c r="I3" s="110"/>
      <c r="J3" s="128"/>
      <c r="K3" s="497" t="s">
        <v>328</v>
      </c>
      <c r="L3" s="498"/>
      <c r="M3" s="498"/>
      <c r="N3" s="498"/>
      <c r="O3" s="499"/>
      <c r="P3" s="110"/>
      <c r="Q3" s="110"/>
      <c r="R3" s="126"/>
      <c r="S3" s="126"/>
      <c r="T3" s="291"/>
      <c r="U3" s="292"/>
      <c r="V3" s="292"/>
      <c r="W3" s="110"/>
      <c r="X3" s="110"/>
      <c r="Y3" s="110"/>
    </row>
    <row r="4" spans="1:25" ht="20.100000000000001" customHeight="1" thickTop="1">
      <c r="A4" s="38"/>
      <c r="B4" s="121"/>
      <c r="C4" s="288"/>
      <c r="D4" s="38"/>
      <c r="E4" s="38"/>
      <c r="F4" s="38" t="s">
        <v>329</v>
      </c>
      <c r="G4" s="38"/>
      <c r="H4" s="293"/>
      <c r="I4" s="38"/>
      <c r="J4" s="38"/>
      <c r="K4" s="38"/>
      <c r="L4" s="38"/>
      <c r="M4" s="38"/>
      <c r="N4" s="38"/>
      <c r="O4" s="38"/>
      <c r="P4" s="121"/>
      <c r="Q4" s="288"/>
      <c r="R4" s="38"/>
      <c r="S4" s="38"/>
      <c r="T4" s="38" t="s">
        <v>330</v>
      </c>
      <c r="U4" s="38"/>
      <c r="V4" s="288"/>
      <c r="W4" s="38"/>
      <c r="X4" s="38"/>
      <c r="Y4" s="38"/>
    </row>
    <row r="5" spans="1:25" ht="20.100000000000001" customHeight="1" thickBot="1">
      <c r="A5" s="38"/>
      <c r="B5" s="289"/>
      <c r="C5" s="290"/>
      <c r="D5" s="38"/>
      <c r="E5" s="38"/>
      <c r="F5" s="38"/>
      <c r="G5" s="38"/>
      <c r="H5" s="290"/>
      <c r="I5" s="39"/>
      <c r="J5" s="39"/>
      <c r="K5" s="38"/>
      <c r="L5" s="38"/>
      <c r="M5" s="38"/>
      <c r="N5" s="38"/>
      <c r="O5" s="38"/>
      <c r="P5" s="289"/>
      <c r="Q5" s="290"/>
      <c r="R5" s="39"/>
      <c r="S5" s="38"/>
      <c r="T5" s="38"/>
      <c r="U5" s="38"/>
      <c r="V5" s="290"/>
      <c r="W5" s="39"/>
      <c r="X5" s="39"/>
      <c r="Y5" s="38"/>
    </row>
    <row r="6" spans="1:25" ht="20.100000000000001" customHeight="1" thickTop="1">
      <c r="A6" s="121"/>
      <c r="B6" s="285"/>
      <c r="C6" s="286" t="s">
        <v>331</v>
      </c>
      <c r="D6" s="47"/>
      <c r="E6" s="48"/>
      <c r="F6" s="38"/>
      <c r="G6" s="121"/>
      <c r="H6" s="285"/>
      <c r="I6" s="38" t="s">
        <v>332</v>
      </c>
      <c r="J6" s="38"/>
      <c r="K6" s="50"/>
      <c r="L6" s="38"/>
      <c r="M6" s="38"/>
      <c r="N6" s="38"/>
      <c r="O6" s="288"/>
      <c r="P6" s="43"/>
      <c r="Q6" s="43" t="s">
        <v>333</v>
      </c>
      <c r="R6" s="75"/>
      <c r="S6" s="199"/>
      <c r="T6" s="38"/>
      <c r="U6" s="46"/>
      <c r="V6" s="285"/>
      <c r="W6" s="38" t="s">
        <v>334</v>
      </c>
      <c r="X6" s="46"/>
      <c r="Y6" s="38"/>
    </row>
    <row r="7" spans="1:25" ht="20.100000000000001" customHeight="1">
      <c r="A7" s="2"/>
      <c r="B7" s="287"/>
      <c r="C7" s="2"/>
      <c r="D7" s="1"/>
      <c r="E7" s="3"/>
      <c r="F7" s="1"/>
      <c r="G7" s="2"/>
      <c r="H7" s="294"/>
      <c r="I7" s="1"/>
      <c r="J7" s="1"/>
      <c r="K7" s="3"/>
      <c r="L7" s="1"/>
      <c r="M7" s="1"/>
      <c r="N7" s="1"/>
      <c r="O7" s="295"/>
      <c r="P7" s="1"/>
      <c r="Q7" s="1"/>
      <c r="R7" s="10"/>
      <c r="S7" s="1"/>
      <c r="T7" s="1"/>
      <c r="U7" s="1"/>
      <c r="V7" s="294"/>
      <c r="W7" s="1"/>
      <c r="X7" s="10"/>
      <c r="Y7" s="1"/>
    </row>
    <row r="8" spans="1:25" ht="20.100000000000001" customHeight="1">
      <c r="A8" s="493" t="s">
        <v>335</v>
      </c>
      <c r="B8" s="493"/>
      <c r="C8" s="1"/>
      <c r="D8" s="493" t="s">
        <v>336</v>
      </c>
      <c r="E8" s="493"/>
      <c r="F8" s="1"/>
      <c r="G8" s="493" t="s">
        <v>337</v>
      </c>
      <c r="H8" s="493"/>
      <c r="I8" s="1"/>
      <c r="J8" s="493" t="s">
        <v>338</v>
      </c>
      <c r="K8" s="493"/>
      <c r="L8" s="1"/>
      <c r="M8" s="1"/>
      <c r="N8" s="1"/>
      <c r="O8" s="493" t="s">
        <v>339</v>
      </c>
      <c r="P8" s="493"/>
      <c r="Q8" s="1"/>
      <c r="R8" s="493" t="s">
        <v>340</v>
      </c>
      <c r="S8" s="493"/>
      <c r="T8" s="1"/>
      <c r="U8" s="493" t="s">
        <v>341</v>
      </c>
      <c r="V8" s="493"/>
      <c r="W8" s="1"/>
      <c r="X8" s="493" t="s">
        <v>342</v>
      </c>
      <c r="Y8" s="493"/>
    </row>
    <row r="9" spans="1:25" ht="20.100000000000001" customHeight="1">
      <c r="A9" s="495" t="str">
        <f>U10組合せ②!B5</f>
        <v>ＦＣアリーバ</v>
      </c>
      <c r="B9" s="495"/>
      <c r="C9" s="199"/>
      <c r="D9" s="496" t="str">
        <f>U10組合せ②!B7</f>
        <v>上河内ジュニアサッカークラブ</v>
      </c>
      <c r="E9" s="496"/>
      <c r="F9" s="129"/>
      <c r="G9" s="327" t="str">
        <f>U10組合せ②!B9</f>
        <v>ＦＣ　ＶＡＬＯＮ</v>
      </c>
      <c r="H9" s="327"/>
      <c r="I9" s="129"/>
      <c r="J9" s="495" t="str">
        <f>U10組合せ②!B11</f>
        <v>ボンジボーラ栃木</v>
      </c>
      <c r="K9" s="495"/>
      <c r="L9" s="129"/>
      <c r="M9" s="129"/>
      <c r="N9" s="129"/>
      <c r="O9" s="495" t="str">
        <f>U10組合せ②!B15</f>
        <v>ＧＲＳ足利Ｊｒ．</v>
      </c>
      <c r="P9" s="495"/>
      <c r="Q9" s="129"/>
      <c r="R9" s="495" t="str">
        <f>U10組合せ②!B17</f>
        <v>Ｋ－ＷＥＳＴ．ＦＣ２００１</v>
      </c>
      <c r="S9" s="495"/>
      <c r="T9" s="129"/>
      <c r="U9" s="327" t="str">
        <f>U10組合せ②!B19</f>
        <v>Ｓ４ スぺランツァ</v>
      </c>
      <c r="V9" s="327"/>
      <c r="W9" s="129"/>
      <c r="X9" s="495" t="str">
        <f>U10組合せ②!B21</f>
        <v>さくらボン・ディ・ボーラ</v>
      </c>
      <c r="Y9" s="495"/>
    </row>
    <row r="10" spans="1:25" ht="20.100000000000001" customHeight="1">
      <c r="A10" s="495"/>
      <c r="B10" s="495"/>
      <c r="C10" s="199"/>
      <c r="D10" s="496"/>
      <c r="E10" s="496"/>
      <c r="F10" s="129"/>
      <c r="G10" s="327"/>
      <c r="H10" s="327"/>
      <c r="I10" s="129"/>
      <c r="J10" s="495"/>
      <c r="K10" s="495"/>
      <c r="L10" s="129"/>
      <c r="M10" s="129"/>
      <c r="N10" s="129"/>
      <c r="O10" s="495"/>
      <c r="P10" s="495"/>
      <c r="Q10" s="129"/>
      <c r="R10" s="495"/>
      <c r="S10" s="495"/>
      <c r="T10" s="129"/>
      <c r="U10" s="327"/>
      <c r="V10" s="327"/>
      <c r="W10" s="129"/>
      <c r="X10" s="495"/>
      <c r="Y10" s="495"/>
    </row>
    <row r="11" spans="1:25" ht="20.100000000000001" customHeight="1">
      <c r="A11" s="495"/>
      <c r="B11" s="495"/>
      <c r="C11" s="199"/>
      <c r="D11" s="496"/>
      <c r="E11" s="496"/>
      <c r="F11" s="129"/>
      <c r="G11" s="327"/>
      <c r="H11" s="327"/>
      <c r="I11" s="129"/>
      <c r="J11" s="495"/>
      <c r="K11" s="495"/>
      <c r="L11" s="129"/>
      <c r="M11" s="129"/>
      <c r="N11" s="129"/>
      <c r="O11" s="495"/>
      <c r="P11" s="495"/>
      <c r="Q11" s="129"/>
      <c r="R11" s="495"/>
      <c r="S11" s="495"/>
      <c r="T11" s="129"/>
      <c r="U11" s="327"/>
      <c r="V11" s="327"/>
      <c r="W11" s="129"/>
      <c r="X11" s="495"/>
      <c r="Y11" s="495"/>
    </row>
    <row r="12" spans="1:25" ht="20.100000000000001" customHeight="1">
      <c r="A12" s="495"/>
      <c r="B12" s="495"/>
      <c r="C12" s="199"/>
      <c r="D12" s="496"/>
      <c r="E12" s="496"/>
      <c r="F12" s="129"/>
      <c r="G12" s="327"/>
      <c r="H12" s="327"/>
      <c r="I12" s="129"/>
      <c r="J12" s="495"/>
      <c r="K12" s="495"/>
      <c r="L12" s="129"/>
      <c r="M12" s="129"/>
      <c r="N12" s="129"/>
      <c r="O12" s="495"/>
      <c r="P12" s="495"/>
      <c r="Q12" s="129"/>
      <c r="R12" s="495"/>
      <c r="S12" s="495"/>
      <c r="T12" s="129"/>
      <c r="U12" s="327"/>
      <c r="V12" s="327"/>
      <c r="W12" s="129"/>
      <c r="X12" s="495"/>
      <c r="Y12" s="495"/>
    </row>
    <row r="13" spans="1:25" ht="20.100000000000001" customHeight="1">
      <c r="A13" s="495"/>
      <c r="B13" s="495"/>
      <c r="C13" s="199"/>
      <c r="D13" s="496"/>
      <c r="E13" s="496"/>
      <c r="F13" s="129"/>
      <c r="G13" s="327"/>
      <c r="H13" s="327"/>
      <c r="I13" s="129"/>
      <c r="J13" s="495"/>
      <c r="K13" s="495"/>
      <c r="L13" s="129"/>
      <c r="M13" s="129"/>
      <c r="N13" s="129"/>
      <c r="O13" s="495"/>
      <c r="P13" s="495"/>
      <c r="Q13" s="129"/>
      <c r="R13" s="495"/>
      <c r="S13" s="495"/>
      <c r="T13" s="129"/>
      <c r="U13" s="327"/>
      <c r="V13" s="327"/>
      <c r="W13" s="129"/>
      <c r="X13" s="495"/>
      <c r="Y13" s="495"/>
    </row>
    <row r="14" spans="1:25" ht="20.100000000000001" customHeight="1">
      <c r="A14" s="495"/>
      <c r="B14" s="495"/>
      <c r="C14" s="199"/>
      <c r="D14" s="496"/>
      <c r="E14" s="496"/>
      <c r="F14" s="129"/>
      <c r="G14" s="327"/>
      <c r="H14" s="327"/>
      <c r="I14" s="129"/>
      <c r="J14" s="495"/>
      <c r="K14" s="495"/>
      <c r="L14" s="129"/>
      <c r="M14" s="129"/>
      <c r="N14" s="129"/>
      <c r="O14" s="495"/>
      <c r="P14" s="495"/>
      <c r="Q14" s="129"/>
      <c r="R14" s="495"/>
      <c r="S14" s="495"/>
      <c r="T14" s="129"/>
      <c r="U14" s="327"/>
      <c r="V14" s="327"/>
      <c r="W14" s="129"/>
      <c r="X14" s="495"/>
      <c r="Y14" s="495"/>
    </row>
    <row r="15" spans="1:25" ht="20.100000000000001" customHeight="1">
      <c r="A15" s="495"/>
      <c r="B15" s="495"/>
      <c r="C15" s="199"/>
      <c r="D15" s="496"/>
      <c r="E15" s="496"/>
      <c r="F15" s="129"/>
      <c r="G15" s="327"/>
      <c r="H15" s="327"/>
      <c r="I15" s="129"/>
      <c r="J15" s="495"/>
      <c r="K15" s="495"/>
      <c r="L15" s="129"/>
      <c r="M15" s="129"/>
      <c r="N15" s="129"/>
      <c r="O15" s="495"/>
      <c r="P15" s="495"/>
      <c r="Q15" s="129"/>
      <c r="R15" s="495"/>
      <c r="S15" s="495"/>
      <c r="T15" s="129"/>
      <c r="U15" s="327"/>
      <c r="V15" s="327"/>
      <c r="W15" s="129"/>
      <c r="X15" s="495"/>
      <c r="Y15" s="495"/>
    </row>
    <row r="16" spans="1:25" ht="20.100000000000001" customHeight="1">
      <c r="A16" s="495"/>
      <c r="B16" s="495"/>
      <c r="C16" s="199"/>
      <c r="D16" s="496"/>
      <c r="E16" s="496"/>
      <c r="F16" s="129"/>
      <c r="G16" s="327"/>
      <c r="H16" s="327"/>
      <c r="I16" s="129"/>
      <c r="J16" s="495"/>
      <c r="K16" s="495"/>
      <c r="L16" s="129"/>
      <c r="M16" s="129"/>
      <c r="N16" s="129"/>
      <c r="O16" s="495"/>
      <c r="P16" s="495"/>
      <c r="Q16" s="129"/>
      <c r="R16" s="495"/>
      <c r="S16" s="495"/>
      <c r="T16" s="129"/>
      <c r="U16" s="327"/>
      <c r="V16" s="327"/>
      <c r="W16" s="129"/>
      <c r="X16" s="495"/>
      <c r="Y16" s="495"/>
    </row>
    <row r="17" spans="1:25" ht="20.100000000000001" customHeight="1">
      <c r="A17" s="495"/>
      <c r="B17" s="495"/>
      <c r="C17" s="199"/>
      <c r="D17" s="496"/>
      <c r="E17" s="496"/>
      <c r="F17" s="129"/>
      <c r="G17" s="327"/>
      <c r="H17" s="327"/>
      <c r="I17" s="129"/>
      <c r="J17" s="495"/>
      <c r="K17" s="495"/>
      <c r="L17" s="129"/>
      <c r="M17" s="129"/>
      <c r="N17" s="129"/>
      <c r="O17" s="495"/>
      <c r="P17" s="495"/>
      <c r="Q17" s="129"/>
      <c r="R17" s="495"/>
      <c r="S17" s="495"/>
      <c r="T17" s="129"/>
      <c r="U17" s="327"/>
      <c r="V17" s="327"/>
      <c r="W17" s="129"/>
      <c r="X17" s="495"/>
      <c r="Y17" s="495"/>
    </row>
    <row r="18" spans="1:25" ht="20.100000000000001" customHeight="1">
      <c r="A18" s="495"/>
      <c r="B18" s="495"/>
      <c r="C18" s="199"/>
      <c r="D18" s="496"/>
      <c r="E18" s="496"/>
      <c r="F18" s="129"/>
      <c r="G18" s="327"/>
      <c r="H18" s="327"/>
      <c r="I18" s="129"/>
      <c r="J18" s="495"/>
      <c r="K18" s="495"/>
      <c r="L18" s="129"/>
      <c r="M18" s="129"/>
      <c r="N18" s="129"/>
      <c r="O18" s="495"/>
      <c r="P18" s="495"/>
      <c r="Q18" s="129"/>
      <c r="R18" s="495"/>
      <c r="S18" s="495"/>
      <c r="T18" s="129"/>
      <c r="U18" s="327"/>
      <c r="V18" s="327"/>
      <c r="W18" s="129"/>
      <c r="X18" s="495"/>
      <c r="Y18" s="495"/>
    </row>
    <row r="19" spans="1:25" ht="20.100000000000001" customHeight="1">
      <c r="A19" s="495"/>
      <c r="B19" s="495"/>
      <c r="C19" s="199"/>
      <c r="D19" s="496"/>
      <c r="E19" s="496"/>
      <c r="F19" s="129"/>
      <c r="G19" s="327"/>
      <c r="H19" s="327"/>
      <c r="I19" s="129"/>
      <c r="J19" s="495"/>
      <c r="K19" s="495"/>
      <c r="L19" s="129"/>
      <c r="M19" s="129"/>
      <c r="N19" s="129"/>
      <c r="O19" s="495"/>
      <c r="P19" s="495"/>
      <c r="Q19" s="129"/>
      <c r="R19" s="495"/>
      <c r="S19" s="495"/>
      <c r="T19" s="129"/>
      <c r="U19" s="327"/>
      <c r="V19" s="327"/>
      <c r="W19" s="129"/>
      <c r="X19" s="495"/>
      <c r="Y19" s="495"/>
    </row>
    <row r="20" spans="1:25" ht="20.100000000000001" customHeight="1">
      <c r="A20" s="130"/>
      <c r="B20" s="130"/>
      <c r="C20" s="215"/>
      <c r="D20" s="130"/>
      <c r="E20" s="130"/>
      <c r="F20" s="51"/>
      <c r="G20" s="130"/>
      <c r="H20" s="130"/>
      <c r="I20" s="51"/>
      <c r="J20" s="130"/>
      <c r="K20" s="130"/>
      <c r="L20" s="51"/>
      <c r="M20" s="51"/>
      <c r="N20" s="51"/>
      <c r="O20" s="131"/>
      <c r="P20" s="131"/>
      <c r="Q20" s="51"/>
      <c r="R20" s="131"/>
      <c r="S20" s="131"/>
      <c r="T20" s="51"/>
      <c r="U20" s="131"/>
      <c r="V20" s="131"/>
      <c r="W20" s="51"/>
      <c r="X20" s="130"/>
      <c r="Y20" s="130"/>
    </row>
    <row r="21" spans="1:25" ht="20.100000000000001" customHeight="1" thickBot="1">
      <c r="A21" s="110"/>
      <c r="B21" s="110"/>
      <c r="C21" s="110"/>
      <c r="D21" s="292"/>
      <c r="E21" s="292"/>
      <c r="F21" s="301"/>
      <c r="G21" s="126"/>
      <c r="H21" s="126"/>
      <c r="I21" s="110"/>
      <c r="J21" s="110"/>
      <c r="K21" s="497" t="s">
        <v>343</v>
      </c>
      <c r="L21" s="498"/>
      <c r="M21" s="498"/>
      <c r="N21" s="498"/>
      <c r="O21" s="499"/>
      <c r="P21" s="110"/>
      <c r="Q21" s="110"/>
      <c r="R21" s="126"/>
      <c r="S21" s="126"/>
      <c r="T21" s="291"/>
      <c r="U21" s="292"/>
      <c r="V21" s="292"/>
      <c r="W21" s="110"/>
      <c r="X21" s="110"/>
      <c r="Y21" s="110"/>
    </row>
    <row r="22" spans="1:25" ht="20.100000000000001" customHeight="1" thickTop="1">
      <c r="A22" s="38"/>
      <c r="B22" s="121"/>
      <c r="C22" s="288"/>
      <c r="D22" s="38"/>
      <c r="E22" s="38"/>
      <c r="F22" s="38" t="s">
        <v>344</v>
      </c>
      <c r="G22" s="38"/>
      <c r="H22" s="121"/>
      <c r="I22" s="298"/>
      <c r="J22" s="38"/>
      <c r="K22" s="38"/>
      <c r="L22" s="38"/>
      <c r="M22" s="38"/>
      <c r="N22" s="38"/>
      <c r="O22" s="38"/>
      <c r="P22" s="121"/>
      <c r="Q22" s="288"/>
      <c r="R22" s="38"/>
      <c r="S22" s="38"/>
      <c r="T22" s="38" t="s">
        <v>345</v>
      </c>
      <c r="U22" s="38"/>
      <c r="V22" s="296"/>
      <c r="W22" s="38"/>
      <c r="X22" s="38"/>
      <c r="Y22" s="38"/>
    </row>
    <row r="23" spans="1:25" ht="20.100000000000001" customHeight="1" thickBot="1">
      <c r="A23" s="38"/>
      <c r="B23" s="289"/>
      <c r="C23" s="290"/>
      <c r="D23" s="38"/>
      <c r="E23" s="38"/>
      <c r="F23" s="38"/>
      <c r="G23" s="38"/>
      <c r="H23" s="39"/>
      <c r="I23" s="299"/>
      <c r="J23" s="121"/>
      <c r="K23" s="38"/>
      <c r="L23" s="38"/>
      <c r="M23" s="38"/>
      <c r="N23" s="38"/>
      <c r="O23" s="38"/>
      <c r="P23" s="289"/>
      <c r="Q23" s="290"/>
      <c r="R23" s="39"/>
      <c r="S23" s="38"/>
      <c r="T23" s="38"/>
      <c r="U23" s="38"/>
      <c r="V23" s="290"/>
      <c r="W23" s="39"/>
      <c r="X23" s="39"/>
      <c r="Y23" s="38"/>
    </row>
    <row r="24" spans="1:25" ht="20.100000000000001" customHeight="1" thickTop="1">
      <c r="A24" s="121"/>
      <c r="B24" s="285"/>
      <c r="C24" s="38" t="s">
        <v>346</v>
      </c>
      <c r="D24" s="47"/>
      <c r="E24" s="48"/>
      <c r="F24" s="38"/>
      <c r="G24" s="46"/>
      <c r="H24" s="38"/>
      <c r="I24" s="286" t="s">
        <v>347</v>
      </c>
      <c r="J24" s="293"/>
      <c r="K24" s="121"/>
      <c r="L24" s="38"/>
      <c r="M24" s="38"/>
      <c r="N24" s="38"/>
      <c r="O24" s="121"/>
      <c r="P24" s="285"/>
      <c r="Q24" s="43" t="s">
        <v>348</v>
      </c>
      <c r="R24" s="75"/>
      <c r="S24" s="199"/>
      <c r="T24" s="38"/>
      <c r="U24" s="46"/>
      <c r="V24" s="285"/>
      <c r="W24" s="38" t="s">
        <v>349</v>
      </c>
      <c r="X24" s="46"/>
      <c r="Y24" s="38"/>
    </row>
    <row r="25" spans="1:25" ht="20.100000000000001" customHeight="1">
      <c r="A25" s="2"/>
      <c r="B25" s="294"/>
      <c r="C25" s="1"/>
      <c r="D25" s="1"/>
      <c r="E25" s="3"/>
      <c r="F25" s="1"/>
      <c r="G25" s="10"/>
      <c r="H25" s="1"/>
      <c r="I25" s="2"/>
      <c r="J25" s="297"/>
      <c r="K25" s="2"/>
      <c r="L25" s="1"/>
      <c r="M25" s="1"/>
      <c r="N25" s="1"/>
      <c r="O25" s="2"/>
      <c r="P25" s="294"/>
      <c r="Q25" s="1"/>
      <c r="R25" s="10"/>
      <c r="S25" s="1"/>
      <c r="T25" s="1"/>
      <c r="U25" s="1"/>
      <c r="V25" s="294"/>
      <c r="W25" s="1"/>
      <c r="X25" s="10"/>
      <c r="Y25" s="1"/>
    </row>
    <row r="26" spans="1:25" ht="20.100000000000001" customHeight="1">
      <c r="A26" s="493" t="s">
        <v>350</v>
      </c>
      <c r="B26" s="493"/>
      <c r="C26" s="1"/>
      <c r="D26" s="493" t="s">
        <v>351</v>
      </c>
      <c r="E26" s="493"/>
      <c r="F26" s="1"/>
      <c r="G26" s="493" t="s">
        <v>352</v>
      </c>
      <c r="H26" s="493"/>
      <c r="I26" s="1"/>
      <c r="J26" s="493" t="s">
        <v>353</v>
      </c>
      <c r="K26" s="493"/>
      <c r="L26" s="1"/>
      <c r="M26" s="1"/>
      <c r="N26" s="1"/>
      <c r="O26" s="493" t="s">
        <v>354</v>
      </c>
      <c r="P26" s="493"/>
      <c r="Q26" s="1"/>
      <c r="R26" s="493" t="s">
        <v>355</v>
      </c>
      <c r="S26" s="493"/>
      <c r="T26" s="1"/>
      <c r="U26" s="493" t="s">
        <v>356</v>
      </c>
      <c r="V26" s="493"/>
      <c r="W26" s="1"/>
      <c r="X26" s="493" t="s">
        <v>357</v>
      </c>
      <c r="Y26" s="493"/>
    </row>
    <row r="27" spans="1:25" ht="20.100000000000001" customHeight="1">
      <c r="A27" s="494" t="str">
        <f>U10組合せ②!B27</f>
        <v>清原サッカースポーツ少年団</v>
      </c>
      <c r="B27" s="494"/>
      <c r="C27" s="199"/>
      <c r="D27" s="495" t="str">
        <f>U10組合せ②!B29</f>
        <v>ＪＦＣ　Ｗｉｎｇ</v>
      </c>
      <c r="E27" s="495"/>
      <c r="F27" s="129"/>
      <c r="G27" s="495" t="str">
        <f>U10組合せ②!B31</f>
        <v>ＩＳＯ　ＳＯＣＣＥＲＣＬＵＢ</v>
      </c>
      <c r="H27" s="495"/>
      <c r="I27" s="129"/>
      <c r="J27" s="495" t="str">
        <f>U10組合せ②!B33</f>
        <v>益子ＳＣ</v>
      </c>
      <c r="K27" s="495"/>
      <c r="L27" s="129"/>
      <c r="M27" s="129"/>
      <c r="N27" s="129"/>
      <c r="O27" s="495" t="str">
        <f>U10組合せ②!B37</f>
        <v>ＪＦＣアミスタ市貝</v>
      </c>
      <c r="P27" s="495"/>
      <c r="Q27" s="129"/>
      <c r="R27" s="495" t="str">
        <f>U10組合せ②!B39</f>
        <v>間東ＦＣミラクルズ</v>
      </c>
      <c r="S27" s="495"/>
      <c r="T27" s="129"/>
      <c r="U27" s="327" t="str">
        <f>U10組合せ②!B41</f>
        <v>三重・山前ＦＣ</v>
      </c>
      <c r="V27" s="327"/>
      <c r="W27" s="129"/>
      <c r="X27" s="495" t="str">
        <f>U10組合せ②!B43</f>
        <v>ＦＣがむしゃら</v>
      </c>
      <c r="Y27" s="495"/>
    </row>
    <row r="28" spans="1:25" ht="20.100000000000001" customHeight="1">
      <c r="A28" s="494"/>
      <c r="B28" s="494"/>
      <c r="C28" s="199"/>
      <c r="D28" s="495"/>
      <c r="E28" s="495"/>
      <c r="F28" s="129"/>
      <c r="G28" s="495"/>
      <c r="H28" s="495"/>
      <c r="I28" s="129"/>
      <c r="J28" s="495"/>
      <c r="K28" s="495"/>
      <c r="L28" s="129"/>
      <c r="M28" s="129"/>
      <c r="N28" s="129"/>
      <c r="O28" s="495"/>
      <c r="P28" s="495"/>
      <c r="Q28" s="129"/>
      <c r="R28" s="495"/>
      <c r="S28" s="495"/>
      <c r="T28" s="129"/>
      <c r="U28" s="327"/>
      <c r="V28" s="327"/>
      <c r="W28" s="129"/>
      <c r="X28" s="495"/>
      <c r="Y28" s="495"/>
    </row>
    <row r="29" spans="1:25" ht="20.100000000000001" customHeight="1">
      <c r="A29" s="494"/>
      <c r="B29" s="494"/>
      <c r="C29" s="199"/>
      <c r="D29" s="495"/>
      <c r="E29" s="495"/>
      <c r="F29" s="129"/>
      <c r="G29" s="495"/>
      <c r="H29" s="495"/>
      <c r="I29" s="129"/>
      <c r="J29" s="495"/>
      <c r="K29" s="495"/>
      <c r="L29" s="129"/>
      <c r="M29" s="129"/>
      <c r="N29" s="129"/>
      <c r="O29" s="495"/>
      <c r="P29" s="495"/>
      <c r="Q29" s="129"/>
      <c r="R29" s="495"/>
      <c r="S29" s="495"/>
      <c r="T29" s="129"/>
      <c r="U29" s="327"/>
      <c r="V29" s="327"/>
      <c r="W29" s="129"/>
      <c r="X29" s="495"/>
      <c r="Y29" s="495"/>
    </row>
    <row r="30" spans="1:25" ht="20.100000000000001" customHeight="1">
      <c r="A30" s="494"/>
      <c r="B30" s="494"/>
      <c r="C30" s="199"/>
      <c r="D30" s="495"/>
      <c r="E30" s="495"/>
      <c r="F30" s="129"/>
      <c r="G30" s="495"/>
      <c r="H30" s="495"/>
      <c r="I30" s="129"/>
      <c r="J30" s="495"/>
      <c r="K30" s="495"/>
      <c r="L30" s="129"/>
      <c r="M30" s="129"/>
      <c r="N30" s="129"/>
      <c r="O30" s="495"/>
      <c r="P30" s="495"/>
      <c r="Q30" s="129"/>
      <c r="R30" s="495"/>
      <c r="S30" s="495"/>
      <c r="T30" s="129"/>
      <c r="U30" s="327"/>
      <c r="V30" s="327"/>
      <c r="W30" s="129"/>
      <c r="X30" s="495"/>
      <c r="Y30" s="495"/>
    </row>
    <row r="31" spans="1:25" ht="20.100000000000001" customHeight="1">
      <c r="A31" s="494"/>
      <c r="B31" s="494"/>
      <c r="C31" s="199"/>
      <c r="D31" s="495"/>
      <c r="E31" s="495"/>
      <c r="F31" s="129"/>
      <c r="G31" s="495"/>
      <c r="H31" s="495"/>
      <c r="I31" s="129"/>
      <c r="J31" s="495"/>
      <c r="K31" s="495"/>
      <c r="L31" s="129"/>
      <c r="M31" s="129"/>
      <c r="N31" s="129"/>
      <c r="O31" s="495"/>
      <c r="P31" s="495"/>
      <c r="Q31" s="129"/>
      <c r="R31" s="495"/>
      <c r="S31" s="495"/>
      <c r="T31" s="129"/>
      <c r="U31" s="327"/>
      <c r="V31" s="327"/>
      <c r="W31" s="129"/>
      <c r="X31" s="495"/>
      <c r="Y31" s="495"/>
    </row>
    <row r="32" spans="1:25" ht="20.100000000000001" customHeight="1">
      <c r="A32" s="494"/>
      <c r="B32" s="494"/>
      <c r="C32" s="199"/>
      <c r="D32" s="495"/>
      <c r="E32" s="495"/>
      <c r="F32" s="129"/>
      <c r="G32" s="495"/>
      <c r="H32" s="495"/>
      <c r="I32" s="129"/>
      <c r="J32" s="495"/>
      <c r="K32" s="495"/>
      <c r="L32" s="129"/>
      <c r="M32" s="129"/>
      <c r="N32" s="129"/>
      <c r="O32" s="495"/>
      <c r="P32" s="495"/>
      <c r="Q32" s="129"/>
      <c r="R32" s="495"/>
      <c r="S32" s="495"/>
      <c r="T32" s="129"/>
      <c r="U32" s="327"/>
      <c r="V32" s="327"/>
      <c r="W32" s="129"/>
      <c r="X32" s="495"/>
      <c r="Y32" s="495"/>
    </row>
    <row r="33" spans="1:28" ht="20.100000000000001" customHeight="1">
      <c r="A33" s="494"/>
      <c r="B33" s="494"/>
      <c r="C33" s="199"/>
      <c r="D33" s="495"/>
      <c r="E33" s="495"/>
      <c r="F33" s="129"/>
      <c r="G33" s="495"/>
      <c r="H33" s="495"/>
      <c r="I33" s="129"/>
      <c r="J33" s="495"/>
      <c r="K33" s="495"/>
      <c r="L33" s="129"/>
      <c r="M33" s="129"/>
      <c r="N33" s="129"/>
      <c r="O33" s="495"/>
      <c r="P33" s="495"/>
      <c r="Q33" s="129"/>
      <c r="R33" s="495"/>
      <c r="S33" s="495"/>
      <c r="T33" s="129"/>
      <c r="U33" s="327"/>
      <c r="V33" s="327"/>
      <c r="W33" s="129"/>
      <c r="X33" s="495"/>
      <c r="Y33" s="495"/>
    </row>
    <row r="34" spans="1:28" ht="20.100000000000001" customHeight="1">
      <c r="A34" s="494"/>
      <c r="B34" s="494"/>
      <c r="C34" s="199"/>
      <c r="D34" s="495"/>
      <c r="E34" s="495"/>
      <c r="F34" s="129"/>
      <c r="G34" s="495"/>
      <c r="H34" s="495"/>
      <c r="I34" s="129"/>
      <c r="J34" s="495"/>
      <c r="K34" s="495"/>
      <c r="L34" s="129"/>
      <c r="M34" s="129"/>
      <c r="N34" s="129"/>
      <c r="O34" s="495"/>
      <c r="P34" s="495"/>
      <c r="Q34" s="129"/>
      <c r="R34" s="495"/>
      <c r="S34" s="495"/>
      <c r="T34" s="129"/>
      <c r="U34" s="327"/>
      <c r="V34" s="327"/>
      <c r="W34" s="129"/>
      <c r="X34" s="495"/>
      <c r="Y34" s="495"/>
    </row>
    <row r="35" spans="1:28" ht="20.100000000000001" customHeight="1">
      <c r="A35" s="494"/>
      <c r="B35" s="494"/>
      <c r="C35" s="199"/>
      <c r="D35" s="495"/>
      <c r="E35" s="495"/>
      <c r="F35" s="129"/>
      <c r="G35" s="495"/>
      <c r="H35" s="495"/>
      <c r="I35" s="129"/>
      <c r="J35" s="495"/>
      <c r="K35" s="495"/>
      <c r="L35" s="129"/>
      <c r="M35" s="129"/>
      <c r="N35" s="129"/>
      <c r="O35" s="495"/>
      <c r="P35" s="495"/>
      <c r="Q35" s="129"/>
      <c r="R35" s="495"/>
      <c r="S35" s="495"/>
      <c r="T35" s="129"/>
      <c r="U35" s="327"/>
      <c r="V35" s="327"/>
      <c r="W35" s="129"/>
      <c r="X35" s="495"/>
      <c r="Y35" s="495"/>
    </row>
    <row r="36" spans="1:28" ht="20.100000000000001" customHeight="1">
      <c r="A36" s="494"/>
      <c r="B36" s="494"/>
      <c r="C36" s="199"/>
      <c r="D36" s="495"/>
      <c r="E36" s="495"/>
      <c r="F36" s="129"/>
      <c r="G36" s="495"/>
      <c r="H36" s="495"/>
      <c r="I36" s="129"/>
      <c r="J36" s="495"/>
      <c r="K36" s="495"/>
      <c r="L36" s="129"/>
      <c r="M36" s="129"/>
      <c r="N36" s="129"/>
      <c r="O36" s="495"/>
      <c r="P36" s="495"/>
      <c r="Q36" s="129"/>
      <c r="R36" s="495"/>
      <c r="S36" s="495"/>
      <c r="T36" s="129"/>
      <c r="U36" s="327"/>
      <c r="V36" s="327"/>
      <c r="W36" s="129"/>
      <c r="X36" s="495"/>
      <c r="Y36" s="495"/>
    </row>
    <row r="37" spans="1:28" ht="20.100000000000001" customHeight="1">
      <c r="A37" s="494"/>
      <c r="B37" s="494"/>
      <c r="C37" s="199"/>
      <c r="D37" s="495"/>
      <c r="E37" s="495"/>
      <c r="F37" s="129"/>
      <c r="G37" s="495"/>
      <c r="H37" s="495"/>
      <c r="I37" s="129"/>
      <c r="J37" s="495"/>
      <c r="K37" s="495"/>
      <c r="L37" s="129"/>
      <c r="M37" s="129"/>
      <c r="N37" s="129"/>
      <c r="O37" s="495"/>
      <c r="P37" s="495"/>
      <c r="Q37" s="129"/>
      <c r="R37" s="495"/>
      <c r="S37" s="495"/>
      <c r="T37" s="129"/>
      <c r="U37" s="327"/>
      <c r="V37" s="327"/>
      <c r="W37" s="129"/>
      <c r="X37" s="495"/>
      <c r="Y37" s="495"/>
    </row>
    <row r="38" spans="1:28" ht="20.100000000000001" customHeight="1">
      <c r="A38" s="11"/>
      <c r="B38" s="11"/>
      <c r="C38" s="11"/>
      <c r="D38" s="11"/>
      <c r="E38" s="1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1"/>
      <c r="Y38" s="11"/>
      <c r="Z38" s="11"/>
    </row>
    <row r="39" spans="1:28" ht="20.100000000000001" customHeight="1">
      <c r="A39" s="133" t="s">
        <v>358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V39" s="486" t="s">
        <v>359</v>
      </c>
      <c r="W39" s="486"/>
      <c r="X39" s="486"/>
      <c r="Y39" s="139" t="s">
        <v>360</v>
      </c>
    </row>
    <row r="40" spans="1:28" ht="18" customHeight="1">
      <c r="A40" s="488" t="s">
        <v>226</v>
      </c>
      <c r="B40" s="489" t="s">
        <v>282</v>
      </c>
      <c r="C40" s="490">
        <v>0.39583333333333331</v>
      </c>
      <c r="D40" s="490"/>
      <c r="E40" s="487" t="str">
        <f>A9</f>
        <v>ＦＣアリーバ</v>
      </c>
      <c r="F40" s="487"/>
      <c r="G40" s="487"/>
      <c r="H40" s="487"/>
      <c r="I40" s="487"/>
      <c r="J40" s="484">
        <f>L40+L41</f>
        <v>3</v>
      </c>
      <c r="K40" s="483" t="s">
        <v>361</v>
      </c>
      <c r="L40" s="104">
        <v>2</v>
      </c>
      <c r="M40" s="104" t="s">
        <v>362</v>
      </c>
      <c r="N40" s="104">
        <v>0</v>
      </c>
      <c r="O40" s="483" t="s">
        <v>363</v>
      </c>
      <c r="P40" s="484">
        <f>N40+N41</f>
        <v>1</v>
      </c>
      <c r="Q40" s="492" t="str">
        <f>D9</f>
        <v>上河内ジュニアサッカークラブ</v>
      </c>
      <c r="R40" s="492"/>
      <c r="S40" s="492"/>
      <c r="T40" s="492"/>
      <c r="U40" s="492"/>
      <c r="V40" s="486" t="s">
        <v>364</v>
      </c>
      <c r="W40" s="486"/>
      <c r="X40" s="486"/>
      <c r="Y40" s="485" t="s">
        <v>365</v>
      </c>
      <c r="AB40" s="134"/>
    </row>
    <row r="41" spans="1:28" ht="18" customHeight="1">
      <c r="A41" s="488"/>
      <c r="B41" s="489"/>
      <c r="C41" s="490"/>
      <c r="D41" s="490"/>
      <c r="E41" s="487"/>
      <c r="F41" s="487"/>
      <c r="G41" s="487"/>
      <c r="H41" s="487"/>
      <c r="I41" s="487"/>
      <c r="J41" s="484"/>
      <c r="K41" s="483"/>
      <c r="L41" s="104">
        <v>1</v>
      </c>
      <c r="M41" s="104" t="s">
        <v>362</v>
      </c>
      <c r="N41" s="104">
        <v>1</v>
      </c>
      <c r="O41" s="483"/>
      <c r="P41" s="484"/>
      <c r="Q41" s="492"/>
      <c r="R41" s="492"/>
      <c r="S41" s="492"/>
      <c r="T41" s="492"/>
      <c r="U41" s="492"/>
      <c r="V41" s="486"/>
      <c r="W41" s="486"/>
      <c r="X41" s="486"/>
      <c r="Y41" s="485"/>
    </row>
    <row r="42" spans="1:28" ht="10.199999999999999" customHeight="1">
      <c r="A42" s="207"/>
      <c r="B42" s="208"/>
      <c r="C42" s="209"/>
      <c r="D42" s="209"/>
      <c r="E42" s="199"/>
      <c r="F42" s="199"/>
      <c r="G42" s="199"/>
      <c r="H42" s="199"/>
      <c r="I42" s="199"/>
      <c r="J42" s="104"/>
      <c r="K42" s="277"/>
      <c r="L42" s="104"/>
      <c r="M42" s="104"/>
      <c r="N42" s="104"/>
      <c r="O42" s="277"/>
      <c r="P42" s="104"/>
      <c r="Q42" s="199"/>
      <c r="R42" s="199"/>
      <c r="S42" s="199"/>
      <c r="T42" s="199"/>
      <c r="V42" s="35"/>
      <c r="W42" s="35"/>
      <c r="X42" s="35"/>
      <c r="Y42" s="206"/>
    </row>
    <row r="43" spans="1:28" ht="18" customHeight="1">
      <c r="A43" s="488" t="s">
        <v>228</v>
      </c>
      <c r="B43" s="489" t="s">
        <v>282</v>
      </c>
      <c r="C43" s="490">
        <v>0.39583333333333331</v>
      </c>
      <c r="D43" s="490"/>
      <c r="E43" s="487" t="str">
        <f>G9</f>
        <v>ＦＣ　ＶＡＬＯＮ</v>
      </c>
      <c r="F43" s="487"/>
      <c r="G43" s="487"/>
      <c r="H43" s="487"/>
      <c r="I43" s="487"/>
      <c r="J43" s="484">
        <f>L43+L44</f>
        <v>2</v>
      </c>
      <c r="K43" s="483" t="s">
        <v>361</v>
      </c>
      <c r="L43" s="104">
        <v>0</v>
      </c>
      <c r="M43" s="104" t="s">
        <v>362</v>
      </c>
      <c r="N43" s="104">
        <v>0</v>
      </c>
      <c r="O43" s="483" t="s">
        <v>363</v>
      </c>
      <c r="P43" s="484">
        <f>N43+N44</f>
        <v>0</v>
      </c>
      <c r="Q43" s="365" t="str">
        <f>J9</f>
        <v>ボンジボーラ栃木</v>
      </c>
      <c r="R43" s="365"/>
      <c r="S43" s="365"/>
      <c r="T43" s="365"/>
      <c r="U43" s="365"/>
      <c r="V43" s="486" t="s">
        <v>366</v>
      </c>
      <c r="W43" s="486"/>
      <c r="X43" s="486"/>
      <c r="Y43" s="485" t="s">
        <v>367</v>
      </c>
    </row>
    <row r="44" spans="1:28" ht="18" customHeight="1">
      <c r="A44" s="488"/>
      <c r="B44" s="489"/>
      <c r="C44" s="490"/>
      <c r="D44" s="490"/>
      <c r="E44" s="487"/>
      <c r="F44" s="487"/>
      <c r="G44" s="487"/>
      <c r="H44" s="487"/>
      <c r="I44" s="487"/>
      <c r="J44" s="484"/>
      <c r="K44" s="483"/>
      <c r="L44" s="104">
        <v>2</v>
      </c>
      <c r="M44" s="104" t="s">
        <v>362</v>
      </c>
      <c r="N44" s="104">
        <v>0</v>
      </c>
      <c r="O44" s="483"/>
      <c r="P44" s="484"/>
      <c r="Q44" s="365"/>
      <c r="R44" s="365"/>
      <c r="S44" s="365"/>
      <c r="T44" s="365"/>
      <c r="U44" s="365"/>
      <c r="V44" s="486"/>
      <c r="W44" s="486"/>
      <c r="X44" s="486"/>
      <c r="Y44" s="485"/>
    </row>
    <row r="45" spans="1:28" ht="10.199999999999999" customHeight="1">
      <c r="A45" s="207"/>
      <c r="B45" s="208"/>
      <c r="C45" s="209"/>
      <c r="D45" s="209"/>
      <c r="E45" s="199"/>
      <c r="F45" s="199"/>
      <c r="G45" s="199"/>
      <c r="H45" s="199"/>
      <c r="I45" s="199"/>
      <c r="J45" s="104"/>
      <c r="K45" s="277"/>
      <c r="L45" s="104"/>
      <c r="M45" s="104"/>
      <c r="N45" s="104"/>
      <c r="O45" s="277"/>
      <c r="P45" s="104"/>
      <c r="Q45" s="199"/>
      <c r="R45" s="199"/>
      <c r="S45" s="199"/>
      <c r="T45" s="199"/>
      <c r="V45" s="35"/>
      <c r="W45" s="35"/>
      <c r="X45" s="35"/>
      <c r="Y45" s="206"/>
    </row>
    <row r="46" spans="1:28" ht="18" customHeight="1">
      <c r="A46" s="488" t="s">
        <v>226</v>
      </c>
      <c r="B46" s="489" t="s">
        <v>287</v>
      </c>
      <c r="C46" s="490">
        <v>0.41666666666666669</v>
      </c>
      <c r="D46" s="490"/>
      <c r="E46" s="491" t="str">
        <f>A27</f>
        <v>清原サッカースポーツ少年団</v>
      </c>
      <c r="F46" s="491"/>
      <c r="G46" s="491"/>
      <c r="H46" s="491"/>
      <c r="I46" s="491"/>
      <c r="J46" s="484">
        <f>L46+L47</f>
        <v>2</v>
      </c>
      <c r="K46" s="483" t="s">
        <v>361</v>
      </c>
      <c r="L46" s="104">
        <v>1</v>
      </c>
      <c r="M46" s="104" t="s">
        <v>362</v>
      </c>
      <c r="N46" s="104">
        <v>0</v>
      </c>
      <c r="O46" s="483" t="s">
        <v>363</v>
      </c>
      <c r="P46" s="484">
        <f>N46+N47</f>
        <v>1</v>
      </c>
      <c r="Q46" s="365" t="str">
        <f>D27</f>
        <v>ＪＦＣ　Ｗｉｎｇ</v>
      </c>
      <c r="R46" s="365"/>
      <c r="S46" s="365"/>
      <c r="T46" s="365"/>
      <c r="U46" s="365"/>
      <c r="V46" s="486" t="s">
        <v>368</v>
      </c>
      <c r="W46" s="486"/>
      <c r="X46" s="486"/>
      <c r="Y46" s="485" t="s">
        <v>369</v>
      </c>
    </row>
    <row r="47" spans="1:28" ht="18" customHeight="1">
      <c r="A47" s="488"/>
      <c r="B47" s="489"/>
      <c r="C47" s="490"/>
      <c r="D47" s="490"/>
      <c r="E47" s="491"/>
      <c r="F47" s="491"/>
      <c r="G47" s="491"/>
      <c r="H47" s="491"/>
      <c r="I47" s="491"/>
      <c r="J47" s="484"/>
      <c r="K47" s="483"/>
      <c r="L47" s="104">
        <v>1</v>
      </c>
      <c r="M47" s="104" t="s">
        <v>362</v>
      </c>
      <c r="N47" s="104">
        <v>1</v>
      </c>
      <c r="O47" s="483"/>
      <c r="P47" s="484"/>
      <c r="Q47" s="365"/>
      <c r="R47" s="365"/>
      <c r="S47" s="365"/>
      <c r="T47" s="365"/>
      <c r="U47" s="365"/>
      <c r="V47" s="486"/>
      <c r="W47" s="486"/>
      <c r="X47" s="486"/>
      <c r="Y47" s="485"/>
    </row>
    <row r="48" spans="1:28" ht="10.199999999999999" customHeight="1">
      <c r="A48" s="207"/>
      <c r="B48" s="208"/>
      <c r="C48" s="209"/>
      <c r="D48" s="209"/>
      <c r="E48" s="199"/>
      <c r="F48" s="199"/>
      <c r="G48" s="199"/>
      <c r="H48" s="199"/>
      <c r="I48" s="199"/>
      <c r="J48" s="104"/>
      <c r="K48" s="277"/>
      <c r="L48" s="104"/>
      <c r="M48" s="104"/>
      <c r="N48" s="104"/>
      <c r="O48" s="277"/>
      <c r="P48" s="104"/>
      <c r="Q48" s="199"/>
      <c r="R48" s="199"/>
      <c r="S48" s="199"/>
      <c r="T48" s="199"/>
      <c r="V48" s="35"/>
      <c r="W48" s="35"/>
      <c r="X48" s="35"/>
      <c r="Y48" s="206"/>
    </row>
    <row r="49" spans="1:28" ht="18" customHeight="1">
      <c r="A49" s="488" t="s">
        <v>228</v>
      </c>
      <c r="B49" s="489" t="s">
        <v>287</v>
      </c>
      <c r="C49" s="490">
        <v>0.41666666666666669</v>
      </c>
      <c r="D49" s="490"/>
      <c r="E49" s="365" t="str">
        <f>G27</f>
        <v>ＩＳＯ　ＳＯＣＣＥＲＣＬＵＢ</v>
      </c>
      <c r="F49" s="365"/>
      <c r="G49" s="365"/>
      <c r="H49" s="365"/>
      <c r="I49" s="365"/>
      <c r="J49" s="484">
        <f>L49+L50</f>
        <v>0</v>
      </c>
      <c r="K49" s="483" t="s">
        <v>361</v>
      </c>
      <c r="L49" s="104">
        <v>0</v>
      </c>
      <c r="M49" s="104" t="s">
        <v>362</v>
      </c>
      <c r="N49" s="104">
        <v>0</v>
      </c>
      <c r="O49" s="483" t="s">
        <v>363</v>
      </c>
      <c r="P49" s="484">
        <f>N49+N50</f>
        <v>0</v>
      </c>
      <c r="Q49" s="487" t="str">
        <f>J27</f>
        <v>益子ＳＣ</v>
      </c>
      <c r="R49" s="487"/>
      <c r="S49" s="487"/>
      <c r="T49" s="487"/>
      <c r="U49" s="487"/>
      <c r="V49" s="486" t="s">
        <v>370</v>
      </c>
      <c r="W49" s="486"/>
      <c r="X49" s="486"/>
      <c r="Y49" s="485" t="s">
        <v>371</v>
      </c>
    </row>
    <row r="50" spans="1:28" ht="18" customHeight="1">
      <c r="A50" s="488"/>
      <c r="B50" s="489"/>
      <c r="C50" s="490"/>
      <c r="D50" s="490"/>
      <c r="E50" s="365"/>
      <c r="F50" s="365"/>
      <c r="G50" s="365"/>
      <c r="H50" s="365"/>
      <c r="I50" s="365"/>
      <c r="J50" s="484"/>
      <c r="K50" s="483"/>
      <c r="L50" s="104">
        <v>0</v>
      </c>
      <c r="M50" s="104" t="s">
        <v>362</v>
      </c>
      <c r="N50" s="104">
        <v>0</v>
      </c>
      <c r="O50" s="483"/>
      <c r="P50" s="484"/>
      <c r="Q50" s="487"/>
      <c r="R50" s="487"/>
      <c r="S50" s="487"/>
      <c r="T50" s="487"/>
      <c r="U50" s="487"/>
      <c r="V50" s="486"/>
      <c r="W50" s="486"/>
      <c r="X50" s="486"/>
      <c r="Y50" s="485"/>
    </row>
    <row r="51" spans="1:28" ht="18" customHeight="1">
      <c r="A51" s="207"/>
      <c r="B51" s="208"/>
      <c r="C51" s="209"/>
      <c r="D51" s="209"/>
      <c r="E51" s="199"/>
      <c r="F51" s="199"/>
      <c r="G51" s="199"/>
      <c r="H51" s="199"/>
      <c r="I51" s="199"/>
      <c r="J51" s="104"/>
      <c r="K51" s="284" t="s">
        <v>447</v>
      </c>
      <c r="L51" s="104">
        <v>1</v>
      </c>
      <c r="M51" s="104" t="s">
        <v>448</v>
      </c>
      <c r="N51" s="104">
        <v>3</v>
      </c>
      <c r="O51" s="277"/>
      <c r="P51" s="104"/>
      <c r="Q51" s="199"/>
      <c r="R51" s="199"/>
      <c r="S51" s="199"/>
      <c r="T51" s="199"/>
      <c r="V51" s="35"/>
      <c r="W51" s="35"/>
      <c r="X51" s="35"/>
      <c r="Y51" s="206"/>
    </row>
    <row r="52" spans="1:28" ht="18" customHeight="1">
      <c r="A52" s="279"/>
      <c r="B52" s="280"/>
      <c r="C52" s="281"/>
      <c r="D52" s="281"/>
      <c r="E52" s="276"/>
      <c r="F52" s="276"/>
      <c r="G52" s="276"/>
      <c r="H52" s="276"/>
      <c r="I52" s="276"/>
      <c r="J52" s="104"/>
      <c r="K52" s="284"/>
      <c r="L52" s="104"/>
      <c r="M52" s="104"/>
      <c r="N52" s="104"/>
      <c r="O52" s="277"/>
      <c r="P52" s="104"/>
      <c r="Q52" s="276"/>
      <c r="R52" s="276"/>
      <c r="S52" s="276"/>
      <c r="T52" s="276"/>
      <c r="V52" s="35"/>
      <c r="W52" s="35"/>
      <c r="X52" s="35"/>
      <c r="Y52" s="278"/>
    </row>
    <row r="53" spans="1:28" ht="18" customHeight="1">
      <c r="A53" s="488" t="s">
        <v>226</v>
      </c>
      <c r="B53" s="489" t="s">
        <v>289</v>
      </c>
      <c r="C53" s="490">
        <v>0.4375</v>
      </c>
      <c r="D53" s="490"/>
      <c r="E53" s="487" t="str">
        <f>O9</f>
        <v>ＧＲＳ足利Ｊｒ．</v>
      </c>
      <c r="F53" s="487"/>
      <c r="G53" s="487"/>
      <c r="H53" s="487"/>
      <c r="I53" s="487"/>
      <c r="J53" s="484">
        <f>L53+L54</f>
        <v>0</v>
      </c>
      <c r="K53" s="483" t="s">
        <v>361</v>
      </c>
      <c r="L53" s="104">
        <v>0</v>
      </c>
      <c r="M53" s="104" t="s">
        <v>362</v>
      </c>
      <c r="N53" s="104">
        <v>0</v>
      </c>
      <c r="O53" s="483" t="s">
        <v>363</v>
      </c>
      <c r="P53" s="484">
        <f>N53+N54</f>
        <v>0</v>
      </c>
      <c r="Q53" s="365" t="str">
        <f>R9</f>
        <v>Ｋ－ＷＥＳＴ．ＦＣ２００１</v>
      </c>
      <c r="R53" s="365"/>
      <c r="S53" s="365"/>
      <c r="T53" s="365"/>
      <c r="U53" s="365"/>
      <c r="V53" s="486" t="s">
        <v>372</v>
      </c>
      <c r="W53" s="486"/>
      <c r="X53" s="486"/>
      <c r="Y53" s="485" t="s">
        <v>373</v>
      </c>
      <c r="AB53" s="134"/>
    </row>
    <row r="54" spans="1:28" ht="18" customHeight="1">
      <c r="A54" s="488"/>
      <c r="B54" s="489"/>
      <c r="C54" s="490"/>
      <c r="D54" s="490"/>
      <c r="E54" s="487"/>
      <c r="F54" s="487"/>
      <c r="G54" s="487"/>
      <c r="H54" s="487"/>
      <c r="I54" s="487"/>
      <c r="J54" s="484"/>
      <c r="K54" s="483"/>
      <c r="L54" s="104">
        <v>0</v>
      </c>
      <c r="M54" s="104" t="s">
        <v>362</v>
      </c>
      <c r="N54" s="104">
        <v>0</v>
      </c>
      <c r="O54" s="483"/>
      <c r="P54" s="484"/>
      <c r="Q54" s="365"/>
      <c r="R54" s="365"/>
      <c r="S54" s="365"/>
      <c r="T54" s="365"/>
      <c r="U54" s="365"/>
      <c r="V54" s="486"/>
      <c r="W54" s="486"/>
      <c r="X54" s="486"/>
      <c r="Y54" s="485"/>
    </row>
    <row r="55" spans="1:28" ht="18" customHeight="1">
      <c r="A55" s="207"/>
      <c r="B55" s="208"/>
      <c r="C55" s="209"/>
      <c r="D55" s="209"/>
      <c r="E55" s="199"/>
      <c r="F55" s="199"/>
      <c r="G55" s="199"/>
      <c r="H55" s="199"/>
      <c r="I55" s="199"/>
      <c r="J55" s="104"/>
      <c r="K55" s="284" t="s">
        <v>447</v>
      </c>
      <c r="L55" s="104">
        <v>3</v>
      </c>
      <c r="M55" s="104" t="s">
        <v>448</v>
      </c>
      <c r="N55" s="104">
        <v>1</v>
      </c>
      <c r="O55" s="277"/>
      <c r="P55" s="104"/>
      <c r="Q55" s="199"/>
      <c r="R55" s="199"/>
      <c r="S55" s="199"/>
      <c r="T55" s="199"/>
      <c r="V55" s="35"/>
      <c r="W55" s="35"/>
      <c r="X55" s="35"/>
      <c r="Y55" s="206"/>
    </row>
    <row r="56" spans="1:28" ht="18" customHeight="1">
      <c r="A56" s="279"/>
      <c r="B56" s="280"/>
      <c r="C56" s="281"/>
      <c r="D56" s="281"/>
      <c r="E56" s="276"/>
      <c r="F56" s="276"/>
      <c r="G56" s="276"/>
      <c r="H56" s="276"/>
      <c r="I56" s="276"/>
      <c r="J56" s="104"/>
      <c r="K56" s="284"/>
      <c r="L56" s="104"/>
      <c r="M56" s="104"/>
      <c r="N56" s="104"/>
      <c r="O56" s="277"/>
      <c r="P56" s="104"/>
      <c r="Q56" s="276"/>
      <c r="R56" s="276"/>
      <c r="S56" s="276"/>
      <c r="T56" s="276"/>
      <c r="V56" s="35"/>
      <c r="W56" s="35"/>
      <c r="X56" s="35"/>
      <c r="Y56" s="278"/>
    </row>
    <row r="57" spans="1:28" ht="18" customHeight="1">
      <c r="A57" s="488" t="s">
        <v>228</v>
      </c>
      <c r="B57" s="489" t="s">
        <v>289</v>
      </c>
      <c r="C57" s="490">
        <v>0.4375</v>
      </c>
      <c r="D57" s="490"/>
      <c r="E57" s="487" t="str">
        <f>U9</f>
        <v>Ｓ４ スぺランツァ</v>
      </c>
      <c r="F57" s="487"/>
      <c r="G57" s="487"/>
      <c r="H57" s="487"/>
      <c r="I57" s="487"/>
      <c r="J57" s="484">
        <f>L57+L58</f>
        <v>3</v>
      </c>
      <c r="K57" s="483" t="s">
        <v>361</v>
      </c>
      <c r="L57" s="104">
        <v>1</v>
      </c>
      <c r="M57" s="104" t="s">
        <v>362</v>
      </c>
      <c r="N57" s="104">
        <v>0</v>
      </c>
      <c r="O57" s="483" t="s">
        <v>363</v>
      </c>
      <c r="P57" s="484">
        <f>N57+N58</f>
        <v>0</v>
      </c>
      <c r="Q57" s="365" t="str">
        <f>X9</f>
        <v>さくらボン・ディ・ボーラ</v>
      </c>
      <c r="R57" s="365"/>
      <c r="S57" s="365"/>
      <c r="T57" s="365"/>
      <c r="U57" s="365"/>
      <c r="V57" s="486" t="s">
        <v>374</v>
      </c>
      <c r="W57" s="486"/>
      <c r="X57" s="486"/>
      <c r="Y57" s="485" t="s">
        <v>375</v>
      </c>
    </row>
    <row r="58" spans="1:28" ht="18" customHeight="1">
      <c r="A58" s="488"/>
      <c r="B58" s="489"/>
      <c r="C58" s="490"/>
      <c r="D58" s="490"/>
      <c r="E58" s="487"/>
      <c r="F58" s="487"/>
      <c r="G58" s="487"/>
      <c r="H58" s="487"/>
      <c r="I58" s="487"/>
      <c r="J58" s="484"/>
      <c r="K58" s="483"/>
      <c r="L58" s="104">
        <v>2</v>
      </c>
      <c r="M58" s="104" t="s">
        <v>362</v>
      </c>
      <c r="N58" s="104">
        <v>0</v>
      </c>
      <c r="O58" s="483"/>
      <c r="P58" s="484"/>
      <c r="Q58" s="365"/>
      <c r="R58" s="365"/>
      <c r="S58" s="365"/>
      <c r="T58" s="365"/>
      <c r="U58" s="365"/>
      <c r="V58" s="486"/>
      <c r="W58" s="486"/>
      <c r="X58" s="486"/>
      <c r="Y58" s="485"/>
    </row>
    <row r="59" spans="1:28" ht="10.199999999999999" customHeight="1">
      <c r="A59" s="207"/>
      <c r="B59" s="208"/>
      <c r="C59" s="209"/>
      <c r="D59" s="209"/>
      <c r="E59" s="199"/>
      <c r="F59" s="199"/>
      <c r="G59" s="199"/>
      <c r="H59" s="199"/>
      <c r="I59" s="199"/>
      <c r="J59" s="104"/>
      <c r="K59" s="277"/>
      <c r="L59" s="104"/>
      <c r="M59" s="104"/>
      <c r="N59" s="104"/>
      <c r="O59" s="277"/>
      <c r="P59" s="104"/>
      <c r="Q59" s="199"/>
      <c r="R59" s="199"/>
      <c r="S59" s="199"/>
      <c r="T59" s="199"/>
      <c r="V59" s="35"/>
      <c r="W59" s="35"/>
      <c r="X59" s="35"/>
      <c r="Y59" s="206"/>
    </row>
    <row r="60" spans="1:28" ht="18" customHeight="1">
      <c r="A60" s="488" t="s">
        <v>226</v>
      </c>
      <c r="B60" s="489" t="s">
        <v>291</v>
      </c>
      <c r="C60" s="490">
        <v>0.45833333333333331</v>
      </c>
      <c r="D60" s="490"/>
      <c r="E60" s="487" t="str">
        <f>O27</f>
        <v>ＪＦＣアミスタ市貝</v>
      </c>
      <c r="F60" s="487"/>
      <c r="G60" s="487"/>
      <c r="H60" s="487"/>
      <c r="I60" s="487"/>
      <c r="J60" s="484">
        <f>L60+L61</f>
        <v>3</v>
      </c>
      <c r="K60" s="483" t="s">
        <v>361</v>
      </c>
      <c r="L60" s="104">
        <v>1</v>
      </c>
      <c r="M60" s="104" t="s">
        <v>362</v>
      </c>
      <c r="N60" s="104">
        <v>0</v>
      </c>
      <c r="O60" s="483" t="s">
        <v>363</v>
      </c>
      <c r="P60" s="484">
        <f>N60+N61</f>
        <v>0</v>
      </c>
      <c r="Q60" s="365" t="str">
        <f>R27</f>
        <v>間東ＦＣミラクルズ</v>
      </c>
      <c r="R60" s="365"/>
      <c r="S60" s="365"/>
      <c r="T60" s="365"/>
      <c r="U60" s="365"/>
      <c r="V60" s="486" t="s">
        <v>376</v>
      </c>
      <c r="W60" s="486"/>
      <c r="X60" s="486"/>
      <c r="Y60" s="485" t="s">
        <v>377</v>
      </c>
    </row>
    <row r="61" spans="1:28" ht="18" customHeight="1">
      <c r="A61" s="488"/>
      <c r="B61" s="489"/>
      <c r="C61" s="490"/>
      <c r="D61" s="490"/>
      <c r="E61" s="487"/>
      <c r="F61" s="487"/>
      <c r="G61" s="487"/>
      <c r="H61" s="487"/>
      <c r="I61" s="487"/>
      <c r="J61" s="484"/>
      <c r="K61" s="483"/>
      <c r="L61" s="104">
        <v>2</v>
      </c>
      <c r="M61" s="104" t="s">
        <v>362</v>
      </c>
      <c r="N61" s="104">
        <v>0</v>
      </c>
      <c r="O61" s="483"/>
      <c r="P61" s="484"/>
      <c r="Q61" s="365"/>
      <c r="R61" s="365"/>
      <c r="S61" s="365"/>
      <c r="T61" s="365"/>
      <c r="U61" s="365"/>
      <c r="V61" s="486"/>
      <c r="W61" s="486"/>
      <c r="X61" s="486"/>
      <c r="Y61" s="485"/>
    </row>
    <row r="62" spans="1:28" ht="10.199999999999999" customHeight="1">
      <c r="A62" s="207"/>
      <c r="B62" s="135"/>
      <c r="C62" s="198"/>
      <c r="D62" s="198"/>
      <c r="E62" s="212"/>
      <c r="F62" s="212"/>
      <c r="G62" s="212"/>
      <c r="H62" s="212"/>
      <c r="I62" s="212"/>
      <c r="J62" s="143"/>
      <c r="K62" s="143"/>
      <c r="L62" s="143"/>
      <c r="M62" s="143"/>
      <c r="N62" s="143"/>
      <c r="O62" s="143"/>
      <c r="P62" s="143"/>
      <c r="Q62" s="212"/>
      <c r="R62" s="212"/>
      <c r="S62" s="212"/>
      <c r="T62" s="212"/>
      <c r="V62" s="11"/>
      <c r="W62" s="11"/>
      <c r="X62" s="11"/>
      <c r="Y62" s="138"/>
    </row>
    <row r="63" spans="1:28" ht="18" customHeight="1">
      <c r="A63" s="488" t="s">
        <v>228</v>
      </c>
      <c r="B63" s="489" t="s">
        <v>291</v>
      </c>
      <c r="C63" s="490">
        <v>0.45833333333333331</v>
      </c>
      <c r="D63" s="490"/>
      <c r="E63" s="487" t="str">
        <f>U27</f>
        <v>三重・山前ＦＣ</v>
      </c>
      <c r="F63" s="487"/>
      <c r="G63" s="487"/>
      <c r="H63" s="487"/>
      <c r="I63" s="487"/>
      <c r="J63" s="484">
        <f>L63+L64</f>
        <v>1</v>
      </c>
      <c r="K63" s="483" t="s">
        <v>361</v>
      </c>
      <c r="L63" s="104">
        <v>0</v>
      </c>
      <c r="M63" s="104" t="s">
        <v>362</v>
      </c>
      <c r="N63" s="104">
        <v>0</v>
      </c>
      <c r="O63" s="483" t="s">
        <v>363</v>
      </c>
      <c r="P63" s="484">
        <f>N63+N64</f>
        <v>1</v>
      </c>
      <c r="Q63" s="365" t="str">
        <f>X27</f>
        <v>ＦＣがむしゃら</v>
      </c>
      <c r="R63" s="365"/>
      <c r="S63" s="365"/>
      <c r="T63" s="365"/>
      <c r="U63" s="365"/>
      <c r="V63" s="486" t="s">
        <v>378</v>
      </c>
      <c r="W63" s="486"/>
      <c r="X63" s="486"/>
      <c r="Y63" s="485" t="s">
        <v>379</v>
      </c>
    </row>
    <row r="64" spans="1:28" ht="18" customHeight="1">
      <c r="A64" s="488"/>
      <c r="B64" s="489"/>
      <c r="C64" s="490"/>
      <c r="D64" s="490"/>
      <c r="E64" s="487"/>
      <c r="F64" s="487"/>
      <c r="G64" s="487"/>
      <c r="H64" s="487"/>
      <c r="I64" s="487"/>
      <c r="J64" s="484"/>
      <c r="K64" s="483"/>
      <c r="L64" s="104">
        <v>1</v>
      </c>
      <c r="M64" s="104" t="s">
        <v>362</v>
      </c>
      <c r="N64" s="104">
        <v>1</v>
      </c>
      <c r="O64" s="483"/>
      <c r="P64" s="484"/>
      <c r="Q64" s="365"/>
      <c r="R64" s="365"/>
      <c r="S64" s="365"/>
      <c r="T64" s="365"/>
      <c r="U64" s="365"/>
      <c r="V64" s="486"/>
      <c r="W64" s="486"/>
      <c r="X64" s="486"/>
      <c r="Y64" s="485"/>
    </row>
    <row r="65" spans="1:25" ht="18" customHeight="1">
      <c r="A65" s="136"/>
      <c r="B65" s="135"/>
      <c r="C65" s="198"/>
      <c r="D65" s="198"/>
      <c r="E65" s="212"/>
      <c r="F65" s="212"/>
      <c r="G65" s="212"/>
      <c r="H65" s="212"/>
      <c r="I65" s="212"/>
      <c r="J65" s="143"/>
      <c r="K65" s="284" t="s">
        <v>447</v>
      </c>
      <c r="L65" s="104">
        <v>3</v>
      </c>
      <c r="M65" s="104" t="s">
        <v>449</v>
      </c>
      <c r="N65" s="104">
        <v>2</v>
      </c>
      <c r="O65" s="143"/>
      <c r="P65" s="143"/>
      <c r="Q65" s="212"/>
      <c r="R65" s="212"/>
      <c r="S65" s="212"/>
      <c r="T65" s="212"/>
      <c r="Y65" s="138"/>
    </row>
    <row r="66" spans="1:25" ht="18" customHeight="1">
      <c r="A66" s="136"/>
      <c r="B66" s="135"/>
      <c r="C66" s="275"/>
      <c r="D66" s="275"/>
      <c r="E66" s="282"/>
      <c r="F66" s="282"/>
      <c r="G66" s="282"/>
      <c r="H66" s="282"/>
      <c r="I66" s="282"/>
      <c r="J66" s="143"/>
      <c r="K66" s="284"/>
      <c r="L66" s="104"/>
      <c r="M66" s="104"/>
      <c r="N66" s="104"/>
      <c r="O66" s="143"/>
      <c r="P66" s="143"/>
      <c r="Q66" s="282"/>
      <c r="R66" s="282"/>
      <c r="S66" s="282"/>
      <c r="T66" s="282"/>
      <c r="Y66" s="138"/>
    </row>
    <row r="67" spans="1:25" ht="18" customHeight="1">
      <c r="A67" s="488" t="s">
        <v>226</v>
      </c>
      <c r="B67" s="489" t="s">
        <v>293</v>
      </c>
      <c r="C67" s="490">
        <v>0.47916666666666669</v>
      </c>
      <c r="D67" s="490"/>
      <c r="E67" s="365" t="str">
        <f>E40</f>
        <v>ＦＣアリーバ</v>
      </c>
      <c r="F67" s="365"/>
      <c r="G67" s="365"/>
      <c r="H67" s="365"/>
      <c r="I67" s="365"/>
      <c r="J67" s="484">
        <f>L67+L68</f>
        <v>0</v>
      </c>
      <c r="K67" s="483" t="s">
        <v>361</v>
      </c>
      <c r="L67" s="104">
        <v>0</v>
      </c>
      <c r="M67" s="104" t="s">
        <v>362</v>
      </c>
      <c r="N67" s="104">
        <v>2</v>
      </c>
      <c r="O67" s="483" t="s">
        <v>363</v>
      </c>
      <c r="P67" s="484">
        <f>N67+N68</f>
        <v>3</v>
      </c>
      <c r="Q67" s="487" t="str">
        <f>E43</f>
        <v>ＦＣ　ＶＡＬＯＮ</v>
      </c>
      <c r="R67" s="487"/>
      <c r="S67" s="487"/>
      <c r="T67" s="487"/>
      <c r="U67" s="487"/>
      <c r="V67" s="365" t="s">
        <v>382</v>
      </c>
      <c r="W67" s="365"/>
      <c r="X67" s="365"/>
      <c r="Y67" s="485" t="s">
        <v>383</v>
      </c>
    </row>
    <row r="68" spans="1:25" ht="18" customHeight="1">
      <c r="A68" s="488"/>
      <c r="B68" s="489"/>
      <c r="C68" s="490"/>
      <c r="D68" s="490"/>
      <c r="E68" s="365"/>
      <c r="F68" s="365"/>
      <c r="G68" s="365"/>
      <c r="H68" s="365"/>
      <c r="I68" s="365"/>
      <c r="J68" s="484"/>
      <c r="K68" s="483"/>
      <c r="L68" s="104">
        <v>0</v>
      </c>
      <c r="M68" s="104" t="s">
        <v>362</v>
      </c>
      <c r="N68" s="104">
        <v>1</v>
      </c>
      <c r="O68" s="483"/>
      <c r="P68" s="484"/>
      <c r="Q68" s="487"/>
      <c r="R68" s="487"/>
      <c r="S68" s="487"/>
      <c r="T68" s="487"/>
      <c r="U68" s="487"/>
      <c r="V68" s="365"/>
      <c r="W68" s="365"/>
      <c r="X68" s="365"/>
      <c r="Y68" s="485"/>
    </row>
    <row r="69" spans="1:25" ht="10.199999999999999" customHeight="1">
      <c r="A69" s="207"/>
      <c r="B69" s="135"/>
      <c r="C69" s="198"/>
      <c r="D69" s="198"/>
      <c r="E69" s="212"/>
      <c r="F69" s="212"/>
      <c r="G69" s="212"/>
      <c r="H69" s="212"/>
      <c r="I69" s="212"/>
      <c r="J69" s="143"/>
      <c r="K69" s="143"/>
      <c r="L69" s="143"/>
      <c r="M69" s="143"/>
      <c r="N69" s="143"/>
      <c r="O69" s="143"/>
      <c r="P69" s="143"/>
      <c r="Q69" s="212"/>
      <c r="R69" s="212"/>
      <c r="S69" s="212"/>
      <c r="T69" s="212"/>
      <c r="Y69" s="138"/>
    </row>
    <row r="70" spans="1:25" ht="18" customHeight="1">
      <c r="A70" s="488" t="s">
        <v>228</v>
      </c>
      <c r="B70" s="489" t="s">
        <v>293</v>
      </c>
      <c r="C70" s="490">
        <v>0.47916666666666669</v>
      </c>
      <c r="D70" s="490"/>
      <c r="E70" s="487" t="str">
        <f>E46</f>
        <v>清原サッカースポーツ少年団</v>
      </c>
      <c r="F70" s="487"/>
      <c r="G70" s="487"/>
      <c r="H70" s="487"/>
      <c r="I70" s="487"/>
      <c r="J70" s="484">
        <f>L70+L71</f>
        <v>0</v>
      </c>
      <c r="K70" s="483" t="s">
        <v>361</v>
      </c>
      <c r="L70" s="104">
        <v>0</v>
      </c>
      <c r="M70" s="104" t="s">
        <v>362</v>
      </c>
      <c r="N70" s="104">
        <v>0</v>
      </c>
      <c r="O70" s="483" t="s">
        <v>363</v>
      </c>
      <c r="P70" s="484">
        <f>N70+N71</f>
        <v>0</v>
      </c>
      <c r="Q70" s="365" t="str">
        <f>Q49</f>
        <v>益子ＳＣ</v>
      </c>
      <c r="R70" s="365"/>
      <c r="S70" s="365"/>
      <c r="T70" s="365"/>
      <c r="U70" s="365"/>
      <c r="V70" s="365" t="s">
        <v>386</v>
      </c>
      <c r="W70" s="365"/>
      <c r="X70" s="365"/>
      <c r="Y70" s="485" t="s">
        <v>387</v>
      </c>
    </row>
    <row r="71" spans="1:25" ht="18" customHeight="1">
      <c r="A71" s="488"/>
      <c r="B71" s="489"/>
      <c r="C71" s="490"/>
      <c r="D71" s="490"/>
      <c r="E71" s="487"/>
      <c r="F71" s="487"/>
      <c r="G71" s="487"/>
      <c r="H71" s="487"/>
      <c r="I71" s="487"/>
      <c r="J71" s="484"/>
      <c r="K71" s="483"/>
      <c r="L71" s="104">
        <v>0</v>
      </c>
      <c r="M71" s="104" t="s">
        <v>362</v>
      </c>
      <c r="N71" s="104">
        <v>0</v>
      </c>
      <c r="O71" s="483"/>
      <c r="P71" s="484"/>
      <c r="Q71" s="365"/>
      <c r="R71" s="365"/>
      <c r="S71" s="365"/>
      <c r="T71" s="365"/>
      <c r="U71" s="365"/>
      <c r="V71" s="365"/>
      <c r="W71" s="365"/>
      <c r="X71" s="365"/>
      <c r="Y71" s="485"/>
    </row>
    <row r="72" spans="1:25" ht="18" customHeight="1">
      <c r="A72" s="136"/>
      <c r="B72" s="135"/>
      <c r="C72" s="275"/>
      <c r="D72" s="275"/>
      <c r="E72" s="282"/>
      <c r="F72" s="282"/>
      <c r="G72" s="282"/>
      <c r="H72" s="282"/>
      <c r="I72" s="282"/>
      <c r="J72" s="143"/>
      <c r="K72" s="284" t="s">
        <v>447</v>
      </c>
      <c r="L72" s="104">
        <v>3</v>
      </c>
      <c r="M72" s="104" t="s">
        <v>449</v>
      </c>
      <c r="N72" s="104">
        <v>2</v>
      </c>
      <c r="O72" s="143"/>
      <c r="P72" s="143"/>
      <c r="Q72" s="282"/>
      <c r="R72" s="282"/>
      <c r="S72" s="282"/>
      <c r="T72" s="282"/>
      <c r="Y72" s="138"/>
    </row>
    <row r="73" spans="1:25" ht="18" customHeight="1">
      <c r="A73" s="136"/>
      <c r="B73" s="135"/>
      <c r="C73" s="275"/>
      <c r="D73" s="275"/>
      <c r="E73" s="282"/>
      <c r="F73" s="282"/>
      <c r="G73" s="282"/>
      <c r="H73" s="282"/>
      <c r="I73" s="282"/>
      <c r="J73" s="143"/>
      <c r="K73" s="284"/>
      <c r="L73" s="104"/>
      <c r="M73" s="104"/>
      <c r="N73" s="104"/>
      <c r="O73" s="143"/>
      <c r="P73" s="143"/>
      <c r="Q73" s="282"/>
      <c r="R73" s="282"/>
      <c r="S73" s="282"/>
      <c r="T73" s="282"/>
      <c r="Y73" s="138"/>
    </row>
    <row r="74" spans="1:25" ht="18" customHeight="1">
      <c r="A74" s="488" t="s">
        <v>226</v>
      </c>
      <c r="B74" s="489" t="s">
        <v>295</v>
      </c>
      <c r="C74" s="490">
        <v>0.5</v>
      </c>
      <c r="D74" s="490"/>
      <c r="E74" s="365" t="str">
        <f>E53</f>
        <v>ＧＲＳ足利Ｊｒ．</v>
      </c>
      <c r="F74" s="365"/>
      <c r="G74" s="365"/>
      <c r="H74" s="365"/>
      <c r="I74" s="365"/>
      <c r="J74" s="484">
        <f>L74+L75</f>
        <v>0</v>
      </c>
      <c r="K74" s="483" t="s">
        <v>361</v>
      </c>
      <c r="L74" s="104">
        <v>0</v>
      </c>
      <c r="M74" s="104" t="s">
        <v>362</v>
      </c>
      <c r="N74" s="104">
        <v>0</v>
      </c>
      <c r="O74" s="483" t="s">
        <v>363</v>
      </c>
      <c r="P74" s="484">
        <f>N74+N75</f>
        <v>0</v>
      </c>
      <c r="Q74" s="487" t="str">
        <f>E57</f>
        <v>Ｓ４ スぺランツァ</v>
      </c>
      <c r="R74" s="487"/>
      <c r="S74" s="487"/>
      <c r="T74" s="487"/>
      <c r="U74" s="487"/>
      <c r="V74" s="365" t="s">
        <v>390</v>
      </c>
      <c r="W74" s="365"/>
      <c r="X74" s="365"/>
      <c r="Y74" s="485" t="s">
        <v>391</v>
      </c>
    </row>
    <row r="75" spans="1:25" ht="18" customHeight="1">
      <c r="A75" s="488"/>
      <c r="B75" s="489"/>
      <c r="C75" s="490"/>
      <c r="D75" s="490"/>
      <c r="E75" s="365"/>
      <c r="F75" s="365"/>
      <c r="G75" s="365"/>
      <c r="H75" s="365"/>
      <c r="I75" s="365"/>
      <c r="J75" s="484"/>
      <c r="K75" s="483"/>
      <c r="L75" s="104">
        <v>0</v>
      </c>
      <c r="M75" s="104" t="s">
        <v>362</v>
      </c>
      <c r="N75" s="104">
        <v>0</v>
      </c>
      <c r="O75" s="483"/>
      <c r="P75" s="484"/>
      <c r="Q75" s="487"/>
      <c r="R75" s="487"/>
      <c r="S75" s="487"/>
      <c r="T75" s="487"/>
      <c r="U75" s="487"/>
      <c r="V75" s="365"/>
      <c r="W75" s="365"/>
      <c r="X75" s="365"/>
      <c r="Y75" s="485"/>
    </row>
    <row r="76" spans="1:25" ht="18" customHeight="1">
      <c r="A76" s="136"/>
      <c r="B76" s="135"/>
      <c r="C76" s="275"/>
      <c r="D76" s="275"/>
      <c r="E76" s="282"/>
      <c r="F76" s="282"/>
      <c r="G76" s="282"/>
      <c r="H76" s="282"/>
      <c r="I76" s="282"/>
      <c r="J76" s="143"/>
      <c r="K76" s="284" t="s">
        <v>447</v>
      </c>
      <c r="L76" s="104">
        <v>2</v>
      </c>
      <c r="M76" s="104" t="s">
        <v>449</v>
      </c>
      <c r="N76" s="104">
        <v>3</v>
      </c>
      <c r="O76" s="143"/>
      <c r="P76" s="143"/>
      <c r="Q76" s="282"/>
      <c r="R76" s="282"/>
      <c r="S76" s="282"/>
      <c r="T76" s="282"/>
      <c r="Y76" s="138"/>
    </row>
    <row r="77" spans="1:25" ht="18" customHeight="1">
      <c r="A77" s="136"/>
      <c r="B77" s="135"/>
      <c r="C77" s="275"/>
      <c r="D77" s="275"/>
      <c r="E77" s="282"/>
      <c r="F77" s="282"/>
      <c r="G77" s="282"/>
      <c r="H77" s="282"/>
      <c r="I77" s="282"/>
      <c r="J77" s="143"/>
      <c r="K77" s="284"/>
      <c r="L77" s="104"/>
      <c r="M77" s="104"/>
      <c r="N77" s="104"/>
      <c r="O77" s="143"/>
      <c r="P77" s="143"/>
      <c r="Q77" s="282"/>
      <c r="R77" s="282"/>
      <c r="S77" s="282"/>
      <c r="T77" s="282"/>
      <c r="Y77" s="138"/>
    </row>
    <row r="78" spans="1:25" ht="18" customHeight="1">
      <c r="A78" s="488" t="s">
        <v>228</v>
      </c>
      <c r="B78" s="489" t="s">
        <v>295</v>
      </c>
      <c r="C78" s="490">
        <v>0.5</v>
      </c>
      <c r="D78" s="490"/>
      <c r="E78" s="365" t="str">
        <f>E60</f>
        <v>ＪＦＣアミスタ市貝</v>
      </c>
      <c r="F78" s="365"/>
      <c r="G78" s="365"/>
      <c r="H78" s="365"/>
      <c r="I78" s="365"/>
      <c r="J78" s="484">
        <f>L78+L79</f>
        <v>1</v>
      </c>
      <c r="K78" s="483" t="s">
        <v>361</v>
      </c>
      <c r="L78" s="104">
        <v>0</v>
      </c>
      <c r="M78" s="104" t="s">
        <v>362</v>
      </c>
      <c r="N78" s="104">
        <v>0</v>
      </c>
      <c r="O78" s="483" t="s">
        <v>363</v>
      </c>
      <c r="P78" s="484">
        <f>N78+N79</f>
        <v>2</v>
      </c>
      <c r="Q78" s="487" t="str">
        <f>E63</f>
        <v>三重・山前ＦＣ</v>
      </c>
      <c r="R78" s="487"/>
      <c r="S78" s="487"/>
      <c r="T78" s="487"/>
      <c r="U78" s="487"/>
      <c r="V78" s="365" t="s">
        <v>392</v>
      </c>
      <c r="W78" s="365"/>
      <c r="X78" s="365"/>
      <c r="Y78" s="485" t="s">
        <v>393</v>
      </c>
    </row>
    <row r="79" spans="1:25" ht="18" customHeight="1">
      <c r="A79" s="488"/>
      <c r="B79" s="489"/>
      <c r="C79" s="490"/>
      <c r="D79" s="490"/>
      <c r="E79" s="365"/>
      <c r="F79" s="365"/>
      <c r="G79" s="365"/>
      <c r="H79" s="365"/>
      <c r="I79" s="365"/>
      <c r="J79" s="484"/>
      <c r="K79" s="483"/>
      <c r="L79" s="104">
        <v>1</v>
      </c>
      <c r="M79" s="104" t="s">
        <v>362</v>
      </c>
      <c r="N79" s="104">
        <v>2</v>
      </c>
      <c r="O79" s="483"/>
      <c r="P79" s="484"/>
      <c r="Q79" s="487"/>
      <c r="R79" s="487"/>
      <c r="S79" s="487"/>
      <c r="T79" s="487"/>
      <c r="U79" s="487"/>
      <c r="V79" s="365"/>
      <c r="W79" s="365"/>
      <c r="X79" s="365"/>
      <c r="Y79" s="485"/>
    </row>
    <row r="80" spans="1:25" ht="10.199999999999999" customHeight="1"/>
  </sheetData>
  <mergeCells count="170">
    <mergeCell ref="M1:Q1"/>
    <mergeCell ref="R1:Y1"/>
    <mergeCell ref="A8:B8"/>
    <mergeCell ref="D8:E8"/>
    <mergeCell ref="G8:H8"/>
    <mergeCell ref="J8:K8"/>
    <mergeCell ref="O8:P8"/>
    <mergeCell ref="R8:S8"/>
    <mergeCell ref="U8:V8"/>
    <mergeCell ref="X8:Y8"/>
    <mergeCell ref="D2:H2"/>
    <mergeCell ref="K3:O3"/>
    <mergeCell ref="A9:B19"/>
    <mergeCell ref="D9:E19"/>
    <mergeCell ref="G9:H19"/>
    <mergeCell ref="J9:K19"/>
    <mergeCell ref="O9:P19"/>
    <mergeCell ref="R9:S19"/>
    <mergeCell ref="U9:V19"/>
    <mergeCell ref="X9:Y19"/>
    <mergeCell ref="X27:Y37"/>
    <mergeCell ref="X26:Y26"/>
    <mergeCell ref="K21:O21"/>
    <mergeCell ref="K40:K41"/>
    <mergeCell ref="O40:O41"/>
    <mergeCell ref="P40:P41"/>
    <mergeCell ref="R26:S26"/>
    <mergeCell ref="U26:V26"/>
    <mergeCell ref="A27:B37"/>
    <mergeCell ref="D27:E37"/>
    <mergeCell ref="G27:H37"/>
    <mergeCell ref="J27:K37"/>
    <mergeCell ref="O27:P37"/>
    <mergeCell ref="R27:S37"/>
    <mergeCell ref="U27:V37"/>
    <mergeCell ref="A26:B26"/>
    <mergeCell ref="D26:E26"/>
    <mergeCell ref="G26:H26"/>
    <mergeCell ref="J26:K26"/>
    <mergeCell ref="O26:P26"/>
    <mergeCell ref="V39:X39"/>
    <mergeCell ref="P43:P44"/>
    <mergeCell ref="Y43:Y44"/>
    <mergeCell ref="A46:A47"/>
    <mergeCell ref="B46:B47"/>
    <mergeCell ref="C46:D47"/>
    <mergeCell ref="J46:J47"/>
    <mergeCell ref="K46:K47"/>
    <mergeCell ref="Y40:Y41"/>
    <mergeCell ref="A43:A44"/>
    <mergeCell ref="B43:B44"/>
    <mergeCell ref="C43:D44"/>
    <mergeCell ref="J43:J44"/>
    <mergeCell ref="K43:K44"/>
    <mergeCell ref="O43:O44"/>
    <mergeCell ref="V43:X44"/>
    <mergeCell ref="V40:X41"/>
    <mergeCell ref="E43:I44"/>
    <mergeCell ref="E40:I41"/>
    <mergeCell ref="Q43:U44"/>
    <mergeCell ref="Q40:U41"/>
    <mergeCell ref="A40:A41"/>
    <mergeCell ref="B40:B41"/>
    <mergeCell ref="C40:D41"/>
    <mergeCell ref="J40:J41"/>
    <mergeCell ref="K49:K50"/>
    <mergeCell ref="O49:O50"/>
    <mergeCell ref="P49:P50"/>
    <mergeCell ref="Y49:Y50"/>
    <mergeCell ref="O46:O47"/>
    <mergeCell ref="P46:P47"/>
    <mergeCell ref="Y46:Y47"/>
    <mergeCell ref="A49:A50"/>
    <mergeCell ref="B49:B50"/>
    <mergeCell ref="C49:D50"/>
    <mergeCell ref="J49:J50"/>
    <mergeCell ref="V49:X50"/>
    <mergeCell ref="V46:X47"/>
    <mergeCell ref="Q49:U50"/>
    <mergeCell ref="Q46:U47"/>
    <mergeCell ref="E49:I50"/>
    <mergeCell ref="E46:I47"/>
    <mergeCell ref="O53:O54"/>
    <mergeCell ref="P53:P54"/>
    <mergeCell ref="Y53:Y54"/>
    <mergeCell ref="A57:A58"/>
    <mergeCell ref="B57:B58"/>
    <mergeCell ref="C57:D58"/>
    <mergeCell ref="J57:J58"/>
    <mergeCell ref="A53:A54"/>
    <mergeCell ref="B53:B54"/>
    <mergeCell ref="C53:D54"/>
    <mergeCell ref="J53:J54"/>
    <mergeCell ref="K53:K54"/>
    <mergeCell ref="E57:I58"/>
    <mergeCell ref="E53:I54"/>
    <mergeCell ref="A63:A64"/>
    <mergeCell ref="B63:B64"/>
    <mergeCell ref="C63:D64"/>
    <mergeCell ref="J63:J64"/>
    <mergeCell ref="A60:A61"/>
    <mergeCell ref="B60:B61"/>
    <mergeCell ref="C60:D61"/>
    <mergeCell ref="J60:J61"/>
    <mergeCell ref="K60:K61"/>
    <mergeCell ref="E63:I64"/>
    <mergeCell ref="E60:I61"/>
    <mergeCell ref="A70:A71"/>
    <mergeCell ref="B70:B71"/>
    <mergeCell ref="C70:D71"/>
    <mergeCell ref="J70:J71"/>
    <mergeCell ref="A67:A68"/>
    <mergeCell ref="B67:B68"/>
    <mergeCell ref="C67:D68"/>
    <mergeCell ref="J67:J68"/>
    <mergeCell ref="K67:K68"/>
    <mergeCell ref="E70:I71"/>
    <mergeCell ref="E67:I68"/>
    <mergeCell ref="A78:A79"/>
    <mergeCell ref="B78:B79"/>
    <mergeCell ref="C78:D79"/>
    <mergeCell ref="J78:J79"/>
    <mergeCell ref="A74:A75"/>
    <mergeCell ref="B74:B75"/>
    <mergeCell ref="C74:D75"/>
    <mergeCell ref="J74:J75"/>
    <mergeCell ref="K74:K75"/>
    <mergeCell ref="K78:K79"/>
    <mergeCell ref="E78:I79"/>
    <mergeCell ref="E74:I75"/>
    <mergeCell ref="O78:O79"/>
    <mergeCell ref="P78:P79"/>
    <mergeCell ref="Y78:Y79"/>
    <mergeCell ref="V78:X79"/>
    <mergeCell ref="Q78:U79"/>
    <mergeCell ref="O74:O75"/>
    <mergeCell ref="P74:P75"/>
    <mergeCell ref="Y74:Y75"/>
    <mergeCell ref="K70:K71"/>
    <mergeCell ref="O70:O71"/>
    <mergeCell ref="P70:P71"/>
    <mergeCell ref="Y70:Y71"/>
    <mergeCell ref="V74:X75"/>
    <mergeCell ref="V70:X71"/>
    <mergeCell ref="Q74:U75"/>
    <mergeCell ref="Q70:U71"/>
    <mergeCell ref="O67:O68"/>
    <mergeCell ref="P67:P68"/>
    <mergeCell ref="Y67:Y68"/>
    <mergeCell ref="K63:K64"/>
    <mergeCell ref="O63:O64"/>
    <mergeCell ref="P63:P64"/>
    <mergeCell ref="Y63:Y64"/>
    <mergeCell ref="O60:O61"/>
    <mergeCell ref="V53:X54"/>
    <mergeCell ref="V67:X68"/>
    <mergeCell ref="V63:X64"/>
    <mergeCell ref="V60:X61"/>
    <mergeCell ref="V57:X58"/>
    <mergeCell ref="Q67:U68"/>
    <mergeCell ref="Q63:U64"/>
    <mergeCell ref="Q60:U61"/>
    <mergeCell ref="Q57:U58"/>
    <mergeCell ref="Q53:U54"/>
    <mergeCell ref="P60:P61"/>
    <mergeCell ref="Y60:Y61"/>
    <mergeCell ref="K57:K58"/>
    <mergeCell ref="O57:O58"/>
    <mergeCell ref="P57:P58"/>
    <mergeCell ref="Y57:Y58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5"/>
  <sheetViews>
    <sheetView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37" t="str">
        <f>U10組合せ②!B1</f>
        <v>■第2日　10月17日</v>
      </c>
      <c r="B1" s="37"/>
      <c r="C1" s="137"/>
      <c r="D1" s="111"/>
      <c r="E1" s="111"/>
      <c r="F1" s="111"/>
      <c r="G1" s="37"/>
      <c r="H1" s="37"/>
      <c r="M1" s="500" t="s">
        <v>394</v>
      </c>
      <c r="N1" s="500"/>
      <c r="O1" s="500"/>
      <c r="P1" s="500"/>
      <c r="Q1" s="500"/>
      <c r="R1" s="501" t="str">
        <f>U10組合せ②!AC22</f>
        <v>粟野総合運動公園</v>
      </c>
      <c r="S1" s="501"/>
      <c r="T1" s="501"/>
      <c r="U1" s="501"/>
      <c r="V1" s="501"/>
      <c r="W1" s="501"/>
      <c r="X1" s="501"/>
      <c r="Y1" s="501"/>
    </row>
    <row r="2" spans="1:25" s="1" customFormat="1" ht="19.5" customHeight="1">
      <c r="D2" s="365" t="str">
        <f>U10組合せ②!G1</f>
        <v>決勝トーナメント</v>
      </c>
      <c r="E2" s="365"/>
      <c r="F2" s="365"/>
      <c r="G2" s="365"/>
      <c r="H2" s="365"/>
    </row>
    <row r="3" spans="1:25" ht="20.100000000000001" customHeight="1" thickBot="1">
      <c r="A3" s="110"/>
      <c r="B3" s="110"/>
      <c r="C3" s="110"/>
      <c r="D3" s="126"/>
      <c r="E3" s="126"/>
      <c r="F3" s="126"/>
      <c r="G3" s="291"/>
      <c r="H3" s="292"/>
      <c r="I3" s="110"/>
      <c r="J3" s="128"/>
      <c r="K3" s="497" t="s">
        <v>395</v>
      </c>
      <c r="L3" s="498"/>
      <c r="M3" s="498"/>
      <c r="N3" s="498"/>
      <c r="O3" s="499"/>
      <c r="P3" s="110"/>
      <c r="Q3" s="110"/>
      <c r="R3" s="292"/>
      <c r="S3" s="301"/>
      <c r="T3" s="126"/>
      <c r="U3" s="126"/>
      <c r="V3" s="126"/>
      <c r="W3" s="110"/>
      <c r="X3" s="110"/>
      <c r="Y3" s="110"/>
    </row>
    <row r="4" spans="1:25" ht="20.100000000000001" customHeight="1" thickTop="1">
      <c r="A4" s="38"/>
      <c r="B4" s="38"/>
      <c r="C4" s="121"/>
      <c r="D4" s="302"/>
      <c r="E4" s="38"/>
      <c r="F4" s="38" t="s">
        <v>329</v>
      </c>
      <c r="G4" s="38"/>
      <c r="H4" s="293"/>
      <c r="I4" s="38"/>
      <c r="J4" s="38"/>
      <c r="K4" s="38"/>
      <c r="L4" s="38"/>
      <c r="M4" s="38"/>
      <c r="N4" s="38"/>
      <c r="O4" s="38"/>
      <c r="P4" s="38"/>
      <c r="Q4" s="121"/>
      <c r="R4" s="298"/>
      <c r="S4" s="38"/>
      <c r="T4" s="38" t="s">
        <v>330</v>
      </c>
      <c r="U4" s="38"/>
      <c r="V4" s="296"/>
      <c r="W4" s="38"/>
      <c r="X4" s="38"/>
      <c r="Y4" s="38"/>
    </row>
    <row r="5" spans="1:25" ht="20.100000000000001" customHeight="1" thickBot="1">
      <c r="A5" s="38"/>
      <c r="B5" s="39"/>
      <c r="C5" s="39"/>
      <c r="D5" s="299"/>
      <c r="E5" s="38"/>
      <c r="F5" s="38"/>
      <c r="G5" s="38"/>
      <c r="H5" s="290"/>
      <c r="I5" s="39"/>
      <c r="J5" s="39"/>
      <c r="K5" s="38"/>
      <c r="L5" s="38"/>
      <c r="M5" s="38"/>
      <c r="N5" s="38"/>
      <c r="O5" s="38"/>
      <c r="P5" s="38"/>
      <c r="Q5" s="39"/>
      <c r="R5" s="299"/>
      <c r="S5" s="38"/>
      <c r="T5" s="38"/>
      <c r="U5" s="38"/>
      <c r="V5" s="290"/>
      <c r="W5" s="39"/>
      <c r="X5" s="39"/>
      <c r="Y5" s="38"/>
    </row>
    <row r="6" spans="1:25" ht="20.100000000000001" customHeight="1" thickTop="1">
      <c r="A6" s="46"/>
      <c r="B6" s="38"/>
      <c r="C6" s="38" t="s">
        <v>331</v>
      </c>
      <c r="D6" s="300"/>
      <c r="E6" s="48"/>
      <c r="F6" s="38"/>
      <c r="G6" s="121"/>
      <c r="H6" s="285"/>
      <c r="I6" s="38" t="s">
        <v>332</v>
      </c>
      <c r="J6" s="38"/>
      <c r="K6" s="50"/>
      <c r="L6" s="38"/>
      <c r="M6" s="38"/>
      <c r="N6" s="38"/>
      <c r="O6" s="46"/>
      <c r="P6" s="45"/>
      <c r="Q6" s="43" t="s">
        <v>333</v>
      </c>
      <c r="R6" s="300"/>
      <c r="S6" s="199"/>
      <c r="T6" s="38"/>
      <c r="U6" s="46"/>
      <c r="V6" s="285"/>
      <c r="W6" s="38" t="s">
        <v>334</v>
      </c>
      <c r="X6" s="46"/>
      <c r="Y6" s="38"/>
    </row>
    <row r="7" spans="1:25" ht="20.100000000000001" customHeight="1">
      <c r="A7" s="10"/>
      <c r="B7" s="1"/>
      <c r="C7" s="1"/>
      <c r="D7" s="295"/>
      <c r="E7" s="3"/>
      <c r="F7" s="1"/>
      <c r="G7" s="2"/>
      <c r="H7" s="294"/>
      <c r="I7" s="1"/>
      <c r="J7" s="1"/>
      <c r="K7" s="3"/>
      <c r="L7" s="1"/>
      <c r="M7" s="1"/>
      <c r="N7" s="1"/>
      <c r="O7" s="10"/>
      <c r="P7" s="1"/>
      <c r="Q7" s="1"/>
      <c r="R7" s="295"/>
      <c r="S7" s="1"/>
      <c r="T7" s="1"/>
      <c r="U7" s="1"/>
      <c r="V7" s="294"/>
      <c r="W7" s="1"/>
      <c r="X7" s="10"/>
      <c r="Y7" s="1"/>
    </row>
    <row r="8" spans="1:25" ht="20.100000000000001" customHeight="1">
      <c r="A8" s="493" t="s">
        <v>396</v>
      </c>
      <c r="B8" s="493"/>
      <c r="C8" s="1"/>
      <c r="D8" s="493" t="s">
        <v>397</v>
      </c>
      <c r="E8" s="493"/>
      <c r="F8" s="1"/>
      <c r="G8" s="493" t="s">
        <v>398</v>
      </c>
      <c r="H8" s="493"/>
      <c r="I8" s="1"/>
      <c r="J8" s="493" t="s">
        <v>399</v>
      </c>
      <c r="K8" s="493"/>
      <c r="L8" s="1"/>
      <c r="M8" s="1"/>
      <c r="N8" s="1"/>
      <c r="O8" s="493" t="s">
        <v>400</v>
      </c>
      <c r="P8" s="493"/>
      <c r="Q8" s="1"/>
      <c r="R8" s="493" t="s">
        <v>401</v>
      </c>
      <c r="S8" s="493"/>
      <c r="T8" s="1"/>
      <c r="U8" s="493" t="s">
        <v>402</v>
      </c>
      <c r="V8" s="493"/>
      <c r="W8" s="1"/>
      <c r="X8" s="493" t="s">
        <v>403</v>
      </c>
      <c r="Y8" s="493"/>
    </row>
    <row r="9" spans="1:25" ht="20.100000000000001" customHeight="1">
      <c r="A9" s="495" t="str">
        <f>U10組合せ②!AI43</f>
        <v>ＦＣグランディール宇都宮</v>
      </c>
      <c r="B9" s="495"/>
      <c r="C9" s="199"/>
      <c r="D9" s="495" t="str">
        <f>U10組合せ②!AI41</f>
        <v>ＦＥ．アトレチコ佐野</v>
      </c>
      <c r="E9" s="495"/>
      <c r="F9" s="129"/>
      <c r="G9" s="327" t="str">
        <f>U10組合せ②!AI39</f>
        <v>栃木サッカークラブＵ－１２</v>
      </c>
      <c r="H9" s="327"/>
      <c r="I9" s="129"/>
      <c r="J9" s="504" t="str">
        <f>U10組合せ②!AI37</f>
        <v>ＮＩＫＫＯ．ＳＰＯＲＴＳ．ＣＬＵＢ</v>
      </c>
      <c r="K9" s="504"/>
      <c r="L9" s="129"/>
      <c r="M9" s="129"/>
      <c r="N9" s="129"/>
      <c r="O9" s="495" t="str">
        <f>U10組合せ②!AI33</f>
        <v>ＦＣグラシアス</v>
      </c>
      <c r="P9" s="495"/>
      <c r="Q9" s="129"/>
      <c r="R9" s="494" t="str">
        <f>U10組合せ②!AI31</f>
        <v>ともぞうサッカークラブ　Ｕ１０</v>
      </c>
      <c r="S9" s="494"/>
      <c r="T9" s="129"/>
      <c r="U9" s="495" t="str">
        <f>U10組合せ②!AI29</f>
        <v>亀山サッカークラブ</v>
      </c>
      <c r="V9" s="495"/>
      <c r="W9" s="129"/>
      <c r="X9" s="504" t="str">
        <f>U10組合せ②!AI27</f>
        <v>ＫＯＨＡＲＵ　ＰＲＯＵＤ栃木フットボールクラブ</v>
      </c>
      <c r="Y9" s="504"/>
    </row>
    <row r="10" spans="1:25" ht="20.100000000000001" customHeight="1">
      <c r="A10" s="495"/>
      <c r="B10" s="495"/>
      <c r="C10" s="199"/>
      <c r="D10" s="495"/>
      <c r="E10" s="495"/>
      <c r="F10" s="129"/>
      <c r="G10" s="327"/>
      <c r="H10" s="327"/>
      <c r="I10" s="129"/>
      <c r="J10" s="504"/>
      <c r="K10" s="504"/>
      <c r="L10" s="129"/>
      <c r="M10" s="129"/>
      <c r="N10" s="129"/>
      <c r="O10" s="495"/>
      <c r="P10" s="495"/>
      <c r="Q10" s="129"/>
      <c r="R10" s="494"/>
      <c r="S10" s="494"/>
      <c r="T10" s="129"/>
      <c r="U10" s="495"/>
      <c r="V10" s="495"/>
      <c r="W10" s="129"/>
      <c r="X10" s="504"/>
      <c r="Y10" s="504"/>
    </row>
    <row r="11" spans="1:25" ht="20.100000000000001" customHeight="1">
      <c r="A11" s="495"/>
      <c r="B11" s="495"/>
      <c r="C11" s="199"/>
      <c r="D11" s="495"/>
      <c r="E11" s="495"/>
      <c r="F11" s="129"/>
      <c r="G11" s="327"/>
      <c r="H11" s="327"/>
      <c r="I11" s="129"/>
      <c r="J11" s="504"/>
      <c r="K11" s="504"/>
      <c r="L11" s="129"/>
      <c r="M11" s="129"/>
      <c r="N11" s="129"/>
      <c r="O11" s="495"/>
      <c r="P11" s="495"/>
      <c r="Q11" s="129"/>
      <c r="R11" s="494"/>
      <c r="S11" s="494"/>
      <c r="T11" s="129"/>
      <c r="U11" s="495"/>
      <c r="V11" s="495"/>
      <c r="W11" s="129"/>
      <c r="X11" s="504"/>
      <c r="Y11" s="504"/>
    </row>
    <row r="12" spans="1:25" ht="20.100000000000001" customHeight="1">
      <c r="A12" s="495"/>
      <c r="B12" s="495"/>
      <c r="C12" s="199"/>
      <c r="D12" s="495"/>
      <c r="E12" s="495"/>
      <c r="F12" s="129"/>
      <c r="G12" s="327"/>
      <c r="H12" s="327"/>
      <c r="I12" s="129"/>
      <c r="J12" s="504"/>
      <c r="K12" s="504"/>
      <c r="L12" s="129"/>
      <c r="M12" s="129"/>
      <c r="N12" s="129"/>
      <c r="O12" s="495"/>
      <c r="P12" s="495"/>
      <c r="Q12" s="129"/>
      <c r="R12" s="494"/>
      <c r="S12" s="494"/>
      <c r="T12" s="129"/>
      <c r="U12" s="495"/>
      <c r="V12" s="495"/>
      <c r="W12" s="129"/>
      <c r="X12" s="504"/>
      <c r="Y12" s="504"/>
    </row>
    <row r="13" spans="1:25" ht="20.100000000000001" customHeight="1">
      <c r="A13" s="495"/>
      <c r="B13" s="495"/>
      <c r="C13" s="199"/>
      <c r="D13" s="495"/>
      <c r="E13" s="495"/>
      <c r="F13" s="129"/>
      <c r="G13" s="327"/>
      <c r="H13" s="327"/>
      <c r="I13" s="129"/>
      <c r="J13" s="504"/>
      <c r="K13" s="504"/>
      <c r="L13" s="129"/>
      <c r="M13" s="129"/>
      <c r="N13" s="129"/>
      <c r="O13" s="495"/>
      <c r="P13" s="495"/>
      <c r="Q13" s="129"/>
      <c r="R13" s="494"/>
      <c r="S13" s="494"/>
      <c r="T13" s="129"/>
      <c r="U13" s="495"/>
      <c r="V13" s="495"/>
      <c r="W13" s="129"/>
      <c r="X13" s="504"/>
      <c r="Y13" s="504"/>
    </row>
    <row r="14" spans="1:25" ht="20.100000000000001" customHeight="1">
      <c r="A14" s="495"/>
      <c r="B14" s="495"/>
      <c r="C14" s="199"/>
      <c r="D14" s="495"/>
      <c r="E14" s="495"/>
      <c r="F14" s="129"/>
      <c r="G14" s="327"/>
      <c r="H14" s="327"/>
      <c r="I14" s="129"/>
      <c r="J14" s="504"/>
      <c r="K14" s="504"/>
      <c r="L14" s="129"/>
      <c r="M14" s="129"/>
      <c r="N14" s="129"/>
      <c r="O14" s="495"/>
      <c r="P14" s="495"/>
      <c r="Q14" s="129"/>
      <c r="R14" s="494"/>
      <c r="S14" s="494"/>
      <c r="T14" s="129"/>
      <c r="U14" s="495"/>
      <c r="V14" s="495"/>
      <c r="W14" s="129"/>
      <c r="X14" s="504"/>
      <c r="Y14" s="504"/>
    </row>
    <row r="15" spans="1:25" ht="20.100000000000001" customHeight="1">
      <c r="A15" s="495"/>
      <c r="B15" s="495"/>
      <c r="C15" s="199"/>
      <c r="D15" s="495"/>
      <c r="E15" s="495"/>
      <c r="F15" s="129"/>
      <c r="G15" s="327"/>
      <c r="H15" s="327"/>
      <c r="I15" s="129"/>
      <c r="J15" s="504"/>
      <c r="K15" s="504"/>
      <c r="L15" s="129"/>
      <c r="M15" s="129"/>
      <c r="N15" s="129"/>
      <c r="O15" s="495"/>
      <c r="P15" s="495"/>
      <c r="Q15" s="129"/>
      <c r="R15" s="494"/>
      <c r="S15" s="494"/>
      <c r="T15" s="129"/>
      <c r="U15" s="495"/>
      <c r="V15" s="495"/>
      <c r="W15" s="129"/>
      <c r="X15" s="504"/>
      <c r="Y15" s="504"/>
    </row>
    <row r="16" spans="1:25" ht="20.100000000000001" customHeight="1">
      <c r="A16" s="495"/>
      <c r="B16" s="495"/>
      <c r="C16" s="199"/>
      <c r="D16" s="495"/>
      <c r="E16" s="495"/>
      <c r="F16" s="129"/>
      <c r="G16" s="327"/>
      <c r="H16" s="327"/>
      <c r="I16" s="129"/>
      <c r="J16" s="504"/>
      <c r="K16" s="504"/>
      <c r="L16" s="129"/>
      <c r="M16" s="129"/>
      <c r="N16" s="129"/>
      <c r="O16" s="495"/>
      <c r="P16" s="495"/>
      <c r="Q16" s="129"/>
      <c r="R16" s="494"/>
      <c r="S16" s="494"/>
      <c r="T16" s="129"/>
      <c r="U16" s="495"/>
      <c r="V16" s="495"/>
      <c r="W16" s="129"/>
      <c r="X16" s="504"/>
      <c r="Y16" s="504"/>
    </row>
    <row r="17" spans="1:25" ht="20.100000000000001" customHeight="1">
      <c r="A17" s="495"/>
      <c r="B17" s="495"/>
      <c r="C17" s="199"/>
      <c r="D17" s="495"/>
      <c r="E17" s="495"/>
      <c r="F17" s="129"/>
      <c r="G17" s="327"/>
      <c r="H17" s="327"/>
      <c r="I17" s="129"/>
      <c r="J17" s="504"/>
      <c r="K17" s="504"/>
      <c r="L17" s="129"/>
      <c r="M17" s="129"/>
      <c r="N17" s="129"/>
      <c r="O17" s="495"/>
      <c r="P17" s="495"/>
      <c r="Q17" s="129"/>
      <c r="R17" s="494"/>
      <c r="S17" s="494"/>
      <c r="T17" s="129"/>
      <c r="U17" s="495"/>
      <c r="V17" s="495"/>
      <c r="W17" s="129"/>
      <c r="X17" s="504"/>
      <c r="Y17" s="504"/>
    </row>
    <row r="18" spans="1:25" ht="20.100000000000001" customHeight="1">
      <c r="A18" s="495"/>
      <c r="B18" s="495"/>
      <c r="C18" s="199"/>
      <c r="D18" s="495"/>
      <c r="E18" s="495"/>
      <c r="F18" s="129"/>
      <c r="G18" s="327"/>
      <c r="H18" s="327"/>
      <c r="I18" s="129"/>
      <c r="J18" s="504"/>
      <c r="K18" s="504"/>
      <c r="L18" s="129"/>
      <c r="M18" s="129"/>
      <c r="N18" s="129"/>
      <c r="O18" s="495"/>
      <c r="P18" s="495"/>
      <c r="Q18" s="129"/>
      <c r="R18" s="494"/>
      <c r="S18" s="494"/>
      <c r="T18" s="129"/>
      <c r="U18" s="495"/>
      <c r="V18" s="495"/>
      <c r="W18" s="129"/>
      <c r="X18" s="504"/>
      <c r="Y18" s="504"/>
    </row>
    <row r="19" spans="1:25" ht="20.100000000000001" customHeight="1">
      <c r="A19" s="495"/>
      <c r="B19" s="495"/>
      <c r="C19" s="199"/>
      <c r="D19" s="495"/>
      <c r="E19" s="495"/>
      <c r="F19" s="129"/>
      <c r="G19" s="327"/>
      <c r="H19" s="327"/>
      <c r="I19" s="129"/>
      <c r="J19" s="504"/>
      <c r="K19" s="504"/>
      <c r="L19" s="129"/>
      <c r="M19" s="129"/>
      <c r="N19" s="129"/>
      <c r="O19" s="495"/>
      <c r="P19" s="495"/>
      <c r="Q19" s="129"/>
      <c r="R19" s="494"/>
      <c r="S19" s="494"/>
      <c r="T19" s="129"/>
      <c r="U19" s="495"/>
      <c r="V19" s="495"/>
      <c r="W19" s="129"/>
      <c r="X19" s="504"/>
      <c r="Y19" s="504"/>
    </row>
    <row r="20" spans="1:25" ht="20.100000000000001" customHeight="1">
      <c r="A20" s="130"/>
      <c r="B20" s="130"/>
      <c r="C20" s="215"/>
      <c r="D20" s="130"/>
      <c r="E20" s="130"/>
      <c r="F20" s="51"/>
      <c r="G20" s="130"/>
      <c r="H20" s="130"/>
      <c r="I20" s="51"/>
      <c r="J20" s="130"/>
      <c r="K20" s="130"/>
      <c r="L20" s="51"/>
      <c r="M20" s="51"/>
      <c r="N20" s="51"/>
      <c r="O20" s="131"/>
      <c r="P20" s="131"/>
      <c r="Q20" s="51"/>
      <c r="R20" s="131"/>
      <c r="S20" s="131"/>
      <c r="T20" s="51"/>
      <c r="U20" s="131"/>
      <c r="V20" s="131"/>
      <c r="W20" s="51"/>
      <c r="X20" s="130"/>
      <c r="Y20" s="130"/>
    </row>
    <row r="21" spans="1:25" ht="20.100000000000001" customHeight="1" thickBot="1">
      <c r="A21" s="110"/>
      <c r="B21" s="110"/>
      <c r="C21" s="110"/>
      <c r="D21" s="292"/>
      <c r="E21" s="292"/>
      <c r="F21" s="301"/>
      <c r="G21" s="126"/>
      <c r="H21" s="126"/>
      <c r="I21" s="110"/>
      <c r="J21" s="110"/>
      <c r="K21" s="497" t="s">
        <v>404</v>
      </c>
      <c r="L21" s="498"/>
      <c r="M21" s="498"/>
      <c r="N21" s="498"/>
      <c r="O21" s="499"/>
      <c r="P21" s="110"/>
      <c r="Q21" s="110"/>
      <c r="R21" s="292"/>
      <c r="S21" s="301"/>
      <c r="T21" s="127"/>
      <c r="U21" s="126"/>
      <c r="V21" s="126"/>
      <c r="W21" s="110"/>
      <c r="X21" s="110"/>
      <c r="Y21" s="110"/>
    </row>
    <row r="22" spans="1:25" ht="20.100000000000001" customHeight="1" thickTop="1">
      <c r="A22" s="38"/>
      <c r="B22" s="121"/>
      <c r="C22" s="288"/>
      <c r="D22" s="38"/>
      <c r="E22" s="38"/>
      <c r="F22" s="38" t="s">
        <v>344</v>
      </c>
      <c r="G22" s="38"/>
      <c r="H22" s="296"/>
      <c r="I22" s="38"/>
      <c r="J22" s="38"/>
      <c r="K22" s="38"/>
      <c r="L22" s="38"/>
      <c r="M22" s="38"/>
      <c r="N22" s="38"/>
      <c r="O22" s="38"/>
      <c r="P22" s="121"/>
      <c r="Q22" s="288"/>
      <c r="R22" s="38"/>
      <c r="S22" s="38"/>
      <c r="T22" s="38" t="s">
        <v>345</v>
      </c>
      <c r="U22" s="38"/>
      <c r="V22" s="296"/>
      <c r="W22" s="38"/>
      <c r="X22" s="38"/>
      <c r="Y22" s="38"/>
    </row>
    <row r="23" spans="1:25" ht="20.100000000000001" customHeight="1" thickBot="1">
      <c r="A23" s="38"/>
      <c r="B23" s="289"/>
      <c r="C23" s="290"/>
      <c r="D23" s="38"/>
      <c r="E23" s="38"/>
      <c r="F23" s="38"/>
      <c r="G23" s="38"/>
      <c r="H23" s="290"/>
      <c r="I23" s="39"/>
      <c r="J23" s="39"/>
      <c r="K23" s="38"/>
      <c r="L23" s="38"/>
      <c r="M23" s="38"/>
      <c r="N23" s="38"/>
      <c r="O23" s="38"/>
      <c r="P23" s="289"/>
      <c r="Q23" s="290"/>
      <c r="R23" s="39"/>
      <c r="S23" s="38"/>
      <c r="T23" s="38"/>
      <c r="U23" s="38"/>
      <c r="V23" s="290"/>
      <c r="W23" s="39"/>
      <c r="X23" s="39"/>
      <c r="Y23" s="38"/>
    </row>
    <row r="24" spans="1:25" ht="20.100000000000001" customHeight="1" thickTop="1">
      <c r="A24" s="121"/>
      <c r="B24" s="285"/>
      <c r="C24" s="38" t="s">
        <v>346</v>
      </c>
      <c r="D24" s="47"/>
      <c r="E24" s="48"/>
      <c r="F24" s="38"/>
      <c r="G24" s="46"/>
      <c r="H24" s="285"/>
      <c r="I24" s="38" t="s">
        <v>347</v>
      </c>
      <c r="J24" s="38"/>
      <c r="K24" s="50"/>
      <c r="L24" s="38"/>
      <c r="M24" s="38"/>
      <c r="N24" s="38"/>
      <c r="O24" s="121"/>
      <c r="P24" s="285"/>
      <c r="Q24" s="43" t="s">
        <v>348</v>
      </c>
      <c r="R24" s="75"/>
      <c r="S24" s="199"/>
      <c r="T24" s="38"/>
      <c r="U24" s="46"/>
      <c r="V24" s="285"/>
      <c r="W24" s="38" t="s">
        <v>349</v>
      </c>
      <c r="X24" s="46"/>
      <c r="Y24" s="38"/>
    </row>
    <row r="25" spans="1:25" ht="20.100000000000001" customHeight="1">
      <c r="A25" s="2"/>
      <c r="B25" s="294"/>
      <c r="C25" s="1"/>
      <c r="D25" s="1"/>
      <c r="E25" s="3"/>
      <c r="F25" s="1"/>
      <c r="G25" s="10"/>
      <c r="H25" s="294"/>
      <c r="I25" s="1"/>
      <c r="J25" s="1"/>
      <c r="K25" s="3"/>
      <c r="L25" s="1"/>
      <c r="M25" s="1"/>
      <c r="N25" s="1"/>
      <c r="O25" s="2"/>
      <c r="P25" s="294"/>
      <c r="Q25" s="1"/>
      <c r="R25" s="10"/>
      <c r="S25" s="1"/>
      <c r="T25" s="1"/>
      <c r="U25" s="1"/>
      <c r="V25" s="294"/>
      <c r="W25" s="1"/>
      <c r="X25" s="10"/>
      <c r="Y25" s="1"/>
    </row>
    <row r="26" spans="1:25" ht="20.100000000000001" customHeight="1">
      <c r="A26" s="493" t="s">
        <v>405</v>
      </c>
      <c r="B26" s="493"/>
      <c r="C26" s="1"/>
      <c r="D26" s="493" t="s">
        <v>406</v>
      </c>
      <c r="E26" s="493"/>
      <c r="F26" s="1"/>
      <c r="G26" s="493" t="s">
        <v>407</v>
      </c>
      <c r="H26" s="493"/>
      <c r="I26" s="1"/>
      <c r="J26" s="493" t="s">
        <v>408</v>
      </c>
      <c r="K26" s="493"/>
      <c r="L26" s="1"/>
      <c r="M26" s="1"/>
      <c r="N26" s="1"/>
      <c r="O26" s="493" t="s">
        <v>409</v>
      </c>
      <c r="P26" s="493"/>
      <c r="Q26" s="1"/>
      <c r="R26" s="493" t="s">
        <v>410</v>
      </c>
      <c r="S26" s="493"/>
      <c r="T26" s="1"/>
      <c r="U26" s="493" t="s">
        <v>411</v>
      </c>
      <c r="V26" s="493"/>
      <c r="W26" s="1"/>
      <c r="X26" s="493" t="s">
        <v>412</v>
      </c>
      <c r="Y26" s="493"/>
    </row>
    <row r="27" spans="1:25" ht="20.100000000000001" customHeight="1">
      <c r="A27" s="327" t="str">
        <f>U10組合せ②!AI21</f>
        <v>アルゼンチンサッカークラブ日光</v>
      </c>
      <c r="B27" s="327"/>
      <c r="C27" s="199"/>
      <c r="D27" s="495" t="str">
        <f>U10組合せ②!AI19</f>
        <v>ＦＣスポルト宇都宮</v>
      </c>
      <c r="E27" s="495"/>
      <c r="F27" s="129"/>
      <c r="G27" s="495" t="str">
        <f>U10組合せ②!AI17</f>
        <v>ＦＣ みらい</v>
      </c>
      <c r="H27" s="495"/>
      <c r="I27" s="129"/>
      <c r="J27" s="495" t="str">
        <f>U10組合せ②!AI15</f>
        <v>緑が丘 ＹＦＣサッカー教室</v>
      </c>
      <c r="K27" s="495"/>
      <c r="L27" s="129"/>
      <c r="M27" s="129"/>
      <c r="N27" s="129"/>
      <c r="O27" s="327" t="str">
        <f>U10組合せ②!AI11</f>
        <v>野木ＳＳＳ</v>
      </c>
      <c r="P27" s="327"/>
      <c r="Q27" s="129"/>
      <c r="R27" s="495" t="str">
        <f>U10組合せ②!AI9</f>
        <v>ＨＦＣ．ＺＥＲＯ真岡</v>
      </c>
      <c r="S27" s="495"/>
      <c r="T27" s="129"/>
      <c r="U27" s="495" t="str">
        <f>U10組合せ②!AI7</f>
        <v>宝木キッカーズ</v>
      </c>
      <c r="V27" s="495"/>
      <c r="W27" s="129"/>
      <c r="X27" s="495" t="str">
        <f>U10組合せ②!AI5</f>
        <v>ＦＣ毛野</v>
      </c>
      <c r="Y27" s="495"/>
    </row>
    <row r="28" spans="1:25" ht="20.100000000000001" customHeight="1">
      <c r="A28" s="327"/>
      <c r="B28" s="327"/>
      <c r="C28" s="199"/>
      <c r="D28" s="495"/>
      <c r="E28" s="495"/>
      <c r="F28" s="129"/>
      <c r="G28" s="495"/>
      <c r="H28" s="495"/>
      <c r="I28" s="129"/>
      <c r="J28" s="495"/>
      <c r="K28" s="495"/>
      <c r="L28" s="129"/>
      <c r="M28" s="129"/>
      <c r="N28" s="129"/>
      <c r="O28" s="327"/>
      <c r="P28" s="327"/>
      <c r="Q28" s="129"/>
      <c r="R28" s="495"/>
      <c r="S28" s="495"/>
      <c r="T28" s="129"/>
      <c r="U28" s="495"/>
      <c r="V28" s="495"/>
      <c r="W28" s="129"/>
      <c r="X28" s="495"/>
      <c r="Y28" s="495"/>
    </row>
    <row r="29" spans="1:25" ht="20.100000000000001" customHeight="1">
      <c r="A29" s="327"/>
      <c r="B29" s="327"/>
      <c r="C29" s="199"/>
      <c r="D29" s="495"/>
      <c r="E29" s="495"/>
      <c r="F29" s="129"/>
      <c r="G29" s="495"/>
      <c r="H29" s="495"/>
      <c r="I29" s="129"/>
      <c r="J29" s="495"/>
      <c r="K29" s="495"/>
      <c r="L29" s="129"/>
      <c r="M29" s="129"/>
      <c r="N29" s="129"/>
      <c r="O29" s="327"/>
      <c r="P29" s="327"/>
      <c r="Q29" s="129"/>
      <c r="R29" s="495"/>
      <c r="S29" s="495"/>
      <c r="T29" s="129"/>
      <c r="U29" s="495"/>
      <c r="V29" s="495"/>
      <c r="W29" s="129"/>
      <c r="X29" s="495"/>
      <c r="Y29" s="495"/>
    </row>
    <row r="30" spans="1:25" ht="20.100000000000001" customHeight="1">
      <c r="A30" s="327"/>
      <c r="B30" s="327"/>
      <c r="C30" s="199"/>
      <c r="D30" s="495"/>
      <c r="E30" s="495"/>
      <c r="F30" s="129"/>
      <c r="G30" s="495"/>
      <c r="H30" s="495"/>
      <c r="I30" s="129"/>
      <c r="J30" s="495"/>
      <c r="K30" s="495"/>
      <c r="L30" s="129"/>
      <c r="M30" s="129"/>
      <c r="N30" s="129"/>
      <c r="O30" s="327"/>
      <c r="P30" s="327"/>
      <c r="Q30" s="129"/>
      <c r="R30" s="495"/>
      <c r="S30" s="495"/>
      <c r="T30" s="129"/>
      <c r="U30" s="495"/>
      <c r="V30" s="495"/>
      <c r="W30" s="129"/>
      <c r="X30" s="495"/>
      <c r="Y30" s="495"/>
    </row>
    <row r="31" spans="1:25" ht="20.100000000000001" customHeight="1">
      <c r="A31" s="327"/>
      <c r="B31" s="327"/>
      <c r="C31" s="199"/>
      <c r="D31" s="495"/>
      <c r="E31" s="495"/>
      <c r="F31" s="129"/>
      <c r="G31" s="495"/>
      <c r="H31" s="495"/>
      <c r="I31" s="129"/>
      <c r="J31" s="495"/>
      <c r="K31" s="495"/>
      <c r="L31" s="129"/>
      <c r="M31" s="129"/>
      <c r="N31" s="129"/>
      <c r="O31" s="327"/>
      <c r="P31" s="327"/>
      <c r="Q31" s="129"/>
      <c r="R31" s="495"/>
      <c r="S31" s="495"/>
      <c r="T31" s="129"/>
      <c r="U31" s="495"/>
      <c r="V31" s="495"/>
      <c r="W31" s="129"/>
      <c r="X31" s="495"/>
      <c r="Y31" s="495"/>
    </row>
    <row r="32" spans="1:25" ht="20.100000000000001" customHeight="1">
      <c r="A32" s="327"/>
      <c r="B32" s="327"/>
      <c r="C32" s="199"/>
      <c r="D32" s="495"/>
      <c r="E32" s="495"/>
      <c r="F32" s="129"/>
      <c r="G32" s="495"/>
      <c r="H32" s="495"/>
      <c r="I32" s="129"/>
      <c r="J32" s="495"/>
      <c r="K32" s="495"/>
      <c r="L32" s="129"/>
      <c r="M32" s="129"/>
      <c r="N32" s="129"/>
      <c r="O32" s="327"/>
      <c r="P32" s="327"/>
      <c r="Q32" s="129"/>
      <c r="R32" s="495"/>
      <c r="S32" s="495"/>
      <c r="T32" s="129"/>
      <c r="U32" s="495"/>
      <c r="V32" s="495"/>
      <c r="W32" s="129"/>
      <c r="X32" s="495"/>
      <c r="Y32" s="495"/>
    </row>
    <row r="33" spans="1:28" ht="20.100000000000001" customHeight="1">
      <c r="A33" s="327"/>
      <c r="B33" s="327"/>
      <c r="C33" s="199"/>
      <c r="D33" s="495"/>
      <c r="E33" s="495"/>
      <c r="F33" s="129"/>
      <c r="G33" s="495"/>
      <c r="H33" s="495"/>
      <c r="I33" s="129"/>
      <c r="J33" s="495"/>
      <c r="K33" s="495"/>
      <c r="L33" s="129"/>
      <c r="M33" s="129"/>
      <c r="N33" s="129"/>
      <c r="O33" s="327"/>
      <c r="P33" s="327"/>
      <c r="Q33" s="129"/>
      <c r="R33" s="495"/>
      <c r="S33" s="495"/>
      <c r="T33" s="129"/>
      <c r="U33" s="495"/>
      <c r="V33" s="495"/>
      <c r="W33" s="129"/>
      <c r="X33" s="495"/>
      <c r="Y33" s="495"/>
    </row>
    <row r="34" spans="1:28" ht="20.100000000000001" customHeight="1">
      <c r="A34" s="327"/>
      <c r="B34" s="327"/>
      <c r="C34" s="199"/>
      <c r="D34" s="495"/>
      <c r="E34" s="495"/>
      <c r="F34" s="129"/>
      <c r="G34" s="495"/>
      <c r="H34" s="495"/>
      <c r="I34" s="129"/>
      <c r="J34" s="495"/>
      <c r="K34" s="495"/>
      <c r="L34" s="129"/>
      <c r="M34" s="129"/>
      <c r="N34" s="129"/>
      <c r="O34" s="327"/>
      <c r="P34" s="327"/>
      <c r="Q34" s="129"/>
      <c r="R34" s="495"/>
      <c r="S34" s="495"/>
      <c r="T34" s="129"/>
      <c r="U34" s="495"/>
      <c r="V34" s="495"/>
      <c r="W34" s="129"/>
      <c r="X34" s="495"/>
      <c r="Y34" s="495"/>
    </row>
    <row r="35" spans="1:28" ht="20.100000000000001" customHeight="1">
      <c r="A35" s="327"/>
      <c r="B35" s="327"/>
      <c r="C35" s="199"/>
      <c r="D35" s="495"/>
      <c r="E35" s="495"/>
      <c r="F35" s="129"/>
      <c r="G35" s="495"/>
      <c r="H35" s="495"/>
      <c r="I35" s="129"/>
      <c r="J35" s="495"/>
      <c r="K35" s="495"/>
      <c r="L35" s="129"/>
      <c r="M35" s="129"/>
      <c r="N35" s="129"/>
      <c r="O35" s="327"/>
      <c r="P35" s="327"/>
      <c r="Q35" s="129"/>
      <c r="R35" s="495"/>
      <c r="S35" s="495"/>
      <c r="T35" s="129"/>
      <c r="U35" s="495"/>
      <c r="V35" s="495"/>
      <c r="W35" s="129"/>
      <c r="X35" s="495"/>
      <c r="Y35" s="495"/>
    </row>
    <row r="36" spans="1:28" ht="20.100000000000001" customHeight="1">
      <c r="A36" s="327"/>
      <c r="B36" s="327"/>
      <c r="C36" s="199"/>
      <c r="D36" s="495"/>
      <c r="E36" s="495"/>
      <c r="F36" s="129"/>
      <c r="G36" s="495"/>
      <c r="H36" s="495"/>
      <c r="I36" s="129"/>
      <c r="J36" s="495"/>
      <c r="K36" s="495"/>
      <c r="L36" s="129"/>
      <c r="M36" s="129"/>
      <c r="N36" s="129"/>
      <c r="O36" s="327"/>
      <c r="P36" s="327"/>
      <c r="Q36" s="129"/>
      <c r="R36" s="495"/>
      <c r="S36" s="495"/>
      <c r="T36" s="129"/>
      <c r="U36" s="495"/>
      <c r="V36" s="495"/>
      <c r="W36" s="129"/>
      <c r="X36" s="495"/>
      <c r="Y36" s="495"/>
    </row>
    <row r="37" spans="1:28" ht="20.100000000000001" customHeight="1">
      <c r="A37" s="327"/>
      <c r="B37" s="327"/>
      <c r="C37" s="199"/>
      <c r="D37" s="495"/>
      <c r="E37" s="495"/>
      <c r="F37" s="129"/>
      <c r="G37" s="495"/>
      <c r="H37" s="495"/>
      <c r="I37" s="129"/>
      <c r="J37" s="495"/>
      <c r="K37" s="495"/>
      <c r="L37" s="129"/>
      <c r="M37" s="129"/>
      <c r="N37" s="129"/>
      <c r="O37" s="327"/>
      <c r="P37" s="327"/>
      <c r="Q37" s="129"/>
      <c r="R37" s="495"/>
      <c r="S37" s="495"/>
      <c r="T37" s="129"/>
      <c r="U37" s="495"/>
      <c r="V37" s="495"/>
      <c r="W37" s="129"/>
      <c r="X37" s="495"/>
      <c r="Y37" s="495"/>
    </row>
    <row r="38" spans="1:28" ht="20.100000000000001" customHeight="1">
      <c r="A38" s="11"/>
      <c r="B38" s="11"/>
      <c r="C38" s="11"/>
      <c r="D38" s="11"/>
      <c r="E38" s="1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1"/>
      <c r="Y38" s="11"/>
      <c r="Z38" s="11"/>
    </row>
    <row r="39" spans="1:28" ht="20.100000000000001" customHeight="1">
      <c r="A39" s="133" t="s">
        <v>358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V39" s="486" t="s">
        <v>359</v>
      </c>
      <c r="W39" s="486"/>
      <c r="X39" s="486"/>
      <c r="Y39" s="139" t="s">
        <v>360</v>
      </c>
    </row>
    <row r="40" spans="1:28" ht="18" customHeight="1">
      <c r="A40" s="488" t="s">
        <v>226</v>
      </c>
      <c r="B40" s="489" t="s">
        <v>282</v>
      </c>
      <c r="C40" s="490">
        <v>0.39583333333333331</v>
      </c>
      <c r="D40" s="490"/>
      <c r="E40" s="365" t="str">
        <f>A9</f>
        <v>ＦＣグランディール宇都宮</v>
      </c>
      <c r="F40" s="365"/>
      <c r="G40" s="365"/>
      <c r="H40" s="365"/>
      <c r="I40" s="365"/>
      <c r="J40" s="484">
        <f>L40+L41</f>
        <v>0</v>
      </c>
      <c r="K40" s="483" t="s">
        <v>361</v>
      </c>
      <c r="L40" s="104">
        <v>0</v>
      </c>
      <c r="M40" s="104" t="s">
        <v>362</v>
      </c>
      <c r="N40" s="104">
        <v>2</v>
      </c>
      <c r="O40" s="483" t="s">
        <v>363</v>
      </c>
      <c r="P40" s="484">
        <f>N40+N41</f>
        <v>2</v>
      </c>
      <c r="Q40" s="487" t="str">
        <f>D9</f>
        <v>ＦＥ．アトレチコ佐野</v>
      </c>
      <c r="R40" s="487"/>
      <c r="S40" s="487"/>
      <c r="T40" s="487"/>
      <c r="U40" s="487"/>
      <c r="V40" s="486" t="s">
        <v>413</v>
      </c>
      <c r="W40" s="486"/>
      <c r="X40" s="486"/>
      <c r="Y40" s="485" t="s">
        <v>403</v>
      </c>
      <c r="AB40" s="134"/>
    </row>
    <row r="41" spans="1:28" ht="18" customHeight="1">
      <c r="A41" s="488"/>
      <c r="B41" s="489"/>
      <c r="C41" s="490"/>
      <c r="D41" s="490"/>
      <c r="E41" s="365"/>
      <c r="F41" s="365"/>
      <c r="G41" s="365"/>
      <c r="H41" s="365"/>
      <c r="I41" s="365"/>
      <c r="J41" s="484"/>
      <c r="K41" s="483"/>
      <c r="L41" s="104">
        <v>0</v>
      </c>
      <c r="M41" s="104" t="s">
        <v>362</v>
      </c>
      <c r="N41" s="104">
        <v>0</v>
      </c>
      <c r="O41" s="483"/>
      <c r="P41" s="484"/>
      <c r="Q41" s="487"/>
      <c r="R41" s="487"/>
      <c r="S41" s="487"/>
      <c r="T41" s="487"/>
      <c r="U41" s="487"/>
      <c r="V41" s="486"/>
      <c r="W41" s="486"/>
      <c r="X41" s="486"/>
      <c r="Y41" s="485"/>
    </row>
    <row r="42" spans="1:28" ht="10.199999999999999" customHeight="1">
      <c r="A42" s="207"/>
      <c r="B42" s="208"/>
      <c r="C42" s="209"/>
      <c r="D42" s="209"/>
      <c r="E42" s="199"/>
      <c r="F42" s="199"/>
      <c r="G42" s="199"/>
      <c r="H42" s="199"/>
      <c r="I42" s="199"/>
      <c r="J42" s="104"/>
      <c r="K42" s="277"/>
      <c r="L42" s="104"/>
      <c r="M42" s="104"/>
      <c r="N42" s="104"/>
      <c r="O42" s="277"/>
      <c r="P42" s="104"/>
      <c r="Q42" s="199"/>
      <c r="R42" s="199"/>
      <c r="S42" s="199"/>
      <c r="T42" s="199"/>
      <c r="V42" s="35"/>
      <c r="W42" s="35"/>
      <c r="X42" s="35"/>
      <c r="Y42" s="206"/>
    </row>
    <row r="43" spans="1:28" ht="18" customHeight="1">
      <c r="A43" s="488" t="s">
        <v>228</v>
      </c>
      <c r="B43" s="489" t="s">
        <v>282</v>
      </c>
      <c r="C43" s="490">
        <v>0.39583333333333331</v>
      </c>
      <c r="D43" s="490"/>
      <c r="E43" s="487" t="str">
        <f>G9</f>
        <v>栃木サッカークラブＵ－１２</v>
      </c>
      <c r="F43" s="487"/>
      <c r="G43" s="487"/>
      <c r="H43" s="487"/>
      <c r="I43" s="487"/>
      <c r="J43" s="484">
        <f>L43+L44</f>
        <v>3</v>
      </c>
      <c r="K43" s="483" t="s">
        <v>361</v>
      </c>
      <c r="L43" s="104">
        <v>2</v>
      </c>
      <c r="M43" s="104" t="s">
        <v>362</v>
      </c>
      <c r="N43" s="104">
        <v>0</v>
      </c>
      <c r="O43" s="483" t="s">
        <v>363</v>
      </c>
      <c r="P43" s="484">
        <f>N43+N44</f>
        <v>0</v>
      </c>
      <c r="Q43" s="365" t="str">
        <f>J9</f>
        <v>ＮＩＫＫＯ．ＳＰＯＲＴＳ．ＣＬＵＢ</v>
      </c>
      <c r="R43" s="365"/>
      <c r="S43" s="365"/>
      <c r="T43" s="365"/>
      <c r="U43" s="365"/>
      <c r="V43" s="486" t="s">
        <v>414</v>
      </c>
      <c r="W43" s="486"/>
      <c r="X43" s="486"/>
      <c r="Y43" s="485" t="s">
        <v>400</v>
      </c>
    </row>
    <row r="44" spans="1:28" ht="18" customHeight="1">
      <c r="A44" s="488"/>
      <c r="B44" s="489"/>
      <c r="C44" s="490"/>
      <c r="D44" s="490"/>
      <c r="E44" s="487"/>
      <c r="F44" s="487"/>
      <c r="G44" s="487"/>
      <c r="H44" s="487"/>
      <c r="I44" s="487"/>
      <c r="J44" s="484"/>
      <c r="K44" s="483"/>
      <c r="L44" s="104">
        <v>1</v>
      </c>
      <c r="M44" s="104" t="s">
        <v>362</v>
      </c>
      <c r="N44" s="104">
        <v>0</v>
      </c>
      <c r="O44" s="483"/>
      <c r="P44" s="484"/>
      <c r="Q44" s="365"/>
      <c r="R44" s="365"/>
      <c r="S44" s="365"/>
      <c r="T44" s="365"/>
      <c r="U44" s="365"/>
      <c r="V44" s="486"/>
      <c r="W44" s="486"/>
      <c r="X44" s="486"/>
      <c r="Y44" s="485"/>
    </row>
    <row r="45" spans="1:28" ht="10.199999999999999" customHeight="1">
      <c r="A45" s="207"/>
      <c r="B45" s="208"/>
      <c r="C45" s="209"/>
      <c r="D45" s="209"/>
      <c r="E45" s="199"/>
      <c r="F45" s="199"/>
      <c r="G45" s="199"/>
      <c r="H45" s="199"/>
      <c r="I45" s="199"/>
      <c r="J45" s="104"/>
      <c r="K45" s="277"/>
      <c r="L45" s="104"/>
      <c r="M45" s="104"/>
      <c r="N45" s="104"/>
      <c r="O45" s="277"/>
      <c r="P45" s="104"/>
      <c r="Q45" s="199"/>
      <c r="R45" s="199"/>
      <c r="S45" s="199"/>
      <c r="T45" s="199"/>
      <c r="V45" s="35"/>
      <c r="W45" s="35"/>
      <c r="X45" s="35"/>
      <c r="Y45" s="206"/>
    </row>
    <row r="46" spans="1:28" ht="18" customHeight="1">
      <c r="A46" s="488" t="s">
        <v>226</v>
      </c>
      <c r="B46" s="489" t="s">
        <v>287</v>
      </c>
      <c r="C46" s="490">
        <v>0.41666666666666669</v>
      </c>
      <c r="D46" s="490"/>
      <c r="E46" s="503" t="str">
        <f>A27</f>
        <v>アルゼンチンサッカークラブ日光</v>
      </c>
      <c r="F46" s="503"/>
      <c r="G46" s="503"/>
      <c r="H46" s="503"/>
      <c r="I46" s="503"/>
      <c r="J46" s="484">
        <f>L46+L47</f>
        <v>3</v>
      </c>
      <c r="K46" s="483" t="s">
        <v>361</v>
      </c>
      <c r="L46" s="104">
        <v>2</v>
      </c>
      <c r="M46" s="104" t="s">
        <v>362</v>
      </c>
      <c r="N46" s="104">
        <v>0</v>
      </c>
      <c r="O46" s="483" t="s">
        <v>363</v>
      </c>
      <c r="P46" s="484">
        <f>N46+N47</f>
        <v>0</v>
      </c>
      <c r="Q46" s="365" t="str">
        <f>D27</f>
        <v>ＦＣスポルト宇都宮</v>
      </c>
      <c r="R46" s="365"/>
      <c r="S46" s="365"/>
      <c r="T46" s="365"/>
      <c r="U46" s="365"/>
      <c r="V46" s="486" t="s">
        <v>415</v>
      </c>
      <c r="W46" s="486"/>
      <c r="X46" s="486"/>
      <c r="Y46" s="485" t="s">
        <v>416</v>
      </c>
    </row>
    <row r="47" spans="1:28" ht="18" customHeight="1">
      <c r="A47" s="488"/>
      <c r="B47" s="489"/>
      <c r="C47" s="490"/>
      <c r="D47" s="490"/>
      <c r="E47" s="503"/>
      <c r="F47" s="503"/>
      <c r="G47" s="503"/>
      <c r="H47" s="503"/>
      <c r="I47" s="503"/>
      <c r="J47" s="484"/>
      <c r="K47" s="483"/>
      <c r="L47" s="104">
        <v>1</v>
      </c>
      <c r="M47" s="104" t="s">
        <v>362</v>
      </c>
      <c r="N47" s="104">
        <v>0</v>
      </c>
      <c r="O47" s="483"/>
      <c r="P47" s="484"/>
      <c r="Q47" s="365"/>
      <c r="R47" s="365"/>
      <c r="S47" s="365"/>
      <c r="T47" s="365"/>
      <c r="U47" s="365"/>
      <c r="V47" s="486"/>
      <c r="W47" s="486"/>
      <c r="X47" s="486"/>
      <c r="Y47" s="485"/>
    </row>
    <row r="48" spans="1:28" ht="10.199999999999999" customHeight="1">
      <c r="A48" s="207"/>
      <c r="B48" s="208"/>
      <c r="C48" s="209"/>
      <c r="D48" s="209"/>
      <c r="E48" s="199"/>
      <c r="F48" s="199"/>
      <c r="G48" s="199"/>
      <c r="H48" s="199"/>
      <c r="I48" s="199"/>
      <c r="J48" s="104"/>
      <c r="K48" s="277"/>
      <c r="L48" s="104"/>
      <c r="M48" s="104"/>
      <c r="N48" s="104"/>
      <c r="O48" s="277"/>
      <c r="P48" s="104"/>
      <c r="Q48" s="199"/>
      <c r="R48" s="199"/>
      <c r="S48" s="199"/>
      <c r="T48" s="199"/>
      <c r="V48" s="35"/>
      <c r="W48" s="35"/>
      <c r="X48" s="35"/>
      <c r="Y48" s="206"/>
    </row>
    <row r="49" spans="1:28" ht="18" customHeight="1">
      <c r="A49" s="488" t="s">
        <v>228</v>
      </c>
      <c r="B49" s="489" t="s">
        <v>287</v>
      </c>
      <c r="C49" s="490">
        <v>0.41666666666666669</v>
      </c>
      <c r="D49" s="490"/>
      <c r="E49" s="487" t="str">
        <f>G27</f>
        <v>ＦＣ みらい</v>
      </c>
      <c r="F49" s="487"/>
      <c r="G49" s="487"/>
      <c r="H49" s="487"/>
      <c r="I49" s="487"/>
      <c r="J49" s="484">
        <f>L49+L50</f>
        <v>4</v>
      </c>
      <c r="K49" s="483" t="s">
        <v>361</v>
      </c>
      <c r="L49" s="104">
        <v>1</v>
      </c>
      <c r="M49" s="104" t="s">
        <v>362</v>
      </c>
      <c r="N49" s="104">
        <v>0</v>
      </c>
      <c r="O49" s="483" t="s">
        <v>363</v>
      </c>
      <c r="P49" s="484">
        <f>N49+N50</f>
        <v>0</v>
      </c>
      <c r="Q49" s="365" t="str">
        <f>J27</f>
        <v>緑が丘 ＹＦＣサッカー教室</v>
      </c>
      <c r="R49" s="365"/>
      <c r="S49" s="365"/>
      <c r="T49" s="365"/>
      <c r="U49" s="365"/>
      <c r="V49" s="486" t="s">
        <v>417</v>
      </c>
      <c r="W49" s="486"/>
      <c r="X49" s="486"/>
      <c r="Y49" s="485" t="s">
        <v>418</v>
      </c>
    </row>
    <row r="50" spans="1:28" ht="18" customHeight="1">
      <c r="A50" s="488"/>
      <c r="B50" s="489"/>
      <c r="C50" s="490"/>
      <c r="D50" s="490"/>
      <c r="E50" s="487"/>
      <c r="F50" s="487"/>
      <c r="G50" s="487"/>
      <c r="H50" s="487"/>
      <c r="I50" s="487"/>
      <c r="J50" s="484"/>
      <c r="K50" s="483"/>
      <c r="L50" s="104">
        <v>3</v>
      </c>
      <c r="M50" s="104" t="s">
        <v>362</v>
      </c>
      <c r="N50" s="104">
        <v>0</v>
      </c>
      <c r="O50" s="483"/>
      <c r="P50" s="484"/>
      <c r="Q50" s="365"/>
      <c r="R50" s="365"/>
      <c r="S50" s="365"/>
      <c r="T50" s="365"/>
      <c r="U50" s="365"/>
      <c r="V50" s="486"/>
      <c r="W50" s="486"/>
      <c r="X50" s="486"/>
      <c r="Y50" s="485"/>
    </row>
    <row r="51" spans="1:28" ht="10.199999999999999" customHeight="1">
      <c r="A51" s="207"/>
      <c r="B51" s="208"/>
      <c r="C51" s="209"/>
      <c r="D51" s="209"/>
      <c r="E51" s="199"/>
      <c r="F51" s="199"/>
      <c r="G51" s="199"/>
      <c r="H51" s="199"/>
      <c r="I51" s="199"/>
      <c r="J51" s="104"/>
      <c r="K51" s="277"/>
      <c r="L51" s="104"/>
      <c r="M51" s="104"/>
      <c r="N51" s="104"/>
      <c r="O51" s="277"/>
      <c r="P51" s="104"/>
      <c r="Q51" s="199"/>
      <c r="R51" s="199"/>
      <c r="S51" s="199"/>
      <c r="T51" s="199"/>
      <c r="V51" s="35"/>
      <c r="W51" s="35"/>
      <c r="X51" s="35"/>
      <c r="Y51" s="206"/>
    </row>
    <row r="52" spans="1:28" ht="18" customHeight="1">
      <c r="A52" s="488" t="s">
        <v>226</v>
      </c>
      <c r="B52" s="489" t="s">
        <v>289</v>
      </c>
      <c r="C52" s="490">
        <v>0.4375</v>
      </c>
      <c r="D52" s="490"/>
      <c r="E52" s="365" t="str">
        <f>O9</f>
        <v>ＦＣグラシアス</v>
      </c>
      <c r="F52" s="365"/>
      <c r="G52" s="365"/>
      <c r="H52" s="365"/>
      <c r="I52" s="365"/>
      <c r="J52" s="484">
        <f>L52+L53</f>
        <v>0</v>
      </c>
      <c r="K52" s="483" t="s">
        <v>361</v>
      </c>
      <c r="L52" s="104">
        <v>0</v>
      </c>
      <c r="M52" s="104" t="s">
        <v>362</v>
      </c>
      <c r="N52" s="104">
        <v>2</v>
      </c>
      <c r="O52" s="483" t="s">
        <v>363</v>
      </c>
      <c r="P52" s="484">
        <f>N52+N53</f>
        <v>4</v>
      </c>
      <c r="Q52" s="487" t="str">
        <f>R9</f>
        <v>ともぞうサッカークラブ　Ｕ１０</v>
      </c>
      <c r="R52" s="487"/>
      <c r="S52" s="487"/>
      <c r="T52" s="487"/>
      <c r="U52" s="487"/>
      <c r="V52" s="486" t="s">
        <v>419</v>
      </c>
      <c r="W52" s="486"/>
      <c r="X52" s="486"/>
      <c r="Y52" s="485" t="s">
        <v>399</v>
      </c>
      <c r="AB52" s="134"/>
    </row>
    <row r="53" spans="1:28" ht="18" customHeight="1">
      <c r="A53" s="488"/>
      <c r="B53" s="489"/>
      <c r="C53" s="490"/>
      <c r="D53" s="490"/>
      <c r="E53" s="365"/>
      <c r="F53" s="365"/>
      <c r="G53" s="365"/>
      <c r="H53" s="365"/>
      <c r="I53" s="365"/>
      <c r="J53" s="484"/>
      <c r="K53" s="483"/>
      <c r="L53" s="104">
        <v>0</v>
      </c>
      <c r="M53" s="104" t="s">
        <v>362</v>
      </c>
      <c r="N53" s="104">
        <v>2</v>
      </c>
      <c r="O53" s="483"/>
      <c r="P53" s="484"/>
      <c r="Q53" s="487"/>
      <c r="R53" s="487"/>
      <c r="S53" s="487"/>
      <c r="T53" s="487"/>
      <c r="U53" s="487"/>
      <c r="V53" s="486"/>
      <c r="W53" s="486"/>
      <c r="X53" s="486"/>
      <c r="Y53" s="485"/>
    </row>
    <row r="54" spans="1:28" ht="10.199999999999999" customHeight="1">
      <c r="A54" s="207"/>
      <c r="B54" s="208"/>
      <c r="C54" s="209"/>
      <c r="D54" s="209"/>
      <c r="E54" s="199"/>
      <c r="F54" s="199"/>
      <c r="G54" s="199"/>
      <c r="H54" s="199"/>
      <c r="I54" s="199"/>
      <c r="J54" s="104"/>
      <c r="K54" s="277"/>
      <c r="L54" s="104"/>
      <c r="M54" s="104"/>
      <c r="N54" s="104"/>
      <c r="O54" s="277"/>
      <c r="P54" s="104"/>
      <c r="Q54" s="199"/>
      <c r="R54" s="199"/>
      <c r="S54" s="199"/>
      <c r="T54" s="199"/>
      <c r="V54" s="35"/>
      <c r="W54" s="35"/>
      <c r="X54" s="35"/>
      <c r="Y54" s="206"/>
    </row>
    <row r="55" spans="1:28" ht="18" customHeight="1">
      <c r="A55" s="488" t="s">
        <v>228</v>
      </c>
      <c r="B55" s="489" t="s">
        <v>289</v>
      </c>
      <c r="C55" s="490">
        <v>0.4375</v>
      </c>
      <c r="D55" s="490"/>
      <c r="E55" s="487" t="str">
        <f>U9</f>
        <v>亀山サッカークラブ</v>
      </c>
      <c r="F55" s="487"/>
      <c r="G55" s="487"/>
      <c r="H55" s="487"/>
      <c r="I55" s="487"/>
      <c r="J55" s="484">
        <f>L55+L56</f>
        <v>1</v>
      </c>
      <c r="K55" s="483" t="s">
        <v>361</v>
      </c>
      <c r="L55" s="104">
        <v>1</v>
      </c>
      <c r="M55" s="104" t="s">
        <v>362</v>
      </c>
      <c r="N55" s="104">
        <v>0</v>
      </c>
      <c r="O55" s="483" t="s">
        <v>363</v>
      </c>
      <c r="P55" s="484">
        <f>N55+N56</f>
        <v>0</v>
      </c>
      <c r="Q55" s="502" t="str">
        <f>X9</f>
        <v>ＫＯＨＡＲＵ　ＰＲＯＵＤ栃木フットボールクラブ</v>
      </c>
      <c r="R55" s="502"/>
      <c r="S55" s="502"/>
      <c r="T55" s="502"/>
      <c r="U55" s="502"/>
      <c r="V55" s="486" t="s">
        <v>420</v>
      </c>
      <c r="W55" s="486"/>
      <c r="X55" s="486"/>
      <c r="Y55" s="485" t="s">
        <v>396</v>
      </c>
    </row>
    <row r="56" spans="1:28" ht="18" customHeight="1">
      <c r="A56" s="488"/>
      <c r="B56" s="489"/>
      <c r="C56" s="490"/>
      <c r="D56" s="490"/>
      <c r="E56" s="487"/>
      <c r="F56" s="487"/>
      <c r="G56" s="487"/>
      <c r="H56" s="487"/>
      <c r="I56" s="487"/>
      <c r="J56" s="484"/>
      <c r="K56" s="483"/>
      <c r="L56" s="104">
        <v>0</v>
      </c>
      <c r="M56" s="104" t="s">
        <v>362</v>
      </c>
      <c r="N56" s="104">
        <v>0</v>
      </c>
      <c r="O56" s="483"/>
      <c r="P56" s="484"/>
      <c r="Q56" s="502"/>
      <c r="R56" s="502"/>
      <c r="S56" s="502"/>
      <c r="T56" s="502"/>
      <c r="U56" s="502"/>
      <c r="V56" s="486"/>
      <c r="W56" s="486"/>
      <c r="X56" s="486"/>
      <c r="Y56" s="485"/>
    </row>
    <row r="57" spans="1:28" ht="10.199999999999999" customHeight="1">
      <c r="A57" s="207"/>
      <c r="B57" s="208"/>
      <c r="C57" s="209"/>
      <c r="D57" s="209"/>
      <c r="E57" s="199"/>
      <c r="F57" s="199"/>
      <c r="G57" s="199"/>
      <c r="H57" s="199"/>
      <c r="I57" s="199"/>
      <c r="J57" s="104"/>
      <c r="K57" s="277"/>
      <c r="L57" s="104"/>
      <c r="M57" s="104"/>
      <c r="N57" s="104"/>
      <c r="O57" s="277"/>
      <c r="P57" s="104"/>
      <c r="Q57" s="199"/>
      <c r="R57" s="199"/>
      <c r="S57" s="199"/>
      <c r="T57" s="199"/>
      <c r="V57" s="35"/>
      <c r="W57" s="35"/>
      <c r="X57" s="35"/>
      <c r="Y57" s="206"/>
    </row>
    <row r="58" spans="1:28" ht="18" customHeight="1">
      <c r="A58" s="488" t="s">
        <v>226</v>
      </c>
      <c r="B58" s="489" t="s">
        <v>291</v>
      </c>
      <c r="C58" s="490">
        <v>0.45833333333333331</v>
      </c>
      <c r="D58" s="490"/>
      <c r="E58" s="487" t="str">
        <f>O27</f>
        <v>野木ＳＳＳ</v>
      </c>
      <c r="F58" s="487"/>
      <c r="G58" s="487"/>
      <c r="H58" s="487"/>
      <c r="I58" s="487"/>
      <c r="J58" s="484">
        <f>L58+L59</f>
        <v>3</v>
      </c>
      <c r="K58" s="483" t="s">
        <v>361</v>
      </c>
      <c r="L58" s="104">
        <v>2</v>
      </c>
      <c r="M58" s="104" t="s">
        <v>362</v>
      </c>
      <c r="N58" s="104">
        <v>1</v>
      </c>
      <c r="O58" s="483" t="s">
        <v>363</v>
      </c>
      <c r="P58" s="484">
        <f>N58+N59</f>
        <v>2</v>
      </c>
      <c r="Q58" s="365" t="str">
        <f>R27</f>
        <v>ＨＦＣ．ＺＥＲＯ真岡</v>
      </c>
      <c r="R58" s="365"/>
      <c r="S58" s="365"/>
      <c r="T58" s="365"/>
      <c r="U58" s="365"/>
      <c r="V58" s="486" t="s">
        <v>421</v>
      </c>
      <c r="W58" s="486"/>
      <c r="X58" s="486"/>
      <c r="Y58" s="485" t="s">
        <v>422</v>
      </c>
    </row>
    <row r="59" spans="1:28" ht="18" customHeight="1">
      <c r="A59" s="488"/>
      <c r="B59" s="489"/>
      <c r="C59" s="490"/>
      <c r="D59" s="490"/>
      <c r="E59" s="487"/>
      <c r="F59" s="487"/>
      <c r="G59" s="487"/>
      <c r="H59" s="487"/>
      <c r="I59" s="487"/>
      <c r="J59" s="484"/>
      <c r="K59" s="483"/>
      <c r="L59" s="104">
        <v>1</v>
      </c>
      <c r="M59" s="104" t="s">
        <v>362</v>
      </c>
      <c r="N59" s="104">
        <v>1</v>
      </c>
      <c r="O59" s="483"/>
      <c r="P59" s="484"/>
      <c r="Q59" s="365"/>
      <c r="R59" s="365"/>
      <c r="S59" s="365"/>
      <c r="T59" s="365"/>
      <c r="U59" s="365"/>
      <c r="V59" s="486"/>
      <c r="W59" s="486"/>
      <c r="X59" s="486"/>
      <c r="Y59" s="485"/>
    </row>
    <row r="60" spans="1:28" ht="10.199999999999999" customHeight="1">
      <c r="A60" s="207"/>
      <c r="B60" s="135"/>
      <c r="C60" s="198"/>
      <c r="D60" s="198"/>
      <c r="E60" s="212"/>
      <c r="F60" s="212"/>
      <c r="G60" s="212"/>
      <c r="H60" s="212"/>
      <c r="I60" s="212"/>
      <c r="J60" s="143"/>
      <c r="K60" s="143"/>
      <c r="L60" s="143"/>
      <c r="M60" s="143"/>
      <c r="N60" s="143"/>
      <c r="O60" s="143"/>
      <c r="P60" s="143"/>
      <c r="Q60" s="212"/>
      <c r="R60" s="212"/>
      <c r="S60" s="212"/>
      <c r="T60" s="212"/>
      <c r="V60" s="11"/>
      <c r="W60" s="11"/>
      <c r="X60" s="11"/>
      <c r="Y60" s="138"/>
    </row>
    <row r="61" spans="1:28" ht="18" customHeight="1">
      <c r="A61" s="488" t="s">
        <v>228</v>
      </c>
      <c r="B61" s="489" t="s">
        <v>291</v>
      </c>
      <c r="C61" s="490">
        <v>0.45833333333333331</v>
      </c>
      <c r="D61" s="490"/>
      <c r="E61" s="487" t="str">
        <f>U27</f>
        <v>宝木キッカーズ</v>
      </c>
      <c r="F61" s="487"/>
      <c r="G61" s="487"/>
      <c r="H61" s="487"/>
      <c r="I61" s="487"/>
      <c r="J61" s="484">
        <f>L61+L62</f>
        <v>5</v>
      </c>
      <c r="K61" s="483" t="s">
        <v>361</v>
      </c>
      <c r="L61" s="104">
        <v>3</v>
      </c>
      <c r="M61" s="104" t="s">
        <v>362</v>
      </c>
      <c r="N61" s="104">
        <v>0</v>
      </c>
      <c r="O61" s="483" t="s">
        <v>363</v>
      </c>
      <c r="P61" s="484">
        <f>N61+N62</f>
        <v>0</v>
      </c>
      <c r="Q61" s="365" t="str">
        <f>X27</f>
        <v>ＦＣ毛野</v>
      </c>
      <c r="R61" s="365"/>
      <c r="S61" s="365"/>
      <c r="T61" s="365"/>
      <c r="U61" s="365"/>
      <c r="V61" s="486" t="s">
        <v>423</v>
      </c>
      <c r="W61" s="486"/>
      <c r="X61" s="486"/>
      <c r="Y61" s="485" t="s">
        <v>405</v>
      </c>
    </row>
    <row r="62" spans="1:28" ht="18" customHeight="1">
      <c r="A62" s="488"/>
      <c r="B62" s="489"/>
      <c r="C62" s="490"/>
      <c r="D62" s="490"/>
      <c r="E62" s="487"/>
      <c r="F62" s="487"/>
      <c r="G62" s="487"/>
      <c r="H62" s="487"/>
      <c r="I62" s="487"/>
      <c r="J62" s="484"/>
      <c r="K62" s="483"/>
      <c r="L62" s="104">
        <v>2</v>
      </c>
      <c r="M62" s="104" t="s">
        <v>362</v>
      </c>
      <c r="N62" s="104">
        <v>0</v>
      </c>
      <c r="O62" s="483"/>
      <c r="P62" s="484"/>
      <c r="Q62" s="365"/>
      <c r="R62" s="365"/>
      <c r="S62" s="365"/>
      <c r="T62" s="365"/>
      <c r="U62" s="365"/>
      <c r="V62" s="486"/>
      <c r="W62" s="486"/>
      <c r="X62" s="486"/>
      <c r="Y62" s="485"/>
    </row>
    <row r="63" spans="1:28" ht="10.199999999999999" customHeight="1">
      <c r="A63" s="136"/>
      <c r="B63" s="135"/>
      <c r="C63" s="198"/>
      <c r="D63" s="198"/>
      <c r="E63" s="212"/>
      <c r="F63" s="212"/>
      <c r="G63" s="212"/>
      <c r="H63" s="212"/>
      <c r="I63" s="212"/>
      <c r="J63" s="143"/>
      <c r="K63" s="143"/>
      <c r="L63" s="143"/>
      <c r="M63" s="143"/>
      <c r="N63" s="143"/>
      <c r="O63" s="143"/>
      <c r="P63" s="143"/>
      <c r="Q63" s="212"/>
      <c r="R63" s="212"/>
      <c r="S63" s="212"/>
      <c r="T63" s="212"/>
      <c r="Y63" s="138"/>
    </row>
    <row r="64" spans="1:28" ht="18" customHeight="1">
      <c r="A64" s="488" t="s">
        <v>226</v>
      </c>
      <c r="B64" s="489" t="s">
        <v>293</v>
      </c>
      <c r="C64" s="490">
        <v>0.47916666666666669</v>
      </c>
      <c r="D64" s="490"/>
      <c r="E64" s="365" t="str">
        <f>Q40</f>
        <v>ＦＥ．アトレチコ佐野</v>
      </c>
      <c r="F64" s="365"/>
      <c r="G64" s="365"/>
      <c r="H64" s="365"/>
      <c r="I64" s="365"/>
      <c r="J64" s="484">
        <f>L64+L65</f>
        <v>0</v>
      </c>
      <c r="K64" s="483" t="s">
        <v>361</v>
      </c>
      <c r="L64" s="104">
        <v>0</v>
      </c>
      <c r="M64" s="104" t="s">
        <v>362</v>
      </c>
      <c r="N64" s="104">
        <v>1</v>
      </c>
      <c r="O64" s="483" t="s">
        <v>363</v>
      </c>
      <c r="P64" s="484">
        <f>N64+N65</f>
        <v>2</v>
      </c>
      <c r="Q64" s="487" t="str">
        <f>E43</f>
        <v>栃木サッカークラブＵ－１２</v>
      </c>
      <c r="R64" s="487"/>
      <c r="S64" s="487"/>
      <c r="T64" s="487"/>
      <c r="U64" s="487"/>
      <c r="V64" s="365" t="s">
        <v>382</v>
      </c>
      <c r="W64" s="365"/>
      <c r="X64" s="365"/>
      <c r="Y64" s="485" t="s">
        <v>383</v>
      </c>
    </row>
    <row r="65" spans="1:25" ht="18" customHeight="1">
      <c r="A65" s="488"/>
      <c r="B65" s="489"/>
      <c r="C65" s="490"/>
      <c r="D65" s="490"/>
      <c r="E65" s="365"/>
      <c r="F65" s="365"/>
      <c r="G65" s="365"/>
      <c r="H65" s="365"/>
      <c r="I65" s="365"/>
      <c r="J65" s="484"/>
      <c r="K65" s="483"/>
      <c r="L65" s="104">
        <v>0</v>
      </c>
      <c r="M65" s="104" t="s">
        <v>362</v>
      </c>
      <c r="N65" s="104">
        <v>1</v>
      </c>
      <c r="O65" s="483"/>
      <c r="P65" s="484"/>
      <c r="Q65" s="487"/>
      <c r="R65" s="487"/>
      <c r="S65" s="487"/>
      <c r="T65" s="487"/>
      <c r="U65" s="487"/>
      <c r="V65" s="365"/>
      <c r="W65" s="365"/>
      <c r="X65" s="365"/>
      <c r="Y65" s="485"/>
    </row>
    <row r="66" spans="1:25" ht="10.199999999999999" customHeight="1">
      <c r="A66" s="207"/>
      <c r="B66" s="135"/>
      <c r="C66" s="198"/>
      <c r="D66" s="198"/>
      <c r="E66" s="212"/>
      <c r="F66" s="212"/>
      <c r="G66" s="212"/>
      <c r="H66" s="212"/>
      <c r="I66" s="212"/>
      <c r="J66" s="143"/>
      <c r="K66" s="143"/>
      <c r="L66" s="143"/>
      <c r="M66" s="143"/>
      <c r="N66" s="143"/>
      <c r="O66" s="143"/>
      <c r="P66" s="143"/>
      <c r="Q66" s="212"/>
      <c r="R66" s="212"/>
      <c r="S66" s="212"/>
      <c r="T66" s="212"/>
      <c r="Y66" s="138"/>
    </row>
    <row r="67" spans="1:25" ht="18" customHeight="1">
      <c r="A67" s="488" t="s">
        <v>228</v>
      </c>
      <c r="B67" s="489" t="s">
        <v>293</v>
      </c>
      <c r="C67" s="490">
        <v>0.47916666666666669</v>
      </c>
      <c r="D67" s="490"/>
      <c r="E67" s="487" t="str">
        <f>E46</f>
        <v>アルゼンチンサッカークラブ日光</v>
      </c>
      <c r="F67" s="487"/>
      <c r="G67" s="487"/>
      <c r="H67" s="487"/>
      <c r="I67" s="487"/>
      <c r="J67" s="484">
        <f>L67+L68</f>
        <v>2</v>
      </c>
      <c r="K67" s="483" t="s">
        <v>361</v>
      </c>
      <c r="L67" s="104">
        <v>1</v>
      </c>
      <c r="M67" s="104" t="s">
        <v>362</v>
      </c>
      <c r="N67" s="104">
        <v>0</v>
      </c>
      <c r="O67" s="483" t="s">
        <v>363</v>
      </c>
      <c r="P67" s="484">
        <f>N67+N68</f>
        <v>0</v>
      </c>
      <c r="Q67" s="365" t="str">
        <f>E49</f>
        <v>ＦＣ みらい</v>
      </c>
      <c r="R67" s="365"/>
      <c r="S67" s="365"/>
      <c r="T67" s="365"/>
      <c r="U67" s="365"/>
      <c r="V67" s="365" t="s">
        <v>386</v>
      </c>
      <c r="W67" s="365"/>
      <c r="X67" s="365"/>
      <c r="Y67" s="485" t="s">
        <v>387</v>
      </c>
    </row>
    <row r="68" spans="1:25" ht="18" customHeight="1">
      <c r="A68" s="488"/>
      <c r="B68" s="489"/>
      <c r="C68" s="490"/>
      <c r="D68" s="490"/>
      <c r="E68" s="487"/>
      <c r="F68" s="487"/>
      <c r="G68" s="487"/>
      <c r="H68" s="487"/>
      <c r="I68" s="487"/>
      <c r="J68" s="484"/>
      <c r="K68" s="483"/>
      <c r="L68" s="104">
        <v>1</v>
      </c>
      <c r="M68" s="104" t="s">
        <v>362</v>
      </c>
      <c r="N68" s="104">
        <v>0</v>
      </c>
      <c r="O68" s="483"/>
      <c r="P68" s="484"/>
      <c r="Q68" s="365"/>
      <c r="R68" s="365"/>
      <c r="S68" s="365"/>
      <c r="T68" s="365"/>
      <c r="U68" s="365"/>
      <c r="V68" s="365"/>
      <c r="W68" s="365"/>
      <c r="X68" s="365"/>
      <c r="Y68" s="485"/>
    </row>
    <row r="69" spans="1:25" ht="10.199999999999999" customHeight="1">
      <c r="A69" s="136"/>
      <c r="B69" s="135"/>
      <c r="C69" s="198"/>
      <c r="D69" s="198"/>
      <c r="E69" s="212"/>
      <c r="F69" s="212"/>
      <c r="G69" s="212"/>
      <c r="H69" s="212"/>
      <c r="I69" s="212"/>
      <c r="J69" s="143"/>
      <c r="K69" s="143"/>
      <c r="L69" s="143"/>
      <c r="M69" s="143"/>
      <c r="N69" s="143"/>
      <c r="O69" s="143"/>
      <c r="P69" s="143"/>
      <c r="Q69" s="212"/>
      <c r="R69" s="212"/>
      <c r="S69" s="212"/>
      <c r="T69" s="212"/>
      <c r="Y69" s="138"/>
    </row>
    <row r="70" spans="1:25" ht="18" customHeight="1">
      <c r="A70" s="488" t="s">
        <v>226</v>
      </c>
      <c r="B70" s="489" t="s">
        <v>295</v>
      </c>
      <c r="C70" s="490">
        <v>0.5</v>
      </c>
      <c r="D70" s="490"/>
      <c r="E70" s="487" t="str">
        <f>Q52</f>
        <v>ともぞうサッカークラブ　Ｕ１０</v>
      </c>
      <c r="F70" s="487"/>
      <c r="G70" s="487"/>
      <c r="H70" s="487"/>
      <c r="I70" s="487"/>
      <c r="J70" s="484">
        <f>L70+L71</f>
        <v>5</v>
      </c>
      <c r="K70" s="483" t="s">
        <v>361</v>
      </c>
      <c r="L70" s="104">
        <v>2</v>
      </c>
      <c r="M70" s="104" t="s">
        <v>362</v>
      </c>
      <c r="N70" s="104">
        <v>0</v>
      </c>
      <c r="O70" s="483" t="s">
        <v>363</v>
      </c>
      <c r="P70" s="484">
        <f>N70+N71</f>
        <v>0</v>
      </c>
      <c r="Q70" s="365" t="str">
        <f>E55</f>
        <v>亀山サッカークラブ</v>
      </c>
      <c r="R70" s="365"/>
      <c r="S70" s="365"/>
      <c r="T70" s="365"/>
      <c r="U70" s="365"/>
      <c r="V70" s="365" t="s">
        <v>390</v>
      </c>
      <c r="W70" s="365"/>
      <c r="X70" s="365"/>
      <c r="Y70" s="485" t="s">
        <v>391</v>
      </c>
    </row>
    <row r="71" spans="1:25" ht="18" customHeight="1">
      <c r="A71" s="488"/>
      <c r="B71" s="489"/>
      <c r="C71" s="490"/>
      <c r="D71" s="490"/>
      <c r="E71" s="487"/>
      <c r="F71" s="487"/>
      <c r="G71" s="487"/>
      <c r="H71" s="487"/>
      <c r="I71" s="487"/>
      <c r="J71" s="484"/>
      <c r="K71" s="483"/>
      <c r="L71" s="104">
        <v>3</v>
      </c>
      <c r="M71" s="104" t="s">
        <v>362</v>
      </c>
      <c r="N71" s="104">
        <v>0</v>
      </c>
      <c r="O71" s="483"/>
      <c r="P71" s="484"/>
      <c r="Q71" s="365"/>
      <c r="R71" s="365"/>
      <c r="S71" s="365"/>
      <c r="T71" s="365"/>
      <c r="U71" s="365"/>
      <c r="V71" s="365"/>
      <c r="W71" s="365"/>
      <c r="X71" s="365"/>
      <c r="Y71" s="485"/>
    </row>
    <row r="72" spans="1:25" ht="10.199999999999999" customHeight="1">
      <c r="A72" s="207"/>
      <c r="B72" s="135"/>
      <c r="C72" s="198"/>
      <c r="D72" s="198"/>
      <c r="E72" s="212"/>
      <c r="F72" s="212"/>
      <c r="G72" s="212"/>
      <c r="H72" s="212"/>
      <c r="I72" s="212"/>
      <c r="J72" s="143"/>
      <c r="K72" s="143"/>
      <c r="L72" s="143"/>
      <c r="M72" s="143"/>
      <c r="N72" s="143"/>
      <c r="O72" s="143"/>
      <c r="P72" s="143"/>
      <c r="Q72" s="212"/>
      <c r="R72" s="212"/>
      <c r="S72" s="212"/>
      <c r="T72" s="212"/>
      <c r="Y72" s="138"/>
    </row>
    <row r="73" spans="1:25" ht="18" customHeight="1">
      <c r="A73" s="488" t="s">
        <v>228</v>
      </c>
      <c r="B73" s="489" t="s">
        <v>295</v>
      </c>
      <c r="C73" s="490">
        <v>0.5</v>
      </c>
      <c r="D73" s="490"/>
      <c r="E73" s="487" t="str">
        <f>E58</f>
        <v>野木ＳＳＳ</v>
      </c>
      <c r="F73" s="487"/>
      <c r="G73" s="487"/>
      <c r="H73" s="487"/>
      <c r="I73" s="487"/>
      <c r="J73" s="484">
        <f>L73+L74</f>
        <v>1</v>
      </c>
      <c r="K73" s="483" t="s">
        <v>361</v>
      </c>
      <c r="L73" s="104">
        <v>0</v>
      </c>
      <c r="M73" s="104" t="s">
        <v>362</v>
      </c>
      <c r="N73" s="104">
        <v>0</v>
      </c>
      <c r="O73" s="483" t="s">
        <v>363</v>
      </c>
      <c r="P73" s="484">
        <f>N73+N74</f>
        <v>0</v>
      </c>
      <c r="Q73" s="365" t="str">
        <f>E61</f>
        <v>宝木キッカーズ</v>
      </c>
      <c r="R73" s="365"/>
      <c r="S73" s="365"/>
      <c r="T73" s="365"/>
      <c r="U73" s="365"/>
      <c r="V73" s="365" t="s">
        <v>392</v>
      </c>
      <c r="W73" s="365"/>
      <c r="X73" s="365"/>
      <c r="Y73" s="485" t="s">
        <v>393</v>
      </c>
    </row>
    <row r="74" spans="1:25" ht="18" customHeight="1">
      <c r="A74" s="488"/>
      <c r="B74" s="489"/>
      <c r="C74" s="490"/>
      <c r="D74" s="490"/>
      <c r="E74" s="487"/>
      <c r="F74" s="487"/>
      <c r="G74" s="487"/>
      <c r="H74" s="487"/>
      <c r="I74" s="487"/>
      <c r="J74" s="484"/>
      <c r="K74" s="483"/>
      <c r="L74" s="104">
        <v>1</v>
      </c>
      <c r="M74" s="104" t="s">
        <v>362</v>
      </c>
      <c r="N74" s="104">
        <v>0</v>
      </c>
      <c r="O74" s="483"/>
      <c r="P74" s="484"/>
      <c r="Q74" s="365"/>
      <c r="R74" s="365"/>
      <c r="S74" s="365"/>
      <c r="T74" s="365"/>
      <c r="U74" s="365"/>
      <c r="V74" s="365"/>
      <c r="W74" s="365"/>
      <c r="X74" s="365"/>
      <c r="Y74" s="485"/>
    </row>
    <row r="75" spans="1:25" ht="10.199999999999999" customHeight="1"/>
  </sheetData>
  <mergeCells count="170">
    <mergeCell ref="M1:Q1"/>
    <mergeCell ref="R1:Y1"/>
    <mergeCell ref="D2:H2"/>
    <mergeCell ref="A8:B8"/>
    <mergeCell ref="D8:E8"/>
    <mergeCell ref="G8:H8"/>
    <mergeCell ref="J8:K8"/>
    <mergeCell ref="O8:P8"/>
    <mergeCell ref="R8:S8"/>
    <mergeCell ref="K3:O3"/>
    <mergeCell ref="K21:O21"/>
    <mergeCell ref="U8:V8"/>
    <mergeCell ref="X8:Y8"/>
    <mergeCell ref="A9:B19"/>
    <mergeCell ref="D9:E19"/>
    <mergeCell ref="G9:H19"/>
    <mergeCell ref="J9:K19"/>
    <mergeCell ref="O9:P19"/>
    <mergeCell ref="R9:S19"/>
    <mergeCell ref="U9:V19"/>
    <mergeCell ref="X9:Y19"/>
    <mergeCell ref="U26:V26"/>
    <mergeCell ref="X26:Y26"/>
    <mergeCell ref="A27:B37"/>
    <mergeCell ref="D27:E37"/>
    <mergeCell ref="G27:H37"/>
    <mergeCell ref="J27:K37"/>
    <mergeCell ref="O27:P37"/>
    <mergeCell ref="R27:S37"/>
    <mergeCell ref="U27:V37"/>
    <mergeCell ref="A26:B26"/>
    <mergeCell ref="D26:E26"/>
    <mergeCell ref="G26:H26"/>
    <mergeCell ref="J26:K26"/>
    <mergeCell ref="O26:P26"/>
    <mergeCell ref="R26:S26"/>
    <mergeCell ref="Y40:Y41"/>
    <mergeCell ref="A43:A44"/>
    <mergeCell ref="B43:B44"/>
    <mergeCell ref="C43:D44"/>
    <mergeCell ref="J43:J44"/>
    <mergeCell ref="K43:K44"/>
    <mergeCell ref="O43:O44"/>
    <mergeCell ref="X27:Y37"/>
    <mergeCell ref="A40:A41"/>
    <mergeCell ref="B40:B41"/>
    <mergeCell ref="C40:D41"/>
    <mergeCell ref="J40:J41"/>
    <mergeCell ref="K40:K41"/>
    <mergeCell ref="O40:O41"/>
    <mergeCell ref="P40:P41"/>
    <mergeCell ref="V39:X39"/>
    <mergeCell ref="V40:X41"/>
    <mergeCell ref="Q40:U41"/>
    <mergeCell ref="E40:I41"/>
    <mergeCell ref="Y49:Y50"/>
    <mergeCell ref="O46:O47"/>
    <mergeCell ref="P46:P47"/>
    <mergeCell ref="Y46:Y47"/>
    <mergeCell ref="A49:A50"/>
    <mergeCell ref="B49:B50"/>
    <mergeCell ref="C49:D50"/>
    <mergeCell ref="J49:J50"/>
    <mergeCell ref="P43:P44"/>
    <mergeCell ref="Y43:Y44"/>
    <mergeCell ref="A46:A47"/>
    <mergeCell ref="B46:B47"/>
    <mergeCell ref="C46:D47"/>
    <mergeCell ref="J46:J47"/>
    <mergeCell ref="K46:K47"/>
    <mergeCell ref="K49:K50"/>
    <mergeCell ref="O49:O50"/>
    <mergeCell ref="P49:P50"/>
    <mergeCell ref="V49:X50"/>
    <mergeCell ref="V46:X47"/>
    <mergeCell ref="V43:X44"/>
    <mergeCell ref="E49:I50"/>
    <mergeCell ref="E46:I47"/>
    <mergeCell ref="E43:I44"/>
    <mergeCell ref="Y55:Y56"/>
    <mergeCell ref="V55:X56"/>
    <mergeCell ref="O52:O53"/>
    <mergeCell ref="P52:P53"/>
    <mergeCell ref="Y52:Y53"/>
    <mergeCell ref="A55:A56"/>
    <mergeCell ref="B55:B56"/>
    <mergeCell ref="C55:D56"/>
    <mergeCell ref="J55:J56"/>
    <mergeCell ref="A52:A53"/>
    <mergeCell ref="B52:B53"/>
    <mergeCell ref="C52:D53"/>
    <mergeCell ref="J52:J53"/>
    <mergeCell ref="K52:K53"/>
    <mergeCell ref="K55:K56"/>
    <mergeCell ref="O55:O56"/>
    <mergeCell ref="P55:P56"/>
    <mergeCell ref="V52:X53"/>
    <mergeCell ref="E55:I56"/>
    <mergeCell ref="E52:I53"/>
    <mergeCell ref="Q55:U56"/>
    <mergeCell ref="Q52:U53"/>
    <mergeCell ref="Y61:Y62"/>
    <mergeCell ref="O58:O59"/>
    <mergeCell ref="P58:P59"/>
    <mergeCell ref="Y58:Y59"/>
    <mergeCell ref="A61:A62"/>
    <mergeCell ref="B61:B62"/>
    <mergeCell ref="C61:D62"/>
    <mergeCell ref="J61:J62"/>
    <mergeCell ref="A58:A59"/>
    <mergeCell ref="B58:B59"/>
    <mergeCell ref="C58:D59"/>
    <mergeCell ref="J58:J59"/>
    <mergeCell ref="K58:K59"/>
    <mergeCell ref="V61:X62"/>
    <mergeCell ref="V58:X59"/>
    <mergeCell ref="K61:K62"/>
    <mergeCell ref="O61:O62"/>
    <mergeCell ref="P61:P62"/>
    <mergeCell ref="E61:I62"/>
    <mergeCell ref="E58:I59"/>
    <mergeCell ref="Q61:U62"/>
    <mergeCell ref="Q58:U59"/>
    <mergeCell ref="E70:I71"/>
    <mergeCell ref="Y67:Y68"/>
    <mergeCell ref="O64:O65"/>
    <mergeCell ref="P64:P65"/>
    <mergeCell ref="Y64:Y65"/>
    <mergeCell ref="A67:A68"/>
    <mergeCell ref="B67:B68"/>
    <mergeCell ref="C67:D68"/>
    <mergeCell ref="J67:J68"/>
    <mergeCell ref="A64:A65"/>
    <mergeCell ref="B64:B65"/>
    <mergeCell ref="C64:D65"/>
    <mergeCell ref="J64:J65"/>
    <mergeCell ref="K64:K65"/>
    <mergeCell ref="V67:X68"/>
    <mergeCell ref="V64:X65"/>
    <mergeCell ref="K67:K68"/>
    <mergeCell ref="O67:O68"/>
    <mergeCell ref="P67:P68"/>
    <mergeCell ref="Q67:U68"/>
    <mergeCell ref="Q64:U65"/>
    <mergeCell ref="E67:I68"/>
    <mergeCell ref="E64:I65"/>
    <mergeCell ref="Q49:U50"/>
    <mergeCell ref="Q46:U47"/>
    <mergeCell ref="Q43:U44"/>
    <mergeCell ref="Y73:Y74"/>
    <mergeCell ref="O70:O71"/>
    <mergeCell ref="P70:P71"/>
    <mergeCell ref="Y70:Y71"/>
    <mergeCell ref="A73:A74"/>
    <mergeCell ref="B73:B74"/>
    <mergeCell ref="C73:D74"/>
    <mergeCell ref="J73:J74"/>
    <mergeCell ref="A70:A71"/>
    <mergeCell ref="B70:B71"/>
    <mergeCell ref="C70:D71"/>
    <mergeCell ref="J70:J71"/>
    <mergeCell ref="K70:K71"/>
    <mergeCell ref="V73:X74"/>
    <mergeCell ref="V70:X71"/>
    <mergeCell ref="K73:K74"/>
    <mergeCell ref="O73:O74"/>
    <mergeCell ref="P73:P74"/>
    <mergeCell ref="E73:I74"/>
    <mergeCell ref="Q73:U74"/>
    <mergeCell ref="Q70:U71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9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55"/>
  <sheetViews>
    <sheetView view="pageBreakPreview" zoomScaleNormal="100" zoomScaleSheetLayoutView="100" workbookViewId="0"/>
  </sheetViews>
  <sheetFormatPr defaultColWidth="9"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ht="30.75" customHeight="1">
      <c r="A1" s="37" t="str">
        <f>U10組合せ②!B2</f>
        <v>■第3日　10月23日</v>
      </c>
      <c r="B1" s="36"/>
      <c r="C1" s="36"/>
      <c r="D1" s="36"/>
      <c r="E1" s="36"/>
      <c r="F1" s="36"/>
      <c r="G1" s="36"/>
      <c r="H1" s="36"/>
      <c r="O1" s="524" t="s">
        <v>424</v>
      </c>
      <c r="P1" s="524"/>
      <c r="Q1" s="524"/>
      <c r="R1" s="525" t="str">
        <f>U10組合せ②!S27</f>
        <v>真岡市総合運動公園運動広場</v>
      </c>
      <c r="S1" s="525"/>
      <c r="T1" s="525"/>
      <c r="U1" s="525"/>
      <c r="V1" s="525"/>
      <c r="W1" s="525"/>
      <c r="X1" s="525"/>
      <c r="Y1" s="525"/>
    </row>
    <row r="2" spans="1:25" s="1" customFormat="1" ht="28.2" customHeight="1">
      <c r="A2" s="37"/>
      <c r="B2" s="37"/>
      <c r="D2" s="527" t="str">
        <f>U10組合せ②!G1</f>
        <v>決勝トーナメント</v>
      </c>
      <c r="E2" s="527"/>
      <c r="F2" s="527"/>
      <c r="G2" s="527"/>
      <c r="H2" s="527"/>
      <c r="O2" s="210"/>
      <c r="P2" s="210"/>
      <c r="Q2" s="210"/>
      <c r="R2" s="211"/>
      <c r="S2" s="501"/>
      <c r="T2" s="501"/>
      <c r="U2" s="501"/>
      <c r="V2" s="501"/>
      <c r="W2" s="501"/>
      <c r="X2" s="501"/>
      <c r="Y2" s="211"/>
    </row>
    <row r="3" spans="1:25" s="1" customFormat="1" ht="28.2" customHeight="1">
      <c r="A3" s="38"/>
      <c r="B3" s="38"/>
      <c r="C3" s="38"/>
      <c r="D3" s="38"/>
      <c r="E3" s="38"/>
      <c r="F3" s="38"/>
      <c r="G3" s="38"/>
      <c r="H3" s="38"/>
      <c r="I3" s="38"/>
      <c r="J3" s="39"/>
      <c r="K3" s="39"/>
      <c r="L3" s="39"/>
      <c r="M3" s="40"/>
      <c r="N3" s="39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28.2" customHeight="1">
      <c r="A4" s="38"/>
      <c r="B4" s="38"/>
      <c r="C4" s="38"/>
      <c r="D4" s="38"/>
      <c r="E4" s="39"/>
      <c r="F4" s="39"/>
      <c r="G4" s="41"/>
      <c r="H4" s="42"/>
      <c r="I4" s="42"/>
      <c r="J4" s="38"/>
      <c r="K4" s="38"/>
      <c r="L4" s="38"/>
      <c r="M4" s="365" t="s">
        <v>425</v>
      </c>
      <c r="N4" s="526"/>
      <c r="O4" s="43"/>
      <c r="P4" s="43"/>
      <c r="Q4" s="43"/>
      <c r="R4" s="42"/>
      <c r="S4" s="42"/>
      <c r="T4" s="42"/>
      <c r="U4" s="44"/>
      <c r="V4" s="39"/>
      <c r="W4" s="38"/>
      <c r="X4" s="38"/>
      <c r="Y4" s="38"/>
    </row>
    <row r="5" spans="1:25" s="1" customFormat="1" ht="28.2" customHeight="1">
      <c r="A5" s="38"/>
      <c r="B5" s="38"/>
      <c r="C5" s="38"/>
      <c r="D5" s="38"/>
      <c r="E5" s="45"/>
      <c r="F5" s="43"/>
      <c r="G5" s="38" t="s">
        <v>426</v>
      </c>
      <c r="H5" s="38"/>
      <c r="I5" s="46"/>
      <c r="J5" s="38"/>
      <c r="K5" s="38"/>
      <c r="L5" s="38"/>
      <c r="M5" s="38"/>
      <c r="N5" s="38"/>
      <c r="O5" s="38"/>
      <c r="P5" s="38"/>
      <c r="Q5" s="38"/>
      <c r="R5" s="45"/>
      <c r="S5" s="38"/>
      <c r="T5" s="38" t="s">
        <v>427</v>
      </c>
      <c r="U5" s="38"/>
      <c r="V5" s="46"/>
      <c r="W5" s="38"/>
      <c r="X5" s="38"/>
      <c r="Y5" s="38"/>
    </row>
    <row r="6" spans="1:25" s="1" customFormat="1" ht="28.2" customHeight="1">
      <c r="A6" s="38"/>
      <c r="B6" s="38"/>
      <c r="C6" s="45"/>
      <c r="D6" s="43" t="s">
        <v>428</v>
      </c>
      <c r="E6" s="47"/>
      <c r="F6" s="48"/>
      <c r="G6" s="38"/>
      <c r="H6" s="38"/>
      <c r="I6" s="45"/>
      <c r="J6" s="43" t="s">
        <v>429</v>
      </c>
      <c r="K6" s="49"/>
      <c r="L6" s="50"/>
      <c r="M6" s="38"/>
      <c r="N6" s="38"/>
      <c r="O6" s="46"/>
      <c r="P6" s="45"/>
      <c r="Q6" s="43" t="s">
        <v>430</v>
      </c>
      <c r="R6" s="47"/>
      <c r="S6" s="199"/>
      <c r="T6" s="38"/>
      <c r="U6" s="46"/>
      <c r="V6" s="45"/>
      <c r="W6" s="43" t="s">
        <v>431</v>
      </c>
      <c r="X6" s="49"/>
      <c r="Y6" s="38"/>
    </row>
    <row r="7" spans="1:25" s="1" customFormat="1" ht="28.2" customHeight="1">
      <c r="A7" s="38"/>
      <c r="B7" s="352">
        <v>1</v>
      </c>
      <c r="C7" s="352"/>
      <c r="D7" s="38"/>
      <c r="E7" s="352">
        <v>2</v>
      </c>
      <c r="F7" s="352"/>
      <c r="G7" s="38"/>
      <c r="H7" s="352">
        <v>3</v>
      </c>
      <c r="I7" s="352"/>
      <c r="J7" s="38"/>
      <c r="K7" s="352">
        <v>4</v>
      </c>
      <c r="L7" s="352"/>
      <c r="M7" s="38"/>
      <c r="N7" s="38"/>
      <c r="O7" s="352">
        <v>5</v>
      </c>
      <c r="P7" s="352"/>
      <c r="Q7" s="38"/>
      <c r="R7" s="352">
        <v>6</v>
      </c>
      <c r="S7" s="352"/>
      <c r="T7" s="38"/>
      <c r="U7" s="352">
        <v>7</v>
      </c>
      <c r="V7" s="352"/>
      <c r="W7" s="38"/>
      <c r="X7" s="352">
        <v>8</v>
      </c>
      <c r="Y7" s="352"/>
    </row>
    <row r="8" spans="1:25" s="1" customFormat="1" ht="28.2" customHeight="1">
      <c r="B8" s="522" t="str">
        <f>U10組合せ②!B9</f>
        <v>ＦＣ　ＶＡＬＯＮ</v>
      </c>
      <c r="C8" s="522"/>
      <c r="D8" s="215"/>
      <c r="E8" s="522" t="str">
        <f>U10組合せ②!B19</f>
        <v>Ｓ４ スぺランツァ</v>
      </c>
      <c r="F8" s="522"/>
      <c r="G8" s="34"/>
      <c r="H8" s="539" t="str">
        <f>U10組合せ②!B27</f>
        <v>清原サッカースポーツ少年団</v>
      </c>
      <c r="I8" s="539"/>
      <c r="J8" s="34"/>
      <c r="K8" s="523" t="str">
        <f>U10組合せ②!B41</f>
        <v>三重・山前ＦＣ</v>
      </c>
      <c r="L8" s="523"/>
      <c r="M8" s="34"/>
      <c r="N8" s="34"/>
      <c r="O8" s="540" t="str">
        <f>U10組合せ②!AI39</f>
        <v>栃木サッカークラブＵ－１２</v>
      </c>
      <c r="P8" s="540"/>
      <c r="Q8" s="34"/>
      <c r="R8" s="522" t="str">
        <f>U10組合せ②!AI31</f>
        <v>ともぞうサッカークラブ　Ｕ１０</v>
      </c>
      <c r="S8" s="522"/>
      <c r="T8" s="34"/>
      <c r="U8" s="540" t="str">
        <f>U10組合せ②!AI21</f>
        <v>アルゼンチンサッカークラブ日光</v>
      </c>
      <c r="V8" s="540"/>
      <c r="W8" s="34"/>
      <c r="X8" s="522" t="str">
        <f>U10組合せ②!AI11</f>
        <v>野木ＳＳＳ</v>
      </c>
      <c r="Y8" s="522"/>
    </row>
    <row r="9" spans="1:25" s="1" customFormat="1" ht="28.2" customHeight="1">
      <c r="B9" s="522"/>
      <c r="C9" s="522"/>
      <c r="D9" s="215"/>
      <c r="E9" s="522"/>
      <c r="F9" s="522"/>
      <c r="G9" s="34"/>
      <c r="H9" s="539"/>
      <c r="I9" s="539"/>
      <c r="J9" s="34"/>
      <c r="K9" s="523"/>
      <c r="L9" s="523"/>
      <c r="M9" s="34"/>
      <c r="N9" s="34"/>
      <c r="O9" s="540"/>
      <c r="P9" s="540"/>
      <c r="Q9" s="34"/>
      <c r="R9" s="522"/>
      <c r="S9" s="522"/>
      <c r="T9" s="34"/>
      <c r="U9" s="540"/>
      <c r="V9" s="540"/>
      <c r="W9" s="34"/>
      <c r="X9" s="522"/>
      <c r="Y9" s="522"/>
    </row>
    <row r="10" spans="1:25" s="1" customFormat="1" ht="28.2" customHeight="1">
      <c r="B10" s="522"/>
      <c r="C10" s="522"/>
      <c r="D10" s="215"/>
      <c r="E10" s="522"/>
      <c r="F10" s="522"/>
      <c r="G10" s="34"/>
      <c r="H10" s="539"/>
      <c r="I10" s="539"/>
      <c r="J10" s="34"/>
      <c r="K10" s="523"/>
      <c r="L10" s="523"/>
      <c r="M10" s="34"/>
      <c r="N10" s="34"/>
      <c r="O10" s="540"/>
      <c r="P10" s="540"/>
      <c r="Q10" s="34"/>
      <c r="R10" s="522"/>
      <c r="S10" s="522"/>
      <c r="T10" s="34"/>
      <c r="U10" s="540"/>
      <c r="V10" s="540"/>
      <c r="W10" s="34"/>
      <c r="X10" s="522"/>
      <c r="Y10" s="522"/>
    </row>
    <row r="11" spans="1:25" s="1" customFormat="1" ht="28.2" customHeight="1">
      <c r="B11" s="522"/>
      <c r="C11" s="522"/>
      <c r="D11" s="215"/>
      <c r="E11" s="522"/>
      <c r="F11" s="522"/>
      <c r="G11" s="34"/>
      <c r="H11" s="539"/>
      <c r="I11" s="539"/>
      <c r="J11" s="34"/>
      <c r="K11" s="523"/>
      <c r="L11" s="523"/>
      <c r="M11" s="34"/>
      <c r="N11" s="34"/>
      <c r="O11" s="540"/>
      <c r="P11" s="540"/>
      <c r="Q11" s="34"/>
      <c r="R11" s="522"/>
      <c r="S11" s="522"/>
      <c r="T11" s="34"/>
      <c r="U11" s="540"/>
      <c r="V11" s="540"/>
      <c r="W11" s="34"/>
      <c r="X11" s="522"/>
      <c r="Y11" s="522"/>
    </row>
    <row r="12" spans="1:25" s="1" customFormat="1" ht="28.2" customHeight="1">
      <c r="B12" s="522"/>
      <c r="C12" s="522"/>
      <c r="D12" s="215"/>
      <c r="E12" s="522"/>
      <c r="F12" s="522"/>
      <c r="G12" s="34"/>
      <c r="H12" s="539"/>
      <c r="I12" s="539"/>
      <c r="J12" s="34"/>
      <c r="K12" s="523"/>
      <c r="L12" s="523"/>
      <c r="M12" s="34"/>
      <c r="N12" s="34"/>
      <c r="O12" s="540"/>
      <c r="P12" s="540"/>
      <c r="Q12" s="34"/>
      <c r="R12" s="522"/>
      <c r="S12" s="522"/>
      <c r="T12" s="34"/>
      <c r="U12" s="540"/>
      <c r="V12" s="540"/>
      <c r="W12" s="34"/>
      <c r="X12" s="522"/>
      <c r="Y12" s="522"/>
    </row>
    <row r="13" spans="1:25" s="1" customFormat="1" ht="28.2" customHeight="1">
      <c r="B13" s="522"/>
      <c r="C13" s="522"/>
      <c r="D13" s="215"/>
      <c r="E13" s="522"/>
      <c r="F13" s="522"/>
      <c r="G13" s="34"/>
      <c r="H13" s="539"/>
      <c r="I13" s="539"/>
      <c r="J13" s="34"/>
      <c r="K13" s="523"/>
      <c r="L13" s="523"/>
      <c r="M13" s="34"/>
      <c r="N13" s="34"/>
      <c r="O13" s="540"/>
      <c r="P13" s="540"/>
      <c r="Q13" s="34"/>
      <c r="R13" s="522"/>
      <c r="S13" s="522"/>
      <c r="T13" s="34"/>
      <c r="U13" s="540"/>
      <c r="V13" s="540"/>
      <c r="W13" s="34"/>
      <c r="X13" s="522"/>
      <c r="Y13" s="522"/>
    </row>
    <row r="14" spans="1:25" s="1" customFormat="1" ht="28.2" customHeight="1">
      <c r="B14" s="522"/>
      <c r="C14" s="522"/>
      <c r="D14" s="215"/>
      <c r="E14" s="522"/>
      <c r="F14" s="522"/>
      <c r="G14" s="34"/>
      <c r="H14" s="539"/>
      <c r="I14" s="539"/>
      <c r="J14" s="34"/>
      <c r="K14" s="523"/>
      <c r="L14" s="523"/>
      <c r="M14" s="34"/>
      <c r="N14" s="34"/>
      <c r="O14" s="540"/>
      <c r="P14" s="540"/>
      <c r="Q14" s="34"/>
      <c r="R14" s="522"/>
      <c r="S14" s="522"/>
      <c r="T14" s="34"/>
      <c r="U14" s="540"/>
      <c r="V14" s="540"/>
      <c r="W14" s="34"/>
      <c r="X14" s="522"/>
      <c r="Y14" s="522"/>
    </row>
    <row r="15" spans="1:25" s="1" customFormat="1" ht="28.2" customHeight="1">
      <c r="B15" s="522"/>
      <c r="C15" s="522"/>
      <c r="D15" s="215"/>
      <c r="E15" s="522"/>
      <c r="F15" s="522"/>
      <c r="G15" s="34"/>
      <c r="H15" s="539"/>
      <c r="I15" s="539"/>
      <c r="J15" s="34"/>
      <c r="K15" s="523"/>
      <c r="L15" s="523"/>
      <c r="M15" s="34"/>
      <c r="N15" s="34"/>
      <c r="O15" s="540"/>
      <c r="P15" s="540"/>
      <c r="Q15" s="34"/>
      <c r="R15" s="522"/>
      <c r="S15" s="522"/>
      <c r="T15" s="34"/>
      <c r="U15" s="540"/>
      <c r="V15" s="540"/>
      <c r="W15" s="34"/>
      <c r="X15" s="522"/>
      <c r="Y15" s="522"/>
    </row>
    <row r="16" spans="1:25" s="1" customFormat="1" ht="28.2" customHeight="1">
      <c r="B16" s="522"/>
      <c r="C16" s="522"/>
      <c r="D16" s="215"/>
      <c r="E16" s="522"/>
      <c r="F16" s="522"/>
      <c r="G16" s="34"/>
      <c r="H16" s="539"/>
      <c r="I16" s="539"/>
      <c r="J16" s="34"/>
      <c r="K16" s="523"/>
      <c r="L16" s="523"/>
      <c r="M16" s="34"/>
      <c r="N16" s="34"/>
      <c r="O16" s="540"/>
      <c r="P16" s="540"/>
      <c r="Q16" s="34"/>
      <c r="R16" s="522"/>
      <c r="S16" s="522"/>
      <c r="T16" s="34"/>
      <c r="U16" s="540"/>
      <c r="V16" s="540"/>
      <c r="W16" s="34"/>
      <c r="X16" s="522"/>
      <c r="Y16" s="522"/>
    </row>
    <row r="17" spans="1:26" s="1" customFormat="1" ht="28.2" customHeight="1"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</row>
    <row r="18" spans="1:26" s="1" customFormat="1" ht="28.2" customHeight="1">
      <c r="A18" s="514" t="s">
        <v>432</v>
      </c>
      <c r="B18" s="514"/>
      <c r="C18" s="514"/>
      <c r="D18" s="514"/>
      <c r="V18" s="486" t="s">
        <v>433</v>
      </c>
      <c r="W18" s="486"/>
      <c r="X18" s="486"/>
      <c r="Y18" s="486"/>
      <c r="Z18" s="11"/>
    </row>
    <row r="19" spans="1:26" s="1" customFormat="1" ht="28.2" customHeight="1">
      <c r="A19" s="515" t="s">
        <v>331</v>
      </c>
      <c r="B19" s="515"/>
      <c r="C19" s="516">
        <v>0.39583333333333331</v>
      </c>
      <c r="D19" s="516"/>
      <c r="E19" s="513" t="str">
        <f>B8</f>
        <v>ＦＣ　ＶＡＬＯＮ</v>
      </c>
      <c r="F19" s="513"/>
      <c r="G19" s="513"/>
      <c r="H19" s="513"/>
      <c r="I19" s="513"/>
      <c r="J19" s="519">
        <f>L19+L20</f>
        <v>0</v>
      </c>
      <c r="K19" s="520" t="s">
        <v>361</v>
      </c>
      <c r="L19" s="205">
        <v>0</v>
      </c>
      <c r="M19" s="35" t="s">
        <v>434</v>
      </c>
      <c r="N19" s="205">
        <v>0</v>
      </c>
      <c r="O19" s="520" t="s">
        <v>363</v>
      </c>
      <c r="P19" s="519">
        <f>N19+N20</f>
        <v>0</v>
      </c>
      <c r="Q19" s="513" t="str">
        <f>E8</f>
        <v>Ｓ４ スぺランツァ</v>
      </c>
      <c r="R19" s="513"/>
      <c r="S19" s="513"/>
      <c r="T19" s="513"/>
      <c r="U19" s="513"/>
      <c r="V19" s="365" t="s">
        <v>435</v>
      </c>
      <c r="W19" s="365"/>
      <c r="X19" s="365"/>
      <c r="Y19" s="365"/>
    </row>
    <row r="20" spans="1:26" s="1" customFormat="1" ht="28.2" customHeight="1">
      <c r="A20" s="515"/>
      <c r="B20" s="515"/>
      <c r="C20" s="516"/>
      <c r="D20" s="516"/>
      <c r="E20" s="513"/>
      <c r="F20" s="513"/>
      <c r="G20" s="513"/>
      <c r="H20" s="513"/>
      <c r="I20" s="513"/>
      <c r="J20" s="519"/>
      <c r="K20" s="520"/>
      <c r="L20" s="205">
        <v>0</v>
      </c>
      <c r="M20" s="35" t="s">
        <v>434</v>
      </c>
      <c r="N20" s="205">
        <v>0</v>
      </c>
      <c r="O20" s="520"/>
      <c r="P20" s="519"/>
      <c r="Q20" s="513"/>
      <c r="R20" s="513"/>
      <c r="S20" s="513"/>
      <c r="T20" s="513"/>
      <c r="U20" s="513"/>
      <c r="V20" s="365"/>
      <c r="W20" s="365"/>
      <c r="X20" s="365"/>
      <c r="Y20" s="365"/>
    </row>
    <row r="21" spans="1:26" s="1" customFormat="1" ht="20.100000000000001" customHeight="1">
      <c r="B21" s="208"/>
      <c r="J21" s="52"/>
      <c r="K21" s="53"/>
      <c r="L21" s="54"/>
      <c r="M21" s="55"/>
      <c r="N21" s="54"/>
      <c r="O21" s="56"/>
      <c r="P21" s="54"/>
      <c r="V21" s="104"/>
      <c r="W21" s="104"/>
      <c r="X21" s="104"/>
      <c r="Y21" s="104"/>
    </row>
    <row r="22" spans="1:26" s="1" customFormat="1" ht="28.2" customHeight="1">
      <c r="A22" s="515" t="s">
        <v>332</v>
      </c>
      <c r="B22" s="515"/>
      <c r="C22" s="516">
        <v>0.39583333333333331</v>
      </c>
      <c r="D22" s="516"/>
      <c r="E22" s="541" t="str">
        <f>H8</f>
        <v>清原サッカースポーツ少年団</v>
      </c>
      <c r="F22" s="541"/>
      <c r="G22" s="541"/>
      <c r="H22" s="541"/>
      <c r="I22" s="541"/>
      <c r="J22" s="519">
        <f>L22+L23</f>
        <v>0</v>
      </c>
      <c r="K22" s="520" t="s">
        <v>361</v>
      </c>
      <c r="L22" s="205">
        <v>0</v>
      </c>
      <c r="M22" s="35" t="s">
        <v>434</v>
      </c>
      <c r="N22" s="205">
        <v>0</v>
      </c>
      <c r="O22" s="520" t="s">
        <v>363</v>
      </c>
      <c r="P22" s="519">
        <f>N22+N23</f>
        <v>0</v>
      </c>
      <c r="Q22" s="521" t="str">
        <f>K8</f>
        <v>三重・山前ＦＣ</v>
      </c>
      <c r="R22" s="521"/>
      <c r="S22" s="521"/>
      <c r="T22" s="521"/>
      <c r="U22" s="521"/>
      <c r="V22" s="365" t="s">
        <v>435</v>
      </c>
      <c r="W22" s="365"/>
      <c r="X22" s="365"/>
      <c r="Y22" s="365"/>
    </row>
    <row r="23" spans="1:26" s="1" customFormat="1" ht="28.2" customHeight="1">
      <c r="A23" s="515"/>
      <c r="B23" s="515"/>
      <c r="C23" s="516"/>
      <c r="D23" s="516"/>
      <c r="E23" s="541"/>
      <c r="F23" s="541"/>
      <c r="G23" s="541"/>
      <c r="H23" s="541"/>
      <c r="I23" s="541"/>
      <c r="J23" s="519"/>
      <c r="K23" s="520"/>
      <c r="L23" s="205">
        <v>0</v>
      </c>
      <c r="M23" s="35" t="s">
        <v>434</v>
      </c>
      <c r="N23" s="205">
        <v>0</v>
      </c>
      <c r="O23" s="520"/>
      <c r="P23" s="519"/>
      <c r="Q23" s="521"/>
      <c r="R23" s="521"/>
      <c r="S23" s="521"/>
      <c r="T23" s="521"/>
      <c r="U23" s="521"/>
      <c r="V23" s="365"/>
      <c r="W23" s="365"/>
      <c r="X23" s="365"/>
      <c r="Y23" s="365"/>
    </row>
    <row r="24" spans="1:26" s="1" customFormat="1" ht="20.100000000000001" customHeight="1">
      <c r="B24" s="208"/>
      <c r="J24" s="52"/>
      <c r="K24" s="53"/>
      <c r="L24" s="54"/>
      <c r="M24" s="55"/>
      <c r="N24" s="54"/>
      <c r="O24" s="56"/>
      <c r="P24" s="54"/>
      <c r="V24" s="104"/>
      <c r="W24" s="104"/>
      <c r="X24" s="104"/>
      <c r="Y24" s="104"/>
    </row>
    <row r="25" spans="1:26" s="1" customFormat="1" ht="28.2" customHeight="1">
      <c r="A25" s="515" t="s">
        <v>346</v>
      </c>
      <c r="B25" s="515"/>
      <c r="C25" s="516">
        <v>0.41666666666666669</v>
      </c>
      <c r="D25" s="516"/>
      <c r="E25" s="513" t="str">
        <f>O8</f>
        <v>栃木サッカークラブＵ－１２</v>
      </c>
      <c r="F25" s="513"/>
      <c r="G25" s="513"/>
      <c r="H25" s="513"/>
      <c r="I25" s="513"/>
      <c r="J25" s="519">
        <f>L25+L26</f>
        <v>0</v>
      </c>
      <c r="K25" s="520" t="s">
        <v>361</v>
      </c>
      <c r="L25" s="205">
        <v>0</v>
      </c>
      <c r="M25" s="35" t="s">
        <v>434</v>
      </c>
      <c r="N25" s="205">
        <v>0</v>
      </c>
      <c r="O25" s="520" t="s">
        <v>363</v>
      </c>
      <c r="P25" s="519">
        <f>N25+N26</f>
        <v>0</v>
      </c>
      <c r="Q25" s="541" t="str">
        <f>R8</f>
        <v>ともぞうサッカークラブ　Ｕ１０</v>
      </c>
      <c r="R25" s="541"/>
      <c r="S25" s="541"/>
      <c r="T25" s="541"/>
      <c r="U25" s="541"/>
      <c r="V25" s="365" t="s">
        <v>435</v>
      </c>
      <c r="W25" s="365"/>
      <c r="X25" s="365"/>
      <c r="Y25" s="365"/>
    </row>
    <row r="26" spans="1:26" s="1" customFormat="1" ht="28.2" customHeight="1">
      <c r="A26" s="515"/>
      <c r="B26" s="515"/>
      <c r="C26" s="516"/>
      <c r="D26" s="516"/>
      <c r="E26" s="513"/>
      <c r="F26" s="513"/>
      <c r="G26" s="513"/>
      <c r="H26" s="513"/>
      <c r="I26" s="513"/>
      <c r="J26" s="519"/>
      <c r="K26" s="520"/>
      <c r="L26" s="205">
        <v>0</v>
      </c>
      <c r="M26" s="35" t="s">
        <v>434</v>
      </c>
      <c r="N26" s="205">
        <v>0</v>
      </c>
      <c r="O26" s="520"/>
      <c r="P26" s="519"/>
      <c r="Q26" s="541"/>
      <c r="R26" s="541"/>
      <c r="S26" s="541"/>
      <c r="T26" s="541"/>
      <c r="U26" s="541"/>
      <c r="V26" s="365"/>
      <c r="W26" s="365"/>
      <c r="X26" s="365"/>
      <c r="Y26" s="365"/>
    </row>
    <row r="27" spans="1:26" s="1" customFormat="1" ht="20.100000000000001" customHeight="1">
      <c r="B27" s="208"/>
      <c r="J27" s="52"/>
      <c r="K27" s="53"/>
      <c r="L27" s="54"/>
      <c r="M27" s="55"/>
      <c r="N27" s="54"/>
      <c r="O27" s="56"/>
      <c r="P27" s="54"/>
      <c r="V27" s="104"/>
      <c r="W27" s="104"/>
      <c r="X27" s="104"/>
      <c r="Y27" s="104"/>
    </row>
    <row r="28" spans="1:26" s="1" customFormat="1" ht="28.2" customHeight="1">
      <c r="A28" s="515" t="s">
        <v>347</v>
      </c>
      <c r="B28" s="515"/>
      <c r="C28" s="516">
        <v>0.41666666666666669</v>
      </c>
      <c r="D28" s="516"/>
      <c r="E28" s="515" t="str">
        <f>U8</f>
        <v>アルゼンチンサッカークラブ日光</v>
      </c>
      <c r="F28" s="515"/>
      <c r="G28" s="515"/>
      <c r="H28" s="515"/>
      <c r="I28" s="515"/>
      <c r="J28" s="519">
        <f>L28+L29</f>
        <v>0</v>
      </c>
      <c r="K28" s="520" t="s">
        <v>361</v>
      </c>
      <c r="L28" s="205">
        <v>0</v>
      </c>
      <c r="M28" s="35" t="s">
        <v>434</v>
      </c>
      <c r="N28" s="205">
        <v>0</v>
      </c>
      <c r="O28" s="520" t="s">
        <v>363</v>
      </c>
      <c r="P28" s="519">
        <f>N28+N29</f>
        <v>0</v>
      </c>
      <c r="Q28" s="521" t="str">
        <f>X8</f>
        <v>野木ＳＳＳ</v>
      </c>
      <c r="R28" s="521"/>
      <c r="S28" s="521"/>
      <c r="T28" s="521"/>
      <c r="U28" s="521"/>
      <c r="V28" s="365" t="s">
        <v>435</v>
      </c>
      <c r="W28" s="365"/>
      <c r="X28" s="365"/>
      <c r="Y28" s="365"/>
    </row>
    <row r="29" spans="1:26" s="1" customFormat="1" ht="28.2" customHeight="1">
      <c r="A29" s="515"/>
      <c r="B29" s="515"/>
      <c r="C29" s="516"/>
      <c r="D29" s="516"/>
      <c r="E29" s="515"/>
      <c r="F29" s="515"/>
      <c r="G29" s="515"/>
      <c r="H29" s="515"/>
      <c r="I29" s="515"/>
      <c r="J29" s="519"/>
      <c r="K29" s="520"/>
      <c r="L29" s="205">
        <v>0</v>
      </c>
      <c r="M29" s="35" t="s">
        <v>434</v>
      </c>
      <c r="N29" s="205">
        <v>0</v>
      </c>
      <c r="O29" s="520"/>
      <c r="P29" s="519"/>
      <c r="Q29" s="521"/>
      <c r="R29" s="521"/>
      <c r="S29" s="521"/>
      <c r="T29" s="521"/>
      <c r="U29" s="521"/>
      <c r="V29" s="365"/>
      <c r="W29" s="365"/>
      <c r="X29" s="365"/>
      <c r="Y29" s="365"/>
    </row>
    <row r="30" spans="1:26" s="1" customFormat="1" ht="20.100000000000001" customHeight="1">
      <c r="A30" s="207"/>
      <c r="B30" s="208"/>
      <c r="C30" s="214"/>
      <c r="D30" s="214"/>
      <c r="F30" s="55"/>
      <c r="G30" s="55"/>
      <c r="H30" s="55"/>
      <c r="I30" s="55"/>
      <c r="J30" s="205"/>
      <c r="K30" s="204"/>
      <c r="L30" s="205"/>
      <c r="M30" s="104"/>
      <c r="N30" s="205"/>
      <c r="O30" s="204"/>
      <c r="P30" s="205"/>
      <c r="Q30" s="208"/>
      <c r="R30" s="208"/>
      <c r="S30" s="208"/>
      <c r="T30" s="208"/>
      <c r="V30" s="199"/>
      <c r="W30" s="199"/>
      <c r="X30" s="199"/>
      <c r="Y30" s="199"/>
    </row>
    <row r="31" spans="1:26" s="1" customFormat="1" ht="28.2" customHeight="1">
      <c r="A31" s="514" t="s">
        <v>436</v>
      </c>
      <c r="B31" s="514"/>
      <c r="C31" s="514"/>
      <c r="D31" s="514"/>
      <c r="J31" s="57"/>
      <c r="L31" s="57"/>
      <c r="N31" s="57"/>
      <c r="P31" s="57"/>
      <c r="V31" s="104"/>
      <c r="W31" s="104"/>
      <c r="X31" s="104"/>
      <c r="Y31" s="104"/>
    </row>
    <row r="32" spans="1:26" s="1" customFormat="1" ht="28.2" customHeight="1">
      <c r="A32" s="515" t="s">
        <v>333</v>
      </c>
      <c r="B32" s="515"/>
      <c r="C32" s="516">
        <v>0.47916666666666669</v>
      </c>
      <c r="D32" s="516"/>
      <c r="E32" s="513" t="s">
        <v>380</v>
      </c>
      <c r="F32" s="513"/>
      <c r="G32" s="513"/>
      <c r="H32" s="513"/>
      <c r="I32" s="513"/>
      <c r="J32" s="519">
        <f>L32+L33</f>
        <v>0</v>
      </c>
      <c r="K32" s="520" t="s">
        <v>361</v>
      </c>
      <c r="L32" s="205">
        <v>0</v>
      </c>
      <c r="M32" s="35" t="s">
        <v>434</v>
      </c>
      <c r="N32" s="205">
        <v>0</v>
      </c>
      <c r="O32" s="520" t="s">
        <v>363</v>
      </c>
      <c r="P32" s="519">
        <f>N32+N33</f>
        <v>0</v>
      </c>
      <c r="Q32" s="513" t="s">
        <v>381</v>
      </c>
      <c r="R32" s="513"/>
      <c r="S32" s="513"/>
      <c r="T32" s="513"/>
      <c r="U32" s="513"/>
      <c r="V32" s="365" t="s">
        <v>435</v>
      </c>
      <c r="W32" s="365"/>
      <c r="X32" s="365"/>
      <c r="Y32" s="365"/>
    </row>
    <row r="33" spans="1:25" s="1" customFormat="1" ht="28.2" customHeight="1">
      <c r="A33" s="515"/>
      <c r="B33" s="515"/>
      <c r="C33" s="516"/>
      <c r="D33" s="516"/>
      <c r="E33" s="513"/>
      <c r="F33" s="513"/>
      <c r="G33" s="513"/>
      <c r="H33" s="513"/>
      <c r="I33" s="513"/>
      <c r="J33" s="519"/>
      <c r="K33" s="520"/>
      <c r="L33" s="205">
        <v>0</v>
      </c>
      <c r="M33" s="35" t="s">
        <v>434</v>
      </c>
      <c r="N33" s="205">
        <v>0</v>
      </c>
      <c r="O33" s="520"/>
      <c r="P33" s="519"/>
      <c r="Q33" s="513"/>
      <c r="R33" s="513"/>
      <c r="S33" s="513"/>
      <c r="T33" s="513"/>
      <c r="U33" s="513"/>
      <c r="V33" s="365"/>
      <c r="W33" s="365"/>
      <c r="X33" s="365"/>
      <c r="Y33" s="365"/>
    </row>
    <row r="34" spans="1:25" s="1" customFormat="1" ht="20.100000000000001" customHeight="1">
      <c r="B34" s="208"/>
      <c r="J34" s="57"/>
      <c r="L34" s="57"/>
      <c r="N34" s="57"/>
      <c r="P34" s="57"/>
      <c r="V34" s="104"/>
      <c r="W34" s="104"/>
      <c r="X34" s="104"/>
      <c r="Y34" s="104"/>
    </row>
    <row r="35" spans="1:25" s="1" customFormat="1" ht="28.2" customHeight="1">
      <c r="A35" s="515" t="s">
        <v>334</v>
      </c>
      <c r="B35" s="515"/>
      <c r="C35" s="516">
        <v>0.47916666666666669</v>
      </c>
      <c r="D35" s="516"/>
      <c r="E35" s="513" t="s">
        <v>384</v>
      </c>
      <c r="F35" s="513"/>
      <c r="G35" s="513"/>
      <c r="H35" s="513"/>
      <c r="I35" s="513"/>
      <c r="J35" s="519">
        <f>L35+L36</f>
        <v>0</v>
      </c>
      <c r="K35" s="520" t="s">
        <v>361</v>
      </c>
      <c r="L35" s="205">
        <v>0</v>
      </c>
      <c r="M35" s="35" t="s">
        <v>434</v>
      </c>
      <c r="N35" s="205">
        <v>0</v>
      </c>
      <c r="O35" s="520" t="s">
        <v>363</v>
      </c>
      <c r="P35" s="519">
        <f>N35+N36</f>
        <v>0</v>
      </c>
      <c r="Q35" s="521" t="s">
        <v>385</v>
      </c>
      <c r="R35" s="521"/>
      <c r="S35" s="521"/>
      <c r="T35" s="521"/>
      <c r="U35" s="521"/>
      <c r="V35" s="365" t="s">
        <v>435</v>
      </c>
      <c r="W35" s="365"/>
      <c r="X35" s="365"/>
      <c r="Y35" s="365"/>
    </row>
    <row r="36" spans="1:25" s="1" customFormat="1" ht="28.2" customHeight="1">
      <c r="A36" s="515"/>
      <c r="B36" s="515"/>
      <c r="C36" s="516"/>
      <c r="D36" s="516"/>
      <c r="E36" s="513"/>
      <c r="F36" s="513"/>
      <c r="G36" s="513"/>
      <c r="H36" s="513"/>
      <c r="I36" s="513"/>
      <c r="J36" s="519"/>
      <c r="K36" s="520"/>
      <c r="L36" s="205">
        <v>0</v>
      </c>
      <c r="M36" s="35" t="s">
        <v>434</v>
      </c>
      <c r="N36" s="205">
        <v>0</v>
      </c>
      <c r="O36" s="520"/>
      <c r="P36" s="519"/>
      <c r="Q36" s="521"/>
      <c r="R36" s="521"/>
      <c r="S36" s="521"/>
      <c r="T36" s="521"/>
      <c r="U36" s="521"/>
      <c r="V36" s="365"/>
      <c r="W36" s="365"/>
      <c r="X36" s="365"/>
      <c r="Y36" s="365"/>
    </row>
    <row r="37" spans="1:25" s="1" customFormat="1" ht="20.100000000000001" customHeight="1">
      <c r="A37" s="207"/>
      <c r="B37" s="208"/>
      <c r="C37" s="214"/>
      <c r="D37" s="214"/>
      <c r="F37" s="55"/>
      <c r="G37" s="55"/>
      <c r="H37" s="55"/>
      <c r="I37" s="55"/>
      <c r="J37" s="205"/>
      <c r="K37" s="204"/>
      <c r="L37" s="205"/>
      <c r="M37" s="104"/>
      <c r="N37" s="205"/>
      <c r="O37" s="204"/>
      <c r="P37" s="205"/>
      <c r="Q37" s="208"/>
      <c r="R37" s="208"/>
      <c r="S37" s="208"/>
      <c r="T37" s="208"/>
      <c r="V37" s="199"/>
      <c r="W37" s="199"/>
      <c r="X37" s="199"/>
      <c r="Y37" s="199"/>
    </row>
    <row r="38" spans="1:25" s="1" customFormat="1" ht="28.2" customHeight="1">
      <c r="A38" s="514" t="s">
        <v>437</v>
      </c>
      <c r="B38" s="514"/>
      <c r="C38" s="514"/>
      <c r="D38" s="514"/>
      <c r="J38" s="57"/>
      <c r="L38" s="57"/>
      <c r="N38" s="57"/>
      <c r="P38" s="57"/>
    </row>
    <row r="39" spans="1:25" s="1" customFormat="1" ht="28.2" customHeight="1">
      <c r="A39" s="515" t="s">
        <v>348</v>
      </c>
      <c r="B39" s="515"/>
      <c r="C39" s="516">
        <v>0.54166666666666663</v>
      </c>
      <c r="D39" s="516"/>
      <c r="E39" s="513" t="s">
        <v>388</v>
      </c>
      <c r="F39" s="513"/>
      <c r="G39" s="513"/>
      <c r="H39" s="513"/>
      <c r="I39" s="513"/>
      <c r="J39" s="517">
        <f>L39+L40</f>
        <v>0</v>
      </c>
      <c r="K39" s="518" t="s">
        <v>361</v>
      </c>
      <c r="L39" s="205">
        <v>0</v>
      </c>
      <c r="M39" s="35" t="s">
        <v>434</v>
      </c>
      <c r="N39" s="205">
        <v>0</v>
      </c>
      <c r="O39" s="518" t="s">
        <v>363</v>
      </c>
      <c r="P39" s="517">
        <f>N39+N40</f>
        <v>0</v>
      </c>
      <c r="Q39" s="513" t="s">
        <v>389</v>
      </c>
      <c r="R39" s="513"/>
      <c r="S39" s="513"/>
      <c r="T39" s="513"/>
      <c r="U39" s="513"/>
      <c r="V39" s="365" t="s">
        <v>435</v>
      </c>
      <c r="W39" s="365"/>
      <c r="X39" s="365"/>
      <c r="Y39" s="365"/>
    </row>
    <row r="40" spans="1:25" s="1" customFormat="1" ht="28.2" customHeight="1">
      <c r="A40" s="515"/>
      <c r="B40" s="515"/>
      <c r="C40" s="516"/>
      <c r="D40" s="516"/>
      <c r="E40" s="513"/>
      <c r="F40" s="513"/>
      <c r="G40" s="513"/>
      <c r="H40" s="513"/>
      <c r="I40" s="513"/>
      <c r="J40" s="517"/>
      <c r="K40" s="518"/>
      <c r="L40" s="205">
        <v>0</v>
      </c>
      <c r="M40" s="35" t="s">
        <v>434</v>
      </c>
      <c r="N40" s="205">
        <v>0</v>
      </c>
      <c r="O40" s="518"/>
      <c r="P40" s="517"/>
      <c r="Q40" s="513"/>
      <c r="R40" s="513"/>
      <c r="S40" s="513"/>
      <c r="T40" s="513"/>
      <c r="U40" s="513"/>
      <c r="V40" s="365"/>
      <c r="W40" s="365"/>
      <c r="X40" s="365"/>
      <c r="Y40" s="365"/>
    </row>
    <row r="41" spans="1:25" ht="28.2" customHeight="1"/>
    <row r="42" spans="1:25" ht="28.2" customHeight="1">
      <c r="A42" s="58" t="s">
        <v>438</v>
      </c>
      <c r="B42" s="59"/>
      <c r="C42" s="60"/>
      <c r="D42" s="60"/>
      <c r="E42" s="61"/>
      <c r="F42" s="61"/>
      <c r="G42" s="61"/>
      <c r="H42" s="61"/>
      <c r="I42" s="57"/>
      <c r="J42" s="62"/>
      <c r="K42" s="104"/>
      <c r="L42" s="91"/>
      <c r="M42" s="91"/>
      <c r="N42" s="92"/>
      <c r="O42" s="93"/>
      <c r="P42" s="94"/>
      <c r="Q42" s="94"/>
      <c r="R42" s="94"/>
      <c r="S42" s="94"/>
      <c r="T42" s="95"/>
      <c r="U42" s="95"/>
      <c r="V42" s="95"/>
      <c r="W42" s="95"/>
      <c r="X42" s="96"/>
      <c r="Y42" s="96"/>
    </row>
    <row r="43" spans="1:25" ht="28.2" customHeight="1">
      <c r="A43" s="1"/>
      <c r="B43" s="59"/>
      <c r="C43" s="60"/>
      <c r="D43" s="60"/>
      <c r="E43" s="61"/>
      <c r="F43" s="61"/>
      <c r="G43" s="61"/>
      <c r="H43" s="61"/>
      <c r="I43" s="57"/>
      <c r="J43" s="62"/>
      <c r="K43" s="104"/>
      <c r="L43" s="91"/>
      <c r="M43" s="97"/>
      <c r="N43" s="92"/>
      <c r="O43" s="98"/>
      <c r="P43" s="98"/>
      <c r="Q43" s="98"/>
      <c r="R43" s="98"/>
      <c r="S43" s="98"/>
      <c r="T43" s="99"/>
      <c r="U43" s="99"/>
      <c r="V43" s="99"/>
      <c r="W43" s="99"/>
      <c r="X43" s="96"/>
      <c r="Y43" s="96"/>
    </row>
    <row r="44" spans="1:25" ht="28.2" customHeight="1">
      <c r="B44" s="505" t="s">
        <v>439</v>
      </c>
      <c r="C44" s="505"/>
      <c r="D44" s="505"/>
      <c r="E44" s="505"/>
      <c r="F44" s="505"/>
      <c r="G44" s="505"/>
      <c r="H44" s="505"/>
      <c r="I44" s="505"/>
      <c r="J44" s="505"/>
      <c r="K44" s="505"/>
      <c r="L44" s="122"/>
      <c r="M44" s="122"/>
      <c r="N44" s="509"/>
      <c r="O44" s="510" t="s">
        <v>440</v>
      </c>
      <c r="P44" s="510"/>
      <c r="Q44" s="511"/>
      <c r="R44" s="511"/>
      <c r="S44" s="511"/>
      <c r="T44" s="511"/>
      <c r="U44" s="511"/>
      <c r="V44" s="511"/>
      <c r="W44" s="511"/>
      <c r="X44" s="511"/>
      <c r="Y44" s="96"/>
    </row>
    <row r="45" spans="1:25" ht="28.2" customHeight="1">
      <c r="B45" s="506"/>
      <c r="C45" s="506"/>
      <c r="D45" s="506"/>
      <c r="E45" s="506"/>
      <c r="F45" s="506"/>
      <c r="G45" s="506"/>
      <c r="H45" s="506"/>
      <c r="I45" s="506"/>
      <c r="J45" s="506"/>
      <c r="K45" s="506"/>
      <c r="L45" s="122"/>
      <c r="M45" s="122"/>
      <c r="N45" s="509"/>
      <c r="O45" s="506"/>
      <c r="P45" s="506"/>
      <c r="Q45" s="512"/>
      <c r="R45" s="512"/>
      <c r="S45" s="512"/>
      <c r="T45" s="512"/>
      <c r="U45" s="512"/>
      <c r="V45" s="512"/>
      <c r="W45" s="512"/>
      <c r="X45" s="512"/>
      <c r="Y45" s="96"/>
    </row>
    <row r="46" spans="1:25" ht="28.2" customHeight="1">
      <c r="B46" s="64"/>
      <c r="C46" s="64"/>
      <c r="D46" s="64"/>
      <c r="E46" s="110"/>
      <c r="F46" s="110"/>
      <c r="G46" s="110"/>
      <c r="H46" s="110"/>
      <c r="I46" s="110"/>
      <c r="J46" s="110"/>
      <c r="K46" s="110"/>
      <c r="L46" s="122"/>
      <c r="M46" s="122"/>
      <c r="N46" s="123"/>
      <c r="O46" s="124"/>
      <c r="P46" s="124"/>
      <c r="Q46" s="122"/>
      <c r="R46" s="122"/>
      <c r="S46" s="122"/>
      <c r="T46" s="213"/>
      <c r="U46" s="122"/>
      <c r="V46" s="122"/>
      <c r="W46" s="122"/>
      <c r="X46" s="213"/>
      <c r="Y46" s="96"/>
    </row>
    <row r="47" spans="1:25" ht="28.2" customHeight="1">
      <c r="B47" s="505" t="s">
        <v>441</v>
      </c>
      <c r="C47" s="505"/>
      <c r="D47" s="507"/>
      <c r="E47" s="507"/>
      <c r="F47" s="507"/>
      <c r="G47" s="507"/>
      <c r="H47" s="507"/>
      <c r="I47" s="507"/>
      <c r="J47" s="507"/>
      <c r="K47" s="507"/>
      <c r="L47" s="122"/>
      <c r="M47" s="122"/>
      <c r="N47" s="509"/>
      <c r="O47" s="510" t="s">
        <v>440</v>
      </c>
      <c r="P47" s="510"/>
      <c r="Q47" s="511"/>
      <c r="R47" s="511"/>
      <c r="S47" s="511"/>
      <c r="T47" s="511"/>
      <c r="U47" s="511"/>
      <c r="V47" s="511"/>
      <c r="W47" s="511"/>
      <c r="X47" s="511"/>
      <c r="Y47" s="96"/>
    </row>
    <row r="48" spans="1:25" ht="28.2" customHeight="1">
      <c r="B48" s="506"/>
      <c r="C48" s="506"/>
      <c r="D48" s="508"/>
      <c r="E48" s="508"/>
      <c r="F48" s="508"/>
      <c r="G48" s="508"/>
      <c r="H48" s="508"/>
      <c r="I48" s="508"/>
      <c r="J48" s="508"/>
      <c r="K48" s="508"/>
      <c r="L48" s="122"/>
      <c r="M48" s="122"/>
      <c r="N48" s="509"/>
      <c r="O48" s="506"/>
      <c r="P48" s="506"/>
      <c r="Q48" s="512"/>
      <c r="R48" s="512"/>
      <c r="S48" s="512"/>
      <c r="T48" s="512"/>
      <c r="U48" s="512"/>
      <c r="V48" s="512"/>
      <c r="W48" s="512"/>
      <c r="X48" s="512"/>
      <c r="Y48" s="96"/>
    </row>
    <row r="49" spans="2:25" ht="28.2" customHeight="1">
      <c r="B49" s="64"/>
      <c r="C49" s="64"/>
      <c r="D49" s="64"/>
      <c r="E49" s="64"/>
      <c r="F49" s="64"/>
      <c r="G49" s="64"/>
      <c r="H49" s="64"/>
      <c r="I49" s="64"/>
      <c r="J49" s="64"/>
      <c r="K49" s="110"/>
      <c r="L49" s="122"/>
      <c r="M49" s="122"/>
      <c r="N49" s="123"/>
      <c r="O49" s="124"/>
      <c r="P49" s="124"/>
      <c r="Q49" s="122"/>
      <c r="R49" s="122"/>
      <c r="S49" s="122"/>
      <c r="T49" s="123"/>
      <c r="U49" s="122"/>
      <c r="V49" s="122"/>
      <c r="W49" s="122"/>
      <c r="X49" s="123"/>
      <c r="Y49" s="96"/>
    </row>
    <row r="50" spans="2:25" ht="28.2" customHeight="1">
      <c r="B50" s="505" t="s">
        <v>442</v>
      </c>
      <c r="C50" s="505"/>
      <c r="D50" s="505"/>
      <c r="E50" s="505"/>
      <c r="F50" s="505"/>
      <c r="G50" s="505"/>
      <c r="H50" s="505"/>
      <c r="I50" s="505"/>
      <c r="J50" s="505"/>
      <c r="K50" s="505"/>
      <c r="L50" s="122"/>
      <c r="M50" s="122"/>
      <c r="N50" s="509"/>
      <c r="O50" s="510" t="s">
        <v>440</v>
      </c>
      <c r="P50" s="510"/>
      <c r="Q50" s="511"/>
      <c r="R50" s="511"/>
      <c r="S50" s="511"/>
      <c r="T50" s="511"/>
      <c r="U50" s="511"/>
      <c r="V50" s="511"/>
      <c r="W50" s="511"/>
      <c r="X50" s="511"/>
      <c r="Y50" s="96"/>
    </row>
    <row r="51" spans="2:25" ht="28.2" customHeight="1"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122"/>
      <c r="M51" s="122"/>
      <c r="N51" s="509"/>
      <c r="O51" s="506"/>
      <c r="P51" s="506"/>
      <c r="Q51" s="512"/>
      <c r="R51" s="512"/>
      <c r="S51" s="512"/>
      <c r="T51" s="512"/>
      <c r="U51" s="512"/>
      <c r="V51" s="512"/>
      <c r="W51" s="512"/>
      <c r="X51" s="512"/>
      <c r="Y51" s="96"/>
    </row>
    <row r="52" spans="2:25" ht="28.2" customHeight="1">
      <c r="B52" s="64"/>
      <c r="C52" s="64"/>
      <c r="D52" s="64"/>
      <c r="E52" s="110"/>
      <c r="F52" s="110"/>
      <c r="G52" s="110"/>
      <c r="H52" s="110"/>
      <c r="I52" s="110"/>
      <c r="J52" s="110"/>
      <c r="K52" s="110"/>
      <c r="L52" s="122"/>
      <c r="M52" s="122"/>
      <c r="N52" s="123"/>
      <c r="O52" s="124"/>
      <c r="P52" s="124"/>
      <c r="Q52" s="125"/>
      <c r="R52" s="125"/>
      <c r="S52" s="122"/>
      <c r="T52" s="123"/>
      <c r="U52" s="125"/>
      <c r="V52" s="125"/>
      <c r="W52" s="125"/>
      <c r="X52" s="125"/>
      <c r="Y52" s="96"/>
    </row>
    <row r="53" spans="2:25" ht="28.2" customHeight="1">
      <c r="B53" s="505" t="s">
        <v>442</v>
      </c>
      <c r="C53" s="505"/>
      <c r="D53" s="507"/>
      <c r="E53" s="507"/>
      <c r="F53" s="507"/>
      <c r="G53" s="507"/>
      <c r="H53" s="507"/>
      <c r="I53" s="507"/>
      <c r="J53" s="507"/>
      <c r="K53" s="507"/>
      <c r="L53" s="122"/>
      <c r="M53" s="122"/>
      <c r="N53" s="509"/>
      <c r="O53" s="510" t="s">
        <v>440</v>
      </c>
      <c r="P53" s="510"/>
      <c r="Q53" s="511"/>
      <c r="R53" s="511"/>
      <c r="S53" s="511"/>
      <c r="T53" s="511"/>
      <c r="U53" s="511"/>
      <c r="V53" s="511"/>
      <c r="W53" s="511"/>
      <c r="X53" s="511"/>
      <c r="Y53" s="96"/>
    </row>
    <row r="54" spans="2:25" ht="28.2" customHeight="1">
      <c r="B54" s="506"/>
      <c r="C54" s="506"/>
      <c r="D54" s="508"/>
      <c r="E54" s="508"/>
      <c r="F54" s="508"/>
      <c r="G54" s="508"/>
      <c r="H54" s="508"/>
      <c r="I54" s="508"/>
      <c r="J54" s="508"/>
      <c r="K54" s="508"/>
      <c r="L54" s="122"/>
      <c r="M54" s="122"/>
      <c r="N54" s="509"/>
      <c r="O54" s="506"/>
      <c r="P54" s="506"/>
      <c r="Q54" s="512"/>
      <c r="R54" s="512"/>
      <c r="S54" s="512"/>
      <c r="T54" s="512"/>
      <c r="U54" s="512"/>
      <c r="V54" s="512"/>
      <c r="W54" s="512"/>
      <c r="X54" s="512"/>
      <c r="Y54" s="96"/>
    </row>
    <row r="55" spans="2:25" ht="28.2" customHeight="1">
      <c r="B55" s="63"/>
      <c r="C55" s="63"/>
      <c r="D55" s="63"/>
      <c r="L55" s="96"/>
      <c r="M55" s="96"/>
      <c r="N55" s="99"/>
      <c r="O55" s="100"/>
      <c r="P55" s="100"/>
      <c r="Q55" s="100"/>
      <c r="R55" s="100"/>
      <c r="S55" s="96"/>
      <c r="T55" s="99"/>
      <c r="U55" s="100"/>
      <c r="V55" s="100"/>
      <c r="W55" s="100"/>
      <c r="X55" s="100"/>
      <c r="Y55" s="96"/>
    </row>
  </sheetData>
  <mergeCells count="108">
    <mergeCell ref="O1:Q1"/>
    <mergeCell ref="R1:Y1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D2:H2"/>
    <mergeCell ref="B8:C16"/>
    <mergeCell ref="E8:F16"/>
    <mergeCell ref="H8:I16"/>
    <mergeCell ref="K8:L16"/>
    <mergeCell ref="O8:P16"/>
    <mergeCell ref="R8:S16"/>
    <mergeCell ref="U8:V16"/>
    <mergeCell ref="X8:Y16"/>
    <mergeCell ref="A18:D18"/>
    <mergeCell ref="V18:Y18"/>
    <mergeCell ref="A19:B20"/>
    <mergeCell ref="C19:D20"/>
    <mergeCell ref="E19:I20"/>
    <mergeCell ref="J19:J20"/>
    <mergeCell ref="K19:K20"/>
    <mergeCell ref="O19:O20"/>
    <mergeCell ref="P19:P20"/>
    <mergeCell ref="Q19:U20"/>
    <mergeCell ref="V19:Y20"/>
    <mergeCell ref="A22:B23"/>
    <mergeCell ref="C22:D23"/>
    <mergeCell ref="E22:I23"/>
    <mergeCell ref="J22:J23"/>
    <mergeCell ref="K22:K23"/>
    <mergeCell ref="O22:O23"/>
    <mergeCell ref="P22:P23"/>
    <mergeCell ref="Q22:U23"/>
    <mergeCell ref="V22:Y23"/>
    <mergeCell ref="A25:B26"/>
    <mergeCell ref="C25:D26"/>
    <mergeCell ref="E25:I26"/>
    <mergeCell ref="J25:J26"/>
    <mergeCell ref="K25:K26"/>
    <mergeCell ref="O25:O26"/>
    <mergeCell ref="P25:P26"/>
    <mergeCell ref="Q25:U26"/>
    <mergeCell ref="V25:Y26"/>
    <mergeCell ref="P28:P29"/>
    <mergeCell ref="Q28:U29"/>
    <mergeCell ref="V28:Y29"/>
    <mergeCell ref="A31:D31"/>
    <mergeCell ref="A32:B33"/>
    <mergeCell ref="C32:D33"/>
    <mergeCell ref="E32:I33"/>
    <mergeCell ref="J32:J33"/>
    <mergeCell ref="K32:K33"/>
    <mergeCell ref="O32:O33"/>
    <mergeCell ref="A28:B29"/>
    <mergeCell ref="C28:D29"/>
    <mergeCell ref="E28:I29"/>
    <mergeCell ref="J28:J29"/>
    <mergeCell ref="K28:K29"/>
    <mergeCell ref="O28:O29"/>
    <mergeCell ref="P32:P33"/>
    <mergeCell ref="Q32:U33"/>
    <mergeCell ref="V32:Y33"/>
    <mergeCell ref="A35:B36"/>
    <mergeCell ref="C35:D36"/>
    <mergeCell ref="E35:I36"/>
    <mergeCell ref="J35:J36"/>
    <mergeCell ref="K35:K36"/>
    <mergeCell ref="O35:O36"/>
    <mergeCell ref="P35:P36"/>
    <mergeCell ref="Q35:U36"/>
    <mergeCell ref="V35:Y36"/>
    <mergeCell ref="A38:D38"/>
    <mergeCell ref="A39:B40"/>
    <mergeCell ref="C39:D40"/>
    <mergeCell ref="E39:I40"/>
    <mergeCell ref="J39:J40"/>
    <mergeCell ref="K39:K40"/>
    <mergeCell ref="O39:O40"/>
    <mergeCell ref="P39:P40"/>
    <mergeCell ref="B47:C48"/>
    <mergeCell ref="D47:K48"/>
    <mergeCell ref="N47:N48"/>
    <mergeCell ref="Q39:U40"/>
    <mergeCell ref="V39:Y40"/>
    <mergeCell ref="B44:C45"/>
    <mergeCell ref="D44:K45"/>
    <mergeCell ref="N44:N45"/>
    <mergeCell ref="O47:P48"/>
    <mergeCell ref="O44:P45"/>
    <mergeCell ref="Q47:X48"/>
    <mergeCell ref="Q44:X45"/>
    <mergeCell ref="B53:C54"/>
    <mergeCell ref="D53:K54"/>
    <mergeCell ref="N53:N54"/>
    <mergeCell ref="O53:P54"/>
    <mergeCell ref="O50:P51"/>
    <mergeCell ref="Q53:X54"/>
    <mergeCell ref="Q50:X51"/>
    <mergeCell ref="B50:C51"/>
    <mergeCell ref="D50:K51"/>
    <mergeCell ref="N50:N51"/>
  </mergeCells>
  <phoneticPr fontId="3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33"/>
  <sheetViews>
    <sheetView showGridLines="0" zoomScaleNormal="100" zoomScaleSheetLayoutView="55" workbookViewId="0">
      <pane ySplit="4" topLeftCell="A5" activePane="bottomLeft" state="frozen"/>
      <selection pane="bottomLeft" sqref="A1:BS1"/>
    </sheetView>
  </sheetViews>
  <sheetFormatPr defaultColWidth="9" defaultRowHeight="13.2"/>
  <cols>
    <col min="1" max="72" width="2.6640625" style="6" customWidth="1"/>
    <col min="73" max="16384" width="9" style="6"/>
  </cols>
  <sheetData>
    <row r="1" spans="1:71" ht="30">
      <c r="A1" s="331" t="s">
        <v>219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</row>
    <row r="2" spans="1:71" ht="24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13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71" ht="24" customHeight="1">
      <c r="B3" s="333" t="s">
        <v>220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H3" s="13"/>
    </row>
    <row r="4" spans="1:71" ht="24" customHeight="1">
      <c r="C4" s="197"/>
      <c r="D4" s="197"/>
      <c r="E4" s="197"/>
      <c r="F4" s="197"/>
      <c r="G4" s="337" t="s">
        <v>221</v>
      </c>
      <c r="H4" s="337"/>
      <c r="I4" s="337"/>
      <c r="J4" s="337"/>
      <c r="K4" s="337"/>
      <c r="L4" s="337"/>
      <c r="M4" s="337"/>
      <c r="N4" s="337"/>
      <c r="O4" s="337"/>
      <c r="P4" s="33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H4" s="13"/>
    </row>
    <row r="5" spans="1:71" ht="24" customHeight="1">
      <c r="A5" s="324" t="s">
        <v>222</v>
      </c>
      <c r="B5" s="324"/>
      <c r="C5" s="324"/>
      <c r="D5" s="324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24" t="s">
        <v>223</v>
      </c>
      <c r="T5" s="324"/>
      <c r="U5" s="324"/>
      <c r="V5" s="324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324" t="s">
        <v>224</v>
      </c>
      <c r="AL5" s="324"/>
      <c r="AM5" s="324"/>
      <c r="AN5" s="324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324" t="s">
        <v>225</v>
      </c>
      <c r="BD5" s="324"/>
      <c r="BE5" s="324"/>
      <c r="BF5" s="324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</row>
    <row r="6" spans="1:71" ht="24" customHeight="1">
      <c r="B6" s="334" t="str">
        <f>IFERROR(VLOOKUP(B8&amp;G10,抽選結果!$B:$F,5,FALSE),"")</f>
        <v>鬼怒自然公園（クレー）A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6"/>
      <c r="T6" s="334" t="str">
        <f>IFERROR(VLOOKUP(V8&amp;AB10,抽選結果!$B:$F,5,FALSE),"")</f>
        <v>鬼怒川運動公園A</v>
      </c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6"/>
      <c r="AL6" s="334" t="str">
        <f>IFERROR(VLOOKUP(AN8&amp;AT10,抽選結果!$B:$F,5,FALSE),"")</f>
        <v>鬼怒川運動公園B</v>
      </c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6"/>
      <c r="BD6" s="334" t="str">
        <f>IFERROR(VLOOKUP(BF8&amp;BL10,抽選結果!$B:$F,5,FALSE),"")</f>
        <v>足利本町グランドB</v>
      </c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6"/>
    </row>
    <row r="7" spans="1:71" ht="14.25" customHeight="1"/>
    <row r="8" spans="1:71" ht="24" customHeight="1" thickBot="1">
      <c r="A8" s="5"/>
      <c r="B8" s="323" t="s">
        <v>226</v>
      </c>
      <c r="C8" s="323"/>
      <c r="D8" s="323"/>
      <c r="E8" s="322"/>
      <c r="F8" s="322"/>
      <c r="G8" s="322"/>
      <c r="H8" s="7"/>
      <c r="I8" s="7"/>
      <c r="J8" s="7"/>
      <c r="K8" s="322" t="s">
        <v>227</v>
      </c>
      <c r="L8" s="322"/>
      <c r="M8" s="322"/>
      <c r="N8" s="322"/>
      <c r="O8" s="27"/>
      <c r="P8" s="27"/>
      <c r="Q8" s="7"/>
      <c r="R8" s="7"/>
      <c r="S8" s="7"/>
      <c r="T8" s="145"/>
      <c r="U8" s="145"/>
      <c r="V8" s="322" t="s">
        <v>228</v>
      </c>
      <c r="W8" s="322"/>
      <c r="X8" s="322"/>
      <c r="Y8" s="322"/>
      <c r="Z8" s="7"/>
      <c r="AA8" s="7"/>
      <c r="AB8" s="7"/>
      <c r="AC8" s="322" t="s">
        <v>229</v>
      </c>
      <c r="AD8" s="322"/>
      <c r="AE8" s="322"/>
      <c r="AF8" s="322"/>
      <c r="AG8" s="9"/>
      <c r="AH8" s="9"/>
      <c r="AI8" s="5"/>
      <c r="AJ8" s="5"/>
      <c r="AK8" s="5"/>
      <c r="AM8" s="145"/>
      <c r="AN8" s="323" t="s">
        <v>230</v>
      </c>
      <c r="AO8" s="323"/>
      <c r="AP8" s="322"/>
      <c r="AQ8" s="322"/>
      <c r="AR8" s="7"/>
      <c r="AS8" s="7"/>
      <c r="AT8" s="7"/>
      <c r="AU8" s="322" t="s">
        <v>231</v>
      </c>
      <c r="AV8" s="322"/>
      <c r="AW8" s="322"/>
      <c r="AX8" s="322"/>
      <c r="AY8" s="27"/>
      <c r="AZ8" s="27"/>
      <c r="BA8" s="7"/>
      <c r="BB8" s="7"/>
      <c r="BC8" s="7"/>
      <c r="BD8" s="145"/>
      <c r="BE8" s="145"/>
      <c r="BF8" s="322" t="s">
        <v>232</v>
      </c>
      <c r="BG8" s="322"/>
      <c r="BH8" s="322"/>
      <c r="BI8" s="322"/>
      <c r="BJ8" s="7"/>
      <c r="BK8" s="7"/>
      <c r="BL8" s="7"/>
      <c r="BM8" s="322" t="s">
        <v>233</v>
      </c>
      <c r="BN8" s="322"/>
      <c r="BO8" s="323"/>
      <c r="BP8" s="323"/>
      <c r="BQ8" s="9"/>
      <c r="BR8" s="9"/>
      <c r="BS8" s="5"/>
    </row>
    <row r="9" spans="1:71" ht="24" customHeight="1" thickTop="1">
      <c r="A9" s="5"/>
      <c r="B9" s="263"/>
      <c r="C9" s="264"/>
      <c r="D9" s="266"/>
      <c r="E9" s="5"/>
      <c r="F9" s="8"/>
      <c r="G9" s="5"/>
      <c r="H9" s="8"/>
      <c r="I9" s="5"/>
      <c r="J9" s="5"/>
      <c r="K9" s="8"/>
      <c r="L9" s="152"/>
      <c r="M9" s="266"/>
      <c r="N9" s="267"/>
      <c r="O9" s="8"/>
      <c r="P9" s="9"/>
      <c r="Q9" s="9"/>
      <c r="R9" s="9"/>
      <c r="S9" s="5"/>
      <c r="T9" s="9"/>
      <c r="U9" s="146"/>
      <c r="V9" s="150"/>
      <c r="W9" s="5"/>
      <c r="X9" s="262"/>
      <c r="Y9" s="5"/>
      <c r="Z9" s="8"/>
      <c r="AA9" s="5"/>
      <c r="AB9" s="5"/>
      <c r="AC9" s="8"/>
      <c r="AD9" s="152"/>
      <c r="AE9" s="262"/>
      <c r="AF9" s="5"/>
      <c r="AG9" s="8"/>
      <c r="AH9" s="9"/>
      <c r="AI9" s="9"/>
      <c r="AK9" s="5"/>
      <c r="AL9" s="9"/>
      <c r="AM9" s="146"/>
      <c r="AN9" s="263"/>
      <c r="AO9" s="264"/>
      <c r="AP9" s="8"/>
      <c r="AQ9" s="5"/>
      <c r="AR9" s="8"/>
      <c r="AS9" s="5"/>
      <c r="AT9" s="5"/>
      <c r="AU9" s="8"/>
      <c r="AV9" s="152"/>
      <c r="AW9" s="262"/>
      <c r="AX9" s="9"/>
      <c r="AY9" s="8"/>
      <c r="AZ9" s="9"/>
      <c r="BA9" s="9"/>
      <c r="BB9" s="265"/>
      <c r="BC9" s="9"/>
      <c r="BD9" s="9"/>
      <c r="BE9" s="146"/>
      <c r="BF9" s="263"/>
      <c r="BG9" s="264"/>
      <c r="BH9" s="8"/>
      <c r="BI9" s="9"/>
      <c r="BJ9" s="8"/>
      <c r="BK9" s="9"/>
      <c r="BL9" s="9"/>
      <c r="BM9" s="8"/>
      <c r="BN9" s="152"/>
      <c r="BO9" s="266"/>
      <c r="BP9" s="267"/>
      <c r="BQ9" s="9"/>
      <c r="BR9" s="9"/>
      <c r="BS9" s="9"/>
    </row>
    <row r="10" spans="1:71" ht="24" customHeight="1">
      <c r="A10" s="330">
        <v>1</v>
      </c>
      <c r="B10" s="330"/>
      <c r="C10" s="330">
        <v>2</v>
      </c>
      <c r="D10" s="330"/>
      <c r="E10" s="330">
        <v>3</v>
      </c>
      <c r="F10" s="330"/>
      <c r="G10" s="330">
        <v>4</v>
      </c>
      <c r="H10" s="330"/>
      <c r="I10" s="5"/>
      <c r="J10" s="325">
        <v>5</v>
      </c>
      <c r="K10" s="325"/>
      <c r="L10" s="325">
        <v>6</v>
      </c>
      <c r="M10" s="325"/>
      <c r="N10" s="325">
        <v>7</v>
      </c>
      <c r="O10" s="325"/>
      <c r="P10" s="325"/>
      <c r="Q10" s="325"/>
      <c r="R10" s="195"/>
      <c r="S10" s="325"/>
      <c r="T10" s="325"/>
      <c r="U10" s="325">
        <v>1</v>
      </c>
      <c r="V10" s="325"/>
      <c r="W10" s="325">
        <v>2</v>
      </c>
      <c r="X10" s="325"/>
      <c r="Y10" s="325">
        <v>3</v>
      </c>
      <c r="Z10" s="325"/>
      <c r="AA10" s="5"/>
      <c r="AB10" s="325">
        <v>4</v>
      </c>
      <c r="AC10" s="325"/>
      <c r="AD10" s="325">
        <v>5</v>
      </c>
      <c r="AE10" s="325"/>
      <c r="AF10" s="325">
        <v>6</v>
      </c>
      <c r="AG10" s="325"/>
      <c r="AH10" s="325"/>
      <c r="AI10" s="325"/>
      <c r="AK10" s="325"/>
      <c r="AL10" s="325"/>
      <c r="AM10" s="325">
        <v>1</v>
      </c>
      <c r="AN10" s="325"/>
      <c r="AO10" s="325">
        <v>2</v>
      </c>
      <c r="AP10" s="325"/>
      <c r="AQ10" s="325">
        <v>3</v>
      </c>
      <c r="AR10" s="325"/>
      <c r="AS10" s="5"/>
      <c r="AT10" s="325">
        <v>4</v>
      </c>
      <c r="AU10" s="325"/>
      <c r="AV10" s="325">
        <v>5</v>
      </c>
      <c r="AW10" s="325"/>
      <c r="AX10" s="325">
        <v>6</v>
      </c>
      <c r="AY10" s="325"/>
      <c r="AZ10" s="325"/>
      <c r="BA10" s="325"/>
      <c r="BC10" s="325"/>
      <c r="BD10" s="325"/>
      <c r="BE10" s="325">
        <v>1</v>
      </c>
      <c r="BF10" s="325"/>
      <c r="BG10" s="325">
        <v>2</v>
      </c>
      <c r="BH10" s="325"/>
      <c r="BI10" s="325">
        <v>3</v>
      </c>
      <c r="BJ10" s="325"/>
      <c r="BK10" s="5"/>
      <c r="BL10" s="325">
        <v>4</v>
      </c>
      <c r="BM10" s="325"/>
      <c r="BN10" s="325">
        <v>5</v>
      </c>
      <c r="BO10" s="325"/>
      <c r="BP10" s="325">
        <v>6</v>
      </c>
      <c r="BQ10" s="325"/>
      <c r="BR10" s="325"/>
      <c r="BS10" s="325"/>
    </row>
    <row r="11" spans="1:71" s="32" customFormat="1" ht="225.45" customHeight="1">
      <c r="A11" s="327" t="str">
        <f>IFERROR(VLOOKUP($B$8&amp;A10,抽選結果!$B:$D,3,FALSE),"")</f>
        <v>ＦＣアリーバ</v>
      </c>
      <c r="B11" s="327"/>
      <c r="C11" s="326" t="str">
        <f>IFERROR(VLOOKUP($B$8&amp;C10,抽選結果!$B:$D,3,FALSE),"")</f>
        <v>ＦＣバジェルボ那須烏山</v>
      </c>
      <c r="D11" s="326"/>
      <c r="E11" s="326" t="str">
        <f>IFERROR(VLOOKUP($B$8&amp;E10,抽選結果!$B:$D,3,FALSE),"")</f>
        <v>佐野ＳＳＳ</v>
      </c>
      <c r="F11" s="326"/>
      <c r="G11" s="326" t="str">
        <f>IFERROR(VLOOKUP($B$8&amp;G10,抽選結果!$B:$D,3,FALSE),"")</f>
        <v>ＦＣ中村Ａ</v>
      </c>
      <c r="H11" s="326"/>
      <c r="I11" s="196"/>
      <c r="J11" s="326" t="str">
        <f>IFERROR(VLOOKUP($B$8&amp;J10,抽選結果!$B:$D,3,FALSE),"")</f>
        <v>ボンジボーラ栃木 セカンド</v>
      </c>
      <c r="K11" s="326"/>
      <c r="L11" s="326" t="str">
        <f>IFERROR(VLOOKUP($B$8&amp;L10,抽選結果!$B:$D,3,FALSE),"")</f>
        <v>栃木ウーヴァＦＣ・Ｕ－１２</v>
      </c>
      <c r="M11" s="326"/>
      <c r="N11" s="327" t="str">
        <f>IFERROR(VLOOKUP($B$8&amp;N10,抽選結果!$B:$D,3,FALSE),"")</f>
        <v>ＦＣグランディール宇都宮</v>
      </c>
      <c r="O11" s="327"/>
      <c r="P11" s="328"/>
      <c r="Q11" s="329"/>
      <c r="R11" s="193"/>
      <c r="S11" s="340"/>
      <c r="T11" s="328"/>
      <c r="U11" s="326" t="str">
        <f>IFERROR(VLOOKUP($V$8&amp;U10,抽選結果!$B:$D,3,FALSE),"")</f>
        <v>Ｊ－ＳＰＯＲＴＳ　ＦＯＯＴＢＡＬＬＣＬＵＢ　Ｕ－１２</v>
      </c>
      <c r="V11" s="326"/>
      <c r="W11" s="327" t="str">
        <f>IFERROR(VLOOKUP($V$8&amp;W10,抽選結果!$B:$D,3,FALSE),"")</f>
        <v>清原サッカースポーツ少年団</v>
      </c>
      <c r="X11" s="327"/>
      <c r="Y11" s="326" t="str">
        <f>IFERROR(VLOOKUP($V$8&amp;Y10,抽選結果!$B:$D,3,FALSE),"")</f>
        <v>小山三小ＦＣ</v>
      </c>
      <c r="Z11" s="326"/>
      <c r="AA11" s="196"/>
      <c r="AB11" s="326" t="str">
        <f>IFERROR(VLOOKUP($V$8&amp;AB10,抽選結果!$B:$D,3,FALSE),"")</f>
        <v>フットボールクラブ氏家</v>
      </c>
      <c r="AC11" s="326"/>
      <c r="AD11" s="327" t="str">
        <f>IFERROR(VLOOKUP($V$8&amp;AD10,抽選結果!$B:$D,3,FALSE),"")</f>
        <v>アルゼンチンサッカークラブ日光</v>
      </c>
      <c r="AE11" s="327"/>
      <c r="AF11" s="326" t="str">
        <f>IFERROR(VLOOKUP($V$8&amp;AF10,抽選結果!$B:$D,3,FALSE),"")</f>
        <v>宇大附属小サッカースポーツ少年団</v>
      </c>
      <c r="AG11" s="326"/>
      <c r="AH11" s="328"/>
      <c r="AI11" s="329"/>
      <c r="AJ11" s="203"/>
      <c r="AK11" s="340"/>
      <c r="AL11" s="328"/>
      <c r="AM11" s="327" t="str">
        <f>IFERROR(VLOOKUP($AN$8&amp;AM10,抽選結果!$B:$D,3,FALSE),"")</f>
        <v>ＦＣ　ＶＡＬＯＮ</v>
      </c>
      <c r="AN11" s="327"/>
      <c r="AO11" s="326" t="str">
        <f>IFERROR(VLOOKUP($AN$8&amp;AO10,抽選結果!$B:$D,3,FALSE),"")</f>
        <v>ＦＣアネーロ宇都宮・Ｕ－１０</v>
      </c>
      <c r="AP11" s="326"/>
      <c r="AQ11" s="326" t="str">
        <f>IFERROR(VLOOKUP($AN$8&amp;AQ10,抽選結果!$B:$D,3,FALSE),"")</f>
        <v>東那須野ＦＣ　Ｕ－１０</v>
      </c>
      <c r="AR11" s="326"/>
      <c r="AS11" s="196"/>
      <c r="AT11" s="326" t="str">
        <f>IFERROR(VLOOKUP($AN$8&amp;AT10,抽選結果!$B:$D,3,FALSE),"")</f>
        <v>上松山クラブ</v>
      </c>
      <c r="AU11" s="326"/>
      <c r="AV11" s="327" t="str">
        <f>IFERROR(VLOOKUP($AN$8&amp;AV10,抽選結果!$B:$D,3,FALSE),"")</f>
        <v>栃木サッカークラブＵ－１２</v>
      </c>
      <c r="AW11" s="327"/>
      <c r="AX11" s="326" t="str">
        <f>IFERROR(VLOOKUP($AN$8&amp;AX10,抽選結果!$B:$D,3,FALSE),"")</f>
        <v>ＪＦＣファイターズ</v>
      </c>
      <c r="AY11" s="326"/>
      <c r="AZ11" s="328"/>
      <c r="BA11" s="329"/>
      <c r="BB11" s="203"/>
      <c r="BC11" s="340"/>
      <c r="BD11" s="328"/>
      <c r="BE11" s="327" t="str">
        <f>IFERROR(VLOOKUP($BF$8&amp;BE10,抽選結果!$B:$D,3,FALSE),"")</f>
        <v>ＩＳＯ　ＳＯＣＣＥＲＣＬＵＢ</v>
      </c>
      <c r="BF11" s="327"/>
      <c r="BG11" s="326" t="str">
        <f>IFERROR(VLOOKUP($BF$8&amp;BG10,抽選結果!$B:$D,3,FALSE),"")</f>
        <v>大谷東フットボールクラブ</v>
      </c>
      <c r="BH11" s="326"/>
      <c r="BI11" s="326" t="str">
        <f>IFERROR(VLOOKUP($BF$8&amp;BI10,抽選結果!$B:$D,3,FALSE),"")</f>
        <v>ＦＣ西那須２１アストロ</v>
      </c>
      <c r="BJ11" s="326"/>
      <c r="BK11" s="196"/>
      <c r="BL11" s="326" t="str">
        <f>IFERROR(VLOOKUP($BF$8&amp;BL10,抽選結果!$B:$D,3,FALSE),"")</f>
        <v>足利サッカークラブジュニア</v>
      </c>
      <c r="BM11" s="326"/>
      <c r="BN11" s="326" t="str">
        <f>IFERROR(VLOOKUP($BF$8&amp;BN10,抽選結果!$B:$D,3,FALSE),"")</f>
        <v>喜連川ＳＣ　Ｊｒ</v>
      </c>
      <c r="BO11" s="326"/>
      <c r="BP11" s="327" t="str">
        <f>IFERROR(VLOOKUP($BF$8&amp;BP10,抽選結果!$B:$D,3,FALSE),"")</f>
        <v>ＦＣ みらい</v>
      </c>
      <c r="BQ11" s="327"/>
      <c r="BR11" s="338"/>
      <c r="BS11" s="339"/>
    </row>
    <row r="12" spans="1:71" ht="24" customHeight="1">
      <c r="A12" s="324" t="s">
        <v>234</v>
      </c>
      <c r="B12" s="324"/>
      <c r="C12" s="324"/>
      <c r="D12" s="324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324" t="s">
        <v>235</v>
      </c>
      <c r="T12" s="324"/>
      <c r="U12" s="324"/>
      <c r="V12" s="324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324" t="s">
        <v>236</v>
      </c>
      <c r="AL12" s="324"/>
      <c r="AM12" s="324"/>
      <c r="AN12" s="324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324" t="s">
        <v>237</v>
      </c>
      <c r="BD12" s="324"/>
      <c r="BE12" s="324"/>
      <c r="BF12" s="324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</row>
    <row r="13" spans="1:71" ht="24" customHeight="1">
      <c r="B13" s="334" t="str">
        <f>IFERROR(VLOOKUP(D15&amp;J17,抽選結果!$B:$F,5,FALSE),"")</f>
        <v>鬼怒自然公園（クレー）B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6"/>
      <c r="T13" s="334" t="str">
        <f>IFERROR(VLOOKUP(V15&amp;AB17,抽選結果!$B:$F,5,FALSE),"")</f>
        <v>鬼怒グリーンパーク白沢B</v>
      </c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6"/>
      <c r="AL13" s="334" t="str">
        <f>IFERROR(VLOOKUP(AN15&amp;AT17,抽選結果!$B:$F,5,FALSE),"")</f>
        <v>別処山公園A</v>
      </c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6"/>
      <c r="BD13" s="334" t="str">
        <f>IFERROR(VLOOKUP(BF15&amp;BL17,抽選結果!$B:$F,5,FALSE),"")</f>
        <v>真岡市総合運動公園運動広場A</v>
      </c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6"/>
    </row>
    <row r="14" spans="1:71" ht="15" customHeight="1"/>
    <row r="15" spans="1:71" ht="24" customHeight="1" thickBot="1">
      <c r="A15" s="5"/>
      <c r="C15" s="145"/>
      <c r="D15" s="322" t="s">
        <v>238</v>
      </c>
      <c r="E15" s="322"/>
      <c r="F15" s="323"/>
      <c r="G15" s="323"/>
      <c r="H15" s="7"/>
      <c r="I15" s="7"/>
      <c r="J15" s="7"/>
      <c r="K15" s="322" t="s">
        <v>239</v>
      </c>
      <c r="L15" s="322"/>
      <c r="M15" s="322"/>
      <c r="N15" s="322"/>
      <c r="O15" s="27"/>
      <c r="P15" s="27"/>
      <c r="Q15" s="7"/>
      <c r="R15" s="7"/>
      <c r="S15" s="7"/>
      <c r="T15" s="145"/>
      <c r="U15" s="145"/>
      <c r="V15" s="323" t="s">
        <v>240</v>
      </c>
      <c r="W15" s="323"/>
      <c r="X15" s="322"/>
      <c r="Y15" s="322"/>
      <c r="Z15" s="7"/>
      <c r="AA15" s="7"/>
      <c r="AB15" s="7"/>
      <c r="AC15" s="322" t="s">
        <v>241</v>
      </c>
      <c r="AD15" s="322"/>
      <c r="AE15" s="322"/>
      <c r="AF15" s="322"/>
      <c r="AG15" s="9"/>
      <c r="AH15" s="9"/>
      <c r="AI15" s="5"/>
      <c r="AJ15" s="5"/>
      <c r="AK15" s="5"/>
      <c r="AM15" s="145"/>
      <c r="AN15" s="322" t="s">
        <v>242</v>
      </c>
      <c r="AO15" s="322"/>
      <c r="AP15" s="322"/>
      <c r="AQ15" s="322"/>
      <c r="AR15" s="7"/>
      <c r="AS15" s="7"/>
      <c r="AT15" s="7"/>
      <c r="AU15" s="322" t="s">
        <v>243</v>
      </c>
      <c r="AV15" s="322"/>
      <c r="AW15" s="322"/>
      <c r="AX15" s="322"/>
      <c r="AY15" s="27"/>
      <c r="AZ15" s="27"/>
      <c r="BA15" s="7"/>
      <c r="BB15" s="7"/>
      <c r="BC15" s="7"/>
      <c r="BD15" s="145"/>
      <c r="BE15" s="145"/>
      <c r="BF15" s="322" t="s">
        <v>244</v>
      </c>
      <c r="BG15" s="322"/>
      <c r="BH15" s="322"/>
      <c r="BI15" s="322"/>
      <c r="BJ15" s="7"/>
      <c r="BK15" s="7"/>
      <c r="BL15" s="7"/>
      <c r="BM15" s="322" t="s">
        <v>245</v>
      </c>
      <c r="BN15" s="322"/>
      <c r="BO15" s="322"/>
      <c r="BP15" s="322"/>
      <c r="BQ15" s="9"/>
      <c r="BR15" s="9"/>
      <c r="BS15" s="5"/>
    </row>
    <row r="16" spans="1:71" ht="24" customHeight="1" thickTop="1">
      <c r="A16" s="5"/>
      <c r="B16" s="9"/>
      <c r="C16" s="146"/>
      <c r="D16" s="150"/>
      <c r="E16" s="5"/>
      <c r="F16" s="266"/>
      <c r="G16" s="267"/>
      <c r="H16" s="268"/>
      <c r="I16" s="9"/>
      <c r="J16" s="9"/>
      <c r="K16" s="8"/>
      <c r="L16" s="269"/>
      <c r="M16" s="262"/>
      <c r="N16" s="5"/>
      <c r="O16" s="8"/>
      <c r="P16" s="9"/>
      <c r="Q16" s="9"/>
      <c r="S16" s="5"/>
      <c r="T16" s="9"/>
      <c r="U16" s="9"/>
      <c r="V16" s="263"/>
      <c r="W16" s="264"/>
      <c r="X16" s="8"/>
      <c r="Y16" s="9"/>
      <c r="Z16" s="8"/>
      <c r="AA16" s="9"/>
      <c r="AB16" s="9"/>
      <c r="AC16" s="8"/>
      <c r="AD16" s="152"/>
      <c r="AE16" s="266"/>
      <c r="AF16" s="267"/>
      <c r="AG16" s="268"/>
      <c r="AH16" s="9"/>
      <c r="AI16" s="9"/>
      <c r="AK16" s="5"/>
      <c r="AL16" s="9"/>
      <c r="AM16" s="146"/>
      <c r="AN16" s="263"/>
      <c r="AO16" s="264"/>
      <c r="AP16" s="8"/>
      <c r="AQ16" s="5"/>
      <c r="AR16" s="8"/>
      <c r="AS16" s="5"/>
      <c r="AT16" s="5"/>
      <c r="AU16" s="8"/>
      <c r="AV16" s="152"/>
      <c r="AW16" s="262"/>
      <c r="AX16" s="5"/>
      <c r="AY16" s="8"/>
      <c r="AZ16" s="9"/>
      <c r="BA16" s="9"/>
      <c r="BC16" s="5"/>
      <c r="BD16" s="9"/>
      <c r="BE16" s="146"/>
      <c r="BF16" s="150"/>
      <c r="BG16" s="5"/>
      <c r="BH16" s="266"/>
      <c r="BI16" s="267"/>
      <c r="BJ16" s="8"/>
      <c r="BK16" s="5"/>
      <c r="BL16" s="5"/>
      <c r="BM16" s="8"/>
      <c r="BN16" s="152"/>
      <c r="BO16" s="266"/>
      <c r="BP16" s="267"/>
      <c r="BQ16" s="8"/>
      <c r="BR16" s="9"/>
      <c r="BS16" s="9"/>
    </row>
    <row r="17" spans="1:71" ht="24" customHeight="1">
      <c r="A17" s="325"/>
      <c r="B17" s="325"/>
      <c r="C17" s="325">
        <v>1</v>
      </c>
      <c r="D17" s="325"/>
      <c r="E17" s="325">
        <v>2</v>
      </c>
      <c r="F17" s="325"/>
      <c r="G17" s="325">
        <v>3</v>
      </c>
      <c r="H17" s="325"/>
      <c r="I17" s="5"/>
      <c r="J17" s="325">
        <v>4</v>
      </c>
      <c r="K17" s="325"/>
      <c r="L17" s="325">
        <v>5</v>
      </c>
      <c r="M17" s="325"/>
      <c r="N17" s="325">
        <v>6</v>
      </c>
      <c r="O17" s="325"/>
      <c r="P17" s="325"/>
      <c r="Q17" s="325"/>
      <c r="R17" s="195"/>
      <c r="S17" s="325"/>
      <c r="T17" s="325"/>
      <c r="U17" s="325">
        <v>1</v>
      </c>
      <c r="V17" s="325"/>
      <c r="W17" s="325">
        <v>2</v>
      </c>
      <c r="X17" s="325"/>
      <c r="Y17" s="325">
        <v>3</v>
      </c>
      <c r="Z17" s="325"/>
      <c r="AA17" s="5"/>
      <c r="AB17" s="325">
        <v>4</v>
      </c>
      <c r="AC17" s="325"/>
      <c r="AD17" s="325">
        <v>5</v>
      </c>
      <c r="AE17" s="325"/>
      <c r="AF17" s="325">
        <v>6</v>
      </c>
      <c r="AG17" s="325"/>
      <c r="AH17" s="325"/>
      <c r="AI17" s="325"/>
      <c r="AK17" s="325"/>
      <c r="AL17" s="325"/>
      <c r="AM17" s="325">
        <v>1</v>
      </c>
      <c r="AN17" s="325"/>
      <c r="AO17" s="325">
        <v>2</v>
      </c>
      <c r="AP17" s="325"/>
      <c r="AQ17" s="325">
        <v>3</v>
      </c>
      <c r="AR17" s="325"/>
      <c r="AS17" s="5"/>
      <c r="AT17" s="325">
        <v>4</v>
      </c>
      <c r="AU17" s="325"/>
      <c r="AV17" s="325">
        <v>5</v>
      </c>
      <c r="AW17" s="325"/>
      <c r="AX17" s="325">
        <v>6</v>
      </c>
      <c r="AY17" s="325"/>
      <c r="AZ17" s="325"/>
      <c r="BA17" s="325"/>
      <c r="BC17" s="325"/>
      <c r="BD17" s="325"/>
      <c r="BE17" s="325">
        <v>1</v>
      </c>
      <c r="BF17" s="325"/>
      <c r="BG17" s="325">
        <v>2</v>
      </c>
      <c r="BH17" s="325"/>
      <c r="BI17" s="325">
        <v>3</v>
      </c>
      <c r="BJ17" s="325"/>
      <c r="BK17" s="5"/>
      <c r="BL17" s="325">
        <v>4</v>
      </c>
      <c r="BM17" s="325"/>
      <c r="BN17" s="325">
        <v>5</v>
      </c>
      <c r="BO17" s="325"/>
      <c r="BP17" s="325">
        <v>6</v>
      </c>
      <c r="BQ17" s="325"/>
      <c r="BR17" s="325"/>
      <c r="BS17" s="325"/>
    </row>
    <row r="18" spans="1:71" s="32" customFormat="1" ht="225.45" customHeight="1">
      <c r="A18" s="345"/>
      <c r="B18" s="338"/>
      <c r="C18" s="326" t="str">
        <f>IFERROR(VLOOKUP($D$15&amp;C17,抽選結果!$B:$D,3,FALSE),"")</f>
        <v>鹿沼東光ＦＣ</v>
      </c>
      <c r="D18" s="326"/>
      <c r="E18" s="326" t="str">
        <f>IFERROR(VLOOKUP($D$15&amp;E17,抽選結果!$B:$D,3,FALSE),"")</f>
        <v>宇都宮フットボールクラブジュニア</v>
      </c>
      <c r="F18" s="326"/>
      <c r="G18" s="327" t="str">
        <f>IFERROR(VLOOKUP($D$15&amp;G17,抽選結果!$B:$D,3,FALSE),"")</f>
        <v>ＧＲＳ足利Ｊｒ．</v>
      </c>
      <c r="H18" s="327"/>
      <c r="I18" s="196"/>
      <c r="J18" s="326" t="str">
        <f>IFERROR(VLOOKUP($D$15&amp;J17,抽選結果!$B:$D,3,FALSE),"")</f>
        <v>久下田ＦＣ</v>
      </c>
      <c r="K18" s="326"/>
      <c r="L18" s="327" t="str">
        <f>IFERROR(VLOOKUP($D$15&amp;L17,抽選結果!$B:$D,3,FALSE),"")</f>
        <v>ＦＣグラシアス</v>
      </c>
      <c r="M18" s="327"/>
      <c r="N18" s="326" t="str">
        <f>IFERROR(VLOOKUP($D$15&amp;N17,抽選結果!$B:$D,3,FALSE),"")</f>
        <v>国分寺サッカークラブ</v>
      </c>
      <c r="O18" s="326"/>
      <c r="P18" s="328"/>
      <c r="Q18" s="329"/>
      <c r="R18" s="203"/>
      <c r="S18" s="340"/>
      <c r="T18" s="328"/>
      <c r="U18" s="327" t="str">
        <f>IFERROR(VLOOKUP($V$15&amp;U17,抽選結果!$B:$D,3,FALSE),"")</f>
        <v>ＪＦＣアミスタ市貝</v>
      </c>
      <c r="V18" s="327"/>
      <c r="W18" s="326" t="str">
        <f>IFERROR(VLOOKUP($V$15&amp;W17,抽選結果!$B:$D,3,FALSE),"")</f>
        <v>御厨フットボールクラブ</v>
      </c>
      <c r="X18" s="326"/>
      <c r="Y18" s="326" t="str">
        <f>IFERROR(VLOOKUP($V$15&amp;Y17,抽選結果!$B:$D,3,FALSE),"")</f>
        <v>石井フットボールクラブ</v>
      </c>
      <c r="Z18" s="326"/>
      <c r="AA18" s="196"/>
      <c r="AB18" s="326" t="str">
        <f>IFERROR(VLOOKUP($V$15&amp;AB17,抽選結果!$B:$D,3,FALSE),"")</f>
        <v>カテット白沢サッカースクール</v>
      </c>
      <c r="AC18" s="326"/>
      <c r="AD18" s="326" t="str">
        <f>IFERROR(VLOOKUP($V$15&amp;AD17,抽選結果!$B:$D,3,FALSE),"")</f>
        <v>大田原城山サッカークラブ</v>
      </c>
      <c r="AE18" s="326"/>
      <c r="AF18" s="327" t="str">
        <f>IFERROR(VLOOKUP($V$15&amp;AF17,抽選結果!$B:$D,3,FALSE),"")</f>
        <v>野木ＳＳＳ</v>
      </c>
      <c r="AG18" s="327"/>
      <c r="AH18" s="328"/>
      <c r="AI18" s="329"/>
      <c r="AJ18" s="203"/>
      <c r="AK18" s="340"/>
      <c r="AL18" s="328"/>
      <c r="AM18" s="341" t="str">
        <f>IFERROR(VLOOKUP($AN$15&amp;AM17,抽選結果!$B:$D,3,FALSE),"")</f>
        <v>Ｓ４ スぺランツァ</v>
      </c>
      <c r="AN18" s="342"/>
      <c r="AO18" s="343" t="str">
        <f>IFERROR(VLOOKUP($AN$15&amp;AO17,抽選結果!$B:$D,3,FALSE),"")</f>
        <v>北郷ＦＣ</v>
      </c>
      <c r="AP18" s="344"/>
      <c r="AQ18" s="343" t="str">
        <f>IFERROR(VLOOKUP($AN$15&amp;AQ17,抽選結果!$B:$D,3,FALSE),"")</f>
        <v>藤原ＦＣ</v>
      </c>
      <c r="AR18" s="344"/>
      <c r="AS18" s="196"/>
      <c r="AT18" s="343" t="str">
        <f>IFERROR(VLOOKUP($AN$15&amp;AT17,抽選結果!$B:$D,3,FALSE),"")</f>
        <v>南河内サッカースポーツ少年団</v>
      </c>
      <c r="AU18" s="344"/>
      <c r="AV18" s="341" t="str">
        <f>IFERROR(VLOOKUP($AN$15&amp;AV17,抽選結果!$B:$D,3,FALSE),"")</f>
        <v>亀山サッカークラブ</v>
      </c>
      <c r="AW18" s="342"/>
      <c r="AX18" s="343" t="str">
        <f>IFERROR(VLOOKUP($AN$15&amp;AX17,抽選結果!$B:$D,3,FALSE),"")</f>
        <v>ｕｎｉｏｎ　ｓｐｏｒｔｓ　ｃｌｕｂ</v>
      </c>
      <c r="AY18" s="344"/>
      <c r="AZ18" s="328"/>
      <c r="BA18" s="329"/>
      <c r="BB18" s="203"/>
      <c r="BC18" s="340"/>
      <c r="BD18" s="328"/>
      <c r="BE18" s="343" t="str">
        <f>IFERROR(VLOOKUP($BF$15&amp;BE17,抽選結果!$B:$D,3,FALSE),"")</f>
        <v>ＦＣあわのレジェンド</v>
      </c>
      <c r="BF18" s="344"/>
      <c r="BG18" s="343" t="str">
        <f>IFERROR(VLOOKUP($BF$15&amp;BG17,抽選結果!$B:$D,3,FALSE),"")</f>
        <v>国本ジュニアサッカークラブ</v>
      </c>
      <c r="BH18" s="344"/>
      <c r="BI18" s="341" t="str">
        <f>IFERROR(VLOOKUP($BF$15&amp;BI17,抽選結果!$B:$D,3,FALSE),"")</f>
        <v>三重・山前ＦＣ</v>
      </c>
      <c r="BJ18" s="342"/>
      <c r="BK18" s="196"/>
      <c r="BL18" s="343" t="str">
        <f>IFERROR(VLOOKUP($BF$15&amp;BL17,抽選結果!$B:$D,3,FALSE),"")</f>
        <v>真岡西サッカークラブブリッツ</v>
      </c>
      <c r="BM18" s="344"/>
      <c r="BN18" s="343" t="str">
        <f>IFERROR(VLOOKUP($BF$15&amp;BN17,抽選結果!$B:$D,3,FALSE),"")</f>
        <v>大谷北ＦＣフォルテ</v>
      </c>
      <c r="BO18" s="344"/>
      <c r="BP18" s="341" t="str">
        <f>IFERROR(VLOOKUP($BF$15&amp;BP17,抽選結果!$B:$D,3,FALSE),"")</f>
        <v>宝木キッカーズ</v>
      </c>
      <c r="BQ18" s="342"/>
      <c r="BR18" s="338"/>
      <c r="BS18" s="339"/>
    </row>
    <row r="19" spans="1:71" ht="24" customHeight="1">
      <c r="A19" s="324" t="s">
        <v>246</v>
      </c>
      <c r="B19" s="324"/>
      <c r="C19" s="324"/>
      <c r="D19" s="324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324" t="s">
        <v>247</v>
      </c>
      <c r="T19" s="324"/>
      <c r="U19" s="324"/>
      <c r="V19" s="324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324" t="s">
        <v>248</v>
      </c>
      <c r="AL19" s="324"/>
      <c r="AM19" s="324"/>
      <c r="AN19" s="324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324" t="s">
        <v>249</v>
      </c>
      <c r="BD19" s="324"/>
      <c r="BE19" s="324"/>
      <c r="BF19" s="324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</row>
    <row r="20" spans="1:71" ht="24" customHeight="1">
      <c r="B20" s="334" t="str">
        <f>IFERROR(VLOOKUP(D22&amp;J24,抽選結果!$B:$F,5,FALSE),"")</f>
        <v>益子町南運動場B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6"/>
      <c r="T20" s="334" t="str">
        <f>IFERROR(VLOOKUP(V22&amp;AB24,抽選結果!$B:$F,5,FALSE),"")</f>
        <v>別処山公園B</v>
      </c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6"/>
      <c r="AL20" s="334" t="str">
        <f>IFERROR(VLOOKUP(AN22&amp;AT24,抽選結果!$B:$F,5,FALSE),"")</f>
        <v>鬼怒グリーンパーク白沢A</v>
      </c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6"/>
      <c r="BD20" s="334" t="str">
        <f>IFERROR(VLOOKUP(BF22&amp;BL24,抽選結果!$B:$F,5,FALSE),"")</f>
        <v>益子町南運動場A</v>
      </c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6"/>
    </row>
    <row r="21" spans="1:71" ht="14.25" customHeight="1"/>
    <row r="22" spans="1:71" ht="24" customHeight="1" thickBot="1">
      <c r="A22" s="5"/>
      <c r="C22" s="145"/>
      <c r="D22" s="322" t="s">
        <v>250</v>
      </c>
      <c r="E22" s="322"/>
      <c r="F22" s="322"/>
      <c r="G22" s="322"/>
      <c r="H22" s="7"/>
      <c r="I22" s="7"/>
      <c r="J22" s="7"/>
      <c r="K22" s="322" t="s">
        <v>251</v>
      </c>
      <c r="L22" s="322"/>
      <c r="M22" s="322"/>
      <c r="N22" s="322"/>
      <c r="O22" s="27"/>
      <c r="P22" s="27"/>
      <c r="Q22" s="7"/>
      <c r="R22" s="7"/>
      <c r="S22" s="7"/>
      <c r="T22" s="145"/>
      <c r="U22" s="145"/>
      <c r="V22" s="322" t="s">
        <v>252</v>
      </c>
      <c r="W22" s="322"/>
      <c r="X22" s="322"/>
      <c r="Y22" s="322"/>
      <c r="Z22" s="7"/>
      <c r="AA22" s="7"/>
      <c r="AB22" s="7"/>
      <c r="AC22" s="322" t="s">
        <v>253</v>
      </c>
      <c r="AD22" s="322"/>
      <c r="AE22" s="322"/>
      <c r="AF22" s="322"/>
      <c r="AG22" s="9"/>
      <c r="AH22" s="9"/>
      <c r="AI22" s="5"/>
      <c r="AJ22" s="5"/>
      <c r="AK22" s="5"/>
      <c r="AL22" s="145"/>
      <c r="AM22" s="145"/>
      <c r="AN22" s="322" t="s">
        <v>254</v>
      </c>
      <c r="AO22" s="322"/>
      <c r="AP22" s="322"/>
      <c r="AQ22" s="322"/>
      <c r="AR22" s="7"/>
      <c r="AS22" s="7"/>
      <c r="AT22" s="7"/>
      <c r="AU22" s="322" t="s">
        <v>255</v>
      </c>
      <c r="AV22" s="322"/>
      <c r="AW22" s="322"/>
      <c r="AX22" s="322"/>
      <c r="AY22" s="27"/>
      <c r="AZ22" s="27"/>
      <c r="BA22" s="7"/>
      <c r="BB22" s="7"/>
      <c r="BC22" s="7"/>
      <c r="BD22" s="145"/>
      <c r="BE22" s="145"/>
      <c r="BF22" s="322" t="s">
        <v>256</v>
      </c>
      <c r="BG22" s="322"/>
      <c r="BH22" s="322"/>
      <c r="BI22" s="322"/>
      <c r="BJ22" s="7"/>
      <c r="BK22" s="7"/>
      <c r="BL22" s="7"/>
      <c r="BM22" s="322" t="s">
        <v>257</v>
      </c>
      <c r="BN22" s="322"/>
      <c r="BO22" s="322"/>
      <c r="BP22" s="322"/>
      <c r="BQ22" s="9"/>
      <c r="BR22" s="9"/>
      <c r="BS22" s="5"/>
    </row>
    <row r="23" spans="1:71" ht="24" customHeight="1" thickTop="1">
      <c r="A23" s="5"/>
      <c r="B23" s="9"/>
      <c r="C23" s="146"/>
      <c r="D23" s="150"/>
      <c r="E23" s="5"/>
      <c r="F23" s="266"/>
      <c r="G23" s="267"/>
      <c r="H23" s="8"/>
      <c r="I23" s="5"/>
      <c r="J23" s="5"/>
      <c r="K23" s="8"/>
      <c r="L23" s="151"/>
      <c r="M23" s="262"/>
      <c r="N23" s="5"/>
      <c r="O23" s="8"/>
      <c r="P23" s="9"/>
      <c r="Q23" s="9"/>
      <c r="S23" s="5"/>
      <c r="T23" s="9"/>
      <c r="U23" s="146"/>
      <c r="V23" s="263"/>
      <c r="W23" s="264"/>
      <c r="X23" s="8"/>
      <c r="Y23" s="5"/>
      <c r="Z23" s="8"/>
      <c r="AA23" s="5"/>
      <c r="AB23" s="5"/>
      <c r="AC23" s="263"/>
      <c r="AD23" s="264"/>
      <c r="AE23" s="150"/>
      <c r="AF23" s="5"/>
      <c r="AG23" s="8"/>
      <c r="AH23" s="9"/>
      <c r="AI23" s="9"/>
      <c r="AK23" s="5"/>
      <c r="AL23" s="9"/>
      <c r="AM23" s="146"/>
      <c r="AN23" s="263"/>
      <c r="AO23" s="264"/>
      <c r="AP23" s="150"/>
      <c r="AQ23" s="152"/>
      <c r="AR23" s="8"/>
      <c r="AS23" s="5"/>
      <c r="AT23" s="5"/>
      <c r="AU23" s="8"/>
      <c r="AV23" s="152"/>
      <c r="AW23" s="266"/>
      <c r="AX23" s="267"/>
      <c r="AY23" s="8"/>
      <c r="AZ23" s="9"/>
      <c r="BA23" s="9"/>
      <c r="BC23" s="5"/>
      <c r="BD23" s="9"/>
      <c r="BE23" s="146"/>
      <c r="BF23" s="150"/>
      <c r="BG23" s="5"/>
      <c r="BH23" s="266"/>
      <c r="BI23" s="267"/>
      <c r="BJ23" s="8"/>
      <c r="BK23" s="5"/>
      <c r="BL23" s="5"/>
      <c r="BM23" s="263"/>
      <c r="BN23" s="264"/>
      <c r="BO23" s="150"/>
      <c r="BP23" s="5"/>
      <c r="BQ23" s="8"/>
      <c r="BR23" s="9"/>
      <c r="BS23" s="9"/>
    </row>
    <row r="24" spans="1:71" ht="24" customHeight="1">
      <c r="A24" s="325"/>
      <c r="B24" s="325"/>
      <c r="C24" s="325">
        <v>1</v>
      </c>
      <c r="D24" s="325"/>
      <c r="E24" s="325">
        <v>2</v>
      </c>
      <c r="F24" s="325"/>
      <c r="G24" s="325">
        <v>3</v>
      </c>
      <c r="H24" s="325"/>
      <c r="I24" s="5"/>
      <c r="J24" s="325">
        <v>4</v>
      </c>
      <c r="K24" s="325"/>
      <c r="L24" s="325">
        <v>5</v>
      </c>
      <c r="M24" s="325"/>
      <c r="N24" s="325">
        <v>6</v>
      </c>
      <c r="O24" s="325"/>
      <c r="P24" s="325"/>
      <c r="Q24" s="325"/>
      <c r="R24" s="195"/>
      <c r="S24" s="325"/>
      <c r="T24" s="325"/>
      <c r="U24" s="325">
        <v>1</v>
      </c>
      <c r="V24" s="325"/>
      <c r="W24" s="325">
        <v>2</v>
      </c>
      <c r="X24" s="325"/>
      <c r="Y24" s="325">
        <v>3</v>
      </c>
      <c r="Z24" s="325"/>
      <c r="AA24" s="5"/>
      <c r="AB24" s="325">
        <v>4</v>
      </c>
      <c r="AC24" s="325"/>
      <c r="AD24" s="325">
        <v>5</v>
      </c>
      <c r="AE24" s="325"/>
      <c r="AF24" s="325">
        <v>6</v>
      </c>
      <c r="AG24" s="325"/>
      <c r="AH24" s="325"/>
      <c r="AI24" s="325"/>
      <c r="AK24" s="325"/>
      <c r="AL24" s="325"/>
      <c r="AM24" s="325">
        <v>1</v>
      </c>
      <c r="AN24" s="325"/>
      <c r="AO24" s="325">
        <v>2</v>
      </c>
      <c r="AP24" s="325"/>
      <c r="AQ24" s="325">
        <v>3</v>
      </c>
      <c r="AR24" s="325"/>
      <c r="AS24" s="5"/>
      <c r="AT24" s="325">
        <v>4</v>
      </c>
      <c r="AU24" s="325"/>
      <c r="AV24" s="325">
        <v>5</v>
      </c>
      <c r="AW24" s="325"/>
      <c r="AX24" s="325">
        <v>6</v>
      </c>
      <c r="AY24" s="325"/>
      <c r="AZ24" s="325"/>
      <c r="BA24" s="325"/>
      <c r="BC24" s="325"/>
      <c r="BD24" s="325"/>
      <c r="BE24" s="325">
        <v>1</v>
      </c>
      <c r="BF24" s="325"/>
      <c r="BG24" s="325">
        <v>2</v>
      </c>
      <c r="BH24" s="325"/>
      <c r="BI24" s="325">
        <v>3</v>
      </c>
      <c r="BJ24" s="325"/>
      <c r="BK24" s="5"/>
      <c r="BL24" s="325">
        <v>4</v>
      </c>
      <c r="BM24" s="325"/>
      <c r="BN24" s="325">
        <v>5</v>
      </c>
      <c r="BO24" s="325"/>
      <c r="BP24" s="325">
        <v>6</v>
      </c>
      <c r="BQ24" s="325"/>
      <c r="BR24" s="325"/>
      <c r="BS24" s="325"/>
    </row>
    <row r="25" spans="1:71" s="33" customFormat="1" ht="225.45" customHeight="1">
      <c r="A25" s="345"/>
      <c r="B25" s="338"/>
      <c r="C25" s="326" t="str">
        <f>IFERROR(VLOOKUP($D$22&amp;C24,抽選結果!$B:$D,3,FALSE),"")</f>
        <v>ヴェルフェ矢板Ｕ－１０　ｂｌａｎｃ</v>
      </c>
      <c r="D25" s="326"/>
      <c r="E25" s="326" t="str">
        <f>IFERROR(VLOOKUP($D$22&amp;E24,抽選結果!$B:$D,3,FALSE),"")</f>
        <v>ＳＵＧＡＯサッカークラブ</v>
      </c>
      <c r="F25" s="326"/>
      <c r="G25" s="327" t="str">
        <f>IFERROR(VLOOKUP($D$22&amp;G24,抽選結果!$B:$D,3,FALSE),"")</f>
        <v>ＦＥ．アトレチコ佐野</v>
      </c>
      <c r="H25" s="327"/>
      <c r="I25" s="196"/>
      <c r="J25" s="326" t="str">
        <f>IFERROR(VLOOKUP($D$22&amp;J24,抽選結果!$B:$D,3,FALSE),"")</f>
        <v>茂木ＦＣ</v>
      </c>
      <c r="K25" s="326"/>
      <c r="L25" s="327" t="str">
        <f>IFERROR(VLOOKUP($D$22&amp;L24,抽選結果!$B:$D,3,FALSE),"")</f>
        <v>上河内ジュニアサッカークラブ</v>
      </c>
      <c r="M25" s="327"/>
      <c r="N25" s="326" t="str">
        <f>IFERROR(VLOOKUP($D$22&amp;N24,抽選結果!$B:$D,3,FALSE),"")</f>
        <v xml:space="preserve">Ｆ．Ｃ．栃木ジュニア </v>
      </c>
      <c r="O25" s="326"/>
      <c r="P25" s="328"/>
      <c r="Q25" s="329"/>
      <c r="R25" s="194"/>
      <c r="S25" s="340"/>
      <c r="T25" s="328"/>
      <c r="U25" s="327" t="str">
        <f>IFERROR(VLOOKUP($V$22&amp;U24,抽選結果!$B:$D,3,FALSE),"")</f>
        <v>ＦＣスポルト宇都宮</v>
      </c>
      <c r="V25" s="327"/>
      <c r="W25" s="326" t="str">
        <f>IFERROR(VLOOKUP($V$22&amp;W24,抽選結果!$B:$D,3,FALSE),"")</f>
        <v>さつきが丘スポーツ少年団サッカー部</v>
      </c>
      <c r="X25" s="326"/>
      <c r="Y25" s="326" t="str">
        <f>IFERROR(VLOOKUP($V$22&amp;Y24,抽選結果!$B:$D,3,FALSE),"")</f>
        <v>ＦＣ真岡２１ファンタジー</v>
      </c>
      <c r="Z25" s="326"/>
      <c r="AA25" s="196"/>
      <c r="AB25" s="327" t="str">
        <f>IFERROR(VLOOKUP($V$22&amp;AB24,抽選結果!$B:$D,3,FALSE),"")</f>
        <v>ＪＦＣ　Ｗｉｎｇ</v>
      </c>
      <c r="AC25" s="327"/>
      <c r="AD25" s="326" t="str">
        <f>IFERROR(VLOOKUP($V$22&amp;AD24,抽選結果!$B:$D,3,FALSE),"")</f>
        <v>ＮＰＯ法人サウス宇都宮スポーツクラブ</v>
      </c>
      <c r="AE25" s="326"/>
      <c r="AF25" s="326" t="str">
        <f>IFERROR(VLOOKUP($V$22&amp;AF24,抽選結果!$B:$D,3,FALSE),"")</f>
        <v>紫塚ＦＣ</v>
      </c>
      <c r="AG25" s="326"/>
      <c r="AH25" s="328"/>
      <c r="AI25" s="329"/>
      <c r="AJ25" s="194"/>
      <c r="AK25" s="340"/>
      <c r="AL25" s="328"/>
      <c r="AM25" s="327" t="str">
        <f>IFERROR(VLOOKUP($AN$22&amp;AM24,抽選結果!$B:$D,3,FALSE),"")</f>
        <v>ＮＩＫＫＯ．ＳＰＯＲＴＳ．ＣＬＵＢ</v>
      </c>
      <c r="AN25" s="327"/>
      <c r="AO25" s="326" t="str">
        <f>IFERROR(VLOOKUP($AN$22&amp;AO24,抽選結果!$B:$D,3,FALSE),"")</f>
        <v>壬生ＦＣユナイテッド</v>
      </c>
      <c r="AP25" s="326"/>
      <c r="AQ25" s="326" t="str">
        <f>IFERROR(VLOOKUP($AN$22&amp;AQ24,抽選結果!$B:$D,3,FALSE),"")</f>
        <v>ＦＣ中村Ｂ</v>
      </c>
      <c r="AR25" s="326"/>
      <c r="AS25" s="196"/>
      <c r="AT25" s="326" t="str">
        <f>IFERROR(VLOOKUP($AN$22&amp;AT24,抽選結果!$B:$D,3,FALSE),"")</f>
        <v>豊郷ジュニアフットボールクラブ宇都宮</v>
      </c>
      <c r="AU25" s="326"/>
      <c r="AV25" s="326" t="str">
        <f>IFERROR(VLOOKUP($AN$22&amp;AV24,抽選結果!$B:$D,3,FALSE),"")</f>
        <v>ＦＣ　ＳＨＵＪＡＫＵ</v>
      </c>
      <c r="AW25" s="326"/>
      <c r="AX25" s="327" t="str">
        <f>IFERROR(VLOOKUP($AN$22&amp;AX24,抽選結果!$B:$D,3,FALSE),"")</f>
        <v>ボンジボーラ栃木</v>
      </c>
      <c r="AY25" s="327"/>
      <c r="AZ25" s="328"/>
      <c r="BA25" s="329"/>
      <c r="BB25" s="194"/>
      <c r="BC25" s="340"/>
      <c r="BD25" s="328"/>
      <c r="BE25" s="326" t="str">
        <f>IFERROR(VLOOKUP($BF$22&amp;BE24,抽選結果!$B:$D,3,FALSE),"")</f>
        <v>栃木ジュニオール</v>
      </c>
      <c r="BF25" s="326"/>
      <c r="BG25" s="326" t="str">
        <f>IFERROR(VLOOKUP($BF$22&amp;BG24,抽選結果!$B:$D,3,FALSE),"")</f>
        <v>鹿沼西ＦＣ</v>
      </c>
      <c r="BH25" s="326"/>
      <c r="BI25" s="327" t="str">
        <f>IFERROR(VLOOKUP($BF$22&amp;BI24,抽選結果!$B:$D,3,FALSE),"")</f>
        <v>緑が丘 ＹＦＣサッカー教室</v>
      </c>
      <c r="BJ25" s="327"/>
      <c r="BK25" s="196"/>
      <c r="BL25" s="327" t="str">
        <f>IFERROR(VLOOKUP($BF$22&amp;BL24,抽選結果!$B:$D,3,FALSE),"")</f>
        <v>益子ＳＣ</v>
      </c>
      <c r="BM25" s="327"/>
      <c r="BN25" s="326" t="str">
        <f>IFERROR(VLOOKUP($BF$22&amp;BN24,抽選結果!$B:$D,3,FALSE),"")</f>
        <v>ＧＲＳ足利Ｕ－１０</v>
      </c>
      <c r="BO25" s="326"/>
      <c r="BP25" s="326" t="str">
        <f>IFERROR(VLOOKUP($BF$22&amp;BP24,抽選結果!$B:$D,3,FALSE),"")</f>
        <v>都賀クラブジュニア</v>
      </c>
      <c r="BQ25" s="326"/>
      <c r="BR25" s="338"/>
      <c r="BS25" s="339"/>
    </row>
    <row r="26" spans="1:71" ht="24" customHeight="1">
      <c r="A26" s="324" t="s">
        <v>258</v>
      </c>
      <c r="B26" s="324"/>
      <c r="C26" s="324"/>
      <c r="D26" s="324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324" t="s">
        <v>259</v>
      </c>
      <c r="T26" s="324"/>
      <c r="U26" s="324"/>
      <c r="V26" s="324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324" t="s">
        <v>260</v>
      </c>
      <c r="AL26" s="324"/>
      <c r="AM26" s="324"/>
      <c r="AN26" s="324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324" t="s">
        <v>261</v>
      </c>
      <c r="BD26" s="324"/>
      <c r="BE26" s="324"/>
      <c r="BF26" s="324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</row>
    <row r="27" spans="1:71" ht="24" customHeight="1">
      <c r="B27" s="334" t="str">
        <f>IFERROR(VLOOKUP(D29&amp;J31,抽選結果!$B:$F,5,FALSE),"")</f>
        <v>足利本町グランドA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6"/>
      <c r="T27" s="334" t="str">
        <f>IFERROR(VLOOKUP(V29&amp;AB31,抽選結果!$B:$F,5,FALSE),"")</f>
        <v>SAKURAｸﾞﾘｰﾝﾌｨｰﾙﾄﾞA</v>
      </c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6"/>
      <c r="AL27" s="334" t="str">
        <f>IFERROR(VLOOKUP(AN29&amp;AT31,抽選結果!$B:$F,5,FALSE),"")</f>
        <v>SAKURAｸﾞﾘｰﾝﾌｨｰﾙﾄﾞB</v>
      </c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6"/>
      <c r="BD27" s="334" t="str">
        <f>IFERROR(VLOOKUP(BF29&amp;BL31,抽選結果!$B:$F,5,FALSE),"")</f>
        <v>真岡市総合運動公園運動広場B</v>
      </c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6"/>
    </row>
    <row r="28" spans="1:71" ht="15" customHeight="1"/>
    <row r="29" spans="1:71" ht="24" customHeight="1" thickBot="1">
      <c r="A29" s="5"/>
      <c r="C29" s="145"/>
      <c r="D29" s="322" t="s">
        <v>262</v>
      </c>
      <c r="E29" s="322"/>
      <c r="F29" s="322"/>
      <c r="G29" s="322"/>
      <c r="H29" s="7"/>
      <c r="I29" s="7"/>
      <c r="J29" s="7"/>
      <c r="K29" s="322" t="s">
        <v>263</v>
      </c>
      <c r="L29" s="322"/>
      <c r="M29" s="322"/>
      <c r="N29" s="322"/>
      <c r="O29" s="27"/>
      <c r="P29" s="27"/>
      <c r="Q29" s="7"/>
      <c r="R29" s="7"/>
      <c r="S29" s="7"/>
      <c r="T29" s="145"/>
      <c r="U29" s="145"/>
      <c r="V29" s="322" t="s">
        <v>264</v>
      </c>
      <c r="W29" s="322"/>
      <c r="X29" s="322"/>
      <c r="Y29" s="322"/>
      <c r="Z29" s="7"/>
      <c r="AA29" s="7"/>
      <c r="AB29" s="7"/>
      <c r="AC29" s="322" t="s">
        <v>265</v>
      </c>
      <c r="AD29" s="322"/>
      <c r="AE29" s="322"/>
      <c r="AF29" s="322"/>
      <c r="AG29" s="9"/>
      <c r="AH29" s="9"/>
      <c r="AI29" s="5"/>
      <c r="AJ29" s="5"/>
      <c r="AK29" s="5"/>
      <c r="AM29" s="145"/>
      <c r="AN29" s="322" t="s">
        <v>266</v>
      </c>
      <c r="AO29" s="322"/>
      <c r="AP29" s="322"/>
      <c r="AQ29" s="322"/>
      <c r="AR29" s="7"/>
      <c r="AS29" s="7"/>
      <c r="AT29" s="7"/>
      <c r="AU29" s="322" t="s">
        <v>267</v>
      </c>
      <c r="AV29" s="322"/>
      <c r="AW29" s="322"/>
      <c r="AX29" s="322"/>
      <c r="AY29" s="27"/>
      <c r="AZ29" s="27"/>
      <c r="BA29" s="7"/>
      <c r="BB29" s="7"/>
      <c r="BC29" s="7"/>
      <c r="BD29" s="145"/>
      <c r="BE29" s="145"/>
      <c r="BF29" s="322" t="s">
        <v>268</v>
      </c>
      <c r="BG29" s="322"/>
      <c r="BH29" s="322"/>
      <c r="BI29" s="322"/>
      <c r="BJ29" s="7"/>
      <c r="BK29" s="7"/>
      <c r="BL29" s="7"/>
      <c r="BM29" s="322" t="s">
        <v>269</v>
      </c>
      <c r="BN29" s="322"/>
      <c r="BO29" s="322"/>
      <c r="BP29" s="322"/>
      <c r="BQ29" s="9"/>
      <c r="BR29" s="9"/>
      <c r="BS29" s="5"/>
    </row>
    <row r="30" spans="1:71" ht="24" customHeight="1" thickTop="1">
      <c r="A30" s="9"/>
      <c r="B30" s="9"/>
      <c r="C30" s="146"/>
      <c r="D30" s="263"/>
      <c r="E30" s="264"/>
      <c r="F30" s="8"/>
      <c r="G30" s="5"/>
      <c r="H30" s="8"/>
      <c r="I30" s="5"/>
      <c r="J30" s="5"/>
      <c r="K30" s="263"/>
      <c r="L30" s="264"/>
      <c r="M30" s="150"/>
      <c r="N30" s="5"/>
      <c r="O30" s="8"/>
      <c r="P30" s="9"/>
      <c r="Q30" s="9"/>
      <c r="S30" s="5"/>
      <c r="T30" s="9"/>
      <c r="U30" s="146"/>
      <c r="V30" s="263"/>
      <c r="W30" s="264"/>
      <c r="X30" s="8"/>
      <c r="Y30" s="5"/>
      <c r="Z30" s="8"/>
      <c r="AA30" s="5"/>
      <c r="AB30" s="5"/>
      <c r="AC30" s="8"/>
      <c r="AD30" s="152"/>
      <c r="AE30" s="266"/>
      <c r="AF30" s="267"/>
      <c r="AG30" s="8"/>
      <c r="AH30" s="9"/>
      <c r="AI30" s="9"/>
      <c r="AK30" s="5"/>
      <c r="AL30" s="9"/>
      <c r="AM30" s="146"/>
      <c r="AN30" s="263"/>
      <c r="AO30" s="264"/>
      <c r="AP30" s="8"/>
      <c r="AQ30" s="5"/>
      <c r="AR30" s="8"/>
      <c r="AS30" s="5"/>
      <c r="AT30" s="5"/>
      <c r="AU30" s="263"/>
      <c r="AV30" s="264"/>
      <c r="AW30" s="150"/>
      <c r="AX30" s="5"/>
      <c r="AY30" s="8"/>
      <c r="AZ30" s="9"/>
      <c r="BA30" s="9"/>
      <c r="BC30" s="5"/>
      <c r="BD30" s="9"/>
      <c r="BE30" s="146"/>
      <c r="BF30" s="150"/>
      <c r="BG30" s="5"/>
      <c r="BH30" s="266"/>
      <c r="BI30" s="267"/>
      <c r="BJ30" s="8"/>
      <c r="BL30" s="5"/>
      <c r="BM30" s="8"/>
      <c r="BN30" s="152"/>
      <c r="BO30" s="262"/>
      <c r="BP30" s="5"/>
      <c r="BQ30" s="8"/>
      <c r="BR30" s="9"/>
      <c r="BS30" s="9"/>
    </row>
    <row r="31" spans="1:71" ht="24" customHeight="1">
      <c r="A31" s="325"/>
      <c r="B31" s="325"/>
      <c r="C31" s="325">
        <v>1</v>
      </c>
      <c r="D31" s="325"/>
      <c r="E31" s="325">
        <v>2</v>
      </c>
      <c r="F31" s="325"/>
      <c r="G31" s="325">
        <v>3</v>
      </c>
      <c r="H31" s="325"/>
      <c r="I31" s="5"/>
      <c r="J31" s="325">
        <v>4</v>
      </c>
      <c r="K31" s="325"/>
      <c r="L31" s="325">
        <v>5</v>
      </c>
      <c r="M31" s="325"/>
      <c r="N31" s="325">
        <v>6</v>
      </c>
      <c r="O31" s="325"/>
      <c r="P31" s="325"/>
      <c r="Q31" s="325"/>
      <c r="R31" s="195"/>
      <c r="S31" s="325"/>
      <c r="T31" s="325"/>
      <c r="U31" s="325">
        <v>1</v>
      </c>
      <c r="V31" s="325"/>
      <c r="W31" s="325">
        <v>2</v>
      </c>
      <c r="X31" s="325"/>
      <c r="Y31" s="325">
        <v>3</v>
      </c>
      <c r="Z31" s="325"/>
      <c r="AA31" s="5"/>
      <c r="AB31" s="325">
        <v>4</v>
      </c>
      <c r="AC31" s="325"/>
      <c r="AD31" s="325">
        <v>5</v>
      </c>
      <c r="AE31" s="325"/>
      <c r="AF31" s="325">
        <v>6</v>
      </c>
      <c r="AG31" s="325"/>
      <c r="AH31" s="325"/>
      <c r="AI31" s="325"/>
      <c r="AK31" s="325"/>
      <c r="AL31" s="325"/>
      <c r="AM31" s="325">
        <v>1</v>
      </c>
      <c r="AN31" s="325"/>
      <c r="AO31" s="325">
        <v>2</v>
      </c>
      <c r="AP31" s="325"/>
      <c r="AQ31" s="325">
        <v>3</v>
      </c>
      <c r="AR31" s="325"/>
      <c r="AS31" s="5"/>
      <c r="AT31" s="325">
        <v>4</v>
      </c>
      <c r="AU31" s="325"/>
      <c r="AV31" s="325">
        <v>5</v>
      </c>
      <c r="AW31" s="325"/>
      <c r="AX31" s="325">
        <v>6</v>
      </c>
      <c r="AY31" s="325"/>
      <c r="AZ31" s="325"/>
      <c r="BA31" s="325"/>
      <c r="BC31" s="325"/>
      <c r="BD31" s="325"/>
      <c r="BE31" s="325">
        <v>1</v>
      </c>
      <c r="BF31" s="325"/>
      <c r="BG31" s="325">
        <v>2</v>
      </c>
      <c r="BH31" s="325"/>
      <c r="BI31" s="325">
        <v>3</v>
      </c>
      <c r="BJ31" s="325"/>
      <c r="BK31" s="5"/>
      <c r="BL31" s="325">
        <v>4</v>
      </c>
      <c r="BM31" s="325"/>
      <c r="BN31" s="325">
        <v>5</v>
      </c>
      <c r="BO31" s="325"/>
      <c r="BP31" s="325">
        <v>6</v>
      </c>
      <c r="BQ31" s="325"/>
      <c r="BR31" s="325"/>
      <c r="BS31" s="325"/>
    </row>
    <row r="32" spans="1:71" s="32" customFormat="1" ht="225.45" customHeight="1">
      <c r="A32" s="345"/>
      <c r="B32" s="338"/>
      <c r="C32" s="327" t="str">
        <f>IFERROR(VLOOKUP($D$29&amp;C31,抽選結果!$B:$D,3,FALSE),"")</f>
        <v>ともぞうサッカークラブ　Ｕ１０</v>
      </c>
      <c r="D32" s="327"/>
      <c r="E32" s="326" t="str">
        <f>IFERROR(VLOOKUP($D$29&amp;E31,抽選結果!$B:$D,3,FALSE),"")</f>
        <v>北押原ＦＣ</v>
      </c>
      <c r="F32" s="326"/>
      <c r="G32" s="326" t="str">
        <f>IFERROR(VLOOKUP($D$29&amp;G31,抽選結果!$B:$D,3,FALSE),"")</f>
        <v>しおやＦＣヴィガウス</v>
      </c>
      <c r="H32" s="326"/>
      <c r="I32" s="196"/>
      <c r="J32" s="327" t="str">
        <f>IFERROR(VLOOKUP($D$29&amp;J31,抽選結果!$B:$D,3,FALSE),"")</f>
        <v>Ｋ－ＷＥＳＴ．ＦＣ２００１</v>
      </c>
      <c r="K32" s="327"/>
      <c r="L32" s="326" t="str">
        <f>IFERROR(VLOOKUP($D$29&amp;L31,抽選結果!$B:$D,3,FALSE),"")</f>
        <v>ＳＡＫＵＲＡ ＦＯＯＴＢＡＬＬ ＣＬＵＢ Ｊｒ</v>
      </c>
      <c r="M32" s="326"/>
      <c r="N32" s="326" t="str">
        <f>IFERROR(VLOOKUP($D$29&amp;N31,抽選結果!$B:$D,3,FALSE),"")</f>
        <v>三島ＦＣ</v>
      </c>
      <c r="O32" s="326"/>
      <c r="P32" s="328"/>
      <c r="Q32" s="329"/>
      <c r="R32" s="194"/>
      <c r="S32" s="340"/>
      <c r="T32" s="328"/>
      <c r="U32" s="327" t="str">
        <f>IFERROR(VLOOKUP($V$29&amp;U31,抽選結果!$B:$D,3,FALSE),"")</f>
        <v>ＨＦＣ．ＺＥＲＯ真岡</v>
      </c>
      <c r="V32" s="327"/>
      <c r="W32" s="326" t="str">
        <f>IFERROR(VLOOKUP($V$29&amp;W31,抽選結果!$B:$D,3,FALSE),"")</f>
        <v>富士見サッカースポーツ少年団</v>
      </c>
      <c r="X32" s="326"/>
      <c r="Y32" s="326" t="str">
        <f>IFERROR(VLOOKUP($V$29&amp;Y31,抽選結果!$B:$D,3,FALSE),"")</f>
        <v>坂西ジュニオール</v>
      </c>
      <c r="Z32" s="326"/>
      <c r="AA32" s="196"/>
      <c r="AB32" s="326" t="str">
        <f>IFERROR(VLOOKUP($V$29&amp;AB31,抽選結果!$B:$D,3,FALSE),"")</f>
        <v>ＦＣ　ＳＦｉＤＡ</v>
      </c>
      <c r="AC32" s="326"/>
      <c r="AD32" s="326" t="str">
        <f>IFERROR(VLOOKUP($V$29&amp;AD31,抽選結果!$B:$D,3,FALSE),"")</f>
        <v>野原グランディオスＦＣ</v>
      </c>
      <c r="AE32" s="326"/>
      <c r="AF32" s="327" t="str">
        <f>IFERROR(VLOOKUP($V$29&amp;AF31,抽選結果!$B:$D,3,FALSE),"")</f>
        <v>間東ＦＣミラクルズ</v>
      </c>
      <c r="AG32" s="327"/>
      <c r="AH32" s="328"/>
      <c r="AI32" s="329"/>
      <c r="AJ32" s="194"/>
      <c r="AK32" s="340"/>
      <c r="AL32" s="328"/>
      <c r="AM32" s="327" t="str">
        <f>IFERROR(VLOOKUP($AN$29&amp;AM31,抽選結果!$B:$D,3,FALSE),"")</f>
        <v>ＫＯＨＡＲＵ　ＰＲＯＵＤ栃木フットボールクラブ</v>
      </c>
      <c r="AN32" s="327"/>
      <c r="AO32" s="326" t="str">
        <f>IFERROR(VLOOKUP($AN$29&amp;AO31,抽選結果!$B:$D,3,FALSE),"")</f>
        <v>ＭＯＲＡＮＧＯ栃木フットボールクラブＵ－１２</v>
      </c>
      <c r="AP32" s="326"/>
      <c r="AQ32" s="326" t="str">
        <f>IFERROR(VLOOKUP($AN$29&amp;AQ31,抽選結果!$B:$D,3,FALSE),"")</f>
        <v>ＦＣ　Ｒｉｓｏ</v>
      </c>
      <c r="AR32" s="326"/>
      <c r="AS32" s="196"/>
      <c r="AT32" s="327" t="str">
        <f>IFERROR(VLOOKUP($AN$29&amp;AT31,抽選結果!$B:$D,3,FALSE),"")</f>
        <v>さくらボン・ディ・ボーラ</v>
      </c>
      <c r="AU32" s="327"/>
      <c r="AV32" s="326" t="str">
        <f>IFERROR(VLOOKUP($AN$29&amp;AV31,抽選結果!$B:$D,3,FALSE),"")</f>
        <v>祖母井クラブ</v>
      </c>
      <c r="AW32" s="326"/>
      <c r="AX32" s="326" t="str">
        <f>IFERROR(VLOOKUP($AN$29&amp;AX31,抽選結果!$B:$D,3,FALSE),"")</f>
        <v>ＦＣプリメーロ</v>
      </c>
      <c r="AY32" s="326"/>
      <c r="AZ32" s="328"/>
      <c r="BA32" s="329"/>
      <c r="BB32" s="194"/>
      <c r="BC32" s="340"/>
      <c r="BD32" s="328"/>
      <c r="BE32" s="326" t="str">
        <f>IFERROR(VLOOKUP($BF$29&amp;BE31,抽選結果!$B:$D,3,FALSE),"")</f>
        <v>ＦＣ ブロケード</v>
      </c>
      <c r="BF32" s="326"/>
      <c r="BG32" s="326" t="str">
        <f>IFERROR(VLOOKUP($BF$29&amp;BG31,抽選結果!$B:$D,3,FALSE),"")</f>
        <v>今市ＦＣプログレス</v>
      </c>
      <c r="BH32" s="326"/>
      <c r="BI32" s="327" t="str">
        <f>IFERROR(VLOOKUP($BF$29&amp;BI31,抽選結果!$B:$D,3,FALSE),"")</f>
        <v>ＦＣ毛野</v>
      </c>
      <c r="BJ32" s="327"/>
      <c r="BK32" s="196"/>
      <c r="BL32" s="326" t="str">
        <f>IFERROR(VLOOKUP($BF$29&amp;BL31,抽選結果!$B:$D,3,FALSE),"")</f>
        <v>エスペランサＭＯＫＡ　Ｕ－１０</v>
      </c>
      <c r="BM32" s="326"/>
      <c r="BN32" s="327" t="str">
        <f>IFERROR(VLOOKUP($BF$29&amp;BN31,抽選結果!$B:$D,3,FALSE),"")</f>
        <v>ＦＣがむしゃら</v>
      </c>
      <c r="BO32" s="327"/>
      <c r="BP32" s="326" t="str">
        <f>IFERROR(VLOOKUP($BF$29&amp;BP31,抽選結果!$B:$D,3,FALSE),"")</f>
        <v>ヴェルフェ矢板Ｕ－１０　ｖｅｒｔ</v>
      </c>
      <c r="BQ32" s="326"/>
      <c r="BR32" s="338"/>
      <c r="BS32" s="339"/>
    </row>
    <row r="33" spans="1:71" ht="24" customHeight="1">
      <c r="A33" s="17"/>
      <c r="B33" s="17"/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6"/>
      <c r="AC33" s="16"/>
      <c r="AD33" s="16"/>
      <c r="AE33" s="16"/>
      <c r="AF33" s="16"/>
      <c r="AG33" s="16"/>
      <c r="AH33" s="16"/>
      <c r="AI33" s="16"/>
      <c r="AJ33" s="18"/>
      <c r="AK33" s="17"/>
      <c r="AL33" s="17"/>
      <c r="AM33" s="17"/>
      <c r="AN33" s="17"/>
      <c r="AO33" s="17"/>
      <c r="AP33" s="17"/>
      <c r="AQ33" s="17"/>
      <c r="AR33" s="17"/>
      <c r="AS33" s="18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8"/>
      <c r="BL33" s="17"/>
      <c r="BM33" s="17"/>
      <c r="BN33" s="17"/>
      <c r="BO33" s="17"/>
      <c r="BP33" s="17"/>
      <c r="BQ33" s="17"/>
      <c r="BR33" s="17"/>
      <c r="BS33" s="17"/>
    </row>
  </sheetData>
  <mergeCells count="323">
    <mergeCell ref="D29:G29"/>
    <mergeCell ref="AN22:AQ22"/>
    <mergeCell ref="BF29:BI29"/>
    <mergeCell ref="V29:Y29"/>
    <mergeCell ref="BF22:BI22"/>
    <mergeCell ref="V22:Y22"/>
    <mergeCell ref="BF15:BI15"/>
    <mergeCell ref="V15:Y15"/>
    <mergeCell ref="AH24:AI24"/>
    <mergeCell ref="AK24:AL24"/>
    <mergeCell ref="AM24:AN24"/>
    <mergeCell ref="C25:D25"/>
    <mergeCell ref="E25:F25"/>
    <mergeCell ref="G25:H25"/>
    <mergeCell ref="J25:K25"/>
    <mergeCell ref="L25:M25"/>
    <mergeCell ref="N25:O25"/>
    <mergeCell ref="P25:Q25"/>
    <mergeCell ref="S25:T25"/>
    <mergeCell ref="A19:D19"/>
    <mergeCell ref="S19:V19"/>
    <mergeCell ref="AK19:AN19"/>
    <mergeCell ref="BC19:BF19"/>
    <mergeCell ref="D22:G22"/>
    <mergeCell ref="AB32:AC32"/>
    <mergeCell ref="AD32:AE32"/>
    <mergeCell ref="AF32:AG32"/>
    <mergeCell ref="AH32:AI32"/>
    <mergeCell ref="AK32:AL32"/>
    <mergeCell ref="AM32:AN32"/>
    <mergeCell ref="AH31:AI31"/>
    <mergeCell ref="AK31:AL31"/>
    <mergeCell ref="AN29:AQ29"/>
    <mergeCell ref="AB31:AC31"/>
    <mergeCell ref="AD31:AE31"/>
    <mergeCell ref="AM31:AN31"/>
    <mergeCell ref="AO31:AP31"/>
    <mergeCell ref="AQ31:AR31"/>
    <mergeCell ref="AF31:AG31"/>
    <mergeCell ref="BR32:BS32"/>
    <mergeCell ref="BC32:BD32"/>
    <mergeCell ref="BE32:BF32"/>
    <mergeCell ref="BG32:BH32"/>
    <mergeCell ref="BI32:BJ32"/>
    <mergeCell ref="BL32:BM32"/>
    <mergeCell ref="BN32:BO32"/>
    <mergeCell ref="AO32:AP32"/>
    <mergeCell ref="AQ32:AR32"/>
    <mergeCell ref="BP32:BQ32"/>
    <mergeCell ref="AZ32:BA32"/>
    <mergeCell ref="AT32:AU32"/>
    <mergeCell ref="AV32:AW32"/>
    <mergeCell ref="AX32:AY32"/>
    <mergeCell ref="Y32:Z32"/>
    <mergeCell ref="A31:B31"/>
    <mergeCell ref="C31:D31"/>
    <mergeCell ref="E31:F31"/>
    <mergeCell ref="G31:H31"/>
    <mergeCell ref="J31:K31"/>
    <mergeCell ref="L31:M31"/>
    <mergeCell ref="N31:O31"/>
    <mergeCell ref="P31:Q31"/>
    <mergeCell ref="S31:T31"/>
    <mergeCell ref="U31:V31"/>
    <mergeCell ref="W31:X31"/>
    <mergeCell ref="Y31:Z31"/>
    <mergeCell ref="A32:B32"/>
    <mergeCell ref="C32:D32"/>
    <mergeCell ref="E32:F32"/>
    <mergeCell ref="G32:H32"/>
    <mergeCell ref="J32:K32"/>
    <mergeCell ref="L32:M32"/>
    <mergeCell ref="N32:O32"/>
    <mergeCell ref="P32:Q32"/>
    <mergeCell ref="S32:T32"/>
    <mergeCell ref="U32:V32"/>
    <mergeCell ref="W32:X32"/>
    <mergeCell ref="BR31:BS31"/>
    <mergeCell ref="AT31:AU31"/>
    <mergeCell ref="AV31:AW31"/>
    <mergeCell ref="AX31:AY31"/>
    <mergeCell ref="AZ31:BA31"/>
    <mergeCell ref="BC31:BD31"/>
    <mergeCell ref="BE31:BF31"/>
    <mergeCell ref="BG31:BH31"/>
    <mergeCell ref="BI31:BJ31"/>
    <mergeCell ref="BL31:BM31"/>
    <mergeCell ref="BN31:BO31"/>
    <mergeCell ref="BP31:BQ31"/>
    <mergeCell ref="BP25:BQ25"/>
    <mergeCell ref="BR25:BS25"/>
    <mergeCell ref="B27:P27"/>
    <mergeCell ref="T27:AH27"/>
    <mergeCell ref="AL27:AZ27"/>
    <mergeCell ref="BD27:BR27"/>
    <mergeCell ref="BC25:BD25"/>
    <mergeCell ref="BE25:BF25"/>
    <mergeCell ref="BG25:BH25"/>
    <mergeCell ref="BI25:BJ25"/>
    <mergeCell ref="BL25:BM25"/>
    <mergeCell ref="BN25:BO25"/>
    <mergeCell ref="AO25:AP25"/>
    <mergeCell ref="AQ25:AR25"/>
    <mergeCell ref="AT25:AU25"/>
    <mergeCell ref="AV25:AW25"/>
    <mergeCell ref="AX25:AY25"/>
    <mergeCell ref="AZ25:BA25"/>
    <mergeCell ref="AH25:AI25"/>
    <mergeCell ref="AK25:AL25"/>
    <mergeCell ref="AM25:AN25"/>
    <mergeCell ref="U25:V25"/>
    <mergeCell ref="AF25:AG25"/>
    <mergeCell ref="A25:B25"/>
    <mergeCell ref="BR24:BS24"/>
    <mergeCell ref="AT24:AU24"/>
    <mergeCell ref="AV24:AW24"/>
    <mergeCell ref="AX24:AY24"/>
    <mergeCell ref="AZ24:BA24"/>
    <mergeCell ref="BC24:BD24"/>
    <mergeCell ref="BE24:BF24"/>
    <mergeCell ref="A24:B24"/>
    <mergeCell ref="C24:D24"/>
    <mergeCell ref="E24:F24"/>
    <mergeCell ref="G24:H24"/>
    <mergeCell ref="J24:K24"/>
    <mergeCell ref="L24:M24"/>
    <mergeCell ref="N24:O24"/>
    <mergeCell ref="P24:Q24"/>
    <mergeCell ref="AF24:AG24"/>
    <mergeCell ref="W24:X24"/>
    <mergeCell ref="Y24:Z24"/>
    <mergeCell ref="AB24:AC24"/>
    <mergeCell ref="AD24:AE24"/>
    <mergeCell ref="BG24:BH24"/>
    <mergeCell ref="BR18:BS18"/>
    <mergeCell ref="B20:P20"/>
    <mergeCell ref="T20:AH20"/>
    <mergeCell ref="AL20:AZ20"/>
    <mergeCell ref="BD20:BR20"/>
    <mergeCell ref="BC18:BD18"/>
    <mergeCell ref="BE18:BF18"/>
    <mergeCell ref="BG18:BH18"/>
    <mergeCell ref="BI18:BJ18"/>
    <mergeCell ref="BL18:BM18"/>
    <mergeCell ref="BN18:BO18"/>
    <mergeCell ref="AO18:AP18"/>
    <mergeCell ref="AQ18:AR18"/>
    <mergeCell ref="AT18:AU18"/>
    <mergeCell ref="AV18:AW18"/>
    <mergeCell ref="AX18:AY18"/>
    <mergeCell ref="AZ18:BA18"/>
    <mergeCell ref="A18:B18"/>
    <mergeCell ref="C18:D18"/>
    <mergeCell ref="E18:F18"/>
    <mergeCell ref="G18:H18"/>
    <mergeCell ref="J18:K18"/>
    <mergeCell ref="L18:M18"/>
    <mergeCell ref="AH18:AI18"/>
    <mergeCell ref="AK18:AL18"/>
    <mergeCell ref="AM18:AN18"/>
    <mergeCell ref="W17:X17"/>
    <mergeCell ref="Y17:Z17"/>
    <mergeCell ref="AB17:AC17"/>
    <mergeCell ref="AD17:AE17"/>
    <mergeCell ref="BG17:BH17"/>
    <mergeCell ref="BP18:BQ18"/>
    <mergeCell ref="N18:O18"/>
    <mergeCell ref="P18:Q18"/>
    <mergeCell ref="S18:T18"/>
    <mergeCell ref="U18:V18"/>
    <mergeCell ref="W18:X18"/>
    <mergeCell ref="Y18:Z18"/>
    <mergeCell ref="AB18:AC18"/>
    <mergeCell ref="AD18:AE18"/>
    <mergeCell ref="AF18:AG18"/>
    <mergeCell ref="L17:M17"/>
    <mergeCell ref="N17:O17"/>
    <mergeCell ref="P17:Q17"/>
    <mergeCell ref="AF17:AG17"/>
    <mergeCell ref="BR17:BS17"/>
    <mergeCell ref="AT17:AU17"/>
    <mergeCell ref="AV17:AW17"/>
    <mergeCell ref="AX17:AY17"/>
    <mergeCell ref="AZ17:BA17"/>
    <mergeCell ref="BC17:BD17"/>
    <mergeCell ref="BE17:BF17"/>
    <mergeCell ref="BR11:BS11"/>
    <mergeCell ref="B13:P13"/>
    <mergeCell ref="T13:AH13"/>
    <mergeCell ref="AL13:AZ13"/>
    <mergeCell ref="BD13:BR13"/>
    <mergeCell ref="BC11:BD11"/>
    <mergeCell ref="BE11:BF11"/>
    <mergeCell ref="BG11:BH11"/>
    <mergeCell ref="BI11:BJ11"/>
    <mergeCell ref="BL11:BM11"/>
    <mergeCell ref="BN11:BO11"/>
    <mergeCell ref="AO11:AP11"/>
    <mergeCell ref="AQ11:AR11"/>
    <mergeCell ref="AT11:AU11"/>
    <mergeCell ref="AV11:AW11"/>
    <mergeCell ref="AX11:AY11"/>
    <mergeCell ref="AZ11:BA11"/>
    <mergeCell ref="AB11:AC11"/>
    <mergeCell ref="AD11:AE11"/>
    <mergeCell ref="P11:Q11"/>
    <mergeCell ref="S11:T11"/>
    <mergeCell ref="U11:V11"/>
    <mergeCell ref="Y11:Z11"/>
    <mergeCell ref="AK11:AL11"/>
    <mergeCell ref="BR10:BS10"/>
    <mergeCell ref="AT10:AU10"/>
    <mergeCell ref="AV10:AW10"/>
    <mergeCell ref="AX10:AY10"/>
    <mergeCell ref="AZ10:BA10"/>
    <mergeCell ref="BC10:BD10"/>
    <mergeCell ref="G4:P4"/>
    <mergeCell ref="AO17:AP17"/>
    <mergeCell ref="AQ17:AR17"/>
    <mergeCell ref="S17:T17"/>
    <mergeCell ref="U17:V17"/>
    <mergeCell ref="AM11:AN11"/>
    <mergeCell ref="BI17:BJ17"/>
    <mergeCell ref="BL17:BM17"/>
    <mergeCell ref="BN17:BO17"/>
    <mergeCell ref="BP17:BQ17"/>
    <mergeCell ref="AH17:AI17"/>
    <mergeCell ref="AK17:AL17"/>
    <mergeCell ref="AM17:AN17"/>
    <mergeCell ref="BM15:BP15"/>
    <mergeCell ref="AC15:AF15"/>
    <mergeCell ref="W11:X11"/>
    <mergeCell ref="AN15:AQ15"/>
    <mergeCell ref="AU15:AX15"/>
    <mergeCell ref="A1:BS1"/>
    <mergeCell ref="B3:AC3"/>
    <mergeCell ref="B6:P6"/>
    <mergeCell ref="T6:AH6"/>
    <mergeCell ref="AL6:AZ6"/>
    <mergeCell ref="BD6:BR6"/>
    <mergeCell ref="BC5:BF5"/>
    <mergeCell ref="AK5:AN5"/>
    <mergeCell ref="S5:V5"/>
    <mergeCell ref="A5:D5"/>
    <mergeCell ref="S10:T10"/>
    <mergeCell ref="B8:G8"/>
    <mergeCell ref="BM8:BP8"/>
    <mergeCell ref="BN10:BO10"/>
    <mergeCell ref="BP10:BQ10"/>
    <mergeCell ref="U10:V10"/>
    <mergeCell ref="W10:X10"/>
    <mergeCell ref="Y10:Z10"/>
    <mergeCell ref="AB10:AC10"/>
    <mergeCell ref="AD10:AE10"/>
    <mergeCell ref="K8:N8"/>
    <mergeCell ref="A10:B10"/>
    <mergeCell ref="C10:D10"/>
    <mergeCell ref="E10:F10"/>
    <mergeCell ref="G10:H10"/>
    <mergeCell ref="J10:K10"/>
    <mergeCell ref="L10:M10"/>
    <mergeCell ref="N10:O10"/>
    <mergeCell ref="P10:Q10"/>
    <mergeCell ref="BP11:BQ11"/>
    <mergeCell ref="BF8:BI8"/>
    <mergeCell ref="V8:Y8"/>
    <mergeCell ref="BE10:BF10"/>
    <mergeCell ref="BG10:BH10"/>
    <mergeCell ref="BI10:BJ10"/>
    <mergeCell ref="BL10:BM10"/>
    <mergeCell ref="AU8:AX8"/>
    <mergeCell ref="AC8:AF8"/>
    <mergeCell ref="AF11:AG11"/>
    <mergeCell ref="AH11:AI11"/>
    <mergeCell ref="AN8:AQ8"/>
    <mergeCell ref="BC26:BF26"/>
    <mergeCell ref="A11:B11"/>
    <mergeCell ref="C11:D11"/>
    <mergeCell ref="AF10:AG10"/>
    <mergeCell ref="AH10:AI10"/>
    <mergeCell ref="AK10:AL10"/>
    <mergeCell ref="AM10:AN10"/>
    <mergeCell ref="AO10:AP10"/>
    <mergeCell ref="AQ10:AR10"/>
    <mergeCell ref="G11:H11"/>
    <mergeCell ref="J11:K11"/>
    <mergeCell ref="N11:O11"/>
    <mergeCell ref="E11:F11"/>
    <mergeCell ref="A12:D12"/>
    <mergeCell ref="S12:V12"/>
    <mergeCell ref="AK12:AN12"/>
    <mergeCell ref="L11:M11"/>
    <mergeCell ref="K15:N15"/>
    <mergeCell ref="BC12:BF12"/>
    <mergeCell ref="A17:B17"/>
    <mergeCell ref="C17:D17"/>
    <mergeCell ref="E17:F17"/>
    <mergeCell ref="G17:H17"/>
    <mergeCell ref="J17:K17"/>
    <mergeCell ref="D15:G15"/>
    <mergeCell ref="A26:D26"/>
    <mergeCell ref="S26:V26"/>
    <mergeCell ref="AK26:AN26"/>
    <mergeCell ref="BM22:BP22"/>
    <mergeCell ref="AU22:AX22"/>
    <mergeCell ref="AC22:AF22"/>
    <mergeCell ref="K22:N22"/>
    <mergeCell ref="BM29:BP29"/>
    <mergeCell ref="AU29:AX29"/>
    <mergeCell ref="AC29:AF29"/>
    <mergeCell ref="K29:N29"/>
    <mergeCell ref="AO24:AP24"/>
    <mergeCell ref="AQ24:AR24"/>
    <mergeCell ref="S24:T24"/>
    <mergeCell ref="U24:V24"/>
    <mergeCell ref="BI24:BJ24"/>
    <mergeCell ref="BL24:BM24"/>
    <mergeCell ref="BN24:BO24"/>
    <mergeCell ref="BP24:BQ24"/>
    <mergeCell ref="W25:X25"/>
    <mergeCell ref="Y25:Z25"/>
    <mergeCell ref="AB25:AC25"/>
    <mergeCell ref="AD25:AE25"/>
  </mergeCells>
  <phoneticPr fontId="3"/>
  <printOptions horizontalCentered="1"/>
  <pageMargins left="0.31496062992125984" right="0.43307086614173229" top="0.55118110236220474" bottom="0.78740157480314965" header="0.51181102362204722" footer="0.51181102362204722"/>
  <pageSetup paperSize="9" scale="4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AK45"/>
  <sheetViews>
    <sheetView showGridLines="0" view="pageBreakPreview" zoomScaleNormal="104" zoomScaleSheetLayoutView="100" workbookViewId="0"/>
  </sheetViews>
  <sheetFormatPr defaultRowHeight="13.2"/>
  <cols>
    <col min="1" max="1" width="2.6640625" customWidth="1"/>
    <col min="2" max="4" width="10.6640625" customWidth="1"/>
    <col min="5" max="5" width="2.6640625" customWidth="1"/>
    <col min="6" max="9" width="3.6640625" customWidth="1"/>
    <col min="10" max="11" width="2.6640625" customWidth="1"/>
    <col min="12" max="12" width="3.33203125" customWidth="1"/>
    <col min="13" max="14" width="4.6640625" customWidth="1"/>
    <col min="15" max="15" width="1.88671875" customWidth="1"/>
    <col min="16" max="16" width="2.44140625" customWidth="1"/>
    <col min="17" max="17" width="3.109375" customWidth="1"/>
    <col min="18" max="18" width="2.33203125" customWidth="1"/>
    <col min="19" max="20" width="4.6640625" customWidth="1"/>
    <col min="21" max="21" width="2.33203125" customWidth="1"/>
    <col min="22" max="22" width="3.109375" customWidth="1"/>
    <col min="23" max="23" width="2.88671875" customWidth="1"/>
    <col min="24" max="24" width="2.109375" customWidth="1"/>
    <col min="25" max="26" width="4.6640625" customWidth="1"/>
    <col min="27" max="27" width="3.33203125" customWidth="1"/>
    <col min="28" max="29" width="2.6640625" customWidth="1"/>
    <col min="30" max="33" width="3.6640625" customWidth="1"/>
    <col min="34" max="34" width="2.6640625" customWidth="1"/>
    <col min="35" max="37" width="10.6640625" customWidth="1"/>
    <col min="38" max="38" width="2.6640625" customWidth="1"/>
    <col min="261" max="261" width="7.109375" customWidth="1"/>
    <col min="262" max="262" width="2.6640625" customWidth="1"/>
    <col min="263" max="265" width="8.6640625" customWidth="1"/>
    <col min="266" max="266" width="4.6640625" customWidth="1"/>
    <col min="267" max="267" width="2.33203125" customWidth="1"/>
    <col min="268" max="268" width="4.6640625" customWidth="1"/>
    <col min="269" max="269" width="2.88671875" customWidth="1"/>
    <col min="270" max="270" width="3.33203125" customWidth="1"/>
    <col min="271" max="272" width="4.6640625" customWidth="1"/>
    <col min="273" max="273" width="1.88671875" customWidth="1"/>
    <col min="274" max="274" width="2.44140625" customWidth="1"/>
    <col min="275" max="275" width="3.109375" customWidth="1"/>
    <col min="276" max="276" width="2.33203125" customWidth="1"/>
    <col min="277" max="278" width="4.6640625" customWidth="1"/>
    <col min="279" max="279" width="2.33203125" customWidth="1"/>
    <col min="280" max="280" width="3.109375" customWidth="1"/>
    <col min="281" max="281" width="2.88671875" customWidth="1"/>
    <col min="282" max="282" width="2.109375" customWidth="1"/>
    <col min="283" max="284" width="4.6640625" customWidth="1"/>
    <col min="285" max="285" width="3.33203125" customWidth="1"/>
    <col min="286" max="286" width="2.88671875" customWidth="1"/>
    <col min="287" max="287" width="4.6640625" customWidth="1"/>
    <col min="288" max="288" width="2.88671875" customWidth="1"/>
    <col min="289" max="289" width="4.6640625" customWidth="1"/>
    <col min="290" max="292" width="8.6640625" customWidth="1"/>
    <col min="293" max="293" width="2.6640625" customWidth="1"/>
    <col min="294" max="294" width="7.88671875" customWidth="1"/>
    <col min="517" max="517" width="7.109375" customWidth="1"/>
    <col min="518" max="518" width="2.6640625" customWidth="1"/>
    <col min="519" max="521" width="8.6640625" customWidth="1"/>
    <col min="522" max="522" width="4.6640625" customWidth="1"/>
    <col min="523" max="523" width="2.33203125" customWidth="1"/>
    <col min="524" max="524" width="4.6640625" customWidth="1"/>
    <col min="525" max="525" width="2.88671875" customWidth="1"/>
    <col min="526" max="526" width="3.33203125" customWidth="1"/>
    <col min="527" max="528" width="4.6640625" customWidth="1"/>
    <col min="529" max="529" width="1.88671875" customWidth="1"/>
    <col min="530" max="530" width="2.44140625" customWidth="1"/>
    <col min="531" max="531" width="3.109375" customWidth="1"/>
    <col min="532" max="532" width="2.33203125" customWidth="1"/>
    <col min="533" max="534" width="4.6640625" customWidth="1"/>
    <col min="535" max="535" width="2.33203125" customWidth="1"/>
    <col min="536" max="536" width="3.109375" customWidth="1"/>
    <col min="537" max="537" width="2.88671875" customWidth="1"/>
    <col min="538" max="538" width="2.109375" customWidth="1"/>
    <col min="539" max="540" width="4.6640625" customWidth="1"/>
    <col min="541" max="541" width="3.33203125" customWidth="1"/>
    <col min="542" max="542" width="2.88671875" customWidth="1"/>
    <col min="543" max="543" width="4.6640625" customWidth="1"/>
    <col min="544" max="544" width="2.88671875" customWidth="1"/>
    <col min="545" max="545" width="4.6640625" customWidth="1"/>
    <col min="546" max="548" width="8.6640625" customWidth="1"/>
    <col min="549" max="549" width="2.6640625" customWidth="1"/>
    <col min="550" max="550" width="7.88671875" customWidth="1"/>
    <col min="773" max="773" width="7.109375" customWidth="1"/>
    <col min="774" max="774" width="2.6640625" customWidth="1"/>
    <col min="775" max="777" width="8.6640625" customWidth="1"/>
    <col min="778" max="778" width="4.6640625" customWidth="1"/>
    <col min="779" max="779" width="2.33203125" customWidth="1"/>
    <col min="780" max="780" width="4.6640625" customWidth="1"/>
    <col min="781" max="781" width="2.88671875" customWidth="1"/>
    <col min="782" max="782" width="3.33203125" customWidth="1"/>
    <col min="783" max="784" width="4.6640625" customWidth="1"/>
    <col min="785" max="785" width="1.88671875" customWidth="1"/>
    <col min="786" max="786" width="2.44140625" customWidth="1"/>
    <col min="787" max="787" width="3.109375" customWidth="1"/>
    <col min="788" max="788" width="2.33203125" customWidth="1"/>
    <col min="789" max="790" width="4.6640625" customWidth="1"/>
    <col min="791" max="791" width="2.33203125" customWidth="1"/>
    <col min="792" max="792" width="3.109375" customWidth="1"/>
    <col min="793" max="793" width="2.88671875" customWidth="1"/>
    <col min="794" max="794" width="2.109375" customWidth="1"/>
    <col min="795" max="796" width="4.6640625" customWidth="1"/>
    <col min="797" max="797" width="3.33203125" customWidth="1"/>
    <col min="798" max="798" width="2.88671875" customWidth="1"/>
    <col min="799" max="799" width="4.6640625" customWidth="1"/>
    <col min="800" max="800" width="2.88671875" customWidth="1"/>
    <col min="801" max="801" width="4.6640625" customWidth="1"/>
    <col min="802" max="804" width="8.6640625" customWidth="1"/>
    <col min="805" max="805" width="2.6640625" customWidth="1"/>
    <col min="806" max="806" width="7.88671875" customWidth="1"/>
    <col min="1029" max="1029" width="7.109375" customWidth="1"/>
    <col min="1030" max="1030" width="2.6640625" customWidth="1"/>
    <col min="1031" max="1033" width="8.6640625" customWidth="1"/>
    <col min="1034" max="1034" width="4.6640625" customWidth="1"/>
    <col min="1035" max="1035" width="2.33203125" customWidth="1"/>
    <col min="1036" max="1036" width="4.6640625" customWidth="1"/>
    <col min="1037" max="1037" width="2.88671875" customWidth="1"/>
    <col min="1038" max="1038" width="3.33203125" customWidth="1"/>
    <col min="1039" max="1040" width="4.6640625" customWidth="1"/>
    <col min="1041" max="1041" width="1.88671875" customWidth="1"/>
    <col min="1042" max="1042" width="2.44140625" customWidth="1"/>
    <col min="1043" max="1043" width="3.109375" customWidth="1"/>
    <col min="1044" max="1044" width="2.33203125" customWidth="1"/>
    <col min="1045" max="1046" width="4.6640625" customWidth="1"/>
    <col min="1047" max="1047" width="2.33203125" customWidth="1"/>
    <col min="1048" max="1048" width="3.109375" customWidth="1"/>
    <col min="1049" max="1049" width="2.88671875" customWidth="1"/>
    <col min="1050" max="1050" width="2.109375" customWidth="1"/>
    <col min="1051" max="1052" width="4.6640625" customWidth="1"/>
    <col min="1053" max="1053" width="3.33203125" customWidth="1"/>
    <col min="1054" max="1054" width="2.88671875" customWidth="1"/>
    <col min="1055" max="1055" width="4.6640625" customWidth="1"/>
    <col min="1056" max="1056" width="2.88671875" customWidth="1"/>
    <col min="1057" max="1057" width="4.6640625" customWidth="1"/>
    <col min="1058" max="1060" width="8.6640625" customWidth="1"/>
    <col min="1061" max="1061" width="2.6640625" customWidth="1"/>
    <col min="1062" max="1062" width="7.88671875" customWidth="1"/>
    <col min="1285" max="1285" width="7.109375" customWidth="1"/>
    <col min="1286" max="1286" width="2.6640625" customWidth="1"/>
    <col min="1287" max="1289" width="8.6640625" customWidth="1"/>
    <col min="1290" max="1290" width="4.6640625" customWidth="1"/>
    <col min="1291" max="1291" width="2.33203125" customWidth="1"/>
    <col min="1292" max="1292" width="4.6640625" customWidth="1"/>
    <col min="1293" max="1293" width="2.88671875" customWidth="1"/>
    <col min="1294" max="1294" width="3.33203125" customWidth="1"/>
    <col min="1295" max="1296" width="4.6640625" customWidth="1"/>
    <col min="1297" max="1297" width="1.88671875" customWidth="1"/>
    <col min="1298" max="1298" width="2.44140625" customWidth="1"/>
    <col min="1299" max="1299" width="3.109375" customWidth="1"/>
    <col min="1300" max="1300" width="2.33203125" customWidth="1"/>
    <col min="1301" max="1302" width="4.6640625" customWidth="1"/>
    <col min="1303" max="1303" width="2.33203125" customWidth="1"/>
    <col min="1304" max="1304" width="3.109375" customWidth="1"/>
    <col min="1305" max="1305" width="2.88671875" customWidth="1"/>
    <col min="1306" max="1306" width="2.109375" customWidth="1"/>
    <col min="1307" max="1308" width="4.6640625" customWidth="1"/>
    <col min="1309" max="1309" width="3.33203125" customWidth="1"/>
    <col min="1310" max="1310" width="2.88671875" customWidth="1"/>
    <col min="1311" max="1311" width="4.6640625" customWidth="1"/>
    <col min="1312" max="1312" width="2.88671875" customWidth="1"/>
    <col min="1313" max="1313" width="4.6640625" customWidth="1"/>
    <col min="1314" max="1316" width="8.6640625" customWidth="1"/>
    <col min="1317" max="1317" width="2.6640625" customWidth="1"/>
    <col min="1318" max="1318" width="7.88671875" customWidth="1"/>
    <col min="1541" max="1541" width="7.109375" customWidth="1"/>
    <col min="1542" max="1542" width="2.6640625" customWidth="1"/>
    <col min="1543" max="1545" width="8.6640625" customWidth="1"/>
    <col min="1546" max="1546" width="4.6640625" customWidth="1"/>
    <col min="1547" max="1547" width="2.33203125" customWidth="1"/>
    <col min="1548" max="1548" width="4.6640625" customWidth="1"/>
    <col min="1549" max="1549" width="2.88671875" customWidth="1"/>
    <col min="1550" max="1550" width="3.33203125" customWidth="1"/>
    <col min="1551" max="1552" width="4.6640625" customWidth="1"/>
    <col min="1553" max="1553" width="1.88671875" customWidth="1"/>
    <col min="1554" max="1554" width="2.44140625" customWidth="1"/>
    <col min="1555" max="1555" width="3.109375" customWidth="1"/>
    <col min="1556" max="1556" width="2.33203125" customWidth="1"/>
    <col min="1557" max="1558" width="4.6640625" customWidth="1"/>
    <col min="1559" max="1559" width="2.33203125" customWidth="1"/>
    <col min="1560" max="1560" width="3.109375" customWidth="1"/>
    <col min="1561" max="1561" width="2.88671875" customWidth="1"/>
    <col min="1562" max="1562" width="2.109375" customWidth="1"/>
    <col min="1563" max="1564" width="4.6640625" customWidth="1"/>
    <col min="1565" max="1565" width="3.33203125" customWidth="1"/>
    <col min="1566" max="1566" width="2.88671875" customWidth="1"/>
    <col min="1567" max="1567" width="4.6640625" customWidth="1"/>
    <col min="1568" max="1568" width="2.88671875" customWidth="1"/>
    <col min="1569" max="1569" width="4.6640625" customWidth="1"/>
    <col min="1570" max="1572" width="8.6640625" customWidth="1"/>
    <col min="1573" max="1573" width="2.6640625" customWidth="1"/>
    <col min="1574" max="1574" width="7.88671875" customWidth="1"/>
    <col min="1797" max="1797" width="7.109375" customWidth="1"/>
    <col min="1798" max="1798" width="2.6640625" customWidth="1"/>
    <col min="1799" max="1801" width="8.6640625" customWidth="1"/>
    <col min="1802" max="1802" width="4.6640625" customWidth="1"/>
    <col min="1803" max="1803" width="2.33203125" customWidth="1"/>
    <col min="1804" max="1804" width="4.6640625" customWidth="1"/>
    <col min="1805" max="1805" width="2.88671875" customWidth="1"/>
    <col min="1806" max="1806" width="3.33203125" customWidth="1"/>
    <col min="1807" max="1808" width="4.6640625" customWidth="1"/>
    <col min="1809" max="1809" width="1.88671875" customWidth="1"/>
    <col min="1810" max="1810" width="2.44140625" customWidth="1"/>
    <col min="1811" max="1811" width="3.109375" customWidth="1"/>
    <col min="1812" max="1812" width="2.33203125" customWidth="1"/>
    <col min="1813" max="1814" width="4.6640625" customWidth="1"/>
    <col min="1815" max="1815" width="2.33203125" customWidth="1"/>
    <col min="1816" max="1816" width="3.109375" customWidth="1"/>
    <col min="1817" max="1817" width="2.88671875" customWidth="1"/>
    <col min="1818" max="1818" width="2.109375" customWidth="1"/>
    <col min="1819" max="1820" width="4.6640625" customWidth="1"/>
    <col min="1821" max="1821" width="3.33203125" customWidth="1"/>
    <col min="1822" max="1822" width="2.88671875" customWidth="1"/>
    <col min="1823" max="1823" width="4.6640625" customWidth="1"/>
    <col min="1824" max="1824" width="2.88671875" customWidth="1"/>
    <col min="1825" max="1825" width="4.6640625" customWidth="1"/>
    <col min="1826" max="1828" width="8.6640625" customWidth="1"/>
    <col min="1829" max="1829" width="2.6640625" customWidth="1"/>
    <col min="1830" max="1830" width="7.88671875" customWidth="1"/>
    <col min="2053" max="2053" width="7.109375" customWidth="1"/>
    <col min="2054" max="2054" width="2.6640625" customWidth="1"/>
    <col min="2055" max="2057" width="8.6640625" customWidth="1"/>
    <col min="2058" max="2058" width="4.6640625" customWidth="1"/>
    <col min="2059" max="2059" width="2.33203125" customWidth="1"/>
    <col min="2060" max="2060" width="4.6640625" customWidth="1"/>
    <col min="2061" max="2061" width="2.88671875" customWidth="1"/>
    <col min="2062" max="2062" width="3.33203125" customWidth="1"/>
    <col min="2063" max="2064" width="4.6640625" customWidth="1"/>
    <col min="2065" max="2065" width="1.88671875" customWidth="1"/>
    <col min="2066" max="2066" width="2.44140625" customWidth="1"/>
    <col min="2067" max="2067" width="3.109375" customWidth="1"/>
    <col min="2068" max="2068" width="2.33203125" customWidth="1"/>
    <col min="2069" max="2070" width="4.6640625" customWidth="1"/>
    <col min="2071" max="2071" width="2.33203125" customWidth="1"/>
    <col min="2072" max="2072" width="3.109375" customWidth="1"/>
    <col min="2073" max="2073" width="2.88671875" customWidth="1"/>
    <col min="2074" max="2074" width="2.109375" customWidth="1"/>
    <col min="2075" max="2076" width="4.6640625" customWidth="1"/>
    <col min="2077" max="2077" width="3.33203125" customWidth="1"/>
    <col min="2078" max="2078" width="2.88671875" customWidth="1"/>
    <col min="2079" max="2079" width="4.6640625" customWidth="1"/>
    <col min="2080" max="2080" width="2.88671875" customWidth="1"/>
    <col min="2081" max="2081" width="4.6640625" customWidth="1"/>
    <col min="2082" max="2084" width="8.6640625" customWidth="1"/>
    <col min="2085" max="2085" width="2.6640625" customWidth="1"/>
    <col min="2086" max="2086" width="7.88671875" customWidth="1"/>
    <col min="2309" max="2309" width="7.109375" customWidth="1"/>
    <col min="2310" max="2310" width="2.6640625" customWidth="1"/>
    <col min="2311" max="2313" width="8.6640625" customWidth="1"/>
    <col min="2314" max="2314" width="4.6640625" customWidth="1"/>
    <col min="2315" max="2315" width="2.33203125" customWidth="1"/>
    <col min="2316" max="2316" width="4.6640625" customWidth="1"/>
    <col min="2317" max="2317" width="2.88671875" customWidth="1"/>
    <col min="2318" max="2318" width="3.33203125" customWidth="1"/>
    <col min="2319" max="2320" width="4.6640625" customWidth="1"/>
    <col min="2321" max="2321" width="1.88671875" customWidth="1"/>
    <col min="2322" max="2322" width="2.44140625" customWidth="1"/>
    <col min="2323" max="2323" width="3.109375" customWidth="1"/>
    <col min="2324" max="2324" width="2.33203125" customWidth="1"/>
    <col min="2325" max="2326" width="4.6640625" customWidth="1"/>
    <col min="2327" max="2327" width="2.33203125" customWidth="1"/>
    <col min="2328" max="2328" width="3.109375" customWidth="1"/>
    <col min="2329" max="2329" width="2.88671875" customWidth="1"/>
    <col min="2330" max="2330" width="2.109375" customWidth="1"/>
    <col min="2331" max="2332" width="4.6640625" customWidth="1"/>
    <col min="2333" max="2333" width="3.33203125" customWidth="1"/>
    <col min="2334" max="2334" width="2.88671875" customWidth="1"/>
    <col min="2335" max="2335" width="4.6640625" customWidth="1"/>
    <col min="2336" max="2336" width="2.88671875" customWidth="1"/>
    <col min="2337" max="2337" width="4.6640625" customWidth="1"/>
    <col min="2338" max="2340" width="8.6640625" customWidth="1"/>
    <col min="2341" max="2341" width="2.6640625" customWidth="1"/>
    <col min="2342" max="2342" width="7.88671875" customWidth="1"/>
    <col min="2565" max="2565" width="7.109375" customWidth="1"/>
    <col min="2566" max="2566" width="2.6640625" customWidth="1"/>
    <col min="2567" max="2569" width="8.6640625" customWidth="1"/>
    <col min="2570" max="2570" width="4.6640625" customWidth="1"/>
    <col min="2571" max="2571" width="2.33203125" customWidth="1"/>
    <col min="2572" max="2572" width="4.6640625" customWidth="1"/>
    <col min="2573" max="2573" width="2.88671875" customWidth="1"/>
    <col min="2574" max="2574" width="3.33203125" customWidth="1"/>
    <col min="2575" max="2576" width="4.6640625" customWidth="1"/>
    <col min="2577" max="2577" width="1.88671875" customWidth="1"/>
    <col min="2578" max="2578" width="2.44140625" customWidth="1"/>
    <col min="2579" max="2579" width="3.109375" customWidth="1"/>
    <col min="2580" max="2580" width="2.33203125" customWidth="1"/>
    <col min="2581" max="2582" width="4.6640625" customWidth="1"/>
    <col min="2583" max="2583" width="2.33203125" customWidth="1"/>
    <col min="2584" max="2584" width="3.109375" customWidth="1"/>
    <col min="2585" max="2585" width="2.88671875" customWidth="1"/>
    <col min="2586" max="2586" width="2.109375" customWidth="1"/>
    <col min="2587" max="2588" width="4.6640625" customWidth="1"/>
    <col min="2589" max="2589" width="3.33203125" customWidth="1"/>
    <col min="2590" max="2590" width="2.88671875" customWidth="1"/>
    <col min="2591" max="2591" width="4.6640625" customWidth="1"/>
    <col min="2592" max="2592" width="2.88671875" customWidth="1"/>
    <col min="2593" max="2593" width="4.6640625" customWidth="1"/>
    <col min="2594" max="2596" width="8.6640625" customWidth="1"/>
    <col min="2597" max="2597" width="2.6640625" customWidth="1"/>
    <col min="2598" max="2598" width="7.88671875" customWidth="1"/>
    <col min="2821" max="2821" width="7.109375" customWidth="1"/>
    <col min="2822" max="2822" width="2.6640625" customWidth="1"/>
    <col min="2823" max="2825" width="8.6640625" customWidth="1"/>
    <col min="2826" max="2826" width="4.6640625" customWidth="1"/>
    <col min="2827" max="2827" width="2.33203125" customWidth="1"/>
    <col min="2828" max="2828" width="4.6640625" customWidth="1"/>
    <col min="2829" max="2829" width="2.88671875" customWidth="1"/>
    <col min="2830" max="2830" width="3.33203125" customWidth="1"/>
    <col min="2831" max="2832" width="4.6640625" customWidth="1"/>
    <col min="2833" max="2833" width="1.88671875" customWidth="1"/>
    <col min="2834" max="2834" width="2.44140625" customWidth="1"/>
    <col min="2835" max="2835" width="3.109375" customWidth="1"/>
    <col min="2836" max="2836" width="2.33203125" customWidth="1"/>
    <col min="2837" max="2838" width="4.6640625" customWidth="1"/>
    <col min="2839" max="2839" width="2.33203125" customWidth="1"/>
    <col min="2840" max="2840" width="3.109375" customWidth="1"/>
    <col min="2841" max="2841" width="2.88671875" customWidth="1"/>
    <col min="2842" max="2842" width="2.109375" customWidth="1"/>
    <col min="2843" max="2844" width="4.6640625" customWidth="1"/>
    <col min="2845" max="2845" width="3.33203125" customWidth="1"/>
    <col min="2846" max="2846" width="2.88671875" customWidth="1"/>
    <col min="2847" max="2847" width="4.6640625" customWidth="1"/>
    <col min="2848" max="2848" width="2.88671875" customWidth="1"/>
    <col min="2849" max="2849" width="4.6640625" customWidth="1"/>
    <col min="2850" max="2852" width="8.6640625" customWidth="1"/>
    <col min="2853" max="2853" width="2.6640625" customWidth="1"/>
    <col min="2854" max="2854" width="7.88671875" customWidth="1"/>
    <col min="3077" max="3077" width="7.109375" customWidth="1"/>
    <col min="3078" max="3078" width="2.6640625" customWidth="1"/>
    <col min="3079" max="3081" width="8.6640625" customWidth="1"/>
    <col min="3082" max="3082" width="4.6640625" customWidth="1"/>
    <col min="3083" max="3083" width="2.33203125" customWidth="1"/>
    <col min="3084" max="3084" width="4.6640625" customWidth="1"/>
    <col min="3085" max="3085" width="2.88671875" customWidth="1"/>
    <col min="3086" max="3086" width="3.33203125" customWidth="1"/>
    <col min="3087" max="3088" width="4.6640625" customWidth="1"/>
    <col min="3089" max="3089" width="1.88671875" customWidth="1"/>
    <col min="3090" max="3090" width="2.44140625" customWidth="1"/>
    <col min="3091" max="3091" width="3.109375" customWidth="1"/>
    <col min="3092" max="3092" width="2.33203125" customWidth="1"/>
    <col min="3093" max="3094" width="4.6640625" customWidth="1"/>
    <col min="3095" max="3095" width="2.33203125" customWidth="1"/>
    <col min="3096" max="3096" width="3.109375" customWidth="1"/>
    <col min="3097" max="3097" width="2.88671875" customWidth="1"/>
    <col min="3098" max="3098" width="2.109375" customWidth="1"/>
    <col min="3099" max="3100" width="4.6640625" customWidth="1"/>
    <col min="3101" max="3101" width="3.33203125" customWidth="1"/>
    <col min="3102" max="3102" width="2.88671875" customWidth="1"/>
    <col min="3103" max="3103" width="4.6640625" customWidth="1"/>
    <col min="3104" max="3104" width="2.88671875" customWidth="1"/>
    <col min="3105" max="3105" width="4.6640625" customWidth="1"/>
    <col min="3106" max="3108" width="8.6640625" customWidth="1"/>
    <col min="3109" max="3109" width="2.6640625" customWidth="1"/>
    <col min="3110" max="3110" width="7.88671875" customWidth="1"/>
    <col min="3333" max="3333" width="7.109375" customWidth="1"/>
    <col min="3334" max="3334" width="2.6640625" customWidth="1"/>
    <col min="3335" max="3337" width="8.6640625" customWidth="1"/>
    <col min="3338" max="3338" width="4.6640625" customWidth="1"/>
    <col min="3339" max="3339" width="2.33203125" customWidth="1"/>
    <col min="3340" max="3340" width="4.6640625" customWidth="1"/>
    <col min="3341" max="3341" width="2.88671875" customWidth="1"/>
    <col min="3342" max="3342" width="3.33203125" customWidth="1"/>
    <col min="3343" max="3344" width="4.6640625" customWidth="1"/>
    <col min="3345" max="3345" width="1.88671875" customWidth="1"/>
    <col min="3346" max="3346" width="2.44140625" customWidth="1"/>
    <col min="3347" max="3347" width="3.109375" customWidth="1"/>
    <col min="3348" max="3348" width="2.33203125" customWidth="1"/>
    <col min="3349" max="3350" width="4.6640625" customWidth="1"/>
    <col min="3351" max="3351" width="2.33203125" customWidth="1"/>
    <col min="3352" max="3352" width="3.109375" customWidth="1"/>
    <col min="3353" max="3353" width="2.88671875" customWidth="1"/>
    <col min="3354" max="3354" width="2.109375" customWidth="1"/>
    <col min="3355" max="3356" width="4.6640625" customWidth="1"/>
    <col min="3357" max="3357" width="3.33203125" customWidth="1"/>
    <col min="3358" max="3358" width="2.88671875" customWidth="1"/>
    <col min="3359" max="3359" width="4.6640625" customWidth="1"/>
    <col min="3360" max="3360" width="2.88671875" customWidth="1"/>
    <col min="3361" max="3361" width="4.6640625" customWidth="1"/>
    <col min="3362" max="3364" width="8.6640625" customWidth="1"/>
    <col min="3365" max="3365" width="2.6640625" customWidth="1"/>
    <col min="3366" max="3366" width="7.88671875" customWidth="1"/>
    <col min="3589" max="3589" width="7.109375" customWidth="1"/>
    <col min="3590" max="3590" width="2.6640625" customWidth="1"/>
    <col min="3591" max="3593" width="8.6640625" customWidth="1"/>
    <col min="3594" max="3594" width="4.6640625" customWidth="1"/>
    <col min="3595" max="3595" width="2.33203125" customWidth="1"/>
    <col min="3596" max="3596" width="4.6640625" customWidth="1"/>
    <col min="3597" max="3597" width="2.88671875" customWidth="1"/>
    <col min="3598" max="3598" width="3.33203125" customWidth="1"/>
    <col min="3599" max="3600" width="4.6640625" customWidth="1"/>
    <col min="3601" max="3601" width="1.88671875" customWidth="1"/>
    <col min="3602" max="3602" width="2.44140625" customWidth="1"/>
    <col min="3603" max="3603" width="3.109375" customWidth="1"/>
    <col min="3604" max="3604" width="2.33203125" customWidth="1"/>
    <col min="3605" max="3606" width="4.6640625" customWidth="1"/>
    <col min="3607" max="3607" width="2.33203125" customWidth="1"/>
    <col min="3608" max="3608" width="3.109375" customWidth="1"/>
    <col min="3609" max="3609" width="2.88671875" customWidth="1"/>
    <col min="3610" max="3610" width="2.109375" customWidth="1"/>
    <col min="3611" max="3612" width="4.6640625" customWidth="1"/>
    <col min="3613" max="3613" width="3.33203125" customWidth="1"/>
    <col min="3614" max="3614" width="2.88671875" customWidth="1"/>
    <col min="3615" max="3615" width="4.6640625" customWidth="1"/>
    <col min="3616" max="3616" width="2.88671875" customWidth="1"/>
    <col min="3617" max="3617" width="4.6640625" customWidth="1"/>
    <col min="3618" max="3620" width="8.6640625" customWidth="1"/>
    <col min="3621" max="3621" width="2.6640625" customWidth="1"/>
    <col min="3622" max="3622" width="7.88671875" customWidth="1"/>
    <col min="3845" max="3845" width="7.109375" customWidth="1"/>
    <col min="3846" max="3846" width="2.6640625" customWidth="1"/>
    <col min="3847" max="3849" width="8.6640625" customWidth="1"/>
    <col min="3850" max="3850" width="4.6640625" customWidth="1"/>
    <col min="3851" max="3851" width="2.33203125" customWidth="1"/>
    <col min="3852" max="3852" width="4.6640625" customWidth="1"/>
    <col min="3853" max="3853" width="2.88671875" customWidth="1"/>
    <col min="3854" max="3854" width="3.33203125" customWidth="1"/>
    <col min="3855" max="3856" width="4.6640625" customWidth="1"/>
    <col min="3857" max="3857" width="1.88671875" customWidth="1"/>
    <col min="3858" max="3858" width="2.44140625" customWidth="1"/>
    <col min="3859" max="3859" width="3.109375" customWidth="1"/>
    <col min="3860" max="3860" width="2.33203125" customWidth="1"/>
    <col min="3861" max="3862" width="4.6640625" customWidth="1"/>
    <col min="3863" max="3863" width="2.33203125" customWidth="1"/>
    <col min="3864" max="3864" width="3.109375" customWidth="1"/>
    <col min="3865" max="3865" width="2.88671875" customWidth="1"/>
    <col min="3866" max="3866" width="2.109375" customWidth="1"/>
    <col min="3867" max="3868" width="4.6640625" customWidth="1"/>
    <col min="3869" max="3869" width="3.33203125" customWidth="1"/>
    <col min="3870" max="3870" width="2.88671875" customWidth="1"/>
    <col min="3871" max="3871" width="4.6640625" customWidth="1"/>
    <col min="3872" max="3872" width="2.88671875" customWidth="1"/>
    <col min="3873" max="3873" width="4.6640625" customWidth="1"/>
    <col min="3874" max="3876" width="8.6640625" customWidth="1"/>
    <col min="3877" max="3877" width="2.6640625" customWidth="1"/>
    <col min="3878" max="3878" width="7.88671875" customWidth="1"/>
    <col min="4101" max="4101" width="7.109375" customWidth="1"/>
    <col min="4102" max="4102" width="2.6640625" customWidth="1"/>
    <col min="4103" max="4105" width="8.6640625" customWidth="1"/>
    <col min="4106" max="4106" width="4.6640625" customWidth="1"/>
    <col min="4107" max="4107" width="2.33203125" customWidth="1"/>
    <col min="4108" max="4108" width="4.6640625" customWidth="1"/>
    <col min="4109" max="4109" width="2.88671875" customWidth="1"/>
    <col min="4110" max="4110" width="3.33203125" customWidth="1"/>
    <col min="4111" max="4112" width="4.6640625" customWidth="1"/>
    <col min="4113" max="4113" width="1.88671875" customWidth="1"/>
    <col min="4114" max="4114" width="2.44140625" customWidth="1"/>
    <col min="4115" max="4115" width="3.109375" customWidth="1"/>
    <col min="4116" max="4116" width="2.33203125" customWidth="1"/>
    <col min="4117" max="4118" width="4.6640625" customWidth="1"/>
    <col min="4119" max="4119" width="2.33203125" customWidth="1"/>
    <col min="4120" max="4120" width="3.109375" customWidth="1"/>
    <col min="4121" max="4121" width="2.88671875" customWidth="1"/>
    <col min="4122" max="4122" width="2.109375" customWidth="1"/>
    <col min="4123" max="4124" width="4.6640625" customWidth="1"/>
    <col min="4125" max="4125" width="3.33203125" customWidth="1"/>
    <col min="4126" max="4126" width="2.88671875" customWidth="1"/>
    <col min="4127" max="4127" width="4.6640625" customWidth="1"/>
    <col min="4128" max="4128" width="2.88671875" customWidth="1"/>
    <col min="4129" max="4129" width="4.6640625" customWidth="1"/>
    <col min="4130" max="4132" width="8.6640625" customWidth="1"/>
    <col min="4133" max="4133" width="2.6640625" customWidth="1"/>
    <col min="4134" max="4134" width="7.88671875" customWidth="1"/>
    <col min="4357" max="4357" width="7.109375" customWidth="1"/>
    <col min="4358" max="4358" width="2.6640625" customWidth="1"/>
    <col min="4359" max="4361" width="8.6640625" customWidth="1"/>
    <col min="4362" max="4362" width="4.6640625" customWidth="1"/>
    <col min="4363" max="4363" width="2.33203125" customWidth="1"/>
    <col min="4364" max="4364" width="4.6640625" customWidth="1"/>
    <col min="4365" max="4365" width="2.88671875" customWidth="1"/>
    <col min="4366" max="4366" width="3.33203125" customWidth="1"/>
    <col min="4367" max="4368" width="4.6640625" customWidth="1"/>
    <col min="4369" max="4369" width="1.88671875" customWidth="1"/>
    <col min="4370" max="4370" width="2.44140625" customWidth="1"/>
    <col min="4371" max="4371" width="3.109375" customWidth="1"/>
    <col min="4372" max="4372" width="2.33203125" customWidth="1"/>
    <col min="4373" max="4374" width="4.6640625" customWidth="1"/>
    <col min="4375" max="4375" width="2.33203125" customWidth="1"/>
    <col min="4376" max="4376" width="3.109375" customWidth="1"/>
    <col min="4377" max="4377" width="2.88671875" customWidth="1"/>
    <col min="4378" max="4378" width="2.109375" customWidth="1"/>
    <col min="4379" max="4380" width="4.6640625" customWidth="1"/>
    <col min="4381" max="4381" width="3.33203125" customWidth="1"/>
    <col min="4382" max="4382" width="2.88671875" customWidth="1"/>
    <col min="4383" max="4383" width="4.6640625" customWidth="1"/>
    <col min="4384" max="4384" width="2.88671875" customWidth="1"/>
    <col min="4385" max="4385" width="4.6640625" customWidth="1"/>
    <col min="4386" max="4388" width="8.6640625" customWidth="1"/>
    <col min="4389" max="4389" width="2.6640625" customWidth="1"/>
    <col min="4390" max="4390" width="7.88671875" customWidth="1"/>
    <col min="4613" max="4613" width="7.109375" customWidth="1"/>
    <col min="4614" max="4614" width="2.6640625" customWidth="1"/>
    <col min="4615" max="4617" width="8.6640625" customWidth="1"/>
    <col min="4618" max="4618" width="4.6640625" customWidth="1"/>
    <col min="4619" max="4619" width="2.33203125" customWidth="1"/>
    <col min="4620" max="4620" width="4.6640625" customWidth="1"/>
    <col min="4621" max="4621" width="2.88671875" customWidth="1"/>
    <col min="4622" max="4622" width="3.33203125" customWidth="1"/>
    <col min="4623" max="4624" width="4.6640625" customWidth="1"/>
    <col min="4625" max="4625" width="1.88671875" customWidth="1"/>
    <col min="4626" max="4626" width="2.44140625" customWidth="1"/>
    <col min="4627" max="4627" width="3.109375" customWidth="1"/>
    <col min="4628" max="4628" width="2.33203125" customWidth="1"/>
    <col min="4629" max="4630" width="4.6640625" customWidth="1"/>
    <col min="4631" max="4631" width="2.33203125" customWidth="1"/>
    <col min="4632" max="4632" width="3.109375" customWidth="1"/>
    <col min="4633" max="4633" width="2.88671875" customWidth="1"/>
    <col min="4634" max="4634" width="2.109375" customWidth="1"/>
    <col min="4635" max="4636" width="4.6640625" customWidth="1"/>
    <col min="4637" max="4637" width="3.33203125" customWidth="1"/>
    <col min="4638" max="4638" width="2.88671875" customWidth="1"/>
    <col min="4639" max="4639" width="4.6640625" customWidth="1"/>
    <col min="4640" max="4640" width="2.88671875" customWidth="1"/>
    <col min="4641" max="4641" width="4.6640625" customWidth="1"/>
    <col min="4642" max="4644" width="8.6640625" customWidth="1"/>
    <col min="4645" max="4645" width="2.6640625" customWidth="1"/>
    <col min="4646" max="4646" width="7.88671875" customWidth="1"/>
    <col min="4869" max="4869" width="7.109375" customWidth="1"/>
    <col min="4870" max="4870" width="2.6640625" customWidth="1"/>
    <col min="4871" max="4873" width="8.6640625" customWidth="1"/>
    <col min="4874" max="4874" width="4.6640625" customWidth="1"/>
    <col min="4875" max="4875" width="2.33203125" customWidth="1"/>
    <col min="4876" max="4876" width="4.6640625" customWidth="1"/>
    <col min="4877" max="4877" width="2.88671875" customWidth="1"/>
    <col min="4878" max="4878" width="3.33203125" customWidth="1"/>
    <col min="4879" max="4880" width="4.6640625" customWidth="1"/>
    <col min="4881" max="4881" width="1.88671875" customWidth="1"/>
    <col min="4882" max="4882" width="2.44140625" customWidth="1"/>
    <col min="4883" max="4883" width="3.109375" customWidth="1"/>
    <col min="4884" max="4884" width="2.33203125" customWidth="1"/>
    <col min="4885" max="4886" width="4.6640625" customWidth="1"/>
    <col min="4887" max="4887" width="2.33203125" customWidth="1"/>
    <col min="4888" max="4888" width="3.109375" customWidth="1"/>
    <col min="4889" max="4889" width="2.88671875" customWidth="1"/>
    <col min="4890" max="4890" width="2.109375" customWidth="1"/>
    <col min="4891" max="4892" width="4.6640625" customWidth="1"/>
    <col min="4893" max="4893" width="3.33203125" customWidth="1"/>
    <col min="4894" max="4894" width="2.88671875" customWidth="1"/>
    <col min="4895" max="4895" width="4.6640625" customWidth="1"/>
    <col min="4896" max="4896" width="2.88671875" customWidth="1"/>
    <col min="4897" max="4897" width="4.6640625" customWidth="1"/>
    <col min="4898" max="4900" width="8.6640625" customWidth="1"/>
    <col min="4901" max="4901" width="2.6640625" customWidth="1"/>
    <col min="4902" max="4902" width="7.88671875" customWidth="1"/>
    <col min="5125" max="5125" width="7.109375" customWidth="1"/>
    <col min="5126" max="5126" width="2.6640625" customWidth="1"/>
    <col min="5127" max="5129" width="8.6640625" customWidth="1"/>
    <col min="5130" max="5130" width="4.6640625" customWidth="1"/>
    <col min="5131" max="5131" width="2.33203125" customWidth="1"/>
    <col min="5132" max="5132" width="4.6640625" customWidth="1"/>
    <col min="5133" max="5133" width="2.88671875" customWidth="1"/>
    <col min="5134" max="5134" width="3.33203125" customWidth="1"/>
    <col min="5135" max="5136" width="4.6640625" customWidth="1"/>
    <col min="5137" max="5137" width="1.88671875" customWidth="1"/>
    <col min="5138" max="5138" width="2.44140625" customWidth="1"/>
    <col min="5139" max="5139" width="3.109375" customWidth="1"/>
    <col min="5140" max="5140" width="2.33203125" customWidth="1"/>
    <col min="5141" max="5142" width="4.6640625" customWidth="1"/>
    <col min="5143" max="5143" width="2.33203125" customWidth="1"/>
    <col min="5144" max="5144" width="3.109375" customWidth="1"/>
    <col min="5145" max="5145" width="2.88671875" customWidth="1"/>
    <col min="5146" max="5146" width="2.109375" customWidth="1"/>
    <col min="5147" max="5148" width="4.6640625" customWidth="1"/>
    <col min="5149" max="5149" width="3.33203125" customWidth="1"/>
    <col min="5150" max="5150" width="2.88671875" customWidth="1"/>
    <col min="5151" max="5151" width="4.6640625" customWidth="1"/>
    <col min="5152" max="5152" width="2.88671875" customWidth="1"/>
    <col min="5153" max="5153" width="4.6640625" customWidth="1"/>
    <col min="5154" max="5156" width="8.6640625" customWidth="1"/>
    <col min="5157" max="5157" width="2.6640625" customWidth="1"/>
    <col min="5158" max="5158" width="7.88671875" customWidth="1"/>
    <col min="5381" max="5381" width="7.109375" customWidth="1"/>
    <col min="5382" max="5382" width="2.6640625" customWidth="1"/>
    <col min="5383" max="5385" width="8.6640625" customWidth="1"/>
    <col min="5386" max="5386" width="4.6640625" customWidth="1"/>
    <col min="5387" max="5387" width="2.33203125" customWidth="1"/>
    <col min="5388" max="5388" width="4.6640625" customWidth="1"/>
    <col min="5389" max="5389" width="2.88671875" customWidth="1"/>
    <col min="5390" max="5390" width="3.33203125" customWidth="1"/>
    <col min="5391" max="5392" width="4.6640625" customWidth="1"/>
    <col min="5393" max="5393" width="1.88671875" customWidth="1"/>
    <col min="5394" max="5394" width="2.44140625" customWidth="1"/>
    <col min="5395" max="5395" width="3.109375" customWidth="1"/>
    <col min="5396" max="5396" width="2.33203125" customWidth="1"/>
    <col min="5397" max="5398" width="4.6640625" customWidth="1"/>
    <col min="5399" max="5399" width="2.33203125" customWidth="1"/>
    <col min="5400" max="5400" width="3.109375" customWidth="1"/>
    <col min="5401" max="5401" width="2.88671875" customWidth="1"/>
    <col min="5402" max="5402" width="2.109375" customWidth="1"/>
    <col min="5403" max="5404" width="4.6640625" customWidth="1"/>
    <col min="5405" max="5405" width="3.33203125" customWidth="1"/>
    <col min="5406" max="5406" width="2.88671875" customWidth="1"/>
    <col min="5407" max="5407" width="4.6640625" customWidth="1"/>
    <col min="5408" max="5408" width="2.88671875" customWidth="1"/>
    <col min="5409" max="5409" width="4.6640625" customWidth="1"/>
    <col min="5410" max="5412" width="8.6640625" customWidth="1"/>
    <col min="5413" max="5413" width="2.6640625" customWidth="1"/>
    <col min="5414" max="5414" width="7.88671875" customWidth="1"/>
    <col min="5637" max="5637" width="7.109375" customWidth="1"/>
    <col min="5638" max="5638" width="2.6640625" customWidth="1"/>
    <col min="5639" max="5641" width="8.6640625" customWidth="1"/>
    <col min="5642" max="5642" width="4.6640625" customWidth="1"/>
    <col min="5643" max="5643" width="2.33203125" customWidth="1"/>
    <col min="5644" max="5644" width="4.6640625" customWidth="1"/>
    <col min="5645" max="5645" width="2.88671875" customWidth="1"/>
    <col min="5646" max="5646" width="3.33203125" customWidth="1"/>
    <col min="5647" max="5648" width="4.6640625" customWidth="1"/>
    <col min="5649" max="5649" width="1.88671875" customWidth="1"/>
    <col min="5650" max="5650" width="2.44140625" customWidth="1"/>
    <col min="5651" max="5651" width="3.109375" customWidth="1"/>
    <col min="5652" max="5652" width="2.33203125" customWidth="1"/>
    <col min="5653" max="5654" width="4.6640625" customWidth="1"/>
    <col min="5655" max="5655" width="2.33203125" customWidth="1"/>
    <col min="5656" max="5656" width="3.109375" customWidth="1"/>
    <col min="5657" max="5657" width="2.88671875" customWidth="1"/>
    <col min="5658" max="5658" width="2.109375" customWidth="1"/>
    <col min="5659" max="5660" width="4.6640625" customWidth="1"/>
    <col min="5661" max="5661" width="3.33203125" customWidth="1"/>
    <col min="5662" max="5662" width="2.88671875" customWidth="1"/>
    <col min="5663" max="5663" width="4.6640625" customWidth="1"/>
    <col min="5664" max="5664" width="2.88671875" customWidth="1"/>
    <col min="5665" max="5665" width="4.6640625" customWidth="1"/>
    <col min="5666" max="5668" width="8.6640625" customWidth="1"/>
    <col min="5669" max="5669" width="2.6640625" customWidth="1"/>
    <col min="5670" max="5670" width="7.88671875" customWidth="1"/>
    <col min="5893" max="5893" width="7.109375" customWidth="1"/>
    <col min="5894" max="5894" width="2.6640625" customWidth="1"/>
    <col min="5895" max="5897" width="8.6640625" customWidth="1"/>
    <col min="5898" max="5898" width="4.6640625" customWidth="1"/>
    <col min="5899" max="5899" width="2.33203125" customWidth="1"/>
    <col min="5900" max="5900" width="4.6640625" customWidth="1"/>
    <col min="5901" max="5901" width="2.88671875" customWidth="1"/>
    <col min="5902" max="5902" width="3.33203125" customWidth="1"/>
    <col min="5903" max="5904" width="4.6640625" customWidth="1"/>
    <col min="5905" max="5905" width="1.88671875" customWidth="1"/>
    <col min="5906" max="5906" width="2.44140625" customWidth="1"/>
    <col min="5907" max="5907" width="3.109375" customWidth="1"/>
    <col min="5908" max="5908" width="2.33203125" customWidth="1"/>
    <col min="5909" max="5910" width="4.6640625" customWidth="1"/>
    <col min="5911" max="5911" width="2.33203125" customWidth="1"/>
    <col min="5912" max="5912" width="3.109375" customWidth="1"/>
    <col min="5913" max="5913" width="2.88671875" customWidth="1"/>
    <col min="5914" max="5914" width="2.109375" customWidth="1"/>
    <col min="5915" max="5916" width="4.6640625" customWidth="1"/>
    <col min="5917" max="5917" width="3.33203125" customWidth="1"/>
    <col min="5918" max="5918" width="2.88671875" customWidth="1"/>
    <col min="5919" max="5919" width="4.6640625" customWidth="1"/>
    <col min="5920" max="5920" width="2.88671875" customWidth="1"/>
    <col min="5921" max="5921" width="4.6640625" customWidth="1"/>
    <col min="5922" max="5924" width="8.6640625" customWidth="1"/>
    <col min="5925" max="5925" width="2.6640625" customWidth="1"/>
    <col min="5926" max="5926" width="7.88671875" customWidth="1"/>
    <col min="6149" max="6149" width="7.109375" customWidth="1"/>
    <col min="6150" max="6150" width="2.6640625" customWidth="1"/>
    <col min="6151" max="6153" width="8.6640625" customWidth="1"/>
    <col min="6154" max="6154" width="4.6640625" customWidth="1"/>
    <col min="6155" max="6155" width="2.33203125" customWidth="1"/>
    <col min="6156" max="6156" width="4.6640625" customWidth="1"/>
    <col min="6157" max="6157" width="2.88671875" customWidth="1"/>
    <col min="6158" max="6158" width="3.33203125" customWidth="1"/>
    <col min="6159" max="6160" width="4.6640625" customWidth="1"/>
    <col min="6161" max="6161" width="1.88671875" customWidth="1"/>
    <col min="6162" max="6162" width="2.44140625" customWidth="1"/>
    <col min="6163" max="6163" width="3.109375" customWidth="1"/>
    <col min="6164" max="6164" width="2.33203125" customWidth="1"/>
    <col min="6165" max="6166" width="4.6640625" customWidth="1"/>
    <col min="6167" max="6167" width="2.33203125" customWidth="1"/>
    <col min="6168" max="6168" width="3.109375" customWidth="1"/>
    <col min="6169" max="6169" width="2.88671875" customWidth="1"/>
    <col min="6170" max="6170" width="2.109375" customWidth="1"/>
    <col min="6171" max="6172" width="4.6640625" customWidth="1"/>
    <col min="6173" max="6173" width="3.33203125" customWidth="1"/>
    <col min="6174" max="6174" width="2.88671875" customWidth="1"/>
    <col min="6175" max="6175" width="4.6640625" customWidth="1"/>
    <col min="6176" max="6176" width="2.88671875" customWidth="1"/>
    <col min="6177" max="6177" width="4.6640625" customWidth="1"/>
    <col min="6178" max="6180" width="8.6640625" customWidth="1"/>
    <col min="6181" max="6181" width="2.6640625" customWidth="1"/>
    <col min="6182" max="6182" width="7.88671875" customWidth="1"/>
    <col min="6405" max="6405" width="7.109375" customWidth="1"/>
    <col min="6406" max="6406" width="2.6640625" customWidth="1"/>
    <col min="6407" max="6409" width="8.6640625" customWidth="1"/>
    <col min="6410" max="6410" width="4.6640625" customWidth="1"/>
    <col min="6411" max="6411" width="2.33203125" customWidth="1"/>
    <col min="6412" max="6412" width="4.6640625" customWidth="1"/>
    <col min="6413" max="6413" width="2.88671875" customWidth="1"/>
    <col min="6414" max="6414" width="3.33203125" customWidth="1"/>
    <col min="6415" max="6416" width="4.6640625" customWidth="1"/>
    <col min="6417" max="6417" width="1.88671875" customWidth="1"/>
    <col min="6418" max="6418" width="2.44140625" customWidth="1"/>
    <col min="6419" max="6419" width="3.109375" customWidth="1"/>
    <col min="6420" max="6420" width="2.33203125" customWidth="1"/>
    <col min="6421" max="6422" width="4.6640625" customWidth="1"/>
    <col min="6423" max="6423" width="2.33203125" customWidth="1"/>
    <col min="6424" max="6424" width="3.109375" customWidth="1"/>
    <col min="6425" max="6425" width="2.88671875" customWidth="1"/>
    <col min="6426" max="6426" width="2.109375" customWidth="1"/>
    <col min="6427" max="6428" width="4.6640625" customWidth="1"/>
    <col min="6429" max="6429" width="3.33203125" customWidth="1"/>
    <col min="6430" max="6430" width="2.88671875" customWidth="1"/>
    <col min="6431" max="6431" width="4.6640625" customWidth="1"/>
    <col min="6432" max="6432" width="2.88671875" customWidth="1"/>
    <col min="6433" max="6433" width="4.6640625" customWidth="1"/>
    <col min="6434" max="6436" width="8.6640625" customWidth="1"/>
    <col min="6437" max="6437" width="2.6640625" customWidth="1"/>
    <col min="6438" max="6438" width="7.88671875" customWidth="1"/>
    <col min="6661" max="6661" width="7.109375" customWidth="1"/>
    <col min="6662" max="6662" width="2.6640625" customWidth="1"/>
    <col min="6663" max="6665" width="8.6640625" customWidth="1"/>
    <col min="6666" max="6666" width="4.6640625" customWidth="1"/>
    <col min="6667" max="6667" width="2.33203125" customWidth="1"/>
    <col min="6668" max="6668" width="4.6640625" customWidth="1"/>
    <col min="6669" max="6669" width="2.88671875" customWidth="1"/>
    <col min="6670" max="6670" width="3.33203125" customWidth="1"/>
    <col min="6671" max="6672" width="4.6640625" customWidth="1"/>
    <col min="6673" max="6673" width="1.88671875" customWidth="1"/>
    <col min="6674" max="6674" width="2.44140625" customWidth="1"/>
    <col min="6675" max="6675" width="3.109375" customWidth="1"/>
    <col min="6676" max="6676" width="2.33203125" customWidth="1"/>
    <col min="6677" max="6678" width="4.6640625" customWidth="1"/>
    <col min="6679" max="6679" width="2.33203125" customWidth="1"/>
    <col min="6680" max="6680" width="3.109375" customWidth="1"/>
    <col min="6681" max="6681" width="2.88671875" customWidth="1"/>
    <col min="6682" max="6682" width="2.109375" customWidth="1"/>
    <col min="6683" max="6684" width="4.6640625" customWidth="1"/>
    <col min="6685" max="6685" width="3.33203125" customWidth="1"/>
    <col min="6686" max="6686" width="2.88671875" customWidth="1"/>
    <col min="6687" max="6687" width="4.6640625" customWidth="1"/>
    <col min="6688" max="6688" width="2.88671875" customWidth="1"/>
    <col min="6689" max="6689" width="4.6640625" customWidth="1"/>
    <col min="6690" max="6692" width="8.6640625" customWidth="1"/>
    <col min="6693" max="6693" width="2.6640625" customWidth="1"/>
    <col min="6694" max="6694" width="7.88671875" customWidth="1"/>
    <col min="6917" max="6917" width="7.109375" customWidth="1"/>
    <col min="6918" max="6918" width="2.6640625" customWidth="1"/>
    <col min="6919" max="6921" width="8.6640625" customWidth="1"/>
    <col min="6922" max="6922" width="4.6640625" customWidth="1"/>
    <col min="6923" max="6923" width="2.33203125" customWidth="1"/>
    <col min="6924" max="6924" width="4.6640625" customWidth="1"/>
    <col min="6925" max="6925" width="2.88671875" customWidth="1"/>
    <col min="6926" max="6926" width="3.33203125" customWidth="1"/>
    <col min="6927" max="6928" width="4.6640625" customWidth="1"/>
    <col min="6929" max="6929" width="1.88671875" customWidth="1"/>
    <col min="6930" max="6930" width="2.44140625" customWidth="1"/>
    <col min="6931" max="6931" width="3.109375" customWidth="1"/>
    <col min="6932" max="6932" width="2.33203125" customWidth="1"/>
    <col min="6933" max="6934" width="4.6640625" customWidth="1"/>
    <col min="6935" max="6935" width="2.33203125" customWidth="1"/>
    <col min="6936" max="6936" width="3.109375" customWidth="1"/>
    <col min="6937" max="6937" width="2.88671875" customWidth="1"/>
    <col min="6938" max="6938" width="2.109375" customWidth="1"/>
    <col min="6939" max="6940" width="4.6640625" customWidth="1"/>
    <col min="6941" max="6941" width="3.33203125" customWidth="1"/>
    <col min="6942" max="6942" width="2.88671875" customWidth="1"/>
    <col min="6943" max="6943" width="4.6640625" customWidth="1"/>
    <col min="6944" max="6944" width="2.88671875" customWidth="1"/>
    <col min="6945" max="6945" width="4.6640625" customWidth="1"/>
    <col min="6946" max="6948" width="8.6640625" customWidth="1"/>
    <col min="6949" max="6949" width="2.6640625" customWidth="1"/>
    <col min="6950" max="6950" width="7.88671875" customWidth="1"/>
    <col min="7173" max="7173" width="7.109375" customWidth="1"/>
    <col min="7174" max="7174" width="2.6640625" customWidth="1"/>
    <col min="7175" max="7177" width="8.6640625" customWidth="1"/>
    <col min="7178" max="7178" width="4.6640625" customWidth="1"/>
    <col min="7179" max="7179" width="2.33203125" customWidth="1"/>
    <col min="7180" max="7180" width="4.6640625" customWidth="1"/>
    <col min="7181" max="7181" width="2.88671875" customWidth="1"/>
    <col min="7182" max="7182" width="3.33203125" customWidth="1"/>
    <col min="7183" max="7184" width="4.6640625" customWidth="1"/>
    <col min="7185" max="7185" width="1.88671875" customWidth="1"/>
    <col min="7186" max="7186" width="2.44140625" customWidth="1"/>
    <col min="7187" max="7187" width="3.109375" customWidth="1"/>
    <col min="7188" max="7188" width="2.33203125" customWidth="1"/>
    <col min="7189" max="7190" width="4.6640625" customWidth="1"/>
    <col min="7191" max="7191" width="2.33203125" customWidth="1"/>
    <col min="7192" max="7192" width="3.109375" customWidth="1"/>
    <col min="7193" max="7193" width="2.88671875" customWidth="1"/>
    <col min="7194" max="7194" width="2.109375" customWidth="1"/>
    <col min="7195" max="7196" width="4.6640625" customWidth="1"/>
    <col min="7197" max="7197" width="3.33203125" customWidth="1"/>
    <col min="7198" max="7198" width="2.88671875" customWidth="1"/>
    <col min="7199" max="7199" width="4.6640625" customWidth="1"/>
    <col min="7200" max="7200" width="2.88671875" customWidth="1"/>
    <col min="7201" max="7201" width="4.6640625" customWidth="1"/>
    <col min="7202" max="7204" width="8.6640625" customWidth="1"/>
    <col min="7205" max="7205" width="2.6640625" customWidth="1"/>
    <col min="7206" max="7206" width="7.88671875" customWidth="1"/>
    <col min="7429" max="7429" width="7.109375" customWidth="1"/>
    <col min="7430" max="7430" width="2.6640625" customWidth="1"/>
    <col min="7431" max="7433" width="8.6640625" customWidth="1"/>
    <col min="7434" max="7434" width="4.6640625" customWidth="1"/>
    <col min="7435" max="7435" width="2.33203125" customWidth="1"/>
    <col min="7436" max="7436" width="4.6640625" customWidth="1"/>
    <col min="7437" max="7437" width="2.88671875" customWidth="1"/>
    <col min="7438" max="7438" width="3.33203125" customWidth="1"/>
    <col min="7439" max="7440" width="4.6640625" customWidth="1"/>
    <col min="7441" max="7441" width="1.88671875" customWidth="1"/>
    <col min="7442" max="7442" width="2.44140625" customWidth="1"/>
    <col min="7443" max="7443" width="3.109375" customWidth="1"/>
    <col min="7444" max="7444" width="2.33203125" customWidth="1"/>
    <col min="7445" max="7446" width="4.6640625" customWidth="1"/>
    <col min="7447" max="7447" width="2.33203125" customWidth="1"/>
    <col min="7448" max="7448" width="3.109375" customWidth="1"/>
    <col min="7449" max="7449" width="2.88671875" customWidth="1"/>
    <col min="7450" max="7450" width="2.109375" customWidth="1"/>
    <col min="7451" max="7452" width="4.6640625" customWidth="1"/>
    <col min="7453" max="7453" width="3.33203125" customWidth="1"/>
    <col min="7454" max="7454" width="2.88671875" customWidth="1"/>
    <col min="7455" max="7455" width="4.6640625" customWidth="1"/>
    <col min="7456" max="7456" width="2.88671875" customWidth="1"/>
    <col min="7457" max="7457" width="4.6640625" customWidth="1"/>
    <col min="7458" max="7460" width="8.6640625" customWidth="1"/>
    <col min="7461" max="7461" width="2.6640625" customWidth="1"/>
    <col min="7462" max="7462" width="7.88671875" customWidth="1"/>
    <col min="7685" max="7685" width="7.109375" customWidth="1"/>
    <col min="7686" max="7686" width="2.6640625" customWidth="1"/>
    <col min="7687" max="7689" width="8.6640625" customWidth="1"/>
    <col min="7690" max="7690" width="4.6640625" customWidth="1"/>
    <col min="7691" max="7691" width="2.33203125" customWidth="1"/>
    <col min="7692" max="7692" width="4.6640625" customWidth="1"/>
    <col min="7693" max="7693" width="2.88671875" customWidth="1"/>
    <col min="7694" max="7694" width="3.33203125" customWidth="1"/>
    <col min="7695" max="7696" width="4.6640625" customWidth="1"/>
    <col min="7697" max="7697" width="1.88671875" customWidth="1"/>
    <col min="7698" max="7698" width="2.44140625" customWidth="1"/>
    <col min="7699" max="7699" width="3.109375" customWidth="1"/>
    <col min="7700" max="7700" width="2.33203125" customWidth="1"/>
    <col min="7701" max="7702" width="4.6640625" customWidth="1"/>
    <col min="7703" max="7703" width="2.33203125" customWidth="1"/>
    <col min="7704" max="7704" width="3.109375" customWidth="1"/>
    <col min="7705" max="7705" width="2.88671875" customWidth="1"/>
    <col min="7706" max="7706" width="2.109375" customWidth="1"/>
    <col min="7707" max="7708" width="4.6640625" customWidth="1"/>
    <col min="7709" max="7709" width="3.33203125" customWidth="1"/>
    <col min="7710" max="7710" width="2.88671875" customWidth="1"/>
    <col min="7711" max="7711" width="4.6640625" customWidth="1"/>
    <col min="7712" max="7712" width="2.88671875" customWidth="1"/>
    <col min="7713" max="7713" width="4.6640625" customWidth="1"/>
    <col min="7714" max="7716" width="8.6640625" customWidth="1"/>
    <col min="7717" max="7717" width="2.6640625" customWidth="1"/>
    <col min="7718" max="7718" width="7.88671875" customWidth="1"/>
    <col min="7941" max="7941" width="7.109375" customWidth="1"/>
    <col min="7942" max="7942" width="2.6640625" customWidth="1"/>
    <col min="7943" max="7945" width="8.6640625" customWidth="1"/>
    <col min="7946" max="7946" width="4.6640625" customWidth="1"/>
    <col min="7947" max="7947" width="2.33203125" customWidth="1"/>
    <col min="7948" max="7948" width="4.6640625" customWidth="1"/>
    <col min="7949" max="7949" width="2.88671875" customWidth="1"/>
    <col min="7950" max="7950" width="3.33203125" customWidth="1"/>
    <col min="7951" max="7952" width="4.6640625" customWidth="1"/>
    <col min="7953" max="7953" width="1.88671875" customWidth="1"/>
    <col min="7954" max="7954" width="2.44140625" customWidth="1"/>
    <col min="7955" max="7955" width="3.109375" customWidth="1"/>
    <col min="7956" max="7956" width="2.33203125" customWidth="1"/>
    <col min="7957" max="7958" width="4.6640625" customWidth="1"/>
    <col min="7959" max="7959" width="2.33203125" customWidth="1"/>
    <col min="7960" max="7960" width="3.109375" customWidth="1"/>
    <col min="7961" max="7961" width="2.88671875" customWidth="1"/>
    <col min="7962" max="7962" width="2.109375" customWidth="1"/>
    <col min="7963" max="7964" width="4.6640625" customWidth="1"/>
    <col min="7965" max="7965" width="3.33203125" customWidth="1"/>
    <col min="7966" max="7966" width="2.88671875" customWidth="1"/>
    <col min="7967" max="7967" width="4.6640625" customWidth="1"/>
    <col min="7968" max="7968" width="2.88671875" customWidth="1"/>
    <col min="7969" max="7969" width="4.6640625" customWidth="1"/>
    <col min="7970" max="7972" width="8.6640625" customWidth="1"/>
    <col min="7973" max="7973" width="2.6640625" customWidth="1"/>
    <col min="7974" max="7974" width="7.88671875" customWidth="1"/>
    <col min="8197" max="8197" width="7.109375" customWidth="1"/>
    <col min="8198" max="8198" width="2.6640625" customWidth="1"/>
    <col min="8199" max="8201" width="8.6640625" customWidth="1"/>
    <col min="8202" max="8202" width="4.6640625" customWidth="1"/>
    <col min="8203" max="8203" width="2.33203125" customWidth="1"/>
    <col min="8204" max="8204" width="4.6640625" customWidth="1"/>
    <col min="8205" max="8205" width="2.88671875" customWidth="1"/>
    <col min="8206" max="8206" width="3.33203125" customWidth="1"/>
    <col min="8207" max="8208" width="4.6640625" customWidth="1"/>
    <col min="8209" max="8209" width="1.88671875" customWidth="1"/>
    <col min="8210" max="8210" width="2.44140625" customWidth="1"/>
    <col min="8211" max="8211" width="3.109375" customWidth="1"/>
    <col min="8212" max="8212" width="2.33203125" customWidth="1"/>
    <col min="8213" max="8214" width="4.6640625" customWidth="1"/>
    <col min="8215" max="8215" width="2.33203125" customWidth="1"/>
    <col min="8216" max="8216" width="3.109375" customWidth="1"/>
    <col min="8217" max="8217" width="2.88671875" customWidth="1"/>
    <col min="8218" max="8218" width="2.109375" customWidth="1"/>
    <col min="8219" max="8220" width="4.6640625" customWidth="1"/>
    <col min="8221" max="8221" width="3.33203125" customWidth="1"/>
    <col min="8222" max="8222" width="2.88671875" customWidth="1"/>
    <col min="8223" max="8223" width="4.6640625" customWidth="1"/>
    <col min="8224" max="8224" width="2.88671875" customWidth="1"/>
    <col min="8225" max="8225" width="4.6640625" customWidth="1"/>
    <col min="8226" max="8228" width="8.6640625" customWidth="1"/>
    <col min="8229" max="8229" width="2.6640625" customWidth="1"/>
    <col min="8230" max="8230" width="7.88671875" customWidth="1"/>
    <col min="8453" max="8453" width="7.109375" customWidth="1"/>
    <col min="8454" max="8454" width="2.6640625" customWidth="1"/>
    <col min="8455" max="8457" width="8.6640625" customWidth="1"/>
    <col min="8458" max="8458" width="4.6640625" customWidth="1"/>
    <col min="8459" max="8459" width="2.33203125" customWidth="1"/>
    <col min="8460" max="8460" width="4.6640625" customWidth="1"/>
    <col min="8461" max="8461" width="2.88671875" customWidth="1"/>
    <col min="8462" max="8462" width="3.33203125" customWidth="1"/>
    <col min="8463" max="8464" width="4.6640625" customWidth="1"/>
    <col min="8465" max="8465" width="1.88671875" customWidth="1"/>
    <col min="8466" max="8466" width="2.44140625" customWidth="1"/>
    <col min="8467" max="8467" width="3.109375" customWidth="1"/>
    <col min="8468" max="8468" width="2.33203125" customWidth="1"/>
    <col min="8469" max="8470" width="4.6640625" customWidth="1"/>
    <col min="8471" max="8471" width="2.33203125" customWidth="1"/>
    <col min="8472" max="8472" width="3.109375" customWidth="1"/>
    <col min="8473" max="8473" width="2.88671875" customWidth="1"/>
    <col min="8474" max="8474" width="2.109375" customWidth="1"/>
    <col min="8475" max="8476" width="4.6640625" customWidth="1"/>
    <col min="8477" max="8477" width="3.33203125" customWidth="1"/>
    <col min="8478" max="8478" width="2.88671875" customWidth="1"/>
    <col min="8479" max="8479" width="4.6640625" customWidth="1"/>
    <col min="8480" max="8480" width="2.88671875" customWidth="1"/>
    <col min="8481" max="8481" width="4.6640625" customWidth="1"/>
    <col min="8482" max="8484" width="8.6640625" customWidth="1"/>
    <col min="8485" max="8485" width="2.6640625" customWidth="1"/>
    <col min="8486" max="8486" width="7.88671875" customWidth="1"/>
    <col min="8709" max="8709" width="7.109375" customWidth="1"/>
    <col min="8710" max="8710" width="2.6640625" customWidth="1"/>
    <col min="8711" max="8713" width="8.6640625" customWidth="1"/>
    <col min="8714" max="8714" width="4.6640625" customWidth="1"/>
    <col min="8715" max="8715" width="2.33203125" customWidth="1"/>
    <col min="8716" max="8716" width="4.6640625" customWidth="1"/>
    <col min="8717" max="8717" width="2.88671875" customWidth="1"/>
    <col min="8718" max="8718" width="3.33203125" customWidth="1"/>
    <col min="8719" max="8720" width="4.6640625" customWidth="1"/>
    <col min="8721" max="8721" width="1.88671875" customWidth="1"/>
    <col min="8722" max="8722" width="2.44140625" customWidth="1"/>
    <col min="8723" max="8723" width="3.109375" customWidth="1"/>
    <col min="8724" max="8724" width="2.33203125" customWidth="1"/>
    <col min="8725" max="8726" width="4.6640625" customWidth="1"/>
    <col min="8727" max="8727" width="2.33203125" customWidth="1"/>
    <col min="8728" max="8728" width="3.109375" customWidth="1"/>
    <col min="8729" max="8729" width="2.88671875" customWidth="1"/>
    <col min="8730" max="8730" width="2.109375" customWidth="1"/>
    <col min="8731" max="8732" width="4.6640625" customWidth="1"/>
    <col min="8733" max="8733" width="3.33203125" customWidth="1"/>
    <col min="8734" max="8734" width="2.88671875" customWidth="1"/>
    <col min="8735" max="8735" width="4.6640625" customWidth="1"/>
    <col min="8736" max="8736" width="2.88671875" customWidth="1"/>
    <col min="8737" max="8737" width="4.6640625" customWidth="1"/>
    <col min="8738" max="8740" width="8.6640625" customWidth="1"/>
    <col min="8741" max="8741" width="2.6640625" customWidth="1"/>
    <col min="8742" max="8742" width="7.88671875" customWidth="1"/>
    <col min="8965" max="8965" width="7.109375" customWidth="1"/>
    <col min="8966" max="8966" width="2.6640625" customWidth="1"/>
    <col min="8967" max="8969" width="8.6640625" customWidth="1"/>
    <col min="8970" max="8970" width="4.6640625" customWidth="1"/>
    <col min="8971" max="8971" width="2.33203125" customWidth="1"/>
    <col min="8972" max="8972" width="4.6640625" customWidth="1"/>
    <col min="8973" max="8973" width="2.88671875" customWidth="1"/>
    <col min="8974" max="8974" width="3.33203125" customWidth="1"/>
    <col min="8975" max="8976" width="4.6640625" customWidth="1"/>
    <col min="8977" max="8977" width="1.88671875" customWidth="1"/>
    <col min="8978" max="8978" width="2.44140625" customWidth="1"/>
    <col min="8979" max="8979" width="3.109375" customWidth="1"/>
    <col min="8980" max="8980" width="2.33203125" customWidth="1"/>
    <col min="8981" max="8982" width="4.6640625" customWidth="1"/>
    <col min="8983" max="8983" width="2.33203125" customWidth="1"/>
    <col min="8984" max="8984" width="3.109375" customWidth="1"/>
    <col min="8985" max="8985" width="2.88671875" customWidth="1"/>
    <col min="8986" max="8986" width="2.109375" customWidth="1"/>
    <col min="8987" max="8988" width="4.6640625" customWidth="1"/>
    <col min="8989" max="8989" width="3.33203125" customWidth="1"/>
    <col min="8990" max="8990" width="2.88671875" customWidth="1"/>
    <col min="8991" max="8991" width="4.6640625" customWidth="1"/>
    <col min="8992" max="8992" width="2.88671875" customWidth="1"/>
    <col min="8993" max="8993" width="4.6640625" customWidth="1"/>
    <col min="8994" max="8996" width="8.6640625" customWidth="1"/>
    <col min="8997" max="8997" width="2.6640625" customWidth="1"/>
    <col min="8998" max="8998" width="7.88671875" customWidth="1"/>
    <col min="9221" max="9221" width="7.109375" customWidth="1"/>
    <col min="9222" max="9222" width="2.6640625" customWidth="1"/>
    <col min="9223" max="9225" width="8.6640625" customWidth="1"/>
    <col min="9226" max="9226" width="4.6640625" customWidth="1"/>
    <col min="9227" max="9227" width="2.33203125" customWidth="1"/>
    <col min="9228" max="9228" width="4.6640625" customWidth="1"/>
    <col min="9229" max="9229" width="2.88671875" customWidth="1"/>
    <col min="9230" max="9230" width="3.33203125" customWidth="1"/>
    <col min="9231" max="9232" width="4.6640625" customWidth="1"/>
    <col min="9233" max="9233" width="1.88671875" customWidth="1"/>
    <col min="9234" max="9234" width="2.44140625" customWidth="1"/>
    <col min="9235" max="9235" width="3.109375" customWidth="1"/>
    <col min="9236" max="9236" width="2.33203125" customWidth="1"/>
    <col min="9237" max="9238" width="4.6640625" customWidth="1"/>
    <col min="9239" max="9239" width="2.33203125" customWidth="1"/>
    <col min="9240" max="9240" width="3.109375" customWidth="1"/>
    <col min="9241" max="9241" width="2.88671875" customWidth="1"/>
    <col min="9242" max="9242" width="2.109375" customWidth="1"/>
    <col min="9243" max="9244" width="4.6640625" customWidth="1"/>
    <col min="9245" max="9245" width="3.33203125" customWidth="1"/>
    <col min="9246" max="9246" width="2.88671875" customWidth="1"/>
    <col min="9247" max="9247" width="4.6640625" customWidth="1"/>
    <col min="9248" max="9248" width="2.88671875" customWidth="1"/>
    <col min="9249" max="9249" width="4.6640625" customWidth="1"/>
    <col min="9250" max="9252" width="8.6640625" customWidth="1"/>
    <col min="9253" max="9253" width="2.6640625" customWidth="1"/>
    <col min="9254" max="9254" width="7.88671875" customWidth="1"/>
    <col min="9477" max="9477" width="7.109375" customWidth="1"/>
    <col min="9478" max="9478" width="2.6640625" customWidth="1"/>
    <col min="9479" max="9481" width="8.6640625" customWidth="1"/>
    <col min="9482" max="9482" width="4.6640625" customWidth="1"/>
    <col min="9483" max="9483" width="2.33203125" customWidth="1"/>
    <col min="9484" max="9484" width="4.6640625" customWidth="1"/>
    <col min="9485" max="9485" width="2.88671875" customWidth="1"/>
    <col min="9486" max="9486" width="3.33203125" customWidth="1"/>
    <col min="9487" max="9488" width="4.6640625" customWidth="1"/>
    <col min="9489" max="9489" width="1.88671875" customWidth="1"/>
    <col min="9490" max="9490" width="2.44140625" customWidth="1"/>
    <col min="9491" max="9491" width="3.109375" customWidth="1"/>
    <col min="9492" max="9492" width="2.33203125" customWidth="1"/>
    <col min="9493" max="9494" width="4.6640625" customWidth="1"/>
    <col min="9495" max="9495" width="2.33203125" customWidth="1"/>
    <col min="9496" max="9496" width="3.109375" customWidth="1"/>
    <col min="9497" max="9497" width="2.88671875" customWidth="1"/>
    <col min="9498" max="9498" width="2.109375" customWidth="1"/>
    <col min="9499" max="9500" width="4.6640625" customWidth="1"/>
    <col min="9501" max="9501" width="3.33203125" customWidth="1"/>
    <col min="9502" max="9502" width="2.88671875" customWidth="1"/>
    <col min="9503" max="9503" width="4.6640625" customWidth="1"/>
    <col min="9504" max="9504" width="2.88671875" customWidth="1"/>
    <col min="9505" max="9505" width="4.6640625" customWidth="1"/>
    <col min="9506" max="9508" width="8.6640625" customWidth="1"/>
    <col min="9509" max="9509" width="2.6640625" customWidth="1"/>
    <col min="9510" max="9510" width="7.88671875" customWidth="1"/>
    <col min="9733" max="9733" width="7.109375" customWidth="1"/>
    <col min="9734" max="9734" width="2.6640625" customWidth="1"/>
    <col min="9735" max="9737" width="8.6640625" customWidth="1"/>
    <col min="9738" max="9738" width="4.6640625" customWidth="1"/>
    <col min="9739" max="9739" width="2.33203125" customWidth="1"/>
    <col min="9740" max="9740" width="4.6640625" customWidth="1"/>
    <col min="9741" max="9741" width="2.88671875" customWidth="1"/>
    <col min="9742" max="9742" width="3.33203125" customWidth="1"/>
    <col min="9743" max="9744" width="4.6640625" customWidth="1"/>
    <col min="9745" max="9745" width="1.88671875" customWidth="1"/>
    <col min="9746" max="9746" width="2.44140625" customWidth="1"/>
    <col min="9747" max="9747" width="3.109375" customWidth="1"/>
    <col min="9748" max="9748" width="2.33203125" customWidth="1"/>
    <col min="9749" max="9750" width="4.6640625" customWidth="1"/>
    <col min="9751" max="9751" width="2.33203125" customWidth="1"/>
    <col min="9752" max="9752" width="3.109375" customWidth="1"/>
    <col min="9753" max="9753" width="2.88671875" customWidth="1"/>
    <col min="9754" max="9754" width="2.109375" customWidth="1"/>
    <col min="9755" max="9756" width="4.6640625" customWidth="1"/>
    <col min="9757" max="9757" width="3.33203125" customWidth="1"/>
    <col min="9758" max="9758" width="2.88671875" customWidth="1"/>
    <col min="9759" max="9759" width="4.6640625" customWidth="1"/>
    <col min="9760" max="9760" width="2.88671875" customWidth="1"/>
    <col min="9761" max="9761" width="4.6640625" customWidth="1"/>
    <col min="9762" max="9764" width="8.6640625" customWidth="1"/>
    <col min="9765" max="9765" width="2.6640625" customWidth="1"/>
    <col min="9766" max="9766" width="7.88671875" customWidth="1"/>
    <col min="9989" max="9989" width="7.109375" customWidth="1"/>
    <col min="9990" max="9990" width="2.6640625" customWidth="1"/>
    <col min="9991" max="9993" width="8.6640625" customWidth="1"/>
    <col min="9994" max="9994" width="4.6640625" customWidth="1"/>
    <col min="9995" max="9995" width="2.33203125" customWidth="1"/>
    <col min="9996" max="9996" width="4.6640625" customWidth="1"/>
    <col min="9997" max="9997" width="2.88671875" customWidth="1"/>
    <col min="9998" max="9998" width="3.33203125" customWidth="1"/>
    <col min="9999" max="10000" width="4.6640625" customWidth="1"/>
    <col min="10001" max="10001" width="1.88671875" customWidth="1"/>
    <col min="10002" max="10002" width="2.44140625" customWidth="1"/>
    <col min="10003" max="10003" width="3.109375" customWidth="1"/>
    <col min="10004" max="10004" width="2.33203125" customWidth="1"/>
    <col min="10005" max="10006" width="4.6640625" customWidth="1"/>
    <col min="10007" max="10007" width="2.33203125" customWidth="1"/>
    <col min="10008" max="10008" width="3.109375" customWidth="1"/>
    <col min="10009" max="10009" width="2.88671875" customWidth="1"/>
    <col min="10010" max="10010" width="2.109375" customWidth="1"/>
    <col min="10011" max="10012" width="4.6640625" customWidth="1"/>
    <col min="10013" max="10013" width="3.33203125" customWidth="1"/>
    <col min="10014" max="10014" width="2.88671875" customWidth="1"/>
    <col min="10015" max="10015" width="4.6640625" customWidth="1"/>
    <col min="10016" max="10016" width="2.88671875" customWidth="1"/>
    <col min="10017" max="10017" width="4.6640625" customWidth="1"/>
    <col min="10018" max="10020" width="8.6640625" customWidth="1"/>
    <col min="10021" max="10021" width="2.6640625" customWidth="1"/>
    <col min="10022" max="10022" width="7.88671875" customWidth="1"/>
    <col min="10245" max="10245" width="7.109375" customWidth="1"/>
    <col min="10246" max="10246" width="2.6640625" customWidth="1"/>
    <col min="10247" max="10249" width="8.6640625" customWidth="1"/>
    <col min="10250" max="10250" width="4.6640625" customWidth="1"/>
    <col min="10251" max="10251" width="2.33203125" customWidth="1"/>
    <col min="10252" max="10252" width="4.6640625" customWidth="1"/>
    <col min="10253" max="10253" width="2.88671875" customWidth="1"/>
    <col min="10254" max="10254" width="3.33203125" customWidth="1"/>
    <col min="10255" max="10256" width="4.6640625" customWidth="1"/>
    <col min="10257" max="10257" width="1.88671875" customWidth="1"/>
    <col min="10258" max="10258" width="2.44140625" customWidth="1"/>
    <col min="10259" max="10259" width="3.109375" customWidth="1"/>
    <col min="10260" max="10260" width="2.33203125" customWidth="1"/>
    <col min="10261" max="10262" width="4.6640625" customWidth="1"/>
    <col min="10263" max="10263" width="2.33203125" customWidth="1"/>
    <col min="10264" max="10264" width="3.109375" customWidth="1"/>
    <col min="10265" max="10265" width="2.88671875" customWidth="1"/>
    <col min="10266" max="10266" width="2.109375" customWidth="1"/>
    <col min="10267" max="10268" width="4.6640625" customWidth="1"/>
    <col min="10269" max="10269" width="3.33203125" customWidth="1"/>
    <col min="10270" max="10270" width="2.88671875" customWidth="1"/>
    <col min="10271" max="10271" width="4.6640625" customWidth="1"/>
    <col min="10272" max="10272" width="2.88671875" customWidth="1"/>
    <col min="10273" max="10273" width="4.6640625" customWidth="1"/>
    <col min="10274" max="10276" width="8.6640625" customWidth="1"/>
    <col min="10277" max="10277" width="2.6640625" customWidth="1"/>
    <col min="10278" max="10278" width="7.88671875" customWidth="1"/>
    <col min="10501" max="10501" width="7.109375" customWidth="1"/>
    <col min="10502" max="10502" width="2.6640625" customWidth="1"/>
    <col min="10503" max="10505" width="8.6640625" customWidth="1"/>
    <col min="10506" max="10506" width="4.6640625" customWidth="1"/>
    <col min="10507" max="10507" width="2.33203125" customWidth="1"/>
    <col min="10508" max="10508" width="4.6640625" customWidth="1"/>
    <col min="10509" max="10509" width="2.88671875" customWidth="1"/>
    <col min="10510" max="10510" width="3.33203125" customWidth="1"/>
    <col min="10511" max="10512" width="4.6640625" customWidth="1"/>
    <col min="10513" max="10513" width="1.88671875" customWidth="1"/>
    <col min="10514" max="10514" width="2.44140625" customWidth="1"/>
    <col min="10515" max="10515" width="3.109375" customWidth="1"/>
    <col min="10516" max="10516" width="2.33203125" customWidth="1"/>
    <col min="10517" max="10518" width="4.6640625" customWidth="1"/>
    <col min="10519" max="10519" width="2.33203125" customWidth="1"/>
    <col min="10520" max="10520" width="3.109375" customWidth="1"/>
    <col min="10521" max="10521" width="2.88671875" customWidth="1"/>
    <col min="10522" max="10522" width="2.109375" customWidth="1"/>
    <col min="10523" max="10524" width="4.6640625" customWidth="1"/>
    <col min="10525" max="10525" width="3.33203125" customWidth="1"/>
    <col min="10526" max="10526" width="2.88671875" customWidth="1"/>
    <col min="10527" max="10527" width="4.6640625" customWidth="1"/>
    <col min="10528" max="10528" width="2.88671875" customWidth="1"/>
    <col min="10529" max="10529" width="4.6640625" customWidth="1"/>
    <col min="10530" max="10532" width="8.6640625" customWidth="1"/>
    <col min="10533" max="10533" width="2.6640625" customWidth="1"/>
    <col min="10534" max="10534" width="7.88671875" customWidth="1"/>
    <col min="10757" max="10757" width="7.109375" customWidth="1"/>
    <col min="10758" max="10758" width="2.6640625" customWidth="1"/>
    <col min="10759" max="10761" width="8.6640625" customWidth="1"/>
    <col min="10762" max="10762" width="4.6640625" customWidth="1"/>
    <col min="10763" max="10763" width="2.33203125" customWidth="1"/>
    <col min="10764" max="10764" width="4.6640625" customWidth="1"/>
    <col min="10765" max="10765" width="2.88671875" customWidth="1"/>
    <col min="10766" max="10766" width="3.33203125" customWidth="1"/>
    <col min="10767" max="10768" width="4.6640625" customWidth="1"/>
    <col min="10769" max="10769" width="1.88671875" customWidth="1"/>
    <col min="10770" max="10770" width="2.44140625" customWidth="1"/>
    <col min="10771" max="10771" width="3.109375" customWidth="1"/>
    <col min="10772" max="10772" width="2.33203125" customWidth="1"/>
    <col min="10773" max="10774" width="4.6640625" customWidth="1"/>
    <col min="10775" max="10775" width="2.33203125" customWidth="1"/>
    <col min="10776" max="10776" width="3.109375" customWidth="1"/>
    <col min="10777" max="10777" width="2.88671875" customWidth="1"/>
    <col min="10778" max="10778" width="2.109375" customWidth="1"/>
    <col min="10779" max="10780" width="4.6640625" customWidth="1"/>
    <col min="10781" max="10781" width="3.33203125" customWidth="1"/>
    <col min="10782" max="10782" width="2.88671875" customWidth="1"/>
    <col min="10783" max="10783" width="4.6640625" customWidth="1"/>
    <col min="10784" max="10784" width="2.88671875" customWidth="1"/>
    <col min="10785" max="10785" width="4.6640625" customWidth="1"/>
    <col min="10786" max="10788" width="8.6640625" customWidth="1"/>
    <col min="10789" max="10789" width="2.6640625" customWidth="1"/>
    <col min="10790" max="10790" width="7.88671875" customWidth="1"/>
    <col min="11013" max="11013" width="7.109375" customWidth="1"/>
    <col min="11014" max="11014" width="2.6640625" customWidth="1"/>
    <col min="11015" max="11017" width="8.6640625" customWidth="1"/>
    <col min="11018" max="11018" width="4.6640625" customWidth="1"/>
    <col min="11019" max="11019" width="2.33203125" customWidth="1"/>
    <col min="11020" max="11020" width="4.6640625" customWidth="1"/>
    <col min="11021" max="11021" width="2.88671875" customWidth="1"/>
    <col min="11022" max="11022" width="3.33203125" customWidth="1"/>
    <col min="11023" max="11024" width="4.6640625" customWidth="1"/>
    <col min="11025" max="11025" width="1.88671875" customWidth="1"/>
    <col min="11026" max="11026" width="2.44140625" customWidth="1"/>
    <col min="11027" max="11027" width="3.109375" customWidth="1"/>
    <col min="11028" max="11028" width="2.33203125" customWidth="1"/>
    <col min="11029" max="11030" width="4.6640625" customWidth="1"/>
    <col min="11031" max="11031" width="2.33203125" customWidth="1"/>
    <col min="11032" max="11032" width="3.109375" customWidth="1"/>
    <col min="11033" max="11033" width="2.88671875" customWidth="1"/>
    <col min="11034" max="11034" width="2.109375" customWidth="1"/>
    <col min="11035" max="11036" width="4.6640625" customWidth="1"/>
    <col min="11037" max="11037" width="3.33203125" customWidth="1"/>
    <col min="11038" max="11038" width="2.88671875" customWidth="1"/>
    <col min="11039" max="11039" width="4.6640625" customWidth="1"/>
    <col min="11040" max="11040" width="2.88671875" customWidth="1"/>
    <col min="11041" max="11041" width="4.6640625" customWidth="1"/>
    <col min="11042" max="11044" width="8.6640625" customWidth="1"/>
    <col min="11045" max="11045" width="2.6640625" customWidth="1"/>
    <col min="11046" max="11046" width="7.88671875" customWidth="1"/>
    <col min="11269" max="11269" width="7.109375" customWidth="1"/>
    <col min="11270" max="11270" width="2.6640625" customWidth="1"/>
    <col min="11271" max="11273" width="8.6640625" customWidth="1"/>
    <col min="11274" max="11274" width="4.6640625" customWidth="1"/>
    <col min="11275" max="11275" width="2.33203125" customWidth="1"/>
    <col min="11276" max="11276" width="4.6640625" customWidth="1"/>
    <col min="11277" max="11277" width="2.88671875" customWidth="1"/>
    <col min="11278" max="11278" width="3.33203125" customWidth="1"/>
    <col min="11279" max="11280" width="4.6640625" customWidth="1"/>
    <col min="11281" max="11281" width="1.88671875" customWidth="1"/>
    <col min="11282" max="11282" width="2.44140625" customWidth="1"/>
    <col min="11283" max="11283" width="3.109375" customWidth="1"/>
    <col min="11284" max="11284" width="2.33203125" customWidth="1"/>
    <col min="11285" max="11286" width="4.6640625" customWidth="1"/>
    <col min="11287" max="11287" width="2.33203125" customWidth="1"/>
    <col min="11288" max="11288" width="3.109375" customWidth="1"/>
    <col min="11289" max="11289" width="2.88671875" customWidth="1"/>
    <col min="11290" max="11290" width="2.109375" customWidth="1"/>
    <col min="11291" max="11292" width="4.6640625" customWidth="1"/>
    <col min="11293" max="11293" width="3.33203125" customWidth="1"/>
    <col min="11294" max="11294" width="2.88671875" customWidth="1"/>
    <col min="11295" max="11295" width="4.6640625" customWidth="1"/>
    <col min="11296" max="11296" width="2.88671875" customWidth="1"/>
    <col min="11297" max="11297" width="4.6640625" customWidth="1"/>
    <col min="11298" max="11300" width="8.6640625" customWidth="1"/>
    <col min="11301" max="11301" width="2.6640625" customWidth="1"/>
    <col min="11302" max="11302" width="7.88671875" customWidth="1"/>
    <col min="11525" max="11525" width="7.109375" customWidth="1"/>
    <col min="11526" max="11526" width="2.6640625" customWidth="1"/>
    <col min="11527" max="11529" width="8.6640625" customWidth="1"/>
    <col min="11530" max="11530" width="4.6640625" customWidth="1"/>
    <col min="11531" max="11531" width="2.33203125" customWidth="1"/>
    <col min="11532" max="11532" width="4.6640625" customWidth="1"/>
    <col min="11533" max="11533" width="2.88671875" customWidth="1"/>
    <col min="11534" max="11534" width="3.33203125" customWidth="1"/>
    <col min="11535" max="11536" width="4.6640625" customWidth="1"/>
    <col min="11537" max="11537" width="1.88671875" customWidth="1"/>
    <col min="11538" max="11538" width="2.44140625" customWidth="1"/>
    <col min="11539" max="11539" width="3.109375" customWidth="1"/>
    <col min="11540" max="11540" width="2.33203125" customWidth="1"/>
    <col min="11541" max="11542" width="4.6640625" customWidth="1"/>
    <col min="11543" max="11543" width="2.33203125" customWidth="1"/>
    <col min="11544" max="11544" width="3.109375" customWidth="1"/>
    <col min="11545" max="11545" width="2.88671875" customWidth="1"/>
    <col min="11546" max="11546" width="2.109375" customWidth="1"/>
    <col min="11547" max="11548" width="4.6640625" customWidth="1"/>
    <col min="11549" max="11549" width="3.33203125" customWidth="1"/>
    <col min="11550" max="11550" width="2.88671875" customWidth="1"/>
    <col min="11551" max="11551" width="4.6640625" customWidth="1"/>
    <col min="11552" max="11552" width="2.88671875" customWidth="1"/>
    <col min="11553" max="11553" width="4.6640625" customWidth="1"/>
    <col min="11554" max="11556" width="8.6640625" customWidth="1"/>
    <col min="11557" max="11557" width="2.6640625" customWidth="1"/>
    <col min="11558" max="11558" width="7.88671875" customWidth="1"/>
    <col min="11781" max="11781" width="7.109375" customWidth="1"/>
    <col min="11782" max="11782" width="2.6640625" customWidth="1"/>
    <col min="11783" max="11785" width="8.6640625" customWidth="1"/>
    <col min="11786" max="11786" width="4.6640625" customWidth="1"/>
    <col min="11787" max="11787" width="2.33203125" customWidth="1"/>
    <col min="11788" max="11788" width="4.6640625" customWidth="1"/>
    <col min="11789" max="11789" width="2.88671875" customWidth="1"/>
    <col min="11790" max="11790" width="3.33203125" customWidth="1"/>
    <col min="11791" max="11792" width="4.6640625" customWidth="1"/>
    <col min="11793" max="11793" width="1.88671875" customWidth="1"/>
    <col min="11794" max="11794" width="2.44140625" customWidth="1"/>
    <col min="11795" max="11795" width="3.109375" customWidth="1"/>
    <col min="11796" max="11796" width="2.33203125" customWidth="1"/>
    <col min="11797" max="11798" width="4.6640625" customWidth="1"/>
    <col min="11799" max="11799" width="2.33203125" customWidth="1"/>
    <col min="11800" max="11800" width="3.109375" customWidth="1"/>
    <col min="11801" max="11801" width="2.88671875" customWidth="1"/>
    <col min="11802" max="11802" width="2.109375" customWidth="1"/>
    <col min="11803" max="11804" width="4.6640625" customWidth="1"/>
    <col min="11805" max="11805" width="3.33203125" customWidth="1"/>
    <col min="11806" max="11806" width="2.88671875" customWidth="1"/>
    <col min="11807" max="11807" width="4.6640625" customWidth="1"/>
    <col min="11808" max="11808" width="2.88671875" customWidth="1"/>
    <col min="11809" max="11809" width="4.6640625" customWidth="1"/>
    <col min="11810" max="11812" width="8.6640625" customWidth="1"/>
    <col min="11813" max="11813" width="2.6640625" customWidth="1"/>
    <col min="11814" max="11814" width="7.88671875" customWidth="1"/>
    <col min="12037" max="12037" width="7.109375" customWidth="1"/>
    <col min="12038" max="12038" width="2.6640625" customWidth="1"/>
    <col min="12039" max="12041" width="8.6640625" customWidth="1"/>
    <col min="12042" max="12042" width="4.6640625" customWidth="1"/>
    <col min="12043" max="12043" width="2.33203125" customWidth="1"/>
    <col min="12044" max="12044" width="4.6640625" customWidth="1"/>
    <col min="12045" max="12045" width="2.88671875" customWidth="1"/>
    <col min="12046" max="12046" width="3.33203125" customWidth="1"/>
    <col min="12047" max="12048" width="4.6640625" customWidth="1"/>
    <col min="12049" max="12049" width="1.88671875" customWidth="1"/>
    <col min="12050" max="12050" width="2.44140625" customWidth="1"/>
    <col min="12051" max="12051" width="3.109375" customWidth="1"/>
    <col min="12052" max="12052" width="2.33203125" customWidth="1"/>
    <col min="12053" max="12054" width="4.6640625" customWidth="1"/>
    <col min="12055" max="12055" width="2.33203125" customWidth="1"/>
    <col min="12056" max="12056" width="3.109375" customWidth="1"/>
    <col min="12057" max="12057" width="2.88671875" customWidth="1"/>
    <col min="12058" max="12058" width="2.109375" customWidth="1"/>
    <col min="12059" max="12060" width="4.6640625" customWidth="1"/>
    <col min="12061" max="12061" width="3.33203125" customWidth="1"/>
    <col min="12062" max="12062" width="2.88671875" customWidth="1"/>
    <col min="12063" max="12063" width="4.6640625" customWidth="1"/>
    <col min="12064" max="12064" width="2.88671875" customWidth="1"/>
    <col min="12065" max="12065" width="4.6640625" customWidth="1"/>
    <col min="12066" max="12068" width="8.6640625" customWidth="1"/>
    <col min="12069" max="12069" width="2.6640625" customWidth="1"/>
    <col min="12070" max="12070" width="7.88671875" customWidth="1"/>
    <col min="12293" max="12293" width="7.109375" customWidth="1"/>
    <col min="12294" max="12294" width="2.6640625" customWidth="1"/>
    <col min="12295" max="12297" width="8.6640625" customWidth="1"/>
    <col min="12298" max="12298" width="4.6640625" customWidth="1"/>
    <col min="12299" max="12299" width="2.33203125" customWidth="1"/>
    <col min="12300" max="12300" width="4.6640625" customWidth="1"/>
    <col min="12301" max="12301" width="2.88671875" customWidth="1"/>
    <col min="12302" max="12302" width="3.33203125" customWidth="1"/>
    <col min="12303" max="12304" width="4.6640625" customWidth="1"/>
    <col min="12305" max="12305" width="1.88671875" customWidth="1"/>
    <col min="12306" max="12306" width="2.44140625" customWidth="1"/>
    <col min="12307" max="12307" width="3.109375" customWidth="1"/>
    <col min="12308" max="12308" width="2.33203125" customWidth="1"/>
    <col min="12309" max="12310" width="4.6640625" customWidth="1"/>
    <col min="12311" max="12311" width="2.33203125" customWidth="1"/>
    <col min="12312" max="12312" width="3.109375" customWidth="1"/>
    <col min="12313" max="12313" width="2.88671875" customWidth="1"/>
    <col min="12314" max="12314" width="2.109375" customWidth="1"/>
    <col min="12315" max="12316" width="4.6640625" customWidth="1"/>
    <col min="12317" max="12317" width="3.33203125" customWidth="1"/>
    <col min="12318" max="12318" width="2.88671875" customWidth="1"/>
    <col min="12319" max="12319" width="4.6640625" customWidth="1"/>
    <col min="12320" max="12320" width="2.88671875" customWidth="1"/>
    <col min="12321" max="12321" width="4.6640625" customWidth="1"/>
    <col min="12322" max="12324" width="8.6640625" customWidth="1"/>
    <col min="12325" max="12325" width="2.6640625" customWidth="1"/>
    <col min="12326" max="12326" width="7.88671875" customWidth="1"/>
    <col min="12549" max="12549" width="7.109375" customWidth="1"/>
    <col min="12550" max="12550" width="2.6640625" customWidth="1"/>
    <col min="12551" max="12553" width="8.6640625" customWidth="1"/>
    <col min="12554" max="12554" width="4.6640625" customWidth="1"/>
    <col min="12555" max="12555" width="2.33203125" customWidth="1"/>
    <col min="12556" max="12556" width="4.6640625" customWidth="1"/>
    <col min="12557" max="12557" width="2.88671875" customWidth="1"/>
    <col min="12558" max="12558" width="3.33203125" customWidth="1"/>
    <col min="12559" max="12560" width="4.6640625" customWidth="1"/>
    <col min="12561" max="12561" width="1.88671875" customWidth="1"/>
    <col min="12562" max="12562" width="2.44140625" customWidth="1"/>
    <col min="12563" max="12563" width="3.109375" customWidth="1"/>
    <col min="12564" max="12564" width="2.33203125" customWidth="1"/>
    <col min="12565" max="12566" width="4.6640625" customWidth="1"/>
    <col min="12567" max="12567" width="2.33203125" customWidth="1"/>
    <col min="12568" max="12568" width="3.109375" customWidth="1"/>
    <col min="12569" max="12569" width="2.88671875" customWidth="1"/>
    <col min="12570" max="12570" width="2.109375" customWidth="1"/>
    <col min="12571" max="12572" width="4.6640625" customWidth="1"/>
    <col min="12573" max="12573" width="3.33203125" customWidth="1"/>
    <col min="12574" max="12574" width="2.88671875" customWidth="1"/>
    <col min="12575" max="12575" width="4.6640625" customWidth="1"/>
    <col min="12576" max="12576" width="2.88671875" customWidth="1"/>
    <col min="12577" max="12577" width="4.6640625" customWidth="1"/>
    <col min="12578" max="12580" width="8.6640625" customWidth="1"/>
    <col min="12581" max="12581" width="2.6640625" customWidth="1"/>
    <col min="12582" max="12582" width="7.88671875" customWidth="1"/>
    <col min="12805" max="12805" width="7.109375" customWidth="1"/>
    <col min="12806" max="12806" width="2.6640625" customWidth="1"/>
    <col min="12807" max="12809" width="8.6640625" customWidth="1"/>
    <col min="12810" max="12810" width="4.6640625" customWidth="1"/>
    <col min="12811" max="12811" width="2.33203125" customWidth="1"/>
    <col min="12812" max="12812" width="4.6640625" customWidth="1"/>
    <col min="12813" max="12813" width="2.88671875" customWidth="1"/>
    <col min="12814" max="12814" width="3.33203125" customWidth="1"/>
    <col min="12815" max="12816" width="4.6640625" customWidth="1"/>
    <col min="12817" max="12817" width="1.88671875" customWidth="1"/>
    <col min="12818" max="12818" width="2.44140625" customWidth="1"/>
    <col min="12819" max="12819" width="3.109375" customWidth="1"/>
    <col min="12820" max="12820" width="2.33203125" customWidth="1"/>
    <col min="12821" max="12822" width="4.6640625" customWidth="1"/>
    <col min="12823" max="12823" width="2.33203125" customWidth="1"/>
    <col min="12824" max="12824" width="3.109375" customWidth="1"/>
    <col min="12825" max="12825" width="2.88671875" customWidth="1"/>
    <col min="12826" max="12826" width="2.109375" customWidth="1"/>
    <col min="12827" max="12828" width="4.6640625" customWidth="1"/>
    <col min="12829" max="12829" width="3.33203125" customWidth="1"/>
    <col min="12830" max="12830" width="2.88671875" customWidth="1"/>
    <col min="12831" max="12831" width="4.6640625" customWidth="1"/>
    <col min="12832" max="12832" width="2.88671875" customWidth="1"/>
    <col min="12833" max="12833" width="4.6640625" customWidth="1"/>
    <col min="12834" max="12836" width="8.6640625" customWidth="1"/>
    <col min="12837" max="12837" width="2.6640625" customWidth="1"/>
    <col min="12838" max="12838" width="7.88671875" customWidth="1"/>
    <col min="13061" max="13061" width="7.109375" customWidth="1"/>
    <col min="13062" max="13062" width="2.6640625" customWidth="1"/>
    <col min="13063" max="13065" width="8.6640625" customWidth="1"/>
    <col min="13066" max="13066" width="4.6640625" customWidth="1"/>
    <col min="13067" max="13067" width="2.33203125" customWidth="1"/>
    <col min="13068" max="13068" width="4.6640625" customWidth="1"/>
    <col min="13069" max="13069" width="2.88671875" customWidth="1"/>
    <col min="13070" max="13070" width="3.33203125" customWidth="1"/>
    <col min="13071" max="13072" width="4.6640625" customWidth="1"/>
    <col min="13073" max="13073" width="1.88671875" customWidth="1"/>
    <col min="13074" max="13074" width="2.44140625" customWidth="1"/>
    <col min="13075" max="13075" width="3.109375" customWidth="1"/>
    <col min="13076" max="13076" width="2.33203125" customWidth="1"/>
    <col min="13077" max="13078" width="4.6640625" customWidth="1"/>
    <col min="13079" max="13079" width="2.33203125" customWidth="1"/>
    <col min="13080" max="13080" width="3.109375" customWidth="1"/>
    <col min="13081" max="13081" width="2.88671875" customWidth="1"/>
    <col min="13082" max="13082" width="2.109375" customWidth="1"/>
    <col min="13083" max="13084" width="4.6640625" customWidth="1"/>
    <col min="13085" max="13085" width="3.33203125" customWidth="1"/>
    <col min="13086" max="13086" width="2.88671875" customWidth="1"/>
    <col min="13087" max="13087" width="4.6640625" customWidth="1"/>
    <col min="13088" max="13088" width="2.88671875" customWidth="1"/>
    <col min="13089" max="13089" width="4.6640625" customWidth="1"/>
    <col min="13090" max="13092" width="8.6640625" customWidth="1"/>
    <col min="13093" max="13093" width="2.6640625" customWidth="1"/>
    <col min="13094" max="13094" width="7.88671875" customWidth="1"/>
    <col min="13317" max="13317" width="7.109375" customWidth="1"/>
    <col min="13318" max="13318" width="2.6640625" customWidth="1"/>
    <col min="13319" max="13321" width="8.6640625" customWidth="1"/>
    <col min="13322" max="13322" width="4.6640625" customWidth="1"/>
    <col min="13323" max="13323" width="2.33203125" customWidth="1"/>
    <col min="13324" max="13324" width="4.6640625" customWidth="1"/>
    <col min="13325" max="13325" width="2.88671875" customWidth="1"/>
    <col min="13326" max="13326" width="3.33203125" customWidth="1"/>
    <col min="13327" max="13328" width="4.6640625" customWidth="1"/>
    <col min="13329" max="13329" width="1.88671875" customWidth="1"/>
    <col min="13330" max="13330" width="2.44140625" customWidth="1"/>
    <col min="13331" max="13331" width="3.109375" customWidth="1"/>
    <col min="13332" max="13332" width="2.33203125" customWidth="1"/>
    <col min="13333" max="13334" width="4.6640625" customWidth="1"/>
    <col min="13335" max="13335" width="2.33203125" customWidth="1"/>
    <col min="13336" max="13336" width="3.109375" customWidth="1"/>
    <col min="13337" max="13337" width="2.88671875" customWidth="1"/>
    <col min="13338" max="13338" width="2.109375" customWidth="1"/>
    <col min="13339" max="13340" width="4.6640625" customWidth="1"/>
    <col min="13341" max="13341" width="3.33203125" customWidth="1"/>
    <col min="13342" max="13342" width="2.88671875" customWidth="1"/>
    <col min="13343" max="13343" width="4.6640625" customWidth="1"/>
    <col min="13344" max="13344" width="2.88671875" customWidth="1"/>
    <col min="13345" max="13345" width="4.6640625" customWidth="1"/>
    <col min="13346" max="13348" width="8.6640625" customWidth="1"/>
    <col min="13349" max="13349" width="2.6640625" customWidth="1"/>
    <col min="13350" max="13350" width="7.88671875" customWidth="1"/>
    <col min="13573" max="13573" width="7.109375" customWidth="1"/>
    <col min="13574" max="13574" width="2.6640625" customWidth="1"/>
    <col min="13575" max="13577" width="8.6640625" customWidth="1"/>
    <col min="13578" max="13578" width="4.6640625" customWidth="1"/>
    <col min="13579" max="13579" width="2.33203125" customWidth="1"/>
    <col min="13580" max="13580" width="4.6640625" customWidth="1"/>
    <col min="13581" max="13581" width="2.88671875" customWidth="1"/>
    <col min="13582" max="13582" width="3.33203125" customWidth="1"/>
    <col min="13583" max="13584" width="4.6640625" customWidth="1"/>
    <col min="13585" max="13585" width="1.88671875" customWidth="1"/>
    <col min="13586" max="13586" width="2.44140625" customWidth="1"/>
    <col min="13587" max="13587" width="3.109375" customWidth="1"/>
    <col min="13588" max="13588" width="2.33203125" customWidth="1"/>
    <col min="13589" max="13590" width="4.6640625" customWidth="1"/>
    <col min="13591" max="13591" width="2.33203125" customWidth="1"/>
    <col min="13592" max="13592" width="3.109375" customWidth="1"/>
    <col min="13593" max="13593" width="2.88671875" customWidth="1"/>
    <col min="13594" max="13594" width="2.109375" customWidth="1"/>
    <col min="13595" max="13596" width="4.6640625" customWidth="1"/>
    <col min="13597" max="13597" width="3.33203125" customWidth="1"/>
    <col min="13598" max="13598" width="2.88671875" customWidth="1"/>
    <col min="13599" max="13599" width="4.6640625" customWidth="1"/>
    <col min="13600" max="13600" width="2.88671875" customWidth="1"/>
    <col min="13601" max="13601" width="4.6640625" customWidth="1"/>
    <col min="13602" max="13604" width="8.6640625" customWidth="1"/>
    <col min="13605" max="13605" width="2.6640625" customWidth="1"/>
    <col min="13606" max="13606" width="7.88671875" customWidth="1"/>
    <col min="13829" max="13829" width="7.109375" customWidth="1"/>
    <col min="13830" max="13830" width="2.6640625" customWidth="1"/>
    <col min="13831" max="13833" width="8.6640625" customWidth="1"/>
    <col min="13834" max="13834" width="4.6640625" customWidth="1"/>
    <col min="13835" max="13835" width="2.33203125" customWidth="1"/>
    <col min="13836" max="13836" width="4.6640625" customWidth="1"/>
    <col min="13837" max="13837" width="2.88671875" customWidth="1"/>
    <col min="13838" max="13838" width="3.33203125" customWidth="1"/>
    <col min="13839" max="13840" width="4.6640625" customWidth="1"/>
    <col min="13841" max="13841" width="1.88671875" customWidth="1"/>
    <col min="13842" max="13842" width="2.44140625" customWidth="1"/>
    <col min="13843" max="13843" width="3.109375" customWidth="1"/>
    <col min="13844" max="13844" width="2.33203125" customWidth="1"/>
    <col min="13845" max="13846" width="4.6640625" customWidth="1"/>
    <col min="13847" max="13847" width="2.33203125" customWidth="1"/>
    <col min="13848" max="13848" width="3.109375" customWidth="1"/>
    <col min="13849" max="13849" width="2.88671875" customWidth="1"/>
    <col min="13850" max="13850" width="2.109375" customWidth="1"/>
    <col min="13851" max="13852" width="4.6640625" customWidth="1"/>
    <col min="13853" max="13853" width="3.33203125" customWidth="1"/>
    <col min="13854" max="13854" width="2.88671875" customWidth="1"/>
    <col min="13855" max="13855" width="4.6640625" customWidth="1"/>
    <col min="13856" max="13856" width="2.88671875" customWidth="1"/>
    <col min="13857" max="13857" width="4.6640625" customWidth="1"/>
    <col min="13858" max="13860" width="8.6640625" customWidth="1"/>
    <col min="13861" max="13861" width="2.6640625" customWidth="1"/>
    <col min="13862" max="13862" width="7.88671875" customWidth="1"/>
    <col min="14085" max="14085" width="7.109375" customWidth="1"/>
    <col min="14086" max="14086" width="2.6640625" customWidth="1"/>
    <col min="14087" max="14089" width="8.6640625" customWidth="1"/>
    <col min="14090" max="14090" width="4.6640625" customWidth="1"/>
    <col min="14091" max="14091" width="2.33203125" customWidth="1"/>
    <col min="14092" max="14092" width="4.6640625" customWidth="1"/>
    <col min="14093" max="14093" width="2.88671875" customWidth="1"/>
    <col min="14094" max="14094" width="3.33203125" customWidth="1"/>
    <col min="14095" max="14096" width="4.6640625" customWidth="1"/>
    <col min="14097" max="14097" width="1.88671875" customWidth="1"/>
    <col min="14098" max="14098" width="2.44140625" customWidth="1"/>
    <col min="14099" max="14099" width="3.109375" customWidth="1"/>
    <col min="14100" max="14100" width="2.33203125" customWidth="1"/>
    <col min="14101" max="14102" width="4.6640625" customWidth="1"/>
    <col min="14103" max="14103" width="2.33203125" customWidth="1"/>
    <col min="14104" max="14104" width="3.109375" customWidth="1"/>
    <col min="14105" max="14105" width="2.88671875" customWidth="1"/>
    <col min="14106" max="14106" width="2.109375" customWidth="1"/>
    <col min="14107" max="14108" width="4.6640625" customWidth="1"/>
    <col min="14109" max="14109" width="3.33203125" customWidth="1"/>
    <col min="14110" max="14110" width="2.88671875" customWidth="1"/>
    <col min="14111" max="14111" width="4.6640625" customWidth="1"/>
    <col min="14112" max="14112" width="2.88671875" customWidth="1"/>
    <col min="14113" max="14113" width="4.6640625" customWidth="1"/>
    <col min="14114" max="14116" width="8.6640625" customWidth="1"/>
    <col min="14117" max="14117" width="2.6640625" customWidth="1"/>
    <col min="14118" max="14118" width="7.88671875" customWidth="1"/>
    <col min="14341" max="14341" width="7.109375" customWidth="1"/>
    <col min="14342" max="14342" width="2.6640625" customWidth="1"/>
    <col min="14343" max="14345" width="8.6640625" customWidth="1"/>
    <col min="14346" max="14346" width="4.6640625" customWidth="1"/>
    <col min="14347" max="14347" width="2.33203125" customWidth="1"/>
    <col min="14348" max="14348" width="4.6640625" customWidth="1"/>
    <col min="14349" max="14349" width="2.88671875" customWidth="1"/>
    <col min="14350" max="14350" width="3.33203125" customWidth="1"/>
    <col min="14351" max="14352" width="4.6640625" customWidth="1"/>
    <col min="14353" max="14353" width="1.88671875" customWidth="1"/>
    <col min="14354" max="14354" width="2.44140625" customWidth="1"/>
    <col min="14355" max="14355" width="3.109375" customWidth="1"/>
    <col min="14356" max="14356" width="2.33203125" customWidth="1"/>
    <col min="14357" max="14358" width="4.6640625" customWidth="1"/>
    <col min="14359" max="14359" width="2.33203125" customWidth="1"/>
    <col min="14360" max="14360" width="3.109375" customWidth="1"/>
    <col min="14361" max="14361" width="2.88671875" customWidth="1"/>
    <col min="14362" max="14362" width="2.109375" customWidth="1"/>
    <col min="14363" max="14364" width="4.6640625" customWidth="1"/>
    <col min="14365" max="14365" width="3.33203125" customWidth="1"/>
    <col min="14366" max="14366" width="2.88671875" customWidth="1"/>
    <col min="14367" max="14367" width="4.6640625" customWidth="1"/>
    <col min="14368" max="14368" width="2.88671875" customWidth="1"/>
    <col min="14369" max="14369" width="4.6640625" customWidth="1"/>
    <col min="14370" max="14372" width="8.6640625" customWidth="1"/>
    <col min="14373" max="14373" width="2.6640625" customWidth="1"/>
    <col min="14374" max="14374" width="7.88671875" customWidth="1"/>
    <col min="14597" max="14597" width="7.109375" customWidth="1"/>
    <col min="14598" max="14598" width="2.6640625" customWidth="1"/>
    <col min="14599" max="14601" width="8.6640625" customWidth="1"/>
    <col min="14602" max="14602" width="4.6640625" customWidth="1"/>
    <col min="14603" max="14603" width="2.33203125" customWidth="1"/>
    <col min="14604" max="14604" width="4.6640625" customWidth="1"/>
    <col min="14605" max="14605" width="2.88671875" customWidth="1"/>
    <col min="14606" max="14606" width="3.33203125" customWidth="1"/>
    <col min="14607" max="14608" width="4.6640625" customWidth="1"/>
    <col min="14609" max="14609" width="1.88671875" customWidth="1"/>
    <col min="14610" max="14610" width="2.44140625" customWidth="1"/>
    <col min="14611" max="14611" width="3.109375" customWidth="1"/>
    <col min="14612" max="14612" width="2.33203125" customWidth="1"/>
    <col min="14613" max="14614" width="4.6640625" customWidth="1"/>
    <col min="14615" max="14615" width="2.33203125" customWidth="1"/>
    <col min="14616" max="14616" width="3.109375" customWidth="1"/>
    <col min="14617" max="14617" width="2.88671875" customWidth="1"/>
    <col min="14618" max="14618" width="2.109375" customWidth="1"/>
    <col min="14619" max="14620" width="4.6640625" customWidth="1"/>
    <col min="14621" max="14621" width="3.33203125" customWidth="1"/>
    <col min="14622" max="14622" width="2.88671875" customWidth="1"/>
    <col min="14623" max="14623" width="4.6640625" customWidth="1"/>
    <col min="14624" max="14624" width="2.88671875" customWidth="1"/>
    <col min="14625" max="14625" width="4.6640625" customWidth="1"/>
    <col min="14626" max="14628" width="8.6640625" customWidth="1"/>
    <col min="14629" max="14629" width="2.6640625" customWidth="1"/>
    <col min="14630" max="14630" width="7.88671875" customWidth="1"/>
    <col min="14853" max="14853" width="7.109375" customWidth="1"/>
    <col min="14854" max="14854" width="2.6640625" customWidth="1"/>
    <col min="14855" max="14857" width="8.6640625" customWidth="1"/>
    <col min="14858" max="14858" width="4.6640625" customWidth="1"/>
    <col min="14859" max="14859" width="2.33203125" customWidth="1"/>
    <col min="14860" max="14860" width="4.6640625" customWidth="1"/>
    <col min="14861" max="14861" width="2.88671875" customWidth="1"/>
    <col min="14862" max="14862" width="3.33203125" customWidth="1"/>
    <col min="14863" max="14864" width="4.6640625" customWidth="1"/>
    <col min="14865" max="14865" width="1.88671875" customWidth="1"/>
    <col min="14866" max="14866" width="2.44140625" customWidth="1"/>
    <col min="14867" max="14867" width="3.109375" customWidth="1"/>
    <col min="14868" max="14868" width="2.33203125" customWidth="1"/>
    <col min="14869" max="14870" width="4.6640625" customWidth="1"/>
    <col min="14871" max="14871" width="2.33203125" customWidth="1"/>
    <col min="14872" max="14872" width="3.109375" customWidth="1"/>
    <col min="14873" max="14873" width="2.88671875" customWidth="1"/>
    <col min="14874" max="14874" width="2.109375" customWidth="1"/>
    <col min="14875" max="14876" width="4.6640625" customWidth="1"/>
    <col min="14877" max="14877" width="3.33203125" customWidth="1"/>
    <col min="14878" max="14878" width="2.88671875" customWidth="1"/>
    <col min="14879" max="14879" width="4.6640625" customWidth="1"/>
    <col min="14880" max="14880" width="2.88671875" customWidth="1"/>
    <col min="14881" max="14881" width="4.6640625" customWidth="1"/>
    <col min="14882" max="14884" width="8.6640625" customWidth="1"/>
    <col min="14885" max="14885" width="2.6640625" customWidth="1"/>
    <col min="14886" max="14886" width="7.88671875" customWidth="1"/>
    <col min="15109" max="15109" width="7.109375" customWidth="1"/>
    <col min="15110" max="15110" width="2.6640625" customWidth="1"/>
    <col min="15111" max="15113" width="8.6640625" customWidth="1"/>
    <col min="15114" max="15114" width="4.6640625" customWidth="1"/>
    <col min="15115" max="15115" width="2.33203125" customWidth="1"/>
    <col min="15116" max="15116" width="4.6640625" customWidth="1"/>
    <col min="15117" max="15117" width="2.88671875" customWidth="1"/>
    <col min="15118" max="15118" width="3.33203125" customWidth="1"/>
    <col min="15119" max="15120" width="4.6640625" customWidth="1"/>
    <col min="15121" max="15121" width="1.88671875" customWidth="1"/>
    <col min="15122" max="15122" width="2.44140625" customWidth="1"/>
    <col min="15123" max="15123" width="3.109375" customWidth="1"/>
    <col min="15124" max="15124" width="2.33203125" customWidth="1"/>
    <col min="15125" max="15126" width="4.6640625" customWidth="1"/>
    <col min="15127" max="15127" width="2.33203125" customWidth="1"/>
    <col min="15128" max="15128" width="3.109375" customWidth="1"/>
    <col min="15129" max="15129" width="2.88671875" customWidth="1"/>
    <col min="15130" max="15130" width="2.109375" customWidth="1"/>
    <col min="15131" max="15132" width="4.6640625" customWidth="1"/>
    <col min="15133" max="15133" width="3.33203125" customWidth="1"/>
    <col min="15134" max="15134" width="2.88671875" customWidth="1"/>
    <col min="15135" max="15135" width="4.6640625" customWidth="1"/>
    <col min="15136" max="15136" width="2.88671875" customWidth="1"/>
    <col min="15137" max="15137" width="4.6640625" customWidth="1"/>
    <col min="15138" max="15140" width="8.6640625" customWidth="1"/>
    <col min="15141" max="15141" width="2.6640625" customWidth="1"/>
    <col min="15142" max="15142" width="7.88671875" customWidth="1"/>
    <col min="15365" max="15365" width="7.109375" customWidth="1"/>
    <col min="15366" max="15366" width="2.6640625" customWidth="1"/>
    <col min="15367" max="15369" width="8.6640625" customWidth="1"/>
    <col min="15370" max="15370" width="4.6640625" customWidth="1"/>
    <col min="15371" max="15371" width="2.33203125" customWidth="1"/>
    <col min="15372" max="15372" width="4.6640625" customWidth="1"/>
    <col min="15373" max="15373" width="2.88671875" customWidth="1"/>
    <col min="15374" max="15374" width="3.33203125" customWidth="1"/>
    <col min="15375" max="15376" width="4.6640625" customWidth="1"/>
    <col min="15377" max="15377" width="1.88671875" customWidth="1"/>
    <col min="15378" max="15378" width="2.44140625" customWidth="1"/>
    <col min="15379" max="15379" width="3.109375" customWidth="1"/>
    <col min="15380" max="15380" width="2.33203125" customWidth="1"/>
    <col min="15381" max="15382" width="4.6640625" customWidth="1"/>
    <col min="15383" max="15383" width="2.33203125" customWidth="1"/>
    <col min="15384" max="15384" width="3.109375" customWidth="1"/>
    <col min="15385" max="15385" width="2.88671875" customWidth="1"/>
    <col min="15386" max="15386" width="2.109375" customWidth="1"/>
    <col min="15387" max="15388" width="4.6640625" customWidth="1"/>
    <col min="15389" max="15389" width="3.33203125" customWidth="1"/>
    <col min="15390" max="15390" width="2.88671875" customWidth="1"/>
    <col min="15391" max="15391" width="4.6640625" customWidth="1"/>
    <col min="15392" max="15392" width="2.88671875" customWidth="1"/>
    <col min="15393" max="15393" width="4.6640625" customWidth="1"/>
    <col min="15394" max="15396" width="8.6640625" customWidth="1"/>
    <col min="15397" max="15397" width="2.6640625" customWidth="1"/>
    <col min="15398" max="15398" width="7.88671875" customWidth="1"/>
    <col min="15621" max="15621" width="7.109375" customWidth="1"/>
    <col min="15622" max="15622" width="2.6640625" customWidth="1"/>
    <col min="15623" max="15625" width="8.6640625" customWidth="1"/>
    <col min="15626" max="15626" width="4.6640625" customWidth="1"/>
    <col min="15627" max="15627" width="2.33203125" customWidth="1"/>
    <col min="15628" max="15628" width="4.6640625" customWidth="1"/>
    <col min="15629" max="15629" width="2.88671875" customWidth="1"/>
    <col min="15630" max="15630" width="3.33203125" customWidth="1"/>
    <col min="15631" max="15632" width="4.6640625" customWidth="1"/>
    <col min="15633" max="15633" width="1.88671875" customWidth="1"/>
    <col min="15634" max="15634" width="2.44140625" customWidth="1"/>
    <col min="15635" max="15635" width="3.109375" customWidth="1"/>
    <col min="15636" max="15636" width="2.33203125" customWidth="1"/>
    <col min="15637" max="15638" width="4.6640625" customWidth="1"/>
    <col min="15639" max="15639" width="2.33203125" customWidth="1"/>
    <col min="15640" max="15640" width="3.109375" customWidth="1"/>
    <col min="15641" max="15641" width="2.88671875" customWidth="1"/>
    <col min="15642" max="15642" width="2.109375" customWidth="1"/>
    <col min="15643" max="15644" width="4.6640625" customWidth="1"/>
    <col min="15645" max="15645" width="3.33203125" customWidth="1"/>
    <col min="15646" max="15646" width="2.88671875" customWidth="1"/>
    <col min="15647" max="15647" width="4.6640625" customWidth="1"/>
    <col min="15648" max="15648" width="2.88671875" customWidth="1"/>
    <col min="15649" max="15649" width="4.6640625" customWidth="1"/>
    <col min="15650" max="15652" width="8.6640625" customWidth="1"/>
    <col min="15653" max="15653" width="2.6640625" customWidth="1"/>
    <col min="15654" max="15654" width="7.88671875" customWidth="1"/>
    <col min="15877" max="15877" width="7.109375" customWidth="1"/>
    <col min="15878" max="15878" width="2.6640625" customWidth="1"/>
    <col min="15879" max="15881" width="8.6640625" customWidth="1"/>
    <col min="15882" max="15882" width="4.6640625" customWidth="1"/>
    <col min="15883" max="15883" width="2.33203125" customWidth="1"/>
    <col min="15884" max="15884" width="4.6640625" customWidth="1"/>
    <col min="15885" max="15885" width="2.88671875" customWidth="1"/>
    <col min="15886" max="15886" width="3.33203125" customWidth="1"/>
    <col min="15887" max="15888" width="4.6640625" customWidth="1"/>
    <col min="15889" max="15889" width="1.88671875" customWidth="1"/>
    <col min="15890" max="15890" width="2.44140625" customWidth="1"/>
    <col min="15891" max="15891" width="3.109375" customWidth="1"/>
    <col min="15892" max="15892" width="2.33203125" customWidth="1"/>
    <col min="15893" max="15894" width="4.6640625" customWidth="1"/>
    <col min="15895" max="15895" width="2.33203125" customWidth="1"/>
    <col min="15896" max="15896" width="3.109375" customWidth="1"/>
    <col min="15897" max="15897" width="2.88671875" customWidth="1"/>
    <col min="15898" max="15898" width="2.109375" customWidth="1"/>
    <col min="15899" max="15900" width="4.6640625" customWidth="1"/>
    <col min="15901" max="15901" width="3.33203125" customWidth="1"/>
    <col min="15902" max="15902" width="2.88671875" customWidth="1"/>
    <col min="15903" max="15903" width="4.6640625" customWidth="1"/>
    <col min="15904" max="15904" width="2.88671875" customWidth="1"/>
    <col min="15905" max="15905" width="4.6640625" customWidth="1"/>
    <col min="15906" max="15908" width="8.6640625" customWidth="1"/>
    <col min="15909" max="15909" width="2.6640625" customWidth="1"/>
    <col min="15910" max="15910" width="7.88671875" customWidth="1"/>
    <col min="16133" max="16133" width="7.109375" customWidth="1"/>
    <col min="16134" max="16134" width="2.6640625" customWidth="1"/>
    <col min="16135" max="16137" width="8.6640625" customWidth="1"/>
    <col min="16138" max="16138" width="4.6640625" customWidth="1"/>
    <col min="16139" max="16139" width="2.33203125" customWidth="1"/>
    <col min="16140" max="16140" width="4.6640625" customWidth="1"/>
    <col min="16141" max="16141" width="2.88671875" customWidth="1"/>
    <col min="16142" max="16142" width="3.33203125" customWidth="1"/>
    <col min="16143" max="16144" width="4.6640625" customWidth="1"/>
    <col min="16145" max="16145" width="1.88671875" customWidth="1"/>
    <col min="16146" max="16146" width="2.44140625" customWidth="1"/>
    <col min="16147" max="16147" width="3.109375" customWidth="1"/>
    <col min="16148" max="16148" width="2.33203125" customWidth="1"/>
    <col min="16149" max="16150" width="4.6640625" customWidth="1"/>
    <col min="16151" max="16151" width="2.33203125" customWidth="1"/>
    <col min="16152" max="16152" width="3.109375" customWidth="1"/>
    <col min="16153" max="16153" width="2.88671875" customWidth="1"/>
    <col min="16154" max="16154" width="2.109375" customWidth="1"/>
    <col min="16155" max="16156" width="4.6640625" customWidth="1"/>
    <col min="16157" max="16157" width="3.33203125" customWidth="1"/>
    <col min="16158" max="16158" width="2.88671875" customWidth="1"/>
    <col min="16159" max="16159" width="4.6640625" customWidth="1"/>
    <col min="16160" max="16160" width="2.88671875" customWidth="1"/>
    <col min="16161" max="16161" width="4.6640625" customWidth="1"/>
    <col min="16162" max="16164" width="8.6640625" customWidth="1"/>
    <col min="16165" max="16165" width="2.6640625" customWidth="1"/>
    <col min="16166" max="16166" width="7.88671875" customWidth="1"/>
  </cols>
  <sheetData>
    <row r="1" spans="2:37" ht="32.1" customHeight="1">
      <c r="B1" s="117" t="s">
        <v>270</v>
      </c>
      <c r="C1" s="117"/>
      <c r="D1" s="117"/>
      <c r="E1" s="117"/>
      <c r="F1" s="117"/>
      <c r="G1" s="333" t="s">
        <v>271</v>
      </c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117"/>
      <c r="V1" s="117"/>
      <c r="W1" s="117"/>
      <c r="X1" s="11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2:37" ht="32.1" customHeight="1">
      <c r="B2" s="117" t="s">
        <v>272</v>
      </c>
      <c r="C2" s="117"/>
      <c r="D2" s="117"/>
      <c r="E2" s="117"/>
      <c r="F2" s="117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117"/>
      <c r="V2" s="117"/>
      <c r="W2" s="117"/>
      <c r="X2" s="11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2:37" ht="32.1" customHeight="1">
      <c r="B3" s="346"/>
      <c r="C3" s="346"/>
      <c r="D3" s="346"/>
      <c r="M3" s="347"/>
      <c r="N3" s="348"/>
      <c r="O3" s="348"/>
      <c r="R3" s="347"/>
      <c r="S3" s="348"/>
      <c r="T3" s="348"/>
      <c r="U3" s="348"/>
      <c r="X3" s="349"/>
      <c r="Y3" s="349"/>
      <c r="Z3" s="349"/>
    </row>
    <row r="4" spans="2:37" ht="32.1" customHeight="1">
      <c r="D4" s="389">
        <v>44486</v>
      </c>
      <c r="E4" s="389"/>
      <c r="F4" s="389"/>
      <c r="G4" s="389"/>
      <c r="H4" s="389"/>
      <c r="I4" s="389"/>
      <c r="J4" s="389"/>
      <c r="K4" s="390"/>
      <c r="L4" s="88"/>
      <c r="M4" s="89"/>
      <c r="N4" s="89"/>
      <c r="O4" s="391">
        <v>44492</v>
      </c>
      <c r="P4" s="391"/>
      <c r="Q4" s="391"/>
      <c r="R4" s="391"/>
      <c r="S4" s="391"/>
      <c r="T4" s="391"/>
      <c r="U4" s="391"/>
      <c r="V4" s="391"/>
      <c r="W4" s="391"/>
      <c r="X4" s="391"/>
      <c r="Y4" s="89"/>
      <c r="Z4" s="89"/>
      <c r="AA4" s="90"/>
      <c r="AB4" s="114"/>
      <c r="AC4" s="114"/>
      <c r="AD4" s="114"/>
      <c r="AE4" s="391">
        <f>D4</f>
        <v>44486</v>
      </c>
      <c r="AF4" s="391"/>
      <c r="AG4" s="391"/>
      <c r="AH4" s="391"/>
      <c r="AI4" s="391"/>
    </row>
    <row r="5" spans="2:37" ht="32.1" customHeight="1" thickBot="1">
      <c r="B5" s="350" t="str">
        <f>U10組合せ①!A11</f>
        <v>ＦＣアリーバ</v>
      </c>
      <c r="C5" s="350"/>
      <c r="D5" s="351"/>
      <c r="E5" s="352">
        <v>1</v>
      </c>
      <c r="F5" s="38"/>
      <c r="G5" s="38"/>
      <c r="H5" s="1"/>
      <c r="I5" s="1"/>
      <c r="J5" s="1"/>
      <c r="K5" s="1"/>
      <c r="L5" s="6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7"/>
      <c r="AB5" s="2"/>
      <c r="AC5" s="2"/>
      <c r="AD5" s="2"/>
      <c r="AE5" s="11"/>
      <c r="AF5" s="120"/>
      <c r="AG5" s="121"/>
      <c r="AH5" s="352">
        <v>8</v>
      </c>
      <c r="AI5" s="359" t="str">
        <f>U10組合せ①!BI32</f>
        <v>ＦＣ毛野</v>
      </c>
      <c r="AJ5" s="360"/>
      <c r="AK5" s="360"/>
    </row>
    <row r="6" spans="2:37" ht="32.1" customHeight="1" thickTop="1" thickBot="1">
      <c r="B6" s="350"/>
      <c r="C6" s="350"/>
      <c r="D6" s="351"/>
      <c r="E6" s="352"/>
      <c r="F6" s="303"/>
      <c r="G6" s="293"/>
      <c r="H6" s="533"/>
      <c r="I6" s="305"/>
      <c r="J6" s="2"/>
      <c r="K6" s="115"/>
      <c r="L6" s="71"/>
      <c r="M6" s="199"/>
      <c r="N6" s="199"/>
      <c r="O6" s="199"/>
      <c r="P6" s="199"/>
      <c r="Q6" s="65"/>
      <c r="R6" s="65"/>
      <c r="S6" s="65"/>
      <c r="T6" s="65"/>
      <c r="U6" s="65"/>
      <c r="V6" s="65"/>
      <c r="W6" s="199"/>
      <c r="X6" s="199"/>
      <c r="Y6" s="199"/>
      <c r="Z6" s="199"/>
      <c r="AA6" s="72"/>
      <c r="AB6" s="112"/>
      <c r="AC6" s="112"/>
      <c r="AD6" s="112"/>
      <c r="AE6" s="65"/>
      <c r="AF6" s="45"/>
      <c r="AG6" s="43"/>
      <c r="AH6" s="352"/>
      <c r="AI6" s="359"/>
      <c r="AJ6" s="360"/>
      <c r="AK6" s="360"/>
    </row>
    <row r="7" spans="2:37" ht="32.1" customHeight="1" thickTop="1" thickBot="1">
      <c r="B7" s="353" t="str">
        <f>U10組合せ①!L25</f>
        <v>上河内ジュニアサッカークラブ</v>
      </c>
      <c r="C7" s="354"/>
      <c r="D7" s="355"/>
      <c r="E7" s="352">
        <v>2</v>
      </c>
      <c r="F7" s="121"/>
      <c r="G7" s="46"/>
      <c r="H7" s="3"/>
      <c r="I7" s="10"/>
      <c r="J7" s="2"/>
      <c r="K7" s="112"/>
      <c r="L7" s="71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72"/>
      <c r="AB7" s="112"/>
      <c r="AC7" s="112"/>
      <c r="AD7" s="538"/>
      <c r="AE7" s="300"/>
      <c r="AF7" s="299"/>
      <c r="AG7" s="528"/>
      <c r="AH7" s="352">
        <v>7</v>
      </c>
      <c r="AI7" s="356" t="str">
        <f>U10組合せ①!BP18</f>
        <v>宝木キッカーズ</v>
      </c>
      <c r="AJ7" s="353"/>
      <c r="AK7" s="353"/>
    </row>
    <row r="8" spans="2:37" ht="32.1" customHeight="1" thickTop="1" thickBot="1">
      <c r="B8" s="354"/>
      <c r="C8" s="354"/>
      <c r="D8" s="355"/>
      <c r="E8" s="352"/>
      <c r="F8" s="43"/>
      <c r="G8" s="379"/>
      <c r="H8" s="113"/>
      <c r="I8" s="116"/>
      <c r="J8" s="113"/>
      <c r="K8" s="199"/>
      <c r="L8" s="71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72"/>
      <c r="AB8" s="112"/>
      <c r="AC8" s="112"/>
      <c r="AD8" s="48"/>
      <c r="AE8" s="112"/>
      <c r="AF8" s="379"/>
      <c r="AG8" s="38"/>
      <c r="AH8" s="352"/>
      <c r="AI8" s="356"/>
      <c r="AJ8" s="353"/>
      <c r="AK8" s="353"/>
    </row>
    <row r="9" spans="2:37" ht="32.1" customHeight="1" thickTop="1" thickBot="1">
      <c r="B9" s="357" t="str">
        <f>U10組合せ①!AM11</f>
        <v>ＦＣ　ＶＡＬＯＮ</v>
      </c>
      <c r="C9" s="357"/>
      <c r="D9" s="358"/>
      <c r="E9" s="352">
        <v>3</v>
      </c>
      <c r="F9" s="38"/>
      <c r="G9" s="381"/>
      <c r="H9" s="113"/>
      <c r="I9" s="304"/>
      <c r="J9" s="307"/>
      <c r="K9" s="308"/>
      <c r="L9" s="30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314"/>
      <c r="AB9" s="308"/>
      <c r="AC9" s="300"/>
      <c r="AD9" s="529"/>
      <c r="AE9" s="112"/>
      <c r="AF9" s="380"/>
      <c r="AG9" s="38"/>
      <c r="AH9" s="352">
        <v>6</v>
      </c>
      <c r="AI9" s="359" t="str">
        <f>U10組合せ①!U32</f>
        <v>ＨＦＣ．ＺＥＲＯ真岡</v>
      </c>
      <c r="AJ9" s="360"/>
      <c r="AK9" s="360"/>
    </row>
    <row r="10" spans="2:37" ht="32.1" customHeight="1" thickTop="1" thickBot="1">
      <c r="B10" s="357"/>
      <c r="C10" s="357"/>
      <c r="D10" s="358"/>
      <c r="E10" s="352"/>
      <c r="F10" s="303"/>
      <c r="G10" s="293"/>
      <c r="H10" s="305"/>
      <c r="I10" s="306"/>
      <c r="J10" s="287"/>
      <c r="K10" s="112"/>
      <c r="L10" s="7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74"/>
      <c r="AB10" s="112"/>
      <c r="AC10" s="112"/>
      <c r="AD10" s="530"/>
      <c r="AE10" s="313"/>
      <c r="AF10" s="45"/>
      <c r="AG10" s="43"/>
      <c r="AH10" s="352"/>
      <c r="AI10" s="359"/>
      <c r="AJ10" s="360"/>
      <c r="AK10" s="360"/>
    </row>
    <row r="11" spans="2:37" ht="32.1" customHeight="1" thickTop="1" thickBot="1">
      <c r="B11" s="350" t="str">
        <f>U10組合せ①!AX25</f>
        <v>ボンジボーラ栃木</v>
      </c>
      <c r="C11" s="350"/>
      <c r="D11" s="351"/>
      <c r="E11" s="352">
        <v>4</v>
      </c>
      <c r="F11" s="39"/>
      <c r="G11" s="40"/>
      <c r="H11" s="2"/>
      <c r="I11" s="2"/>
      <c r="J11" s="2"/>
      <c r="K11" s="199"/>
      <c r="L11" s="7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74"/>
      <c r="AB11" s="112"/>
      <c r="AC11" s="112"/>
      <c r="AD11" s="112"/>
      <c r="AE11" s="199"/>
      <c r="AF11" s="299"/>
      <c r="AG11" s="528"/>
      <c r="AH11" s="352">
        <v>5</v>
      </c>
      <c r="AI11" s="361" t="str">
        <f>U10組合せ①!AF18</f>
        <v>野木ＳＳＳ</v>
      </c>
      <c r="AJ11" s="361"/>
      <c r="AK11" s="362"/>
    </row>
    <row r="12" spans="2:37" ht="32.1" customHeight="1" thickTop="1">
      <c r="B12" s="350"/>
      <c r="C12" s="350"/>
      <c r="D12" s="351"/>
      <c r="E12" s="352"/>
      <c r="F12" s="38"/>
      <c r="G12" s="38"/>
      <c r="H12" s="1"/>
      <c r="I12" s="1"/>
      <c r="J12" s="2"/>
      <c r="K12" s="199"/>
      <c r="L12" s="7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74"/>
      <c r="AB12" s="112"/>
      <c r="AC12" s="112"/>
      <c r="AD12" s="112"/>
      <c r="AE12" s="199"/>
      <c r="AF12" s="38"/>
      <c r="AG12" s="38"/>
      <c r="AH12" s="352"/>
      <c r="AI12" s="363"/>
      <c r="AJ12" s="363"/>
      <c r="AK12" s="364"/>
    </row>
    <row r="13" spans="2:37" ht="32.1" customHeight="1">
      <c r="B13" s="68"/>
      <c r="C13" s="68"/>
      <c r="D13" s="68"/>
      <c r="E13" s="199"/>
      <c r="F13" s="38"/>
      <c r="G13" s="38"/>
      <c r="H13" s="1"/>
      <c r="I13" s="388" t="s">
        <v>273</v>
      </c>
      <c r="J13" s="388"/>
      <c r="K13" s="199"/>
      <c r="L13" s="7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75"/>
      <c r="AA13" s="74"/>
      <c r="AB13" s="112"/>
      <c r="AC13" s="375" t="s">
        <v>274</v>
      </c>
      <c r="AD13" s="375"/>
      <c r="AE13" s="199"/>
      <c r="AF13" s="38"/>
      <c r="AG13" s="38"/>
      <c r="AH13" s="112"/>
      <c r="AI13" s="70"/>
      <c r="AJ13" s="70"/>
      <c r="AK13" s="70"/>
    </row>
    <row r="14" spans="2:37" ht="32.1" customHeight="1">
      <c r="B14" s="68"/>
      <c r="C14" s="68"/>
      <c r="D14" s="68"/>
      <c r="E14" s="199"/>
      <c r="F14" s="38"/>
      <c r="G14" s="38"/>
      <c r="H14" s="1"/>
      <c r="I14" s="388"/>
      <c r="J14" s="388"/>
      <c r="K14" s="199"/>
      <c r="L14" s="73"/>
      <c r="M14" s="216"/>
      <c r="N14" s="47"/>
      <c r="O14" s="199"/>
      <c r="P14" s="199"/>
      <c r="Q14" s="199"/>
      <c r="R14" s="199"/>
      <c r="S14" s="365"/>
      <c r="T14" s="365"/>
      <c r="U14" s="199"/>
      <c r="V14" s="199"/>
      <c r="W14" s="199"/>
      <c r="X14" s="199"/>
      <c r="Y14" s="76"/>
      <c r="Z14" s="47"/>
      <c r="AA14" s="72"/>
      <c r="AB14" s="112"/>
      <c r="AC14" s="375"/>
      <c r="AD14" s="375"/>
      <c r="AE14" s="199"/>
      <c r="AF14" s="38"/>
      <c r="AG14" s="38"/>
      <c r="AH14" s="112"/>
      <c r="AI14" s="70"/>
      <c r="AJ14" s="70"/>
      <c r="AK14" s="70"/>
    </row>
    <row r="15" spans="2:37" ht="32.1" customHeight="1" thickBot="1">
      <c r="B15" s="350" t="str">
        <f>U10組合せ①!G18</f>
        <v>ＧＲＳ足利Ｊｒ．</v>
      </c>
      <c r="C15" s="350"/>
      <c r="D15" s="351"/>
      <c r="E15" s="352">
        <v>5</v>
      </c>
      <c r="F15" s="534"/>
      <c r="G15" s="289"/>
      <c r="H15" s="1"/>
      <c r="I15" s="1"/>
      <c r="J15" s="2"/>
      <c r="K15" s="199"/>
      <c r="L15" s="73"/>
      <c r="M15" s="199"/>
      <c r="N15" s="75"/>
      <c r="O15" s="199"/>
      <c r="P15" s="199"/>
      <c r="Q15" s="199"/>
      <c r="R15" s="199"/>
      <c r="S15" s="365"/>
      <c r="T15" s="365"/>
      <c r="U15" s="199"/>
      <c r="V15" s="199"/>
      <c r="W15" s="199"/>
      <c r="X15" s="199"/>
      <c r="Y15" s="48"/>
      <c r="Z15" s="75"/>
      <c r="AA15" s="72"/>
      <c r="AB15" s="112"/>
      <c r="AC15" s="112"/>
      <c r="AD15" s="112"/>
      <c r="AE15" s="199"/>
      <c r="AF15" s="38"/>
      <c r="AG15" s="121"/>
      <c r="AH15" s="352">
        <v>4</v>
      </c>
      <c r="AI15" s="377" t="str">
        <f>U10組合せ①!BI25</f>
        <v>緑が丘 ＹＦＣサッカー教室</v>
      </c>
      <c r="AJ15" s="378"/>
      <c r="AK15" s="378"/>
    </row>
    <row r="16" spans="2:37" ht="32.1" customHeight="1" thickTop="1" thickBot="1">
      <c r="B16" s="350"/>
      <c r="C16" s="350"/>
      <c r="D16" s="351"/>
      <c r="E16" s="352"/>
      <c r="F16" s="121"/>
      <c r="G16" s="121"/>
      <c r="H16" s="533"/>
      <c r="I16" s="305"/>
      <c r="J16" s="2"/>
      <c r="K16" s="199"/>
      <c r="L16" s="73"/>
      <c r="M16" s="199"/>
      <c r="N16" s="75"/>
      <c r="O16" s="199"/>
      <c r="P16" s="199"/>
      <c r="Q16" s="199"/>
      <c r="R16" s="199"/>
      <c r="S16" s="365"/>
      <c r="T16" s="365"/>
      <c r="U16" s="199"/>
      <c r="V16" s="199"/>
      <c r="W16" s="199"/>
      <c r="X16" s="199"/>
      <c r="Y16" s="48"/>
      <c r="Z16" s="75"/>
      <c r="AA16" s="72"/>
      <c r="AB16" s="112"/>
      <c r="AC16" s="112"/>
      <c r="AD16" s="112"/>
      <c r="AE16" s="199"/>
      <c r="AF16" s="45"/>
      <c r="AG16" s="43"/>
      <c r="AH16" s="352"/>
      <c r="AI16" s="377"/>
      <c r="AJ16" s="378"/>
      <c r="AK16" s="378"/>
    </row>
    <row r="17" spans="2:37" ht="32.1" customHeight="1" thickTop="1" thickBot="1">
      <c r="B17" s="350" t="str">
        <f>U10組合せ①!J32</f>
        <v>Ｋ－ＷＥＳＴ．ＦＣ２００１</v>
      </c>
      <c r="C17" s="350"/>
      <c r="D17" s="351"/>
      <c r="E17" s="352">
        <v>6</v>
      </c>
      <c r="F17" s="121"/>
      <c r="G17" s="46"/>
      <c r="H17" s="2"/>
      <c r="I17" s="10"/>
      <c r="J17" s="2"/>
      <c r="K17" s="199"/>
      <c r="L17" s="73"/>
      <c r="M17" s="199"/>
      <c r="N17" s="75"/>
      <c r="O17" s="199"/>
      <c r="P17" s="199"/>
      <c r="Q17" s="199"/>
      <c r="R17" s="199"/>
      <c r="S17" s="365"/>
      <c r="T17" s="365"/>
      <c r="U17" s="199"/>
      <c r="V17" s="199"/>
      <c r="W17" s="199"/>
      <c r="X17" s="199"/>
      <c r="Y17" s="48"/>
      <c r="Z17" s="75"/>
      <c r="AA17" s="72"/>
      <c r="AB17" s="112"/>
      <c r="AC17" s="112"/>
      <c r="AD17" s="538"/>
      <c r="AE17" s="300"/>
      <c r="AF17" s="299"/>
      <c r="AG17" s="528"/>
      <c r="AH17" s="352">
        <v>3</v>
      </c>
      <c r="AI17" s="359" t="str">
        <f>U10組合せ①!BP11</f>
        <v>ＦＣ みらい</v>
      </c>
      <c r="AJ17" s="360"/>
      <c r="AK17" s="360"/>
    </row>
    <row r="18" spans="2:37" ht="32.1" customHeight="1" thickTop="1" thickBot="1">
      <c r="B18" s="350"/>
      <c r="C18" s="350"/>
      <c r="D18" s="351"/>
      <c r="E18" s="352"/>
      <c r="F18" s="43"/>
      <c r="G18" s="379"/>
      <c r="H18" s="113"/>
      <c r="I18" s="116"/>
      <c r="J18" s="113"/>
      <c r="K18" s="112"/>
      <c r="L18" s="73"/>
      <c r="M18" s="199"/>
      <c r="N18" s="78"/>
      <c r="O18" s="199"/>
      <c r="P18" s="199"/>
      <c r="Q18" s="199"/>
      <c r="R18" s="199"/>
      <c r="S18" s="365"/>
      <c r="T18" s="365"/>
      <c r="U18" s="199"/>
      <c r="V18" s="199"/>
      <c r="W18" s="199"/>
      <c r="X18" s="199"/>
      <c r="Y18" s="79"/>
      <c r="Z18" s="201"/>
      <c r="AA18" s="72"/>
      <c r="AB18" s="112"/>
      <c r="AC18" s="112"/>
      <c r="AD18" s="48"/>
      <c r="AE18" s="112"/>
      <c r="AF18" s="379"/>
      <c r="AG18" s="38"/>
      <c r="AH18" s="352"/>
      <c r="AI18" s="359"/>
      <c r="AJ18" s="360"/>
      <c r="AK18" s="360"/>
    </row>
    <row r="19" spans="2:37" ht="32.1" customHeight="1" thickTop="1" thickBot="1">
      <c r="B19" s="357" t="str">
        <f>U10組合せ①!AM18</f>
        <v>Ｓ４ スぺランツァ</v>
      </c>
      <c r="C19" s="357"/>
      <c r="D19" s="358"/>
      <c r="E19" s="352">
        <v>7</v>
      </c>
      <c r="F19" s="38"/>
      <c r="G19" s="380"/>
      <c r="H19" s="113"/>
      <c r="I19" s="113"/>
      <c r="J19" s="307"/>
      <c r="K19" s="308"/>
      <c r="L19" s="310"/>
      <c r="M19" s="199"/>
      <c r="N19" s="78"/>
      <c r="O19" s="199"/>
      <c r="P19" s="199"/>
      <c r="Q19" s="199"/>
      <c r="R19" s="199"/>
      <c r="S19" s="365"/>
      <c r="T19" s="365"/>
      <c r="U19" s="199"/>
      <c r="V19" s="199"/>
      <c r="W19" s="199"/>
      <c r="X19" s="199"/>
      <c r="Y19" s="79"/>
      <c r="Z19" s="80"/>
      <c r="AA19" s="531"/>
      <c r="AB19" s="308"/>
      <c r="AC19" s="300"/>
      <c r="AD19" s="112"/>
      <c r="AE19" s="112"/>
      <c r="AF19" s="380"/>
      <c r="AG19" s="38"/>
      <c r="AH19" s="352">
        <v>2</v>
      </c>
      <c r="AI19" s="359" t="str">
        <f>U10組合せ①!U25</f>
        <v>ＦＣスポルト宇都宮</v>
      </c>
      <c r="AJ19" s="360"/>
      <c r="AK19" s="360"/>
    </row>
    <row r="20" spans="2:37" ht="32.1" customHeight="1" thickTop="1" thickBot="1">
      <c r="B20" s="357"/>
      <c r="C20" s="357"/>
      <c r="D20" s="358"/>
      <c r="E20" s="352"/>
      <c r="F20" s="303"/>
      <c r="G20" s="293"/>
      <c r="H20" s="305"/>
      <c r="I20" s="305"/>
      <c r="J20" s="287"/>
      <c r="K20" s="112"/>
      <c r="L20" s="71"/>
      <c r="M20" s="199"/>
      <c r="N20" s="78"/>
      <c r="O20" s="199"/>
      <c r="P20" s="199"/>
      <c r="Q20" s="199"/>
      <c r="R20" s="199"/>
      <c r="S20" s="365"/>
      <c r="T20" s="365"/>
      <c r="U20" s="199"/>
      <c r="V20" s="199"/>
      <c r="W20" s="199"/>
      <c r="X20" s="199"/>
      <c r="Y20" s="79"/>
      <c r="Z20" s="80"/>
      <c r="AA20" s="72"/>
      <c r="AB20" s="112"/>
      <c r="AC20" s="315"/>
      <c r="AD20" s="313"/>
      <c r="AE20" s="313"/>
      <c r="AF20" s="45"/>
      <c r="AG20" s="43"/>
      <c r="AH20" s="352"/>
      <c r="AI20" s="359"/>
      <c r="AJ20" s="360"/>
      <c r="AK20" s="360"/>
    </row>
    <row r="21" spans="2:37" ht="32.1" customHeight="1" thickTop="1" thickBot="1">
      <c r="B21" s="350" t="str">
        <f>U10組合せ①!AT32</f>
        <v>さくらボン・ディ・ボーラ</v>
      </c>
      <c r="C21" s="350"/>
      <c r="D21" s="351"/>
      <c r="E21" s="352">
        <v>8</v>
      </c>
      <c r="F21" s="39"/>
      <c r="G21" s="40"/>
      <c r="H21" s="3"/>
      <c r="I21" s="2"/>
      <c r="J21" s="2"/>
      <c r="K21" s="115"/>
      <c r="L21" s="71"/>
      <c r="M21" s="199"/>
      <c r="N21" s="78"/>
      <c r="O21" s="199"/>
      <c r="P21" s="199"/>
      <c r="Q21" s="199"/>
      <c r="R21" s="199"/>
      <c r="S21" s="365"/>
      <c r="T21" s="365"/>
      <c r="U21" s="199"/>
      <c r="V21" s="199"/>
      <c r="W21" s="199"/>
      <c r="X21" s="199"/>
      <c r="Y21" s="79"/>
      <c r="Z21" s="80"/>
      <c r="AA21" s="72"/>
      <c r="AB21" s="112"/>
      <c r="AC21" s="112"/>
      <c r="AD21" s="112"/>
      <c r="AE21" s="283"/>
      <c r="AF21" s="299"/>
      <c r="AG21" s="528"/>
      <c r="AH21" s="352">
        <v>1</v>
      </c>
      <c r="AI21" s="366" t="str">
        <f>U10組合せ①!AD11</f>
        <v>アルゼンチンサッカークラブ日光</v>
      </c>
      <c r="AJ21" s="367"/>
      <c r="AK21" s="367"/>
    </row>
    <row r="22" spans="2:37" ht="32.1" customHeight="1" thickTop="1">
      <c r="B22" s="350"/>
      <c r="C22" s="350"/>
      <c r="D22" s="351"/>
      <c r="E22" s="352"/>
      <c r="F22" s="38"/>
      <c r="G22" s="38"/>
      <c r="H22" s="1"/>
      <c r="I22" s="382" t="s">
        <v>275</v>
      </c>
      <c r="J22" s="383"/>
      <c r="K22" s="199"/>
      <c r="L22" s="71"/>
      <c r="M22" s="199"/>
      <c r="N22" s="78"/>
      <c r="O22" s="199"/>
      <c r="P22" s="199"/>
      <c r="Q22" s="199"/>
      <c r="R22" s="199"/>
      <c r="S22" s="365"/>
      <c r="T22" s="365"/>
      <c r="U22" s="199"/>
      <c r="V22" s="199"/>
      <c r="W22" s="199"/>
      <c r="X22" s="199"/>
      <c r="Y22" s="79"/>
      <c r="Z22" s="80"/>
      <c r="AA22" s="72"/>
      <c r="AB22" s="112"/>
      <c r="AC22" s="382" t="s">
        <v>276</v>
      </c>
      <c r="AD22" s="383"/>
      <c r="AE22" s="199"/>
      <c r="AF22" s="38"/>
      <c r="AG22" s="38"/>
      <c r="AH22" s="352"/>
      <c r="AI22" s="366"/>
      <c r="AJ22" s="367"/>
      <c r="AK22" s="367"/>
    </row>
    <row r="23" spans="2:37" ht="32.1" customHeight="1">
      <c r="B23" s="118"/>
      <c r="C23" s="118"/>
      <c r="D23" s="118"/>
      <c r="E23" s="112"/>
      <c r="F23" s="38"/>
      <c r="G23" s="38"/>
      <c r="H23" s="1"/>
      <c r="I23" s="384"/>
      <c r="J23" s="385"/>
      <c r="K23" s="199"/>
      <c r="L23" s="71"/>
      <c r="M23" s="199"/>
      <c r="N23" s="78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79"/>
      <c r="Z23" s="80"/>
      <c r="AA23" s="72"/>
      <c r="AB23" s="112"/>
      <c r="AC23" s="384"/>
      <c r="AD23" s="385"/>
      <c r="AE23" s="199"/>
      <c r="AF23" s="38"/>
      <c r="AG23" s="38"/>
      <c r="AH23" s="112"/>
      <c r="AI23" s="119"/>
      <c r="AJ23" s="119"/>
      <c r="AK23" s="119"/>
    </row>
    <row r="24" spans="2:37" ht="32.1" customHeight="1">
      <c r="B24" s="68"/>
      <c r="C24" s="68"/>
      <c r="D24" s="68"/>
      <c r="E24" s="199"/>
      <c r="F24" s="38"/>
      <c r="G24" s="38"/>
      <c r="H24" s="1"/>
      <c r="I24" s="384"/>
      <c r="J24" s="385"/>
      <c r="K24" s="199"/>
      <c r="L24" s="71"/>
      <c r="M24" s="199"/>
      <c r="N24" s="78"/>
      <c r="O24" s="199"/>
      <c r="P24" s="199"/>
      <c r="Q24" s="199"/>
      <c r="R24" s="199"/>
      <c r="S24" s="199"/>
      <c r="T24" s="82"/>
      <c r="U24" s="199"/>
      <c r="V24" s="199"/>
      <c r="W24" s="199"/>
      <c r="X24" s="199"/>
      <c r="Y24" s="79"/>
      <c r="Z24" s="80"/>
      <c r="AA24" s="72"/>
      <c r="AB24" s="112"/>
      <c r="AC24" s="384"/>
      <c r="AD24" s="385"/>
      <c r="AE24" s="199"/>
      <c r="AF24" s="38"/>
      <c r="AG24" s="38"/>
      <c r="AH24" s="112"/>
      <c r="AI24" s="70"/>
      <c r="AJ24" s="70"/>
      <c r="AK24" s="70"/>
    </row>
    <row r="25" spans="2:37" ht="32.1" customHeight="1">
      <c r="B25" s="68"/>
      <c r="C25" s="68"/>
      <c r="D25" s="68"/>
      <c r="E25" s="199"/>
      <c r="F25" s="38"/>
      <c r="G25" s="38"/>
      <c r="H25" s="1"/>
      <c r="I25" s="384"/>
      <c r="J25" s="385"/>
      <c r="K25" s="199"/>
      <c r="L25" s="71"/>
      <c r="M25" s="199"/>
      <c r="N25" s="78"/>
      <c r="O25" s="199"/>
      <c r="P25" s="199"/>
      <c r="Q25" s="199"/>
      <c r="R25" s="199"/>
      <c r="S25" s="199"/>
      <c r="T25" s="112"/>
      <c r="U25" s="199"/>
      <c r="V25" s="199"/>
      <c r="W25" s="199"/>
      <c r="X25" s="199"/>
      <c r="Y25" s="79"/>
      <c r="Z25" s="80"/>
      <c r="AA25" s="72"/>
      <c r="AB25" s="112"/>
      <c r="AC25" s="384"/>
      <c r="AD25" s="385"/>
      <c r="AE25" s="199"/>
      <c r="AF25" s="38"/>
      <c r="AG25" s="38"/>
      <c r="AH25" s="112"/>
      <c r="AI25" s="70"/>
      <c r="AJ25" s="70"/>
      <c r="AK25" s="70"/>
    </row>
    <row r="26" spans="2:37" ht="32.1" customHeight="1" thickBot="1">
      <c r="B26" s="68"/>
      <c r="C26" s="68"/>
      <c r="D26" s="68"/>
      <c r="E26" s="199"/>
      <c r="F26" s="38"/>
      <c r="G26" s="38"/>
      <c r="H26" s="1"/>
      <c r="I26" s="384"/>
      <c r="J26" s="385"/>
      <c r="K26" s="199"/>
      <c r="L26" s="71"/>
      <c r="M26" s="199"/>
      <c r="N26" s="78"/>
      <c r="O26" s="76"/>
      <c r="P26" s="216"/>
      <c r="Q26" s="216"/>
      <c r="R26" s="216"/>
      <c r="S26" s="216"/>
      <c r="T26" s="216"/>
      <c r="U26" s="216"/>
      <c r="V26" s="216"/>
      <c r="W26" s="216"/>
      <c r="X26" s="47"/>
      <c r="Y26" s="79"/>
      <c r="Z26" s="80"/>
      <c r="AA26" s="72"/>
      <c r="AB26" s="112"/>
      <c r="AC26" s="384"/>
      <c r="AD26" s="385"/>
      <c r="AE26" s="199"/>
      <c r="AF26" s="38"/>
      <c r="AG26" s="38"/>
      <c r="AH26" s="112"/>
      <c r="AI26" s="70"/>
      <c r="AJ26" s="70"/>
      <c r="AK26" s="70"/>
    </row>
    <row r="27" spans="2:37" ht="32.1" customHeight="1" thickTop="1" thickBot="1">
      <c r="B27" s="368" t="str">
        <f>U10組合せ①!W11</f>
        <v>清原サッカースポーツ少年団</v>
      </c>
      <c r="C27" s="357"/>
      <c r="D27" s="358"/>
      <c r="E27" s="352">
        <v>1</v>
      </c>
      <c r="F27" s="38"/>
      <c r="G27" s="38"/>
      <c r="H27" s="1"/>
      <c r="I27" s="386"/>
      <c r="J27" s="387"/>
      <c r="K27" s="199"/>
      <c r="L27" s="71"/>
      <c r="M27" s="199"/>
      <c r="N27" s="78"/>
      <c r="O27" s="199"/>
      <c r="P27" s="199"/>
      <c r="Q27" s="199"/>
      <c r="R27" s="199"/>
      <c r="S27" s="369" t="s">
        <v>277</v>
      </c>
      <c r="T27" s="370"/>
      <c r="U27" s="199"/>
      <c r="V27" s="199"/>
      <c r="W27" s="199"/>
      <c r="X27" s="199"/>
      <c r="Y27" s="79"/>
      <c r="Z27" s="80"/>
      <c r="AA27" s="72"/>
      <c r="AB27" s="112"/>
      <c r="AC27" s="386"/>
      <c r="AD27" s="387"/>
      <c r="AE27" s="199"/>
      <c r="AF27" s="38"/>
      <c r="AG27" s="38"/>
      <c r="AH27" s="352">
        <v>8</v>
      </c>
      <c r="AI27" s="359" t="str">
        <f>U10組合せ①!AM32</f>
        <v>ＫＯＨＡＲＵ　ＰＲＯＵＤ栃木フットボールクラブ</v>
      </c>
      <c r="AJ27" s="360"/>
      <c r="AK27" s="360"/>
    </row>
    <row r="28" spans="2:37" ht="32.1" customHeight="1" thickTop="1" thickBot="1">
      <c r="B28" s="357"/>
      <c r="C28" s="357"/>
      <c r="D28" s="358"/>
      <c r="E28" s="352"/>
      <c r="F28" s="303"/>
      <c r="G28" s="293"/>
      <c r="H28" s="2"/>
      <c r="I28" s="2"/>
      <c r="J28" s="2"/>
      <c r="K28" s="115"/>
      <c r="L28" s="71"/>
      <c r="M28" s="199"/>
      <c r="N28" s="78"/>
      <c r="O28" s="199"/>
      <c r="P28" s="199"/>
      <c r="Q28" s="199"/>
      <c r="R28" s="199"/>
      <c r="S28" s="371"/>
      <c r="T28" s="372"/>
      <c r="U28" s="199"/>
      <c r="V28" s="199"/>
      <c r="W28" s="199"/>
      <c r="X28" s="199"/>
      <c r="Y28" s="79"/>
      <c r="Z28" s="80"/>
      <c r="AA28" s="72"/>
      <c r="AB28" s="112"/>
      <c r="AC28" s="112"/>
      <c r="AD28" s="112"/>
      <c r="AE28" s="81"/>
      <c r="AF28" s="45"/>
      <c r="AG28" s="43"/>
      <c r="AH28" s="352"/>
      <c r="AI28" s="359"/>
      <c r="AJ28" s="360"/>
      <c r="AK28" s="360"/>
    </row>
    <row r="29" spans="2:37" ht="32.1" customHeight="1" thickTop="1" thickBot="1">
      <c r="B29" s="350" t="str">
        <f>U10組合せ①!AB25</f>
        <v>ＪＦＣ　Ｗｉｎｇ</v>
      </c>
      <c r="C29" s="350"/>
      <c r="D29" s="351"/>
      <c r="E29" s="352">
        <v>2</v>
      </c>
      <c r="F29" s="121"/>
      <c r="G29" s="46"/>
      <c r="H29" s="316"/>
      <c r="I29" s="317"/>
      <c r="J29" s="287"/>
      <c r="K29" s="112"/>
      <c r="L29" s="71"/>
      <c r="M29" s="199"/>
      <c r="N29" s="78"/>
      <c r="O29" s="199"/>
      <c r="P29" s="199"/>
      <c r="Q29" s="199"/>
      <c r="R29" s="199"/>
      <c r="S29" s="371"/>
      <c r="T29" s="372"/>
      <c r="U29" s="199"/>
      <c r="V29" s="199"/>
      <c r="W29" s="199"/>
      <c r="X29" s="199"/>
      <c r="Y29" s="79"/>
      <c r="Z29" s="80"/>
      <c r="AA29" s="72"/>
      <c r="AB29" s="112"/>
      <c r="AC29" s="112"/>
      <c r="AD29" s="538"/>
      <c r="AE29" s="300"/>
      <c r="AF29" s="299"/>
      <c r="AG29" s="528"/>
      <c r="AH29" s="352">
        <v>7</v>
      </c>
      <c r="AI29" s="359" t="str">
        <f>U10組合せ①!AV18</f>
        <v>亀山サッカークラブ</v>
      </c>
      <c r="AJ29" s="360"/>
      <c r="AK29" s="360"/>
    </row>
    <row r="30" spans="2:37" ht="32.1" customHeight="1" thickTop="1" thickBot="1">
      <c r="B30" s="350"/>
      <c r="C30" s="350"/>
      <c r="D30" s="351"/>
      <c r="E30" s="352"/>
      <c r="F30" s="43"/>
      <c r="G30" s="379"/>
      <c r="H30" s="113"/>
      <c r="I30" s="304"/>
      <c r="J30" s="318"/>
      <c r="K30" s="313"/>
      <c r="L30" s="319"/>
      <c r="M30" s="199"/>
      <c r="N30" s="78"/>
      <c r="O30" s="199"/>
      <c r="P30" s="199"/>
      <c r="Q30" s="199"/>
      <c r="R30" s="199"/>
      <c r="S30" s="371"/>
      <c r="T30" s="372"/>
      <c r="U30" s="199"/>
      <c r="V30" s="199"/>
      <c r="W30" s="199"/>
      <c r="X30" s="199"/>
      <c r="Y30" s="79"/>
      <c r="Z30" s="80"/>
      <c r="AA30" s="72"/>
      <c r="AB30" s="112"/>
      <c r="AC30" s="112"/>
      <c r="AD30" s="48"/>
      <c r="AE30" s="112"/>
      <c r="AF30" s="379"/>
      <c r="AG30" s="38"/>
      <c r="AH30" s="352"/>
      <c r="AI30" s="359"/>
      <c r="AJ30" s="360"/>
      <c r="AK30" s="360"/>
    </row>
    <row r="31" spans="2:37" ht="32.1" customHeight="1" thickTop="1" thickBot="1">
      <c r="B31" s="350" t="str">
        <f>U10組合せ①!BE11</f>
        <v>ＩＳＯ　ＳＯＣＣＥＲＣＬＵＢ</v>
      </c>
      <c r="C31" s="350"/>
      <c r="D31" s="351"/>
      <c r="E31" s="352">
        <v>3</v>
      </c>
      <c r="F31" s="38"/>
      <c r="G31" s="380"/>
      <c r="H31" s="113"/>
      <c r="I31" s="116"/>
      <c r="J31" s="113"/>
      <c r="K31" s="112"/>
      <c r="L31" s="73"/>
      <c r="M31" s="199"/>
      <c r="N31" s="78"/>
      <c r="O31" s="199"/>
      <c r="P31" s="199"/>
      <c r="Q31" s="199"/>
      <c r="R31" s="199"/>
      <c r="S31" s="371"/>
      <c r="T31" s="372"/>
      <c r="U31" s="199"/>
      <c r="V31" s="199"/>
      <c r="W31" s="199"/>
      <c r="X31" s="199"/>
      <c r="Y31" s="79"/>
      <c r="Z31" s="80"/>
      <c r="AA31" s="314"/>
      <c r="AB31" s="308"/>
      <c r="AC31" s="300"/>
      <c r="AD31" s="112"/>
      <c r="AE31" s="112"/>
      <c r="AF31" s="381"/>
      <c r="AG31" s="121"/>
      <c r="AH31" s="352">
        <v>6</v>
      </c>
      <c r="AI31" s="376" t="str">
        <f>U10組合せ①!C32</f>
        <v>ともぞうサッカークラブ　Ｕ１０</v>
      </c>
      <c r="AJ31" s="368"/>
      <c r="AK31" s="368"/>
    </row>
    <row r="32" spans="2:37" ht="32.1" customHeight="1" thickTop="1" thickBot="1">
      <c r="B32" s="350"/>
      <c r="C32" s="350"/>
      <c r="D32" s="351"/>
      <c r="E32" s="352"/>
      <c r="F32" s="43"/>
      <c r="G32" s="49"/>
      <c r="H32" s="2"/>
      <c r="I32" s="10"/>
      <c r="J32" s="2"/>
      <c r="K32" s="199"/>
      <c r="L32" s="73"/>
      <c r="M32" s="199"/>
      <c r="N32" s="78"/>
      <c r="O32" s="199"/>
      <c r="P32" s="199"/>
      <c r="Q32" s="199"/>
      <c r="R32" s="199"/>
      <c r="S32" s="371"/>
      <c r="T32" s="372"/>
      <c r="U32" s="199"/>
      <c r="V32" s="199"/>
      <c r="W32" s="199"/>
      <c r="X32" s="199"/>
      <c r="Y32" s="79"/>
      <c r="Z32" s="80"/>
      <c r="AA32" s="74"/>
      <c r="AB32" s="112"/>
      <c r="AC32" s="315"/>
      <c r="AD32" s="313"/>
      <c r="AE32" s="312"/>
      <c r="AF32" s="285"/>
      <c r="AG32" s="311"/>
      <c r="AH32" s="352"/>
      <c r="AI32" s="376"/>
      <c r="AJ32" s="368"/>
      <c r="AK32" s="368"/>
    </row>
    <row r="33" spans="2:37" ht="32.1" customHeight="1" thickTop="1" thickBot="1">
      <c r="B33" s="350" t="str">
        <f>U10組合せ①!BL25</f>
        <v>益子ＳＣ</v>
      </c>
      <c r="C33" s="350"/>
      <c r="D33" s="351"/>
      <c r="E33" s="352">
        <v>4</v>
      </c>
      <c r="F33" s="534"/>
      <c r="G33" s="290"/>
      <c r="H33" s="535"/>
      <c r="I33" s="536"/>
      <c r="J33" s="2"/>
      <c r="K33" s="199"/>
      <c r="L33" s="73"/>
      <c r="M33" s="199"/>
      <c r="N33" s="78"/>
      <c r="O33" s="199"/>
      <c r="P33" s="199"/>
      <c r="Q33" s="199"/>
      <c r="R33" s="199"/>
      <c r="S33" s="371"/>
      <c r="T33" s="372"/>
      <c r="U33" s="199"/>
      <c r="V33" s="199"/>
      <c r="W33" s="199"/>
      <c r="X33" s="199"/>
      <c r="Y33" s="79"/>
      <c r="Z33" s="80"/>
      <c r="AA33" s="74"/>
      <c r="AB33" s="112"/>
      <c r="AC33" s="112"/>
      <c r="AD33" s="112"/>
      <c r="AE33" s="199"/>
      <c r="AF33" s="44"/>
      <c r="AG33" s="39"/>
      <c r="AH33" s="352">
        <v>5</v>
      </c>
      <c r="AI33" s="359" t="str">
        <f>U10組合せ①!L18</f>
        <v>ＦＣグラシアス</v>
      </c>
      <c r="AJ33" s="360"/>
      <c r="AK33" s="360"/>
    </row>
    <row r="34" spans="2:37" ht="32.1" customHeight="1" thickTop="1">
      <c r="B34" s="350"/>
      <c r="C34" s="350"/>
      <c r="D34" s="351"/>
      <c r="E34" s="352"/>
      <c r="F34" s="38"/>
      <c r="G34" s="38"/>
      <c r="H34" s="1"/>
      <c r="I34" s="1"/>
      <c r="J34" s="2"/>
      <c r="K34" s="199"/>
      <c r="L34" s="73"/>
      <c r="M34" s="199"/>
      <c r="N34" s="78"/>
      <c r="O34" s="199"/>
      <c r="P34" s="199"/>
      <c r="Q34" s="199"/>
      <c r="R34" s="199"/>
      <c r="S34" s="371"/>
      <c r="T34" s="372"/>
      <c r="U34" s="199"/>
      <c r="V34" s="199"/>
      <c r="W34" s="199"/>
      <c r="X34" s="199"/>
      <c r="Y34" s="79"/>
      <c r="Z34" s="80"/>
      <c r="AA34" s="74"/>
      <c r="AB34" s="112"/>
      <c r="AC34" s="112"/>
      <c r="AD34" s="112"/>
      <c r="AE34" s="199"/>
      <c r="AF34" s="38"/>
      <c r="AG34" s="38"/>
      <c r="AH34" s="352"/>
      <c r="AI34" s="359"/>
      <c r="AJ34" s="360"/>
      <c r="AK34" s="360"/>
    </row>
    <row r="35" spans="2:37" ht="32.1" customHeight="1" thickBot="1">
      <c r="B35" s="83"/>
      <c r="C35" s="83"/>
      <c r="D35" s="83"/>
      <c r="E35" s="199"/>
      <c r="F35" s="38"/>
      <c r="G35" s="38"/>
      <c r="H35" s="1"/>
      <c r="I35" s="388" t="s">
        <v>278</v>
      </c>
      <c r="J35" s="388"/>
      <c r="K35" s="199"/>
      <c r="L35" s="73"/>
      <c r="M35" s="77"/>
      <c r="N35" s="84"/>
      <c r="O35" s="199"/>
      <c r="P35" s="199"/>
      <c r="Q35" s="199"/>
      <c r="R35" s="199"/>
      <c r="S35" s="373"/>
      <c r="T35" s="374"/>
      <c r="U35" s="199"/>
      <c r="V35" s="199"/>
      <c r="W35" s="199"/>
      <c r="X35" s="199"/>
      <c r="Y35" s="79"/>
      <c r="Z35" s="201"/>
      <c r="AA35" s="74"/>
      <c r="AB35" s="112"/>
      <c r="AC35" s="375" t="s">
        <v>279</v>
      </c>
      <c r="AD35" s="375"/>
      <c r="AE35" s="199"/>
      <c r="AF35" s="38"/>
      <c r="AG35" s="38"/>
      <c r="AH35" s="112"/>
      <c r="AI35" s="70"/>
      <c r="AJ35" s="70"/>
      <c r="AK35" s="70"/>
    </row>
    <row r="36" spans="2:37" ht="32.1" customHeight="1" thickTop="1">
      <c r="B36" s="68"/>
      <c r="C36" s="68"/>
      <c r="D36" s="68"/>
      <c r="E36" s="199"/>
      <c r="F36" s="38"/>
      <c r="G36" s="38"/>
      <c r="H36" s="1"/>
      <c r="I36" s="388"/>
      <c r="J36" s="388"/>
      <c r="K36" s="199"/>
      <c r="L36" s="73"/>
      <c r="M36" s="199"/>
      <c r="N36" s="85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86"/>
      <c r="Z36" s="200"/>
      <c r="AA36" s="72"/>
      <c r="AB36" s="112"/>
      <c r="AC36" s="375"/>
      <c r="AD36" s="375"/>
      <c r="AE36" s="199"/>
      <c r="AF36" s="38"/>
      <c r="AG36" s="38"/>
      <c r="AH36" s="112"/>
      <c r="AI36" s="70"/>
      <c r="AJ36" s="70"/>
      <c r="AK36" s="70"/>
    </row>
    <row r="37" spans="2:37" ht="32.1" customHeight="1" thickBot="1">
      <c r="B37" s="350" t="str">
        <f>U10組合せ①!U18</f>
        <v>ＪＦＣアミスタ市貝</v>
      </c>
      <c r="C37" s="350"/>
      <c r="D37" s="351"/>
      <c r="E37" s="352">
        <v>5</v>
      </c>
      <c r="F37" s="38"/>
      <c r="G37" s="38"/>
      <c r="H37" s="1"/>
      <c r="I37" s="1"/>
      <c r="J37" s="2"/>
      <c r="K37" s="199"/>
      <c r="L37" s="73"/>
      <c r="M37" s="199"/>
      <c r="N37" s="85"/>
      <c r="O37" s="199"/>
      <c r="P37" s="199"/>
      <c r="Q37" s="199"/>
      <c r="R37" s="199"/>
      <c r="S37" s="212"/>
      <c r="T37" s="212"/>
      <c r="U37" s="199"/>
      <c r="V37" s="199"/>
      <c r="W37" s="199"/>
      <c r="X37" s="199"/>
      <c r="Y37" s="85"/>
      <c r="Z37" s="201"/>
      <c r="AA37" s="72"/>
      <c r="AB37" s="112"/>
      <c r="AC37" s="112"/>
      <c r="AD37" s="112"/>
      <c r="AE37" s="199"/>
      <c r="AF37" s="38"/>
      <c r="AG37" s="38"/>
      <c r="AH37" s="352">
        <v>4</v>
      </c>
      <c r="AI37" s="356" t="str">
        <f>U10組合せ①!AM25</f>
        <v>ＮＩＫＫＯ．ＳＰＯＲＴＳ．ＣＬＵＢ</v>
      </c>
      <c r="AJ37" s="353"/>
      <c r="AK37" s="353"/>
    </row>
    <row r="38" spans="2:37" ht="32.1" customHeight="1" thickTop="1" thickBot="1">
      <c r="B38" s="350"/>
      <c r="C38" s="350"/>
      <c r="D38" s="351"/>
      <c r="E38" s="352"/>
      <c r="F38" s="303"/>
      <c r="G38" s="293"/>
      <c r="H38" s="533"/>
      <c r="I38" s="305"/>
      <c r="J38" s="2"/>
      <c r="K38" s="199"/>
      <c r="L38" s="73"/>
      <c r="M38" s="199"/>
      <c r="N38" s="199"/>
      <c r="O38" s="199"/>
      <c r="P38" s="199"/>
      <c r="Q38" s="199"/>
      <c r="R38" s="199"/>
      <c r="S38" s="212"/>
      <c r="T38" s="212"/>
      <c r="U38" s="199"/>
      <c r="V38" s="199"/>
      <c r="W38" s="199"/>
      <c r="X38" s="199"/>
      <c r="Y38" s="80"/>
      <c r="Z38" s="201"/>
      <c r="AA38" s="72"/>
      <c r="AB38" s="112"/>
      <c r="AC38" s="112"/>
      <c r="AD38" s="112"/>
      <c r="AE38" s="199"/>
      <c r="AF38" s="45"/>
      <c r="AG38" s="43"/>
      <c r="AH38" s="352"/>
      <c r="AI38" s="356"/>
      <c r="AJ38" s="353"/>
      <c r="AK38" s="353"/>
    </row>
    <row r="39" spans="2:37" ht="32.1" customHeight="1" thickTop="1" thickBot="1">
      <c r="B39" s="350" t="str">
        <f>U10組合せ①!AF32</f>
        <v>間東ＦＣミラクルズ</v>
      </c>
      <c r="C39" s="350"/>
      <c r="D39" s="351"/>
      <c r="E39" s="352">
        <v>6</v>
      </c>
      <c r="F39" s="121"/>
      <c r="G39" s="46"/>
      <c r="H39" s="2"/>
      <c r="I39" s="10"/>
      <c r="J39" s="2"/>
      <c r="K39" s="199"/>
      <c r="L39" s="73"/>
      <c r="M39" s="199"/>
      <c r="N39" s="199"/>
      <c r="O39" s="199"/>
      <c r="P39" s="199"/>
      <c r="Q39" s="199"/>
      <c r="R39" s="199"/>
      <c r="S39" s="212"/>
      <c r="T39" s="212"/>
      <c r="U39" s="199"/>
      <c r="V39" s="199"/>
      <c r="W39" s="199"/>
      <c r="X39" s="199"/>
      <c r="Y39" s="80"/>
      <c r="Z39" s="201"/>
      <c r="AA39" s="74"/>
      <c r="AB39" s="112"/>
      <c r="AC39" s="315"/>
      <c r="AD39" s="308"/>
      <c r="AE39" s="300"/>
      <c r="AF39" s="299"/>
      <c r="AG39" s="528"/>
      <c r="AH39" s="352">
        <v>3</v>
      </c>
      <c r="AI39" s="366" t="str">
        <f>U10組合せ①!AV11</f>
        <v>栃木サッカークラブＵ－１２</v>
      </c>
      <c r="AJ39" s="367"/>
      <c r="AK39" s="367"/>
    </row>
    <row r="40" spans="2:37" ht="32.1" customHeight="1" thickTop="1" thickBot="1">
      <c r="B40" s="350"/>
      <c r="C40" s="350"/>
      <c r="D40" s="351"/>
      <c r="E40" s="352"/>
      <c r="F40" s="43"/>
      <c r="G40" s="379"/>
      <c r="H40" s="113"/>
      <c r="I40" s="116"/>
      <c r="J40" s="113"/>
      <c r="K40" s="112"/>
      <c r="L40" s="73"/>
      <c r="M40" s="199"/>
      <c r="N40" s="199"/>
      <c r="O40" s="199"/>
      <c r="P40" s="199"/>
      <c r="Q40" s="199"/>
      <c r="R40" s="199"/>
      <c r="S40" s="212"/>
      <c r="T40" s="212"/>
      <c r="U40" s="199"/>
      <c r="V40" s="199"/>
      <c r="W40" s="199"/>
      <c r="X40" s="199"/>
      <c r="Y40" s="80"/>
      <c r="Z40" s="201"/>
      <c r="AA40" s="532"/>
      <c r="AB40" s="313"/>
      <c r="AC40" s="312"/>
      <c r="AD40" s="112"/>
      <c r="AE40" s="112"/>
      <c r="AF40" s="381"/>
      <c r="AG40" s="38"/>
      <c r="AH40" s="352"/>
      <c r="AI40" s="366"/>
      <c r="AJ40" s="367"/>
      <c r="AK40" s="367"/>
    </row>
    <row r="41" spans="2:37" ht="32.1" customHeight="1" thickTop="1" thickBot="1">
      <c r="B41" s="357" t="str">
        <f>U10組合せ①!BI18</f>
        <v>三重・山前ＦＣ</v>
      </c>
      <c r="C41" s="357"/>
      <c r="D41" s="358"/>
      <c r="E41" s="352">
        <v>7</v>
      </c>
      <c r="F41" s="38"/>
      <c r="G41" s="380"/>
      <c r="H41" s="113"/>
      <c r="I41" s="113"/>
      <c r="J41" s="307"/>
      <c r="K41" s="308"/>
      <c r="L41" s="310"/>
      <c r="M41" s="199"/>
      <c r="N41" s="199"/>
      <c r="O41" s="199"/>
      <c r="P41" s="199"/>
      <c r="Q41" s="199"/>
      <c r="R41" s="199"/>
      <c r="S41" s="212"/>
      <c r="T41" s="212"/>
      <c r="U41" s="199"/>
      <c r="V41" s="199"/>
      <c r="W41" s="199"/>
      <c r="X41" s="199"/>
      <c r="Y41" s="80"/>
      <c r="Z41" s="80"/>
      <c r="AA41" s="72"/>
      <c r="AB41" s="112"/>
      <c r="AC41" s="112"/>
      <c r="AD41" s="48"/>
      <c r="AE41" s="112"/>
      <c r="AF41" s="381"/>
      <c r="AG41" s="121"/>
      <c r="AH41" s="352">
        <v>2</v>
      </c>
      <c r="AI41" s="356" t="str">
        <f>U10組合せ①!G25</f>
        <v>ＦＥ．アトレチコ佐野</v>
      </c>
      <c r="AJ41" s="353"/>
      <c r="AK41" s="353"/>
    </row>
    <row r="42" spans="2:37" ht="32.1" customHeight="1" thickTop="1" thickBot="1">
      <c r="B42" s="357"/>
      <c r="C42" s="357"/>
      <c r="D42" s="358"/>
      <c r="E42" s="352"/>
      <c r="F42" s="303"/>
      <c r="G42" s="293"/>
      <c r="H42" s="533"/>
      <c r="I42" s="305"/>
      <c r="J42" s="287"/>
      <c r="K42" s="112"/>
      <c r="L42" s="71"/>
      <c r="M42" s="199"/>
      <c r="N42" s="199"/>
      <c r="O42" s="199"/>
      <c r="P42" s="199"/>
      <c r="Q42" s="199"/>
      <c r="R42" s="199"/>
      <c r="S42" s="212"/>
      <c r="T42" s="212"/>
      <c r="U42" s="199"/>
      <c r="V42" s="199"/>
      <c r="W42" s="199"/>
      <c r="X42" s="199"/>
      <c r="Y42" s="80"/>
      <c r="Z42" s="80"/>
      <c r="AA42" s="72"/>
      <c r="AB42" s="112"/>
      <c r="AC42" s="112"/>
      <c r="AD42" s="537"/>
      <c r="AE42" s="312"/>
      <c r="AF42" s="285"/>
      <c r="AG42" s="311"/>
      <c r="AH42" s="352"/>
      <c r="AI42" s="356"/>
      <c r="AJ42" s="353"/>
      <c r="AK42" s="353"/>
    </row>
    <row r="43" spans="2:37" ht="32.1" customHeight="1" thickTop="1">
      <c r="B43" s="350" t="str">
        <f>U10組合せ①!BN32</f>
        <v>ＦＣがむしゃら</v>
      </c>
      <c r="C43" s="350"/>
      <c r="D43" s="351"/>
      <c r="E43" s="352">
        <v>8</v>
      </c>
      <c r="F43" s="39"/>
      <c r="G43" s="40"/>
      <c r="H43" s="3"/>
      <c r="I43" s="2"/>
      <c r="J43" s="2"/>
      <c r="K43" s="115"/>
      <c r="L43" s="71"/>
      <c r="M43" s="199"/>
      <c r="N43" s="199"/>
      <c r="O43" s="199"/>
      <c r="P43" s="199"/>
      <c r="Q43" s="199"/>
      <c r="R43" s="199"/>
      <c r="S43" s="212"/>
      <c r="T43" s="212"/>
      <c r="U43" s="199"/>
      <c r="V43" s="199"/>
      <c r="W43" s="199"/>
      <c r="X43" s="199"/>
      <c r="Y43" s="80"/>
      <c r="Z43" s="80"/>
      <c r="AA43" s="72"/>
      <c r="AB43" s="112"/>
      <c r="AC43" s="112"/>
      <c r="AD43" s="112"/>
      <c r="AE43" s="65"/>
      <c r="AF43" s="44"/>
      <c r="AG43" s="39"/>
      <c r="AH43" s="352">
        <v>1</v>
      </c>
      <c r="AI43" s="377" t="str">
        <f>U10組合せ①!N11</f>
        <v>ＦＣグランディール宇都宮</v>
      </c>
      <c r="AJ43" s="378"/>
      <c r="AK43" s="378"/>
    </row>
    <row r="44" spans="2:37" ht="32.1" customHeight="1">
      <c r="B44" s="350"/>
      <c r="C44" s="350"/>
      <c r="D44" s="351"/>
      <c r="E44" s="352"/>
      <c r="F44" s="38"/>
      <c r="G44" s="38"/>
      <c r="H44" s="1"/>
      <c r="I44" s="1"/>
      <c r="J44" s="1"/>
      <c r="K44" s="1"/>
      <c r="L44" s="66"/>
      <c r="M44" s="1"/>
      <c r="N44" s="1"/>
      <c r="O44" s="1"/>
      <c r="P44" s="1"/>
      <c r="Q44" s="1"/>
      <c r="R44" s="1"/>
      <c r="U44" s="1"/>
      <c r="V44" s="1"/>
      <c r="W44" s="1"/>
      <c r="X44" s="1"/>
      <c r="Y44" s="69"/>
      <c r="Z44" s="69"/>
      <c r="AA44" s="67"/>
      <c r="AB44" s="2"/>
      <c r="AC44" s="2"/>
      <c r="AD44" s="2"/>
      <c r="AE44" s="1"/>
      <c r="AF44" s="38"/>
      <c r="AG44" s="38"/>
      <c r="AH44" s="352"/>
      <c r="AI44" s="377"/>
      <c r="AJ44" s="378"/>
      <c r="AK44" s="378"/>
    </row>
    <row r="45" spans="2:37" ht="32.1" customHeight="1">
      <c r="B45" s="68"/>
      <c r="C45" s="68"/>
      <c r="D45" s="68"/>
      <c r="E45" s="215"/>
      <c r="F45" s="1"/>
      <c r="G45" s="1"/>
      <c r="H45" s="1"/>
      <c r="I45" s="1"/>
      <c r="J45" s="1"/>
      <c r="K45" s="1"/>
      <c r="L45" s="66"/>
      <c r="M45" s="1"/>
      <c r="N45" s="1"/>
      <c r="O45" s="1"/>
      <c r="P45" s="1"/>
      <c r="Q45" s="1"/>
      <c r="R45" s="1"/>
      <c r="U45" s="1"/>
      <c r="V45" s="1"/>
      <c r="W45" s="1"/>
      <c r="X45" s="1"/>
      <c r="Y45" s="69"/>
      <c r="Z45" s="69"/>
      <c r="AA45" s="67"/>
      <c r="AB45" s="2"/>
      <c r="AC45" s="2"/>
      <c r="AD45" s="2"/>
      <c r="AE45" s="1"/>
      <c r="AF45" s="1"/>
      <c r="AG45" s="1"/>
      <c r="AH45" s="215"/>
      <c r="AI45" s="70"/>
      <c r="AJ45" s="70"/>
      <c r="AK45" s="70"/>
    </row>
  </sheetData>
  <mergeCells count="88">
    <mergeCell ref="D4:K4"/>
    <mergeCell ref="AE4:AI4"/>
    <mergeCell ref="O4:X4"/>
    <mergeCell ref="AH17:AH18"/>
    <mergeCell ref="AI17:AK18"/>
    <mergeCell ref="AH15:AH16"/>
    <mergeCell ref="AI15:AK16"/>
    <mergeCell ref="AH5:AH6"/>
    <mergeCell ref="AI5:AK6"/>
    <mergeCell ref="AF8:AF9"/>
    <mergeCell ref="G8:G9"/>
    <mergeCell ref="I13:J14"/>
    <mergeCell ref="AC13:AD14"/>
    <mergeCell ref="AF18:AF19"/>
    <mergeCell ref="G18:G19"/>
    <mergeCell ref="AH11:AH12"/>
    <mergeCell ref="AI27:AK28"/>
    <mergeCell ref="B43:D44"/>
    <mergeCell ref="E43:E44"/>
    <mergeCell ref="AH43:AH44"/>
    <mergeCell ref="AI43:AK44"/>
    <mergeCell ref="AI33:AK34"/>
    <mergeCell ref="AI41:AK42"/>
    <mergeCell ref="AI37:AK38"/>
    <mergeCell ref="AI39:AK40"/>
    <mergeCell ref="AF40:AF41"/>
    <mergeCell ref="G40:G41"/>
    <mergeCell ref="AF30:AF31"/>
    <mergeCell ref="G30:G31"/>
    <mergeCell ref="AC22:AD27"/>
    <mergeCell ref="I22:J27"/>
    <mergeCell ref="I35:J36"/>
    <mergeCell ref="AI29:AK30"/>
    <mergeCell ref="B31:D32"/>
    <mergeCell ref="E31:E32"/>
    <mergeCell ref="AH31:AH32"/>
    <mergeCell ref="AI31:AK32"/>
    <mergeCell ref="B41:D42"/>
    <mergeCell ref="E41:E42"/>
    <mergeCell ref="AH41:AH42"/>
    <mergeCell ref="B29:D30"/>
    <mergeCell ref="E29:E30"/>
    <mergeCell ref="AH29:AH30"/>
    <mergeCell ref="B33:D34"/>
    <mergeCell ref="AC35:AD36"/>
    <mergeCell ref="B37:D38"/>
    <mergeCell ref="E37:E38"/>
    <mergeCell ref="AH37:AH38"/>
    <mergeCell ref="B39:D40"/>
    <mergeCell ref="E39:E40"/>
    <mergeCell ref="AH39:AH40"/>
    <mergeCell ref="B27:D28"/>
    <mergeCell ref="E27:E28"/>
    <mergeCell ref="S27:T35"/>
    <mergeCell ref="AH27:AH28"/>
    <mergeCell ref="E33:E34"/>
    <mergeCell ref="AH33:AH34"/>
    <mergeCell ref="AI11:AK12"/>
    <mergeCell ref="S14:T22"/>
    <mergeCell ref="B15:D16"/>
    <mergeCell ref="B19:D20"/>
    <mergeCell ref="E19:E20"/>
    <mergeCell ref="AH21:AH22"/>
    <mergeCell ref="AI21:AK22"/>
    <mergeCell ref="AH19:AH20"/>
    <mergeCell ref="AI19:AK20"/>
    <mergeCell ref="AH7:AH8"/>
    <mergeCell ref="AI7:AK8"/>
    <mergeCell ref="B9:D10"/>
    <mergeCell ref="E9:E10"/>
    <mergeCell ref="AH9:AH10"/>
    <mergeCell ref="AI9:AK10"/>
    <mergeCell ref="B5:D6"/>
    <mergeCell ref="E5:E6"/>
    <mergeCell ref="B17:D18"/>
    <mergeCell ref="E17:E18"/>
    <mergeCell ref="B21:D22"/>
    <mergeCell ref="E21:E22"/>
    <mergeCell ref="E15:E16"/>
    <mergeCell ref="B7:D8"/>
    <mergeCell ref="E7:E8"/>
    <mergeCell ref="B11:D12"/>
    <mergeCell ref="E11:E12"/>
    <mergeCell ref="B3:D3"/>
    <mergeCell ref="M3:O3"/>
    <mergeCell ref="R3:U3"/>
    <mergeCell ref="X3:Z3"/>
    <mergeCell ref="G1:T2"/>
  </mergeCells>
  <phoneticPr fontId="3"/>
  <printOptions horizontalCentered="1" verticalCentered="1"/>
  <pageMargins left="0.59055118110236227" right="0.59055118110236227" top="0.78740157480314965" bottom="0.78740157480314965" header="0" footer="0.51181102362204722"/>
  <pageSetup paperSize="9" scale="52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0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9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280</v>
      </c>
      <c r="P1" s="434"/>
      <c r="Q1" s="434"/>
      <c r="R1" s="434" t="str">
        <f>U10組合せ①!B6</f>
        <v>鬼怒自然公園（クレー）A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9" ht="10.199999999999999" customHeight="1">
      <c r="A2" s="23"/>
      <c r="B2" s="23"/>
      <c r="C2" s="23"/>
      <c r="D2" s="230"/>
      <c r="E2" s="230"/>
      <c r="F2" s="230"/>
      <c r="G2" s="230"/>
      <c r="H2" s="230"/>
      <c r="O2" s="230"/>
      <c r="P2" s="230"/>
      <c r="Q2" s="230"/>
      <c r="R2" s="28"/>
      <c r="S2" s="28"/>
      <c r="T2" s="28"/>
      <c r="U2" s="28"/>
      <c r="V2" s="28"/>
      <c r="W2" s="28"/>
    </row>
    <row r="3" spans="1:29" ht="20.100000000000001" customHeight="1">
      <c r="A3" s="23"/>
      <c r="B3" s="108"/>
      <c r="C3" s="108"/>
      <c r="D3" s="108"/>
      <c r="E3" s="108"/>
      <c r="F3" s="435" t="s">
        <v>226</v>
      </c>
      <c r="G3" s="435"/>
      <c r="H3" s="108"/>
      <c r="I3" s="144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227</v>
      </c>
      <c r="T3" s="435"/>
      <c r="U3" s="144"/>
      <c r="V3" s="109"/>
      <c r="W3" s="109"/>
      <c r="X3" s="144"/>
      <c r="Y3" s="144"/>
      <c r="Z3" s="144"/>
      <c r="AA3" s="144"/>
    </row>
    <row r="4" spans="1:29" ht="20.100000000000001" customHeight="1" thickBot="1">
      <c r="A4" s="13"/>
      <c r="B4" s="22"/>
      <c r="C4" s="22"/>
      <c r="D4" s="22"/>
      <c r="E4" s="26"/>
      <c r="F4" s="26"/>
      <c r="G4" s="234"/>
      <c r="H4" s="14"/>
      <c r="I4" s="14"/>
      <c r="J4" s="14"/>
      <c r="K4" s="14"/>
      <c r="L4" s="22"/>
      <c r="M4" s="22"/>
      <c r="N4" s="22"/>
      <c r="O4" s="22"/>
      <c r="P4" s="22"/>
      <c r="Q4" s="14"/>
      <c r="R4" s="14"/>
      <c r="S4" s="235"/>
      <c r="T4" s="22"/>
      <c r="V4" s="22"/>
      <c r="W4" s="22"/>
      <c r="Z4" s="13"/>
    </row>
    <row r="5" spans="1:29" ht="20.100000000000001" customHeight="1" thickTop="1">
      <c r="A5" s="13"/>
      <c r="B5" s="22"/>
      <c r="C5" s="272"/>
      <c r="D5" s="257"/>
      <c r="E5" s="274"/>
      <c r="F5" s="259"/>
      <c r="G5" s="22"/>
      <c r="H5" s="22"/>
      <c r="I5" s="15"/>
      <c r="J5" s="22"/>
      <c r="K5" s="13"/>
      <c r="L5" s="15"/>
      <c r="M5" s="22"/>
      <c r="N5" s="22"/>
      <c r="O5" s="22"/>
      <c r="P5" s="25"/>
      <c r="Q5" s="15"/>
      <c r="R5" s="22"/>
      <c r="S5" s="218"/>
      <c r="T5" s="259"/>
      <c r="U5" s="257"/>
      <c r="V5" s="260"/>
      <c r="W5" s="22"/>
      <c r="X5" s="22"/>
      <c r="Y5" s="22"/>
      <c r="Z5" s="22"/>
    </row>
    <row r="6" spans="1:29" ht="20.100000000000001" customHeight="1">
      <c r="A6" s="13"/>
      <c r="B6" s="436">
        <v>1</v>
      </c>
      <c r="C6" s="436"/>
      <c r="D6" s="13"/>
      <c r="E6" s="436">
        <v>2</v>
      </c>
      <c r="F6" s="436"/>
      <c r="G6" s="26"/>
      <c r="H6" s="436">
        <v>3</v>
      </c>
      <c r="I6" s="436"/>
      <c r="J6" s="26"/>
      <c r="K6" s="436">
        <v>4</v>
      </c>
      <c r="L6" s="436"/>
      <c r="M6" s="26"/>
      <c r="N6" s="26"/>
      <c r="O6" s="26"/>
      <c r="P6" s="436">
        <v>5</v>
      </c>
      <c r="Q6" s="436"/>
      <c r="R6" s="13"/>
      <c r="S6" s="436">
        <v>6</v>
      </c>
      <c r="T6" s="436"/>
      <c r="U6" s="26"/>
      <c r="V6" s="436">
        <v>7</v>
      </c>
      <c r="W6" s="436"/>
      <c r="X6" s="26"/>
      <c r="Y6" s="436"/>
      <c r="Z6" s="436"/>
    </row>
    <row r="7" spans="1:29" ht="20.100000000000001" customHeight="1">
      <c r="A7" s="13"/>
      <c r="B7" s="451" t="str">
        <f>U10組合せ①!A11</f>
        <v>ＦＣアリーバ</v>
      </c>
      <c r="C7" s="451"/>
      <c r="D7" s="12"/>
      <c r="E7" s="452" t="str">
        <f>U10組合せ①!C11</f>
        <v>ＦＣバジェルボ那須烏山</v>
      </c>
      <c r="F7" s="452"/>
      <c r="G7" s="4"/>
      <c r="H7" s="432" t="str">
        <f>U10組合せ①!E11</f>
        <v>佐野ＳＳＳ</v>
      </c>
      <c r="I7" s="432"/>
      <c r="J7" s="4"/>
      <c r="K7" s="432" t="str">
        <f>U10組合せ①!G11</f>
        <v>ＦＣ中村Ａ</v>
      </c>
      <c r="L7" s="432"/>
      <c r="M7" s="4"/>
      <c r="N7" s="4"/>
      <c r="O7" s="4"/>
      <c r="P7" s="453" t="str">
        <f>U10組合せ①!J11</f>
        <v>ボンジボーラ栃木 セカンド</v>
      </c>
      <c r="Q7" s="453"/>
      <c r="R7" s="4"/>
      <c r="S7" s="430" t="str">
        <f>U10組合せ①!L11</f>
        <v>栃木ウーヴァＦＣ・Ｕ－１２</v>
      </c>
      <c r="T7" s="430"/>
      <c r="U7" s="4"/>
      <c r="V7" s="431" t="str">
        <f>U10組合せ①!N11</f>
        <v>ＦＣグランディール宇都宮</v>
      </c>
      <c r="W7" s="431"/>
      <c r="X7" s="4"/>
      <c r="Y7" s="432"/>
      <c r="Z7" s="432"/>
    </row>
    <row r="8" spans="1:29" ht="20.100000000000001" customHeight="1">
      <c r="A8" s="13"/>
      <c r="B8" s="451"/>
      <c r="C8" s="451"/>
      <c r="D8" s="12"/>
      <c r="E8" s="452"/>
      <c r="F8" s="452"/>
      <c r="G8" s="4"/>
      <c r="H8" s="432"/>
      <c r="I8" s="432"/>
      <c r="J8" s="4"/>
      <c r="K8" s="432"/>
      <c r="L8" s="432"/>
      <c r="M8" s="4"/>
      <c r="N8" s="4"/>
      <c r="O8" s="4"/>
      <c r="P8" s="453"/>
      <c r="Q8" s="453"/>
      <c r="R8" s="4"/>
      <c r="S8" s="430"/>
      <c r="T8" s="430"/>
      <c r="U8" s="4"/>
      <c r="V8" s="431"/>
      <c r="W8" s="431"/>
      <c r="X8" s="4"/>
      <c r="Y8" s="432"/>
      <c r="Z8" s="432"/>
    </row>
    <row r="9" spans="1:29" ht="20.100000000000001" customHeight="1">
      <c r="A9" s="13"/>
      <c r="B9" s="451"/>
      <c r="C9" s="451"/>
      <c r="D9" s="12"/>
      <c r="E9" s="452"/>
      <c r="F9" s="452"/>
      <c r="G9" s="4"/>
      <c r="H9" s="432"/>
      <c r="I9" s="432"/>
      <c r="J9" s="4"/>
      <c r="K9" s="432"/>
      <c r="L9" s="432"/>
      <c r="M9" s="4"/>
      <c r="N9" s="4"/>
      <c r="O9" s="4"/>
      <c r="P9" s="453"/>
      <c r="Q9" s="453"/>
      <c r="R9" s="4"/>
      <c r="S9" s="430"/>
      <c r="T9" s="430"/>
      <c r="U9" s="4"/>
      <c r="V9" s="431"/>
      <c r="W9" s="431"/>
      <c r="X9" s="4"/>
      <c r="Y9" s="432"/>
      <c r="Z9" s="432"/>
    </row>
    <row r="10" spans="1:29" ht="20.100000000000001" customHeight="1">
      <c r="A10" s="13"/>
      <c r="B10" s="451"/>
      <c r="C10" s="451"/>
      <c r="D10" s="12"/>
      <c r="E10" s="452"/>
      <c r="F10" s="452"/>
      <c r="G10" s="4"/>
      <c r="H10" s="432"/>
      <c r="I10" s="432"/>
      <c r="J10" s="4"/>
      <c r="K10" s="432"/>
      <c r="L10" s="432"/>
      <c r="M10" s="4"/>
      <c r="N10" s="4"/>
      <c r="O10" s="4"/>
      <c r="P10" s="453"/>
      <c r="Q10" s="453"/>
      <c r="R10" s="4"/>
      <c r="S10" s="430"/>
      <c r="T10" s="430"/>
      <c r="U10" s="4"/>
      <c r="V10" s="431"/>
      <c r="W10" s="431"/>
      <c r="X10" s="4"/>
      <c r="Y10" s="432"/>
      <c r="Z10" s="432"/>
    </row>
    <row r="11" spans="1:29" ht="20.100000000000001" customHeight="1">
      <c r="A11" s="13"/>
      <c r="B11" s="451"/>
      <c r="C11" s="451"/>
      <c r="D11" s="12"/>
      <c r="E11" s="452"/>
      <c r="F11" s="452"/>
      <c r="G11" s="4"/>
      <c r="H11" s="432"/>
      <c r="I11" s="432"/>
      <c r="J11" s="4"/>
      <c r="K11" s="432"/>
      <c r="L11" s="432"/>
      <c r="M11" s="4"/>
      <c r="N11" s="4"/>
      <c r="O11" s="4"/>
      <c r="P11" s="453"/>
      <c r="Q11" s="453"/>
      <c r="R11" s="4"/>
      <c r="S11" s="430"/>
      <c r="T11" s="430"/>
      <c r="U11" s="4"/>
      <c r="V11" s="431"/>
      <c r="W11" s="431"/>
      <c r="X11" s="4"/>
      <c r="Y11" s="432"/>
      <c r="Z11" s="432"/>
    </row>
    <row r="12" spans="1:29" ht="20.100000000000001" customHeight="1">
      <c r="A12" s="13"/>
      <c r="B12" s="451"/>
      <c r="C12" s="451"/>
      <c r="D12" s="12"/>
      <c r="E12" s="452"/>
      <c r="F12" s="452"/>
      <c r="G12" s="4"/>
      <c r="H12" s="432"/>
      <c r="I12" s="432"/>
      <c r="J12" s="4"/>
      <c r="K12" s="432"/>
      <c r="L12" s="432"/>
      <c r="M12" s="4"/>
      <c r="N12" s="4"/>
      <c r="O12" s="4"/>
      <c r="P12" s="453"/>
      <c r="Q12" s="453"/>
      <c r="R12" s="4"/>
      <c r="S12" s="430"/>
      <c r="T12" s="430"/>
      <c r="U12" s="4"/>
      <c r="V12" s="431"/>
      <c r="W12" s="431"/>
      <c r="X12" s="4"/>
      <c r="Y12" s="432"/>
      <c r="Z12" s="432"/>
    </row>
    <row r="13" spans="1:29" ht="20.100000000000001" customHeight="1">
      <c r="A13" s="13"/>
      <c r="B13" s="451"/>
      <c r="C13" s="451"/>
      <c r="D13" s="12"/>
      <c r="E13" s="452"/>
      <c r="F13" s="452"/>
      <c r="G13" s="4"/>
      <c r="H13" s="432"/>
      <c r="I13" s="432"/>
      <c r="J13" s="4"/>
      <c r="K13" s="432"/>
      <c r="L13" s="432"/>
      <c r="M13" s="4"/>
      <c r="N13" s="4"/>
      <c r="O13" s="4"/>
      <c r="P13" s="453"/>
      <c r="Q13" s="453"/>
      <c r="R13" s="4"/>
      <c r="S13" s="430"/>
      <c r="T13" s="430"/>
      <c r="U13" s="4"/>
      <c r="V13" s="431"/>
      <c r="W13" s="431"/>
      <c r="X13" s="4"/>
      <c r="Y13" s="432"/>
      <c r="Z13" s="432"/>
    </row>
    <row r="14" spans="1:29" ht="20.100000000000001" customHeight="1">
      <c r="A14" s="13"/>
      <c r="B14" s="451"/>
      <c r="C14" s="451"/>
      <c r="D14" s="12"/>
      <c r="E14" s="452"/>
      <c r="F14" s="452"/>
      <c r="G14" s="4"/>
      <c r="H14" s="432"/>
      <c r="I14" s="432"/>
      <c r="J14" s="4"/>
      <c r="K14" s="432"/>
      <c r="L14" s="432"/>
      <c r="M14" s="4"/>
      <c r="N14" s="4"/>
      <c r="O14" s="4"/>
      <c r="P14" s="453"/>
      <c r="Q14" s="453"/>
      <c r="R14" s="4"/>
      <c r="S14" s="430"/>
      <c r="T14" s="430"/>
      <c r="U14" s="4"/>
      <c r="V14" s="431"/>
      <c r="W14" s="431"/>
      <c r="X14" s="4"/>
      <c r="Y14" s="432"/>
      <c r="Z14" s="432"/>
    </row>
    <row r="15" spans="1:29" ht="20.100000000000001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W15" s="102"/>
      <c r="X15" s="433" t="s">
        <v>281</v>
      </c>
      <c r="Y15" s="433"/>
      <c r="Z15" s="433"/>
      <c r="AA15" s="433"/>
      <c r="AB15" s="102"/>
    </row>
    <row r="16" spans="1:29" ht="20.100000000000001" customHeight="1">
      <c r="A16" s="1"/>
      <c r="B16" s="421" t="s">
        <v>282</v>
      </c>
      <c r="C16" s="422">
        <v>0.39583333333333331</v>
      </c>
      <c r="D16" s="422"/>
      <c r="E16" s="105"/>
      <c r="F16" s="423" t="str">
        <f>B7</f>
        <v>ＦＣアリーバ</v>
      </c>
      <c r="G16" s="423"/>
      <c r="H16" s="423"/>
      <c r="I16" s="423"/>
      <c r="J16" s="423"/>
      <c r="K16" s="424">
        <f>M16+M17</f>
        <v>3</v>
      </c>
      <c r="L16" s="425" t="s">
        <v>283</v>
      </c>
      <c r="M16" s="225">
        <v>1</v>
      </c>
      <c r="N16" s="225" t="s">
        <v>284</v>
      </c>
      <c r="O16" s="225">
        <v>0</v>
      </c>
      <c r="P16" s="425" t="s">
        <v>285</v>
      </c>
      <c r="Q16" s="426">
        <f>O16+O17</f>
        <v>0</v>
      </c>
      <c r="R16" s="446" t="str">
        <f>E7</f>
        <v>ＦＣバジェルボ那須烏山</v>
      </c>
      <c r="S16" s="446"/>
      <c r="T16" s="446"/>
      <c r="U16" s="446"/>
      <c r="V16" s="446"/>
      <c r="W16" s="101"/>
      <c r="X16" s="412" t="s">
        <v>286</v>
      </c>
      <c r="Y16" s="412"/>
      <c r="Z16" s="412"/>
      <c r="AA16" s="412"/>
      <c r="AB16" s="101"/>
      <c r="AC16" s="143"/>
    </row>
    <row r="17" spans="1:29" ht="20.100000000000001" customHeight="1">
      <c r="A17" s="1"/>
      <c r="B17" s="421"/>
      <c r="C17" s="422"/>
      <c r="D17" s="422"/>
      <c r="E17" s="105"/>
      <c r="F17" s="423"/>
      <c r="G17" s="423"/>
      <c r="H17" s="423"/>
      <c r="I17" s="423"/>
      <c r="J17" s="423"/>
      <c r="K17" s="424"/>
      <c r="L17" s="425"/>
      <c r="M17" s="225">
        <v>2</v>
      </c>
      <c r="N17" s="225" t="s">
        <v>284</v>
      </c>
      <c r="O17" s="225">
        <v>0</v>
      </c>
      <c r="P17" s="425"/>
      <c r="Q17" s="426"/>
      <c r="R17" s="446"/>
      <c r="S17" s="446"/>
      <c r="T17" s="446"/>
      <c r="U17" s="446"/>
      <c r="V17" s="446"/>
      <c r="W17" s="101"/>
      <c r="X17" s="412"/>
      <c r="Y17" s="412"/>
      <c r="Z17" s="412"/>
      <c r="AA17" s="412"/>
      <c r="AB17" s="101"/>
      <c r="AC17" s="143"/>
    </row>
    <row r="18" spans="1:29" ht="20.100000000000001" customHeight="1">
      <c r="A18" s="1"/>
      <c r="B18" s="421" t="s">
        <v>287</v>
      </c>
      <c r="C18" s="422">
        <v>0.41666666666666669</v>
      </c>
      <c r="D18" s="422"/>
      <c r="E18" s="105"/>
      <c r="F18" s="427" t="str">
        <f>H7</f>
        <v>佐野ＳＳＳ</v>
      </c>
      <c r="G18" s="427"/>
      <c r="H18" s="427"/>
      <c r="I18" s="427"/>
      <c r="J18" s="427"/>
      <c r="K18" s="424">
        <f>M18+M19</f>
        <v>0</v>
      </c>
      <c r="L18" s="425" t="s">
        <v>283</v>
      </c>
      <c r="M18" s="225">
        <v>0</v>
      </c>
      <c r="N18" s="225" t="s">
        <v>284</v>
      </c>
      <c r="O18" s="225">
        <v>3</v>
      </c>
      <c r="P18" s="425" t="s">
        <v>285</v>
      </c>
      <c r="Q18" s="426">
        <f>O18+O19</f>
        <v>5</v>
      </c>
      <c r="R18" s="423" t="str">
        <f>K7</f>
        <v>ＦＣ中村Ａ</v>
      </c>
      <c r="S18" s="423"/>
      <c r="T18" s="423"/>
      <c r="U18" s="423"/>
      <c r="V18" s="423"/>
      <c r="W18" s="101"/>
      <c r="X18" s="412" t="s">
        <v>288</v>
      </c>
      <c r="Y18" s="412"/>
      <c r="Z18" s="412"/>
      <c r="AA18" s="412"/>
      <c r="AB18" s="101"/>
      <c r="AC18" s="143"/>
    </row>
    <row r="19" spans="1:29" ht="20.100000000000001" customHeight="1">
      <c r="A19" s="1"/>
      <c r="B19" s="421"/>
      <c r="C19" s="422"/>
      <c r="D19" s="422"/>
      <c r="E19" s="105"/>
      <c r="F19" s="427"/>
      <c r="G19" s="427"/>
      <c r="H19" s="427"/>
      <c r="I19" s="427"/>
      <c r="J19" s="427"/>
      <c r="K19" s="424"/>
      <c r="L19" s="425"/>
      <c r="M19" s="225">
        <v>0</v>
      </c>
      <c r="N19" s="225" t="s">
        <v>284</v>
      </c>
      <c r="O19" s="225">
        <v>2</v>
      </c>
      <c r="P19" s="425"/>
      <c r="Q19" s="426"/>
      <c r="R19" s="423"/>
      <c r="S19" s="423"/>
      <c r="T19" s="423"/>
      <c r="U19" s="423"/>
      <c r="V19" s="423"/>
      <c r="W19" s="101"/>
      <c r="X19" s="412"/>
      <c r="Y19" s="412"/>
      <c r="Z19" s="412"/>
      <c r="AA19" s="412"/>
      <c r="AB19" s="101"/>
      <c r="AC19" s="143"/>
    </row>
    <row r="20" spans="1:29" ht="20.100000000000001" customHeight="1">
      <c r="A20" s="1"/>
      <c r="B20" s="421" t="s">
        <v>289</v>
      </c>
      <c r="C20" s="422">
        <v>0.4375</v>
      </c>
      <c r="D20" s="422"/>
      <c r="E20" s="105"/>
      <c r="F20" s="450" t="str">
        <f>P7</f>
        <v>ボンジボーラ栃木 セカンド</v>
      </c>
      <c r="G20" s="450"/>
      <c r="H20" s="450"/>
      <c r="I20" s="450"/>
      <c r="J20" s="450"/>
      <c r="K20" s="424">
        <v>3</v>
      </c>
      <c r="L20" s="425" t="s">
        <v>283</v>
      </c>
      <c r="M20" s="225">
        <v>0</v>
      </c>
      <c r="N20" s="225" t="s">
        <v>284</v>
      </c>
      <c r="O20" s="225">
        <v>0</v>
      </c>
      <c r="P20" s="425" t="s">
        <v>285</v>
      </c>
      <c r="Q20" s="426">
        <f>O20+O21</f>
        <v>0</v>
      </c>
      <c r="R20" s="446" t="str">
        <f>S7</f>
        <v>栃木ウーヴァＦＣ・Ｕ－１２</v>
      </c>
      <c r="S20" s="446"/>
      <c r="T20" s="446"/>
      <c r="U20" s="446"/>
      <c r="V20" s="446"/>
      <c r="W20" s="101"/>
      <c r="X20" s="412" t="s">
        <v>290</v>
      </c>
      <c r="Y20" s="412"/>
      <c r="Z20" s="412"/>
      <c r="AA20" s="412"/>
      <c r="AB20" s="101"/>
      <c r="AC20" s="143"/>
    </row>
    <row r="21" spans="1:29" ht="20.100000000000001" customHeight="1">
      <c r="A21" s="1"/>
      <c r="B21" s="421"/>
      <c r="C21" s="422"/>
      <c r="D21" s="422"/>
      <c r="E21" s="105"/>
      <c r="F21" s="450"/>
      <c r="G21" s="450"/>
      <c r="H21" s="450"/>
      <c r="I21" s="450"/>
      <c r="J21" s="450"/>
      <c r="K21" s="424"/>
      <c r="L21" s="425"/>
      <c r="M21" s="225">
        <v>0</v>
      </c>
      <c r="N21" s="225" t="s">
        <v>284</v>
      </c>
      <c r="O21" s="225">
        <v>0</v>
      </c>
      <c r="P21" s="425"/>
      <c r="Q21" s="426"/>
      <c r="R21" s="446"/>
      <c r="S21" s="446"/>
      <c r="T21" s="446"/>
      <c r="U21" s="446"/>
      <c r="V21" s="446"/>
      <c r="W21" s="101"/>
      <c r="X21" s="412"/>
      <c r="Y21" s="412"/>
      <c r="Z21" s="412"/>
      <c r="AA21" s="412"/>
      <c r="AB21" s="101"/>
      <c r="AC21" s="143"/>
    </row>
    <row r="22" spans="1:29" ht="20.100000000000001" customHeight="1">
      <c r="A22" s="1"/>
      <c r="B22" s="421" t="s">
        <v>291</v>
      </c>
      <c r="C22" s="422">
        <v>0.45833333333333331</v>
      </c>
      <c r="D22" s="422"/>
      <c r="E22" s="105"/>
      <c r="F22" s="423" t="str">
        <f>B7</f>
        <v>ＦＣアリーバ</v>
      </c>
      <c r="G22" s="423"/>
      <c r="H22" s="423"/>
      <c r="I22" s="423"/>
      <c r="J22" s="423"/>
      <c r="K22" s="424">
        <f>M22+M23</f>
        <v>2</v>
      </c>
      <c r="L22" s="425" t="s">
        <v>283</v>
      </c>
      <c r="M22" s="225">
        <v>0</v>
      </c>
      <c r="N22" s="225" t="s">
        <v>284</v>
      </c>
      <c r="O22" s="225">
        <v>0</v>
      </c>
      <c r="P22" s="425" t="s">
        <v>285</v>
      </c>
      <c r="Q22" s="426">
        <f>O22+O23</f>
        <v>0</v>
      </c>
      <c r="R22" s="427" t="str">
        <f>H7</f>
        <v>佐野ＳＳＳ</v>
      </c>
      <c r="S22" s="427"/>
      <c r="T22" s="427"/>
      <c r="U22" s="427"/>
      <c r="V22" s="427"/>
      <c r="W22" s="101"/>
      <c r="X22" s="412" t="s">
        <v>292</v>
      </c>
      <c r="Y22" s="412"/>
      <c r="Z22" s="412"/>
      <c r="AA22" s="412"/>
      <c r="AB22" s="101"/>
      <c r="AC22" s="143"/>
    </row>
    <row r="23" spans="1:29" ht="20.100000000000001" customHeight="1">
      <c r="A23" s="1"/>
      <c r="B23" s="421"/>
      <c r="C23" s="422"/>
      <c r="D23" s="422"/>
      <c r="E23" s="105"/>
      <c r="F23" s="423"/>
      <c r="G23" s="423"/>
      <c r="H23" s="423"/>
      <c r="I23" s="423"/>
      <c r="J23" s="423"/>
      <c r="K23" s="424"/>
      <c r="L23" s="425"/>
      <c r="M23" s="225">
        <v>2</v>
      </c>
      <c r="N23" s="225" t="s">
        <v>284</v>
      </c>
      <c r="O23" s="225">
        <v>0</v>
      </c>
      <c r="P23" s="425"/>
      <c r="Q23" s="426"/>
      <c r="R23" s="427"/>
      <c r="S23" s="427"/>
      <c r="T23" s="427"/>
      <c r="U23" s="427"/>
      <c r="V23" s="427"/>
      <c r="W23" s="101"/>
      <c r="X23" s="412"/>
      <c r="Y23" s="412"/>
      <c r="Z23" s="412"/>
      <c r="AA23" s="412"/>
      <c r="AB23" s="101"/>
      <c r="AC23" s="143"/>
    </row>
    <row r="24" spans="1:29" ht="20.100000000000001" customHeight="1">
      <c r="A24" s="1"/>
      <c r="B24" s="421" t="s">
        <v>293</v>
      </c>
      <c r="C24" s="422">
        <v>0.47916666666666669</v>
      </c>
      <c r="D24" s="422"/>
      <c r="E24" s="105"/>
      <c r="F24" s="446" t="str">
        <f>E7</f>
        <v>ＦＣバジェルボ那須烏山</v>
      </c>
      <c r="G24" s="446"/>
      <c r="H24" s="446"/>
      <c r="I24" s="446"/>
      <c r="J24" s="446"/>
      <c r="K24" s="424">
        <f>M24+M25</f>
        <v>0</v>
      </c>
      <c r="L24" s="425" t="s">
        <v>283</v>
      </c>
      <c r="M24" s="225">
        <v>0</v>
      </c>
      <c r="N24" s="225" t="s">
        <v>284</v>
      </c>
      <c r="O24" s="225">
        <v>0</v>
      </c>
      <c r="P24" s="425" t="s">
        <v>285</v>
      </c>
      <c r="Q24" s="426">
        <f>O24+O25</f>
        <v>1</v>
      </c>
      <c r="R24" s="423" t="str">
        <f>K7</f>
        <v>ＦＣ中村Ａ</v>
      </c>
      <c r="S24" s="423"/>
      <c r="T24" s="423"/>
      <c r="U24" s="423"/>
      <c r="V24" s="423"/>
      <c r="W24" s="101"/>
      <c r="X24" s="412" t="s">
        <v>294</v>
      </c>
      <c r="Y24" s="412"/>
      <c r="Z24" s="412"/>
      <c r="AA24" s="412"/>
      <c r="AB24" s="101"/>
      <c r="AC24" s="143"/>
    </row>
    <row r="25" spans="1:29" ht="20.100000000000001" customHeight="1">
      <c r="A25" s="1"/>
      <c r="B25" s="421"/>
      <c r="C25" s="422"/>
      <c r="D25" s="422"/>
      <c r="E25" s="105"/>
      <c r="F25" s="446"/>
      <c r="G25" s="446"/>
      <c r="H25" s="446"/>
      <c r="I25" s="446"/>
      <c r="J25" s="446"/>
      <c r="K25" s="424"/>
      <c r="L25" s="425"/>
      <c r="M25" s="225">
        <v>0</v>
      </c>
      <c r="N25" s="225" t="s">
        <v>284</v>
      </c>
      <c r="O25" s="225">
        <v>1</v>
      </c>
      <c r="P25" s="425"/>
      <c r="Q25" s="426"/>
      <c r="R25" s="423"/>
      <c r="S25" s="423"/>
      <c r="T25" s="423"/>
      <c r="U25" s="423"/>
      <c r="V25" s="423"/>
      <c r="W25" s="101"/>
      <c r="X25" s="412"/>
      <c r="Y25" s="412"/>
      <c r="Z25" s="412"/>
      <c r="AA25" s="412"/>
      <c r="AB25" s="101"/>
      <c r="AC25" s="143"/>
    </row>
    <row r="26" spans="1:29" ht="20.100000000000001" customHeight="1">
      <c r="A26" s="143"/>
      <c r="B26" s="421" t="s">
        <v>295</v>
      </c>
      <c r="C26" s="422">
        <v>0.5</v>
      </c>
      <c r="D26" s="422"/>
      <c r="E26" s="105"/>
      <c r="F26" s="428" t="str">
        <f>P7</f>
        <v>ボンジボーラ栃木 セカンド</v>
      </c>
      <c r="G26" s="428"/>
      <c r="H26" s="428"/>
      <c r="I26" s="428"/>
      <c r="J26" s="428"/>
      <c r="K26" s="424">
        <f>M26+M27</f>
        <v>0</v>
      </c>
      <c r="L26" s="425" t="s">
        <v>283</v>
      </c>
      <c r="M26" s="225">
        <v>0</v>
      </c>
      <c r="N26" s="225" t="s">
        <v>284</v>
      </c>
      <c r="O26" s="225">
        <v>1</v>
      </c>
      <c r="P26" s="425" t="s">
        <v>285</v>
      </c>
      <c r="Q26" s="426">
        <f>O26+O27</f>
        <v>2</v>
      </c>
      <c r="R26" s="447" t="str">
        <f>V7</f>
        <v>ＦＣグランディール宇都宮</v>
      </c>
      <c r="S26" s="447"/>
      <c r="T26" s="447"/>
      <c r="U26" s="447"/>
      <c r="V26" s="447"/>
      <c r="W26" s="101"/>
      <c r="X26" s="412" t="s">
        <v>296</v>
      </c>
      <c r="Y26" s="412"/>
      <c r="Z26" s="412"/>
      <c r="AA26" s="412"/>
      <c r="AB26" s="101"/>
      <c r="AC26" s="143"/>
    </row>
    <row r="27" spans="1:29" ht="20.100000000000001" customHeight="1">
      <c r="A27" s="143"/>
      <c r="B27" s="421"/>
      <c r="C27" s="422"/>
      <c r="D27" s="422"/>
      <c r="E27" s="105"/>
      <c r="F27" s="428"/>
      <c r="G27" s="428"/>
      <c r="H27" s="428"/>
      <c r="I27" s="428"/>
      <c r="J27" s="428"/>
      <c r="K27" s="424"/>
      <c r="L27" s="425"/>
      <c r="M27" s="225">
        <v>0</v>
      </c>
      <c r="N27" s="225" t="s">
        <v>284</v>
      </c>
      <c r="O27" s="225">
        <v>1</v>
      </c>
      <c r="P27" s="425"/>
      <c r="Q27" s="426"/>
      <c r="R27" s="447"/>
      <c r="S27" s="447"/>
      <c r="T27" s="447"/>
      <c r="U27" s="447"/>
      <c r="V27" s="447"/>
      <c r="W27" s="101"/>
      <c r="X27" s="412"/>
      <c r="Y27" s="412"/>
      <c r="Z27" s="412"/>
      <c r="AA27" s="412"/>
      <c r="AB27" s="101"/>
      <c r="AC27" s="143"/>
    </row>
    <row r="28" spans="1:29" ht="20.100000000000001" customHeight="1">
      <c r="A28" s="1"/>
      <c r="B28" s="421" t="s">
        <v>297</v>
      </c>
      <c r="C28" s="422">
        <v>0.52083333333333337</v>
      </c>
      <c r="D28" s="422"/>
      <c r="E28" s="105"/>
      <c r="F28" s="423" t="str">
        <f>B7</f>
        <v>ＦＣアリーバ</v>
      </c>
      <c r="G28" s="423"/>
      <c r="H28" s="423"/>
      <c r="I28" s="423"/>
      <c r="J28" s="423"/>
      <c r="K28" s="424">
        <f>M28+M29</f>
        <v>2</v>
      </c>
      <c r="L28" s="425" t="s">
        <v>283</v>
      </c>
      <c r="M28" s="225">
        <v>1</v>
      </c>
      <c r="N28" s="225" t="s">
        <v>284</v>
      </c>
      <c r="O28" s="225">
        <v>0</v>
      </c>
      <c r="P28" s="425" t="s">
        <v>285</v>
      </c>
      <c r="Q28" s="426">
        <f>O28+O29</f>
        <v>0</v>
      </c>
      <c r="R28" s="427" t="str">
        <f>K7</f>
        <v>ＦＣ中村Ａ</v>
      </c>
      <c r="S28" s="427"/>
      <c r="T28" s="427"/>
      <c r="U28" s="427"/>
      <c r="V28" s="427"/>
      <c r="W28" s="101"/>
      <c r="X28" s="412" t="s">
        <v>286</v>
      </c>
      <c r="Y28" s="412"/>
      <c r="Z28" s="412"/>
      <c r="AA28" s="412"/>
      <c r="AB28" s="101"/>
      <c r="AC28" s="143"/>
    </row>
    <row r="29" spans="1:29" ht="20.100000000000001" customHeight="1">
      <c r="A29" s="1"/>
      <c r="B29" s="421"/>
      <c r="C29" s="422"/>
      <c r="D29" s="422"/>
      <c r="E29" s="105"/>
      <c r="F29" s="423"/>
      <c r="G29" s="423"/>
      <c r="H29" s="423"/>
      <c r="I29" s="423"/>
      <c r="J29" s="423"/>
      <c r="K29" s="424"/>
      <c r="L29" s="425"/>
      <c r="M29" s="225">
        <v>1</v>
      </c>
      <c r="N29" s="225" t="s">
        <v>284</v>
      </c>
      <c r="O29" s="225">
        <v>0</v>
      </c>
      <c r="P29" s="425"/>
      <c r="Q29" s="426"/>
      <c r="R29" s="427"/>
      <c r="S29" s="427"/>
      <c r="T29" s="427"/>
      <c r="U29" s="427"/>
      <c r="V29" s="427"/>
      <c r="W29" s="101"/>
      <c r="X29" s="412"/>
      <c r="Y29" s="412"/>
      <c r="Z29" s="412"/>
      <c r="AA29" s="412"/>
      <c r="AB29" s="101"/>
      <c r="AC29" s="143"/>
    </row>
    <row r="30" spans="1:29" ht="20.100000000000001" customHeight="1">
      <c r="A30" s="1"/>
      <c r="B30" s="421" t="s">
        <v>298</v>
      </c>
      <c r="C30" s="422">
        <v>0.54166666666666663</v>
      </c>
      <c r="D30" s="422"/>
      <c r="E30" s="105"/>
      <c r="F30" s="446" t="str">
        <f>E7</f>
        <v>ＦＣバジェルボ那須烏山</v>
      </c>
      <c r="G30" s="446"/>
      <c r="H30" s="446"/>
      <c r="I30" s="446"/>
      <c r="J30" s="446"/>
      <c r="K30" s="424">
        <f>M30+M31</f>
        <v>0</v>
      </c>
      <c r="L30" s="425" t="s">
        <v>283</v>
      </c>
      <c r="M30" s="225">
        <v>0</v>
      </c>
      <c r="N30" s="225" t="s">
        <v>284</v>
      </c>
      <c r="O30" s="225">
        <v>1</v>
      </c>
      <c r="P30" s="425" t="s">
        <v>285</v>
      </c>
      <c r="Q30" s="426">
        <f>O30+O31</f>
        <v>2</v>
      </c>
      <c r="R30" s="423" t="str">
        <f>H7</f>
        <v>佐野ＳＳＳ</v>
      </c>
      <c r="S30" s="423"/>
      <c r="T30" s="423"/>
      <c r="U30" s="423"/>
      <c r="V30" s="423"/>
      <c r="W30" s="101"/>
      <c r="X30" s="412" t="s">
        <v>288</v>
      </c>
      <c r="Y30" s="412"/>
      <c r="Z30" s="412"/>
      <c r="AA30" s="412"/>
      <c r="AB30" s="101"/>
      <c r="AC30" s="143"/>
    </row>
    <row r="31" spans="1:29" ht="20.100000000000001" customHeight="1">
      <c r="A31" s="1"/>
      <c r="B31" s="421"/>
      <c r="C31" s="422"/>
      <c r="D31" s="422"/>
      <c r="E31" s="105"/>
      <c r="F31" s="446"/>
      <c r="G31" s="446"/>
      <c r="H31" s="446"/>
      <c r="I31" s="446"/>
      <c r="J31" s="446"/>
      <c r="K31" s="424"/>
      <c r="L31" s="425"/>
      <c r="M31" s="225">
        <v>0</v>
      </c>
      <c r="N31" s="225" t="s">
        <v>284</v>
      </c>
      <c r="O31" s="225">
        <v>1</v>
      </c>
      <c r="P31" s="425"/>
      <c r="Q31" s="426"/>
      <c r="R31" s="423"/>
      <c r="S31" s="423"/>
      <c r="T31" s="423"/>
      <c r="U31" s="423"/>
      <c r="V31" s="423"/>
      <c r="W31" s="101"/>
      <c r="X31" s="412"/>
      <c r="Y31" s="412"/>
      <c r="Z31" s="412"/>
      <c r="AA31" s="412"/>
      <c r="AB31" s="101"/>
      <c r="AC31" s="143"/>
    </row>
    <row r="32" spans="1:29" ht="20.100000000000001" customHeight="1">
      <c r="A32" s="1"/>
      <c r="B32" s="421" t="s">
        <v>299</v>
      </c>
      <c r="C32" s="422">
        <v>0.5625</v>
      </c>
      <c r="D32" s="422"/>
      <c r="E32" s="105"/>
      <c r="F32" s="446" t="str">
        <f>S7</f>
        <v>栃木ウーヴァＦＣ・Ｕ－１２</v>
      </c>
      <c r="G32" s="446"/>
      <c r="H32" s="446"/>
      <c r="I32" s="446"/>
      <c r="J32" s="446"/>
      <c r="K32" s="424">
        <f>M32+M33</f>
        <v>0</v>
      </c>
      <c r="L32" s="425" t="s">
        <v>283</v>
      </c>
      <c r="M32" s="225">
        <v>0</v>
      </c>
      <c r="N32" s="225" t="s">
        <v>284</v>
      </c>
      <c r="O32" s="225">
        <v>1</v>
      </c>
      <c r="P32" s="425" t="s">
        <v>285</v>
      </c>
      <c r="Q32" s="426">
        <f>O32+O33</f>
        <v>1</v>
      </c>
      <c r="R32" s="447" t="str">
        <f>V7</f>
        <v>ＦＣグランディール宇都宮</v>
      </c>
      <c r="S32" s="447"/>
      <c r="T32" s="447"/>
      <c r="U32" s="447"/>
      <c r="V32" s="447"/>
      <c r="W32" s="101"/>
      <c r="X32" s="412" t="s">
        <v>300</v>
      </c>
      <c r="Y32" s="412"/>
      <c r="Z32" s="412"/>
      <c r="AA32" s="412"/>
      <c r="AB32" s="101"/>
      <c r="AC32" s="143"/>
    </row>
    <row r="33" spans="1:29" ht="20.100000000000001" customHeight="1">
      <c r="A33" s="1"/>
      <c r="B33" s="421"/>
      <c r="C33" s="422"/>
      <c r="D33" s="422"/>
      <c r="E33" s="105"/>
      <c r="F33" s="446"/>
      <c r="G33" s="446"/>
      <c r="H33" s="446"/>
      <c r="I33" s="446"/>
      <c r="J33" s="446"/>
      <c r="K33" s="424"/>
      <c r="L33" s="425"/>
      <c r="M33" s="225">
        <v>0</v>
      </c>
      <c r="N33" s="225" t="s">
        <v>284</v>
      </c>
      <c r="O33" s="225">
        <v>0</v>
      </c>
      <c r="P33" s="425"/>
      <c r="Q33" s="426"/>
      <c r="R33" s="447"/>
      <c r="S33" s="447"/>
      <c r="T33" s="447"/>
      <c r="U33" s="447"/>
      <c r="V33" s="447"/>
      <c r="W33" s="101"/>
      <c r="X33" s="412"/>
      <c r="Y33" s="412"/>
      <c r="Z33" s="412"/>
      <c r="AA33" s="412"/>
      <c r="AB33" s="101"/>
      <c r="AC33" s="143"/>
    </row>
    <row r="34" spans="1:29" ht="20.100000000000001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9" ht="20.100000000000001" customHeight="1">
      <c r="A35" s="413" t="str">
        <f>F3&amp; CHAR(10) &amp;"リーグ"</f>
        <v>A
リーグ</v>
      </c>
      <c r="B35" s="414"/>
      <c r="C35" s="417" t="str">
        <f>B7</f>
        <v>ＦＣアリーバ</v>
      </c>
      <c r="D35" s="418"/>
      <c r="E35" s="404" t="str">
        <f>E7</f>
        <v>ＦＣバジェルボ那須烏山</v>
      </c>
      <c r="F35" s="405"/>
      <c r="G35" s="417" t="str">
        <f>H7</f>
        <v>佐野ＳＳＳ</v>
      </c>
      <c r="H35" s="418"/>
      <c r="I35" s="417" t="str">
        <f>K7</f>
        <v>ＦＣ中村Ａ</v>
      </c>
      <c r="J35" s="418"/>
      <c r="K35" s="408" t="s">
        <v>301</v>
      </c>
      <c r="L35" s="408" t="s">
        <v>302</v>
      </c>
      <c r="M35" s="408" t="s">
        <v>303</v>
      </c>
      <c r="N35" s="144"/>
      <c r="O35" s="413" t="str">
        <f>S3&amp; CHAR(10) &amp;"リーグ"</f>
        <v>AA
リーグ</v>
      </c>
      <c r="P35" s="414"/>
      <c r="Q35" s="404" t="str">
        <f>P7</f>
        <v>ボンジボーラ栃木 セカンド</v>
      </c>
      <c r="R35" s="405"/>
      <c r="S35" s="404" t="str">
        <f>S7</f>
        <v>栃木ウーヴァＦＣ・Ｕ－１２</v>
      </c>
      <c r="T35" s="405"/>
      <c r="U35" s="442" t="str">
        <f>V7</f>
        <v>ＦＣグランディール宇都宮</v>
      </c>
      <c r="V35" s="443"/>
      <c r="W35" s="408" t="s">
        <v>301</v>
      </c>
      <c r="X35" s="408" t="s">
        <v>302</v>
      </c>
      <c r="Y35" s="408" t="s">
        <v>303</v>
      </c>
      <c r="Z35" s="237"/>
      <c r="AA35" s="238"/>
    </row>
    <row r="36" spans="1:29" ht="20.100000000000001" customHeight="1">
      <c r="A36" s="415"/>
      <c r="B36" s="416"/>
      <c r="C36" s="419"/>
      <c r="D36" s="420"/>
      <c r="E36" s="406"/>
      <c r="F36" s="407"/>
      <c r="G36" s="419"/>
      <c r="H36" s="420"/>
      <c r="I36" s="419"/>
      <c r="J36" s="420"/>
      <c r="K36" s="409"/>
      <c r="L36" s="409"/>
      <c r="M36" s="409"/>
      <c r="N36" s="144"/>
      <c r="O36" s="415"/>
      <c r="P36" s="416"/>
      <c r="Q36" s="406"/>
      <c r="R36" s="407"/>
      <c r="S36" s="406"/>
      <c r="T36" s="407"/>
      <c r="U36" s="448"/>
      <c r="V36" s="449"/>
      <c r="W36" s="409"/>
      <c r="X36" s="409"/>
      <c r="Y36" s="409"/>
      <c r="Z36" s="237"/>
      <c r="AA36" s="238"/>
    </row>
    <row r="37" spans="1:29" ht="20.100000000000001" customHeight="1">
      <c r="A37" s="396" t="str">
        <f>B7</f>
        <v>ＦＣアリーバ</v>
      </c>
      <c r="B37" s="397"/>
      <c r="C37" s="239"/>
      <c r="D37" s="223"/>
      <c r="E37" s="224">
        <f>K16</f>
        <v>3</v>
      </c>
      <c r="F37" s="240">
        <f>Q16</f>
        <v>0</v>
      </c>
      <c r="G37" s="224">
        <f>K22</f>
        <v>2</v>
      </c>
      <c r="H37" s="240">
        <f>Q22</f>
        <v>0</v>
      </c>
      <c r="I37" s="224">
        <f>K28</f>
        <v>2</v>
      </c>
      <c r="J37" s="240">
        <f>Q28</f>
        <v>0</v>
      </c>
      <c r="K37" s="410">
        <f>COUNTIF(C38:J38,"○")*3+COUNTIF(C38:J38,"△")</f>
        <v>9</v>
      </c>
      <c r="L37" s="392">
        <f>C37-D37+E37-F37+G37-H37+I37-J37</f>
        <v>7</v>
      </c>
      <c r="M37" s="410">
        <v>1</v>
      </c>
      <c r="N37" s="144"/>
      <c r="O37" s="404" t="str">
        <f>P7</f>
        <v>ボンジボーラ栃木 セカンド</v>
      </c>
      <c r="P37" s="405"/>
      <c r="Q37" s="239"/>
      <c r="R37" s="223"/>
      <c r="S37" s="224">
        <f>K20</f>
        <v>3</v>
      </c>
      <c r="T37" s="240">
        <f>Q20</f>
        <v>0</v>
      </c>
      <c r="U37" s="224">
        <f>K26</f>
        <v>0</v>
      </c>
      <c r="V37" s="240">
        <f>Q26</f>
        <v>2</v>
      </c>
      <c r="W37" s="410">
        <f>COUNTIF(Q38:V38,"○")*3+COUNTIF(Q38:V38,"△")</f>
        <v>3</v>
      </c>
      <c r="X37" s="392">
        <f>Q37-R37+S37-T37+U37-V37</f>
        <v>1</v>
      </c>
      <c r="Y37" s="410">
        <v>2</v>
      </c>
      <c r="Z37" s="237"/>
      <c r="AA37" s="238"/>
    </row>
    <row r="38" spans="1:29" ht="20.100000000000001" customHeight="1">
      <c r="A38" s="398"/>
      <c r="B38" s="399"/>
      <c r="C38" s="224"/>
      <c r="D38" s="241"/>
      <c r="E38" s="394" t="str">
        <f>IF(E37&gt;F37,"○",IF(E37&lt;F37,"×",IF(E37=F37,"△")))</f>
        <v>○</v>
      </c>
      <c r="F38" s="395"/>
      <c r="G38" s="394" t="str">
        <f t="shared" ref="G38" si="0">IF(G37&gt;H37,"○",IF(G37&lt;H37,"×",IF(G37=H37,"△")))</f>
        <v>○</v>
      </c>
      <c r="H38" s="395"/>
      <c r="I38" s="394" t="str">
        <f t="shared" ref="I38" si="1">IF(I37&gt;J37,"○",IF(I37&lt;J37,"×",IF(I37=J37,"△")))</f>
        <v>○</v>
      </c>
      <c r="J38" s="395"/>
      <c r="K38" s="411"/>
      <c r="L38" s="393"/>
      <c r="M38" s="411"/>
      <c r="N38" s="144"/>
      <c r="O38" s="406"/>
      <c r="P38" s="407"/>
      <c r="Q38" s="224"/>
      <c r="R38" s="241"/>
      <c r="S38" s="394" t="str">
        <f>IF(S37&gt;T37,"○",IF(S37&lt;T37,"×",IF(S37=T37,"△")))</f>
        <v>○</v>
      </c>
      <c r="T38" s="395"/>
      <c r="U38" s="394" t="str">
        <f t="shared" ref="U38" si="2">IF(U37&gt;V37,"○",IF(U37&lt;V37,"×",IF(U37=V37,"△")))</f>
        <v>×</v>
      </c>
      <c r="V38" s="395"/>
      <c r="W38" s="411"/>
      <c r="X38" s="393"/>
      <c r="Y38" s="411"/>
      <c r="Z38" s="237"/>
      <c r="AA38" s="238"/>
    </row>
    <row r="39" spans="1:29" ht="20.100000000000001" customHeight="1">
      <c r="A39" s="400" t="str">
        <f>E7</f>
        <v>ＦＣバジェルボ那須烏山</v>
      </c>
      <c r="B39" s="401"/>
      <c r="C39" s="224">
        <f>Q16</f>
        <v>0</v>
      </c>
      <c r="D39" s="240">
        <f>K16</f>
        <v>3</v>
      </c>
      <c r="E39" s="239"/>
      <c r="F39" s="223"/>
      <c r="G39" s="224">
        <f>K30</f>
        <v>0</v>
      </c>
      <c r="H39" s="240">
        <f>Q30</f>
        <v>2</v>
      </c>
      <c r="I39" s="224">
        <f>K24</f>
        <v>0</v>
      </c>
      <c r="J39" s="240">
        <f>Q24</f>
        <v>1</v>
      </c>
      <c r="K39" s="410">
        <f t="shared" ref="K39" si="3">COUNTIF(C40:J40,"○")*3+COUNTIF(C40:J40,"△")</f>
        <v>0</v>
      </c>
      <c r="L39" s="392">
        <f t="shared" ref="L39" si="4">C39-D39+E39-F39+G39-H39+I39-J39</f>
        <v>-6</v>
      </c>
      <c r="M39" s="410">
        <v>4</v>
      </c>
      <c r="N39" s="144"/>
      <c r="O39" s="404" t="str">
        <f>S7</f>
        <v>栃木ウーヴァＦＣ・Ｕ－１２</v>
      </c>
      <c r="P39" s="405"/>
      <c r="Q39" s="224">
        <f>Q20</f>
        <v>0</v>
      </c>
      <c r="R39" s="240">
        <f>K20</f>
        <v>3</v>
      </c>
      <c r="S39" s="239"/>
      <c r="T39" s="223"/>
      <c r="U39" s="224">
        <f>K32</f>
        <v>0</v>
      </c>
      <c r="V39" s="240">
        <f>Q32</f>
        <v>1</v>
      </c>
      <c r="W39" s="410">
        <f>COUNTIF(Q40:V40,"○")*3+COUNTIF(Q40:V40,"△")</f>
        <v>0</v>
      </c>
      <c r="X39" s="392">
        <f>Q39-R39+S39-T39+U39-V39</f>
        <v>-4</v>
      </c>
      <c r="Y39" s="410">
        <v>3</v>
      </c>
      <c r="Z39" s="237"/>
      <c r="AA39" s="238"/>
    </row>
    <row r="40" spans="1:29" ht="20.100000000000001" customHeight="1">
      <c r="A40" s="402"/>
      <c r="B40" s="403"/>
      <c r="C40" s="394" t="str">
        <f>IF(C39&gt;D39,"○",IF(C39&lt;D39,"×",IF(C39=D39,"△")))</f>
        <v>×</v>
      </c>
      <c r="D40" s="395"/>
      <c r="E40" s="224"/>
      <c r="F40" s="241"/>
      <c r="G40" s="394" t="str">
        <f>IF(G39&gt;H39,"○",IF(G39&lt;H39,"×",IF(G39=H39,"△")))</f>
        <v>×</v>
      </c>
      <c r="H40" s="395"/>
      <c r="I40" s="394" t="str">
        <f>IF(I39&gt;J39,"○",IF(I39&lt;J39,"×",IF(I39=J39,"△")))</f>
        <v>×</v>
      </c>
      <c r="J40" s="395"/>
      <c r="K40" s="411"/>
      <c r="L40" s="393"/>
      <c r="M40" s="411"/>
      <c r="N40" s="144"/>
      <c r="O40" s="406"/>
      <c r="P40" s="407"/>
      <c r="Q40" s="394" t="str">
        <f>IF(Q39&gt;R39,"○",IF(Q39&lt;R39,"×",IF(Q39=R39,"△")))</f>
        <v>×</v>
      </c>
      <c r="R40" s="395"/>
      <c r="S40" s="224"/>
      <c r="T40" s="241"/>
      <c r="U40" s="394" t="str">
        <f>IF(U39&gt;V39,"○",IF(U39&lt;V39,"×",IF(U39=V39,"△")))</f>
        <v>×</v>
      </c>
      <c r="V40" s="395"/>
      <c r="W40" s="411"/>
      <c r="X40" s="393"/>
      <c r="Y40" s="411"/>
      <c r="Z40" s="237"/>
      <c r="AA40" s="238"/>
    </row>
    <row r="41" spans="1:29" ht="20.100000000000001" customHeight="1">
      <c r="A41" s="396" t="str">
        <f>H7</f>
        <v>佐野ＳＳＳ</v>
      </c>
      <c r="B41" s="397"/>
      <c r="C41" s="242">
        <f>Q22</f>
        <v>0</v>
      </c>
      <c r="D41" s="240">
        <f>K22</f>
        <v>2</v>
      </c>
      <c r="E41" s="242">
        <f>Q30</f>
        <v>2</v>
      </c>
      <c r="F41" s="240">
        <f>K30</f>
        <v>0</v>
      </c>
      <c r="G41" s="239"/>
      <c r="H41" s="223"/>
      <c r="I41" s="242">
        <f>K18</f>
        <v>0</v>
      </c>
      <c r="J41" s="240">
        <f>Q18</f>
        <v>5</v>
      </c>
      <c r="K41" s="392">
        <f>COUNTIF(C42:J42,"○")*3+COUNTIF(C42:J42,"△")</f>
        <v>3</v>
      </c>
      <c r="L41" s="392">
        <f t="shared" ref="L41" si="5">C41-D41+E41-F41+G41-H41+I41-J41</f>
        <v>-5</v>
      </c>
      <c r="M41" s="392">
        <v>3</v>
      </c>
      <c r="N41" s="144"/>
      <c r="O41" s="442" t="str">
        <f>V7</f>
        <v>ＦＣグランディール宇都宮</v>
      </c>
      <c r="P41" s="443"/>
      <c r="Q41" s="242">
        <f>Q26</f>
        <v>2</v>
      </c>
      <c r="R41" s="240">
        <f>K26</f>
        <v>0</v>
      </c>
      <c r="S41" s="242">
        <f>Q32</f>
        <v>1</v>
      </c>
      <c r="T41" s="240">
        <f>K32</f>
        <v>0</v>
      </c>
      <c r="U41" s="239"/>
      <c r="V41" s="223"/>
      <c r="W41" s="392">
        <f>COUNTIF(Q42:V42,"○")*3+COUNTIF(Q42:V42,"△")</f>
        <v>6</v>
      </c>
      <c r="X41" s="392">
        <f>Q41-R41+S41-T41+U41-V41</f>
        <v>3</v>
      </c>
      <c r="Y41" s="392">
        <v>1</v>
      </c>
      <c r="Z41" s="237"/>
      <c r="AA41" s="238"/>
    </row>
    <row r="42" spans="1:29" ht="20.100000000000001" customHeight="1">
      <c r="A42" s="398"/>
      <c r="B42" s="399"/>
      <c r="C42" s="394" t="str">
        <f>IF(C41&gt;D41,"○",IF(C41&lt;D41,"×",IF(C41=D41,"△")))</f>
        <v>×</v>
      </c>
      <c r="D42" s="395"/>
      <c r="E42" s="394" t="str">
        <f>IF(E41&gt;F41,"○",IF(E41&lt;F41,"×",IF(E41=F41,"△")))</f>
        <v>○</v>
      </c>
      <c r="F42" s="395"/>
      <c r="G42" s="224"/>
      <c r="H42" s="241"/>
      <c r="I42" s="394" t="str">
        <f>IF(I41&gt;J41,"○",IF(I41&lt;J41,"×",IF(I41=J41,"△")))</f>
        <v>×</v>
      </c>
      <c r="J42" s="395"/>
      <c r="K42" s="393"/>
      <c r="L42" s="393"/>
      <c r="M42" s="393"/>
      <c r="N42" s="144"/>
      <c r="O42" s="444"/>
      <c r="P42" s="445"/>
      <c r="Q42" s="417" t="str">
        <f t="shared" ref="Q42" si="6">IF(Q41&gt;R41,"○",IF(Q41&lt;R41,"×",IF(Q41=R41,"△")))</f>
        <v>○</v>
      </c>
      <c r="R42" s="418"/>
      <c r="S42" s="417" t="str">
        <f t="shared" ref="S42" si="7">IF(S41&gt;T41,"○",IF(S41&lt;T41,"×",IF(S41=T41,"△")))</f>
        <v>○</v>
      </c>
      <c r="T42" s="418"/>
      <c r="U42" s="243"/>
      <c r="V42" s="244"/>
      <c r="W42" s="441"/>
      <c r="X42" s="441"/>
      <c r="Y42" s="441"/>
      <c r="Z42" s="237"/>
      <c r="AA42" s="238"/>
    </row>
    <row r="43" spans="1:29" ht="20.100000000000001" customHeight="1">
      <c r="A43" s="396" t="str">
        <f>K7</f>
        <v>ＦＣ中村Ａ</v>
      </c>
      <c r="B43" s="397"/>
      <c r="C43" s="242">
        <f>Q28</f>
        <v>0</v>
      </c>
      <c r="D43" s="240">
        <f>K28</f>
        <v>2</v>
      </c>
      <c r="E43" s="242">
        <f>Q24</f>
        <v>1</v>
      </c>
      <c r="F43" s="240">
        <f>K24</f>
        <v>0</v>
      </c>
      <c r="G43" s="148">
        <f>Q18</f>
        <v>5</v>
      </c>
      <c r="H43" s="240">
        <f>K18</f>
        <v>0</v>
      </c>
      <c r="I43" s="239"/>
      <c r="J43" s="223"/>
      <c r="K43" s="392">
        <f t="shared" ref="K43" si="8">COUNTIF(C44:J44,"○")*3+COUNTIF(C44:J44,"△")</f>
        <v>6</v>
      </c>
      <c r="L43" s="392">
        <f t="shared" ref="L43" si="9">C43-D43+E43-F43+G43-H43+I43-J43</f>
        <v>4</v>
      </c>
      <c r="M43" s="392">
        <v>2</v>
      </c>
      <c r="N43" s="144"/>
      <c r="O43" s="438"/>
      <c r="P43" s="438"/>
      <c r="Q43" s="106"/>
      <c r="R43" s="106"/>
      <c r="S43" s="106"/>
      <c r="T43" s="106"/>
      <c r="U43" s="106"/>
      <c r="V43" s="106"/>
      <c r="W43" s="106"/>
      <c r="X43" s="106"/>
      <c r="Y43" s="440"/>
      <c r="Z43" s="437"/>
      <c r="AA43" s="437"/>
    </row>
    <row r="44" spans="1:29" ht="20.100000000000001" customHeight="1">
      <c r="A44" s="398"/>
      <c r="B44" s="399"/>
      <c r="C44" s="394" t="str">
        <f>IF(C43&gt;D43,"○",IF(C43&lt;D43,"×",IF(C43=D43,"△")))</f>
        <v>×</v>
      </c>
      <c r="D44" s="395"/>
      <c r="E44" s="394" t="str">
        <f>IF(E43&gt;F43,"○",IF(E43&lt;F43,"×",IF(E43=F43,"△")))</f>
        <v>○</v>
      </c>
      <c r="F44" s="395"/>
      <c r="G44" s="394" t="str">
        <f>IF(G43&gt;H43,"○",IF(G43&lt;H43,"×",IF(G43=H43,"△")))</f>
        <v>○</v>
      </c>
      <c r="H44" s="395"/>
      <c r="I44" s="224"/>
      <c r="J44" s="241"/>
      <c r="K44" s="393"/>
      <c r="L44" s="393"/>
      <c r="M44" s="393"/>
      <c r="N44" s="144"/>
      <c r="O44" s="439"/>
      <c r="P44" s="439"/>
      <c r="Q44" s="437"/>
      <c r="R44" s="437"/>
      <c r="S44" s="437"/>
      <c r="T44" s="437"/>
      <c r="U44" s="437"/>
      <c r="V44" s="437"/>
      <c r="W44" s="107"/>
      <c r="X44" s="107"/>
      <c r="Y44" s="437"/>
      <c r="Z44" s="437"/>
      <c r="AA44" s="437"/>
    </row>
    <row r="45" spans="1:29" ht="20.100000000000001" customHeight="1">
      <c r="A45" s="233"/>
      <c r="B45" s="233"/>
      <c r="C45" s="148"/>
      <c r="D45" s="148"/>
      <c r="E45" s="148"/>
      <c r="F45" s="148"/>
      <c r="G45" s="148"/>
      <c r="H45" s="148"/>
      <c r="I45" s="149"/>
      <c r="J45" s="149"/>
      <c r="K45" s="232"/>
      <c r="L45" s="232"/>
      <c r="M45" s="232"/>
      <c r="N45" s="144"/>
      <c r="O45" s="233"/>
      <c r="P45" s="233"/>
      <c r="Q45" s="232"/>
      <c r="R45" s="232"/>
      <c r="S45" s="232"/>
      <c r="T45" s="232"/>
      <c r="U45" s="232"/>
      <c r="V45" s="232"/>
      <c r="W45" s="107"/>
      <c r="X45" s="107"/>
      <c r="Y45" s="232"/>
      <c r="Z45" s="232"/>
      <c r="AA45" s="232"/>
    </row>
    <row r="46" spans="1:29" ht="30" customHeight="1">
      <c r="A46" s="23" t="str">
        <f>A1</f>
        <v>■第1日　10月16日</v>
      </c>
      <c r="B46" s="23"/>
      <c r="C46" s="23"/>
      <c r="D46" s="23"/>
      <c r="E46" s="23"/>
      <c r="F46" s="23"/>
      <c r="G46" s="23"/>
      <c r="H46" s="434" t="str">
        <f>H1</f>
        <v>一次リーグ</v>
      </c>
      <c r="I46" s="434"/>
      <c r="J46" s="434"/>
      <c r="K46" s="434"/>
      <c r="L46" s="434"/>
      <c r="O46" s="434" t="s">
        <v>304</v>
      </c>
      <c r="P46" s="434"/>
      <c r="Q46" s="434"/>
      <c r="R46" s="434" t="str">
        <f>U10組合せ①!T6</f>
        <v>鬼怒川運動公園A</v>
      </c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29" ht="10.199999999999999" customHeight="1">
      <c r="A47" s="23"/>
      <c r="B47" s="23"/>
      <c r="C47" s="23"/>
      <c r="O47" s="230"/>
      <c r="P47" s="230"/>
      <c r="Q47" s="230"/>
      <c r="R47" s="28"/>
      <c r="S47" s="28"/>
      <c r="T47" s="28"/>
      <c r="U47" s="28"/>
      <c r="V47" s="28"/>
      <c r="W47" s="28"/>
    </row>
    <row r="48" spans="1:29" ht="20.100000000000001" customHeight="1">
      <c r="A48" s="23"/>
      <c r="E48" s="108"/>
      <c r="H48" s="435" t="s">
        <v>305</v>
      </c>
      <c r="I48" s="435"/>
      <c r="J48" s="144"/>
      <c r="K48" s="144"/>
      <c r="L48" s="144"/>
      <c r="M48" s="144"/>
      <c r="N48" s="144"/>
      <c r="O48" s="144"/>
      <c r="P48" s="231"/>
      <c r="Q48" s="231"/>
      <c r="R48" s="231"/>
      <c r="S48" s="435" t="s">
        <v>306</v>
      </c>
      <c r="T48" s="435"/>
      <c r="U48" s="144"/>
      <c r="V48" s="109"/>
      <c r="W48" s="109"/>
      <c r="X48" s="144"/>
      <c r="Y48" s="144"/>
      <c r="Z48" s="144"/>
      <c r="AA48" s="144"/>
    </row>
    <row r="49" spans="1:29" ht="20.100000000000001" customHeight="1">
      <c r="A49" s="13"/>
      <c r="E49" s="26"/>
      <c r="F49" s="24"/>
      <c r="G49" s="14"/>
      <c r="H49" s="14"/>
      <c r="I49" s="254"/>
      <c r="J49" s="14"/>
      <c r="K49" s="14"/>
      <c r="L49" s="22"/>
      <c r="M49" s="22"/>
      <c r="N49" s="22"/>
      <c r="O49" s="22"/>
      <c r="P49" s="22"/>
      <c r="Q49" s="14"/>
      <c r="R49" s="14"/>
      <c r="S49" s="24"/>
      <c r="T49" s="254"/>
      <c r="V49" s="22"/>
      <c r="W49" s="22"/>
      <c r="Z49" s="13"/>
    </row>
    <row r="50" spans="1:29" ht="20.100000000000001" customHeight="1">
      <c r="A50" s="13"/>
      <c r="E50" s="140"/>
      <c r="F50" s="29"/>
      <c r="G50" s="22"/>
      <c r="H50" s="22"/>
      <c r="I50" s="255"/>
      <c r="J50" s="22"/>
      <c r="K50" s="13"/>
      <c r="L50" s="15"/>
      <c r="M50" s="22"/>
      <c r="N50" s="22"/>
      <c r="O50" s="22"/>
      <c r="P50" s="25"/>
      <c r="Q50" s="15"/>
      <c r="R50" s="22"/>
      <c r="S50" s="218"/>
      <c r="T50" s="255"/>
      <c r="U50" s="30"/>
      <c r="V50" s="31"/>
      <c r="W50" s="15"/>
      <c r="X50" s="22"/>
      <c r="Y50" s="22"/>
      <c r="Z50" s="22"/>
    </row>
    <row r="51" spans="1:29" ht="20.100000000000001" customHeight="1">
      <c r="A51" s="13"/>
      <c r="E51" s="436">
        <v>1</v>
      </c>
      <c r="F51" s="436"/>
      <c r="G51" s="26"/>
      <c r="H51" s="436">
        <v>2</v>
      </c>
      <c r="I51" s="436"/>
      <c r="J51" s="26"/>
      <c r="K51" s="436">
        <v>3</v>
      </c>
      <c r="L51" s="436"/>
      <c r="M51" s="26"/>
      <c r="N51" s="26"/>
      <c r="O51" s="26"/>
      <c r="P51" s="436">
        <v>4</v>
      </c>
      <c r="Q51" s="436"/>
      <c r="R51" s="13"/>
      <c r="S51" s="436">
        <v>5</v>
      </c>
      <c r="T51" s="436"/>
      <c r="U51" s="26"/>
      <c r="V51" s="436">
        <v>6</v>
      </c>
      <c r="W51" s="436"/>
      <c r="X51" s="26"/>
      <c r="Y51" s="436"/>
      <c r="Z51" s="436"/>
    </row>
    <row r="52" spans="1:29" ht="20.100000000000001" customHeight="1">
      <c r="A52" s="13"/>
      <c r="D52" s="12"/>
      <c r="E52" s="430" t="str">
        <f>U10組合せ①!U11</f>
        <v>Ｊ－ＳＰＯＲＴＳ　ＦＯＯＴＢＡＬＬＣＬＵＢ　Ｕ－１２</v>
      </c>
      <c r="F52" s="430"/>
      <c r="G52" s="4"/>
      <c r="H52" s="431" t="str">
        <f>U10組合せ①!W11</f>
        <v>清原サッカースポーツ少年団</v>
      </c>
      <c r="I52" s="431"/>
      <c r="J52" s="4"/>
      <c r="K52" s="432" t="str">
        <f>U10組合せ①!Y11</f>
        <v>小山三小ＦＣ</v>
      </c>
      <c r="L52" s="432"/>
      <c r="M52" s="4"/>
      <c r="N52" s="4"/>
      <c r="O52" s="4"/>
      <c r="P52" s="430" t="str">
        <f>U10組合せ①!AB11</f>
        <v>フットボールクラブ氏家</v>
      </c>
      <c r="Q52" s="430"/>
      <c r="R52" s="220"/>
      <c r="S52" s="431" t="str">
        <f>U10組合せ①!AD11</f>
        <v>アルゼンチンサッカークラブ日光</v>
      </c>
      <c r="T52" s="431"/>
      <c r="U52" s="220"/>
      <c r="V52" s="430" t="str">
        <f>U10組合せ①!AF11</f>
        <v>宇大附属小サッカースポーツ少年団</v>
      </c>
      <c r="W52" s="430"/>
      <c r="X52" s="4"/>
      <c r="Y52" s="432"/>
      <c r="Z52" s="432"/>
    </row>
    <row r="53" spans="1:29" ht="20.100000000000001" customHeight="1">
      <c r="A53" s="13"/>
      <c r="D53" s="12"/>
      <c r="E53" s="430"/>
      <c r="F53" s="430"/>
      <c r="G53" s="4"/>
      <c r="H53" s="431"/>
      <c r="I53" s="431"/>
      <c r="J53" s="4"/>
      <c r="K53" s="432"/>
      <c r="L53" s="432"/>
      <c r="M53" s="4"/>
      <c r="N53" s="4"/>
      <c r="O53" s="4"/>
      <c r="P53" s="430"/>
      <c r="Q53" s="430"/>
      <c r="R53" s="220"/>
      <c r="S53" s="431"/>
      <c r="T53" s="431"/>
      <c r="U53" s="220"/>
      <c r="V53" s="430"/>
      <c r="W53" s="430"/>
      <c r="X53" s="4"/>
      <c r="Y53" s="432"/>
      <c r="Z53" s="432"/>
    </row>
    <row r="54" spans="1:29" ht="20.100000000000001" customHeight="1">
      <c r="A54" s="13"/>
      <c r="D54" s="12"/>
      <c r="E54" s="430"/>
      <c r="F54" s="430"/>
      <c r="G54" s="4"/>
      <c r="H54" s="431"/>
      <c r="I54" s="431"/>
      <c r="J54" s="4"/>
      <c r="K54" s="432"/>
      <c r="L54" s="432"/>
      <c r="M54" s="4"/>
      <c r="N54" s="4"/>
      <c r="O54" s="4"/>
      <c r="P54" s="430"/>
      <c r="Q54" s="430"/>
      <c r="R54" s="220"/>
      <c r="S54" s="431"/>
      <c r="T54" s="431"/>
      <c r="U54" s="220"/>
      <c r="V54" s="430"/>
      <c r="W54" s="430"/>
      <c r="X54" s="4"/>
      <c r="Y54" s="432"/>
      <c r="Z54" s="432"/>
    </row>
    <row r="55" spans="1:29" ht="20.100000000000001" customHeight="1">
      <c r="A55" s="13"/>
      <c r="D55" s="12"/>
      <c r="E55" s="430"/>
      <c r="F55" s="430"/>
      <c r="G55" s="4"/>
      <c r="H55" s="431"/>
      <c r="I55" s="431"/>
      <c r="J55" s="4"/>
      <c r="K55" s="432"/>
      <c r="L55" s="432"/>
      <c r="M55" s="4"/>
      <c r="N55" s="4"/>
      <c r="O55" s="4"/>
      <c r="P55" s="430"/>
      <c r="Q55" s="430"/>
      <c r="R55" s="220"/>
      <c r="S55" s="431"/>
      <c r="T55" s="431"/>
      <c r="U55" s="220"/>
      <c r="V55" s="430"/>
      <c r="W55" s="430"/>
      <c r="X55" s="4"/>
      <c r="Y55" s="432"/>
      <c r="Z55" s="432"/>
    </row>
    <row r="56" spans="1:29" ht="20.100000000000001" customHeight="1">
      <c r="A56" s="13"/>
      <c r="D56" s="12"/>
      <c r="E56" s="430"/>
      <c r="F56" s="430"/>
      <c r="G56" s="4"/>
      <c r="H56" s="431"/>
      <c r="I56" s="431"/>
      <c r="J56" s="4"/>
      <c r="K56" s="432"/>
      <c r="L56" s="432"/>
      <c r="M56" s="4"/>
      <c r="N56" s="4"/>
      <c r="O56" s="4"/>
      <c r="P56" s="430"/>
      <c r="Q56" s="430"/>
      <c r="R56" s="220"/>
      <c r="S56" s="431"/>
      <c r="T56" s="431"/>
      <c r="U56" s="220"/>
      <c r="V56" s="430"/>
      <c r="W56" s="430"/>
      <c r="X56" s="4"/>
      <c r="Y56" s="432"/>
      <c r="Z56" s="432"/>
    </row>
    <row r="57" spans="1:29" ht="20.100000000000001" customHeight="1">
      <c r="A57" s="13"/>
      <c r="D57" s="12"/>
      <c r="E57" s="430"/>
      <c r="F57" s="430"/>
      <c r="G57" s="4"/>
      <c r="H57" s="431"/>
      <c r="I57" s="431"/>
      <c r="J57" s="4"/>
      <c r="K57" s="432"/>
      <c r="L57" s="432"/>
      <c r="M57" s="4"/>
      <c r="N57" s="4"/>
      <c r="O57" s="4"/>
      <c r="P57" s="430"/>
      <c r="Q57" s="430"/>
      <c r="R57" s="220"/>
      <c r="S57" s="431"/>
      <c r="T57" s="431"/>
      <c r="U57" s="220"/>
      <c r="V57" s="430"/>
      <c r="W57" s="430"/>
      <c r="X57" s="4"/>
      <c r="Y57" s="432"/>
      <c r="Z57" s="432"/>
    </row>
    <row r="58" spans="1:29" ht="20.100000000000001" customHeight="1">
      <c r="A58" s="13"/>
      <c r="D58" s="12"/>
      <c r="E58" s="430"/>
      <c r="F58" s="430"/>
      <c r="G58" s="4"/>
      <c r="H58" s="431"/>
      <c r="I58" s="431"/>
      <c r="J58" s="4"/>
      <c r="K58" s="432"/>
      <c r="L58" s="432"/>
      <c r="M58" s="4"/>
      <c r="N58" s="4"/>
      <c r="O58" s="4"/>
      <c r="P58" s="430"/>
      <c r="Q58" s="430"/>
      <c r="R58" s="220"/>
      <c r="S58" s="431"/>
      <c r="T58" s="431"/>
      <c r="U58" s="220"/>
      <c r="V58" s="430"/>
      <c r="W58" s="430"/>
      <c r="X58" s="4"/>
      <c r="Y58" s="432"/>
      <c r="Z58" s="432"/>
    </row>
    <row r="59" spans="1:29" ht="20.100000000000001" customHeight="1">
      <c r="A59" s="13"/>
      <c r="D59" s="12"/>
      <c r="E59" s="430"/>
      <c r="F59" s="430"/>
      <c r="G59" s="4"/>
      <c r="H59" s="431"/>
      <c r="I59" s="431"/>
      <c r="J59" s="4"/>
      <c r="K59" s="432"/>
      <c r="L59" s="432"/>
      <c r="M59" s="4"/>
      <c r="N59" s="4"/>
      <c r="O59" s="4"/>
      <c r="P59" s="430"/>
      <c r="Q59" s="430"/>
      <c r="R59" s="220"/>
      <c r="S59" s="431"/>
      <c r="T59" s="431"/>
      <c r="U59" s="220"/>
      <c r="V59" s="430"/>
      <c r="W59" s="430"/>
      <c r="X59" s="4"/>
      <c r="Y59" s="432"/>
      <c r="Z59" s="432"/>
    </row>
    <row r="60" spans="1:29" ht="20.100000000000001" customHeight="1">
      <c r="A60" s="13"/>
      <c r="D60" s="12"/>
      <c r="E60" s="229"/>
      <c r="F60" s="229"/>
      <c r="G60" s="4"/>
      <c r="H60" s="229"/>
      <c r="I60" s="229"/>
      <c r="J60" s="4"/>
      <c r="K60" s="229"/>
      <c r="L60" s="229"/>
      <c r="M60" s="4"/>
      <c r="N60" s="4"/>
      <c r="O60" s="4"/>
      <c r="P60" s="229"/>
      <c r="Q60" s="229"/>
      <c r="R60" s="4"/>
      <c r="S60" s="229"/>
      <c r="T60" s="229"/>
      <c r="U60" s="4"/>
      <c r="V60" s="229"/>
      <c r="W60" s="229"/>
      <c r="X60" s="4"/>
      <c r="Y60" s="229"/>
      <c r="Z60" s="229"/>
    </row>
    <row r="61" spans="1:29" ht="20.100000000000001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W61" s="102"/>
      <c r="X61" s="433" t="s">
        <v>281</v>
      </c>
      <c r="Y61" s="433"/>
      <c r="Z61" s="433"/>
      <c r="AA61" s="433"/>
      <c r="AB61" s="102"/>
    </row>
    <row r="62" spans="1:29" ht="20.100000000000001" customHeight="1">
      <c r="A62" s="1"/>
      <c r="B62" s="421" t="s">
        <v>282</v>
      </c>
      <c r="C62" s="422">
        <v>0.39583333333333331</v>
      </c>
      <c r="D62" s="422"/>
      <c r="E62" s="105"/>
      <c r="F62" s="427" t="str">
        <f>E52</f>
        <v>Ｊ－ＳＰＯＲＴＳ　ＦＯＯＴＢＡＬＬＣＬＵＢ　Ｕ－１２</v>
      </c>
      <c r="G62" s="427"/>
      <c r="H62" s="427"/>
      <c r="I62" s="427"/>
      <c r="J62" s="427"/>
      <c r="K62" s="424">
        <f>M62+M63</f>
        <v>1</v>
      </c>
      <c r="L62" s="425" t="s">
        <v>283</v>
      </c>
      <c r="M62" s="225">
        <v>1</v>
      </c>
      <c r="N62" s="225" t="s">
        <v>284</v>
      </c>
      <c r="O62" s="225">
        <v>1</v>
      </c>
      <c r="P62" s="425" t="s">
        <v>285</v>
      </c>
      <c r="Q62" s="426">
        <f>O62+O63</f>
        <v>2</v>
      </c>
      <c r="R62" s="423" t="str">
        <f>H52</f>
        <v>清原サッカースポーツ少年団</v>
      </c>
      <c r="S62" s="423"/>
      <c r="T62" s="423"/>
      <c r="U62" s="423"/>
      <c r="V62" s="423"/>
      <c r="W62" s="101"/>
      <c r="X62" s="412" t="s">
        <v>307</v>
      </c>
      <c r="Y62" s="412"/>
      <c r="Z62" s="412"/>
      <c r="AA62" s="412"/>
      <c r="AB62" s="101"/>
      <c r="AC62" s="143"/>
    </row>
    <row r="63" spans="1:29" ht="20.100000000000001" customHeight="1">
      <c r="A63" s="1"/>
      <c r="B63" s="421"/>
      <c r="C63" s="422"/>
      <c r="D63" s="422"/>
      <c r="E63" s="105"/>
      <c r="F63" s="427"/>
      <c r="G63" s="427"/>
      <c r="H63" s="427"/>
      <c r="I63" s="427"/>
      <c r="J63" s="427"/>
      <c r="K63" s="424"/>
      <c r="L63" s="425"/>
      <c r="M63" s="225">
        <v>0</v>
      </c>
      <c r="N63" s="225" t="s">
        <v>284</v>
      </c>
      <c r="O63" s="225">
        <v>1</v>
      </c>
      <c r="P63" s="425"/>
      <c r="Q63" s="426"/>
      <c r="R63" s="423"/>
      <c r="S63" s="423"/>
      <c r="T63" s="423"/>
      <c r="U63" s="423"/>
      <c r="V63" s="423"/>
      <c r="W63" s="101"/>
      <c r="X63" s="412"/>
      <c r="Y63" s="412"/>
      <c r="Z63" s="412"/>
      <c r="AA63" s="412"/>
      <c r="AB63" s="101"/>
      <c r="AC63" s="143"/>
    </row>
    <row r="64" spans="1:29" ht="20.100000000000001" customHeight="1">
      <c r="A64" s="1"/>
      <c r="B64" s="225"/>
      <c r="C64" s="226"/>
      <c r="D64" s="226"/>
      <c r="E64" s="105"/>
      <c r="F64" s="227"/>
      <c r="G64" s="227"/>
      <c r="H64" s="227"/>
      <c r="I64" s="227"/>
      <c r="J64" s="227"/>
      <c r="K64" s="141"/>
      <c r="L64" s="228"/>
      <c r="M64" s="225"/>
      <c r="N64" s="225"/>
      <c r="O64" s="225"/>
      <c r="P64" s="228"/>
      <c r="Q64" s="142"/>
      <c r="R64" s="227"/>
      <c r="S64" s="227"/>
      <c r="T64" s="227"/>
      <c r="U64" s="227"/>
      <c r="V64" s="227"/>
      <c r="W64" s="101"/>
      <c r="X64" s="222"/>
      <c r="Y64" s="222"/>
      <c r="Z64" s="222"/>
      <c r="AA64" s="222"/>
      <c r="AB64" s="101"/>
      <c r="AC64" s="143"/>
    </row>
    <row r="65" spans="1:29" ht="20.100000000000001" customHeight="1">
      <c r="A65" s="1"/>
      <c r="B65" s="421" t="s">
        <v>287</v>
      </c>
      <c r="C65" s="422">
        <v>0.41666666666666669</v>
      </c>
      <c r="D65" s="422"/>
      <c r="E65" s="105"/>
      <c r="F65" s="427" t="str">
        <f>P52</f>
        <v>フットボールクラブ氏家</v>
      </c>
      <c r="G65" s="427"/>
      <c r="H65" s="427"/>
      <c r="I65" s="427"/>
      <c r="J65" s="427"/>
      <c r="K65" s="424">
        <f>M65+M66</f>
        <v>0</v>
      </c>
      <c r="L65" s="425" t="s">
        <v>283</v>
      </c>
      <c r="M65" s="225">
        <v>0</v>
      </c>
      <c r="N65" s="225" t="s">
        <v>284</v>
      </c>
      <c r="O65" s="225">
        <v>1</v>
      </c>
      <c r="P65" s="425" t="s">
        <v>285</v>
      </c>
      <c r="Q65" s="426">
        <f>O65+O66</f>
        <v>2</v>
      </c>
      <c r="R65" s="429" t="str">
        <f>S52</f>
        <v>アルゼンチンサッカークラブ日光</v>
      </c>
      <c r="S65" s="429"/>
      <c r="T65" s="429"/>
      <c r="U65" s="429"/>
      <c r="V65" s="429"/>
      <c r="W65" s="101"/>
      <c r="X65" s="412" t="s">
        <v>308</v>
      </c>
      <c r="Y65" s="412"/>
      <c r="Z65" s="412"/>
      <c r="AA65" s="412"/>
      <c r="AB65" s="101"/>
      <c r="AC65" s="143"/>
    </row>
    <row r="66" spans="1:29" ht="20.100000000000001" customHeight="1">
      <c r="A66" s="1"/>
      <c r="B66" s="421"/>
      <c r="C66" s="422"/>
      <c r="D66" s="422"/>
      <c r="E66" s="105"/>
      <c r="F66" s="427"/>
      <c r="G66" s="427"/>
      <c r="H66" s="427"/>
      <c r="I66" s="427"/>
      <c r="J66" s="427"/>
      <c r="K66" s="424"/>
      <c r="L66" s="425"/>
      <c r="M66" s="225">
        <v>0</v>
      </c>
      <c r="N66" s="225" t="s">
        <v>284</v>
      </c>
      <c r="O66" s="225">
        <v>1</v>
      </c>
      <c r="P66" s="425"/>
      <c r="Q66" s="426"/>
      <c r="R66" s="429"/>
      <c r="S66" s="429"/>
      <c r="T66" s="429"/>
      <c r="U66" s="429"/>
      <c r="V66" s="429"/>
      <c r="W66" s="101"/>
      <c r="X66" s="412"/>
      <c r="Y66" s="412"/>
      <c r="Z66" s="412"/>
      <c r="AA66" s="412"/>
      <c r="AB66" s="101"/>
      <c r="AC66" s="143"/>
    </row>
    <row r="67" spans="1:29" ht="20.100000000000001" customHeight="1">
      <c r="A67" s="1"/>
      <c r="B67" s="225"/>
      <c r="C67" s="226"/>
      <c r="D67" s="226"/>
      <c r="E67" s="105"/>
      <c r="F67" s="227"/>
      <c r="G67" s="227"/>
      <c r="H67" s="227"/>
      <c r="I67" s="227"/>
      <c r="J67" s="227"/>
      <c r="K67" s="141"/>
      <c r="L67" s="228"/>
      <c r="M67" s="225"/>
      <c r="N67" s="225"/>
      <c r="O67" s="225"/>
      <c r="P67" s="228"/>
      <c r="Q67" s="142"/>
      <c r="R67" s="227"/>
      <c r="S67" s="227"/>
      <c r="T67" s="227"/>
      <c r="U67" s="227"/>
      <c r="V67" s="227"/>
      <c r="W67" s="101"/>
      <c r="X67" s="222"/>
      <c r="Y67" s="222"/>
      <c r="Z67" s="222"/>
      <c r="AA67" s="222"/>
      <c r="AB67" s="101"/>
      <c r="AC67" s="143"/>
    </row>
    <row r="68" spans="1:29" ht="20.100000000000001" customHeight="1">
      <c r="A68" s="1"/>
      <c r="B68" s="421" t="s">
        <v>289</v>
      </c>
      <c r="C68" s="422">
        <v>0.4375</v>
      </c>
      <c r="D68" s="422"/>
      <c r="E68" s="105"/>
      <c r="F68" s="423" t="str">
        <f>E52</f>
        <v>Ｊ－ＳＰＯＲＴＳ　ＦＯＯＴＢＡＬＬＣＬＵＢ　Ｕ－１２</v>
      </c>
      <c r="G68" s="423"/>
      <c r="H68" s="423"/>
      <c r="I68" s="423"/>
      <c r="J68" s="423"/>
      <c r="K68" s="424">
        <f>M68+M69</f>
        <v>5</v>
      </c>
      <c r="L68" s="425" t="s">
        <v>283</v>
      </c>
      <c r="M68" s="225">
        <v>1</v>
      </c>
      <c r="N68" s="225" t="s">
        <v>284</v>
      </c>
      <c r="O68" s="225">
        <v>0</v>
      </c>
      <c r="P68" s="425" t="s">
        <v>285</v>
      </c>
      <c r="Q68" s="426">
        <f>O68+O69</f>
        <v>0</v>
      </c>
      <c r="R68" s="427" t="str">
        <f>K52</f>
        <v>小山三小ＦＣ</v>
      </c>
      <c r="S68" s="427"/>
      <c r="T68" s="427"/>
      <c r="U68" s="427"/>
      <c r="V68" s="427"/>
      <c r="W68" s="101"/>
      <c r="X68" s="412" t="s">
        <v>309</v>
      </c>
      <c r="Y68" s="412"/>
      <c r="Z68" s="412"/>
      <c r="AA68" s="412"/>
      <c r="AB68" s="101"/>
      <c r="AC68" s="143"/>
    </row>
    <row r="69" spans="1:29" ht="20.100000000000001" customHeight="1">
      <c r="A69" s="1"/>
      <c r="B69" s="421"/>
      <c r="C69" s="422"/>
      <c r="D69" s="422"/>
      <c r="E69" s="105"/>
      <c r="F69" s="423"/>
      <c r="G69" s="423"/>
      <c r="H69" s="423"/>
      <c r="I69" s="423"/>
      <c r="J69" s="423"/>
      <c r="K69" s="424"/>
      <c r="L69" s="425"/>
      <c r="M69" s="225">
        <v>4</v>
      </c>
      <c r="N69" s="225" t="s">
        <v>284</v>
      </c>
      <c r="O69" s="225">
        <v>0</v>
      </c>
      <c r="P69" s="425"/>
      <c r="Q69" s="426"/>
      <c r="R69" s="427"/>
      <c r="S69" s="427"/>
      <c r="T69" s="427"/>
      <c r="U69" s="427"/>
      <c r="V69" s="427"/>
      <c r="W69" s="101"/>
      <c r="X69" s="412"/>
      <c r="Y69" s="412"/>
      <c r="Z69" s="412"/>
      <c r="AA69" s="412"/>
      <c r="AB69" s="101"/>
      <c r="AC69" s="143"/>
    </row>
    <row r="70" spans="1:29" ht="20.100000000000001" customHeight="1">
      <c r="A70" s="1"/>
      <c r="B70" s="225"/>
      <c r="C70" s="226"/>
      <c r="D70" s="226"/>
      <c r="E70" s="105"/>
      <c r="F70" s="227"/>
      <c r="G70" s="227"/>
      <c r="H70" s="227"/>
      <c r="I70" s="227"/>
      <c r="J70" s="227"/>
      <c r="K70" s="141"/>
      <c r="L70" s="228"/>
      <c r="M70" s="225"/>
      <c r="N70" s="225"/>
      <c r="O70" s="225"/>
      <c r="P70" s="228"/>
      <c r="Q70" s="142"/>
      <c r="R70" s="227"/>
      <c r="S70" s="227"/>
      <c r="T70" s="227"/>
      <c r="U70" s="227"/>
      <c r="V70" s="227"/>
      <c r="W70" s="101"/>
      <c r="X70" s="222"/>
      <c r="Y70" s="222"/>
      <c r="Z70" s="222"/>
      <c r="AA70" s="222"/>
      <c r="AB70" s="101"/>
      <c r="AC70" s="143"/>
    </row>
    <row r="71" spans="1:29" ht="20.100000000000001" customHeight="1">
      <c r="A71" s="143"/>
      <c r="B71" s="421" t="s">
        <v>291</v>
      </c>
      <c r="C71" s="422">
        <v>0.45833333333333331</v>
      </c>
      <c r="D71" s="422"/>
      <c r="E71" s="105"/>
      <c r="F71" s="423" t="str">
        <f>P52</f>
        <v>フットボールクラブ氏家</v>
      </c>
      <c r="G71" s="423"/>
      <c r="H71" s="423"/>
      <c r="I71" s="423"/>
      <c r="J71" s="423"/>
      <c r="K71" s="424">
        <f>M71+M72</f>
        <v>2</v>
      </c>
      <c r="L71" s="425" t="s">
        <v>283</v>
      </c>
      <c r="M71" s="225">
        <v>1</v>
      </c>
      <c r="N71" s="225" t="s">
        <v>284</v>
      </c>
      <c r="O71" s="225">
        <v>0</v>
      </c>
      <c r="P71" s="425" t="s">
        <v>285</v>
      </c>
      <c r="Q71" s="426">
        <f>O71+O72</f>
        <v>0</v>
      </c>
      <c r="R71" s="428" t="str">
        <f>V52</f>
        <v>宇大附属小サッカースポーツ少年団</v>
      </c>
      <c r="S71" s="428"/>
      <c r="T71" s="428"/>
      <c r="U71" s="428"/>
      <c r="V71" s="428"/>
      <c r="W71" s="101"/>
      <c r="X71" s="412" t="s">
        <v>310</v>
      </c>
      <c r="Y71" s="412"/>
      <c r="Z71" s="412"/>
      <c r="AA71" s="412"/>
      <c r="AB71" s="101"/>
      <c r="AC71" s="143"/>
    </row>
    <row r="72" spans="1:29" ht="20.100000000000001" customHeight="1">
      <c r="A72" s="143"/>
      <c r="B72" s="421"/>
      <c r="C72" s="422"/>
      <c r="D72" s="422"/>
      <c r="E72" s="105"/>
      <c r="F72" s="423"/>
      <c r="G72" s="423"/>
      <c r="H72" s="423"/>
      <c r="I72" s="423"/>
      <c r="J72" s="423"/>
      <c r="K72" s="424"/>
      <c r="L72" s="425"/>
      <c r="M72" s="225">
        <v>1</v>
      </c>
      <c r="N72" s="225" t="s">
        <v>284</v>
      </c>
      <c r="O72" s="225">
        <v>0</v>
      </c>
      <c r="P72" s="425"/>
      <c r="Q72" s="426"/>
      <c r="R72" s="428"/>
      <c r="S72" s="428"/>
      <c r="T72" s="428"/>
      <c r="U72" s="428"/>
      <c r="V72" s="428"/>
      <c r="W72" s="101"/>
      <c r="X72" s="412"/>
      <c r="Y72" s="412"/>
      <c r="Z72" s="412"/>
      <c r="AA72" s="412"/>
      <c r="AB72" s="101"/>
      <c r="AC72" s="143"/>
    </row>
    <row r="73" spans="1:29" ht="20.100000000000001" customHeight="1">
      <c r="A73" s="1"/>
      <c r="B73" s="225"/>
      <c r="C73" s="226"/>
      <c r="D73" s="226"/>
      <c r="E73" s="105"/>
      <c r="F73" s="227"/>
      <c r="G73" s="227"/>
      <c r="H73" s="227"/>
      <c r="I73" s="227"/>
      <c r="J73" s="227"/>
      <c r="K73" s="141"/>
      <c r="L73" s="228"/>
      <c r="M73" s="225"/>
      <c r="N73" s="225"/>
      <c r="O73" s="225"/>
      <c r="P73" s="228"/>
      <c r="Q73" s="142"/>
      <c r="R73" s="227"/>
      <c r="S73" s="227"/>
      <c r="T73" s="227"/>
      <c r="U73" s="227"/>
      <c r="V73" s="227"/>
      <c r="W73" s="101"/>
      <c r="X73" s="222"/>
      <c r="Y73" s="222"/>
      <c r="Z73" s="222"/>
      <c r="AA73" s="222"/>
      <c r="AB73" s="101"/>
      <c r="AC73" s="143"/>
    </row>
    <row r="74" spans="1:29" ht="20.100000000000001" customHeight="1">
      <c r="A74" s="1"/>
      <c r="B74" s="421" t="s">
        <v>293</v>
      </c>
      <c r="C74" s="422">
        <v>0.47916666666666669</v>
      </c>
      <c r="D74" s="422"/>
      <c r="E74" s="105"/>
      <c r="F74" s="423" t="str">
        <f>H52</f>
        <v>清原サッカースポーツ少年団</v>
      </c>
      <c r="G74" s="423"/>
      <c r="H74" s="423"/>
      <c r="I74" s="423"/>
      <c r="J74" s="423"/>
      <c r="K74" s="424">
        <f>M74+M75</f>
        <v>7</v>
      </c>
      <c r="L74" s="425" t="s">
        <v>283</v>
      </c>
      <c r="M74" s="225">
        <v>5</v>
      </c>
      <c r="N74" s="225" t="s">
        <v>284</v>
      </c>
      <c r="O74" s="225">
        <v>0</v>
      </c>
      <c r="P74" s="425" t="s">
        <v>285</v>
      </c>
      <c r="Q74" s="426">
        <f>O74+O75</f>
        <v>0</v>
      </c>
      <c r="R74" s="427" t="str">
        <f>K52</f>
        <v>小山三小ＦＣ</v>
      </c>
      <c r="S74" s="427"/>
      <c r="T74" s="427"/>
      <c r="U74" s="427"/>
      <c r="V74" s="427"/>
      <c r="W74" s="101"/>
      <c r="X74" s="412" t="s">
        <v>311</v>
      </c>
      <c r="Y74" s="412"/>
      <c r="Z74" s="412"/>
      <c r="AA74" s="412"/>
      <c r="AB74" s="101"/>
      <c r="AC74" s="143"/>
    </row>
    <row r="75" spans="1:29" ht="20.100000000000001" customHeight="1">
      <c r="A75" s="1"/>
      <c r="B75" s="421"/>
      <c r="C75" s="422"/>
      <c r="D75" s="422"/>
      <c r="E75" s="105"/>
      <c r="F75" s="423"/>
      <c r="G75" s="423"/>
      <c r="H75" s="423"/>
      <c r="I75" s="423"/>
      <c r="J75" s="423"/>
      <c r="K75" s="424"/>
      <c r="L75" s="425"/>
      <c r="M75" s="225">
        <v>2</v>
      </c>
      <c r="N75" s="225" t="s">
        <v>284</v>
      </c>
      <c r="O75" s="225">
        <v>0</v>
      </c>
      <c r="P75" s="425"/>
      <c r="Q75" s="426"/>
      <c r="R75" s="427"/>
      <c r="S75" s="427"/>
      <c r="T75" s="427"/>
      <c r="U75" s="427"/>
      <c r="V75" s="427"/>
      <c r="W75" s="101"/>
      <c r="X75" s="412"/>
      <c r="Y75" s="412"/>
      <c r="Z75" s="412"/>
      <c r="AA75" s="412"/>
      <c r="AB75" s="101"/>
      <c r="AC75" s="143"/>
    </row>
    <row r="76" spans="1:29" ht="20.100000000000001" customHeight="1">
      <c r="A76" s="1"/>
      <c r="B76" s="225"/>
      <c r="C76" s="226"/>
      <c r="D76" s="226"/>
      <c r="E76" s="105"/>
      <c r="F76" s="227"/>
      <c r="G76" s="227"/>
      <c r="H76" s="227"/>
      <c r="I76" s="227"/>
      <c r="J76" s="227"/>
      <c r="K76" s="141"/>
      <c r="L76" s="228"/>
      <c r="M76" s="225"/>
      <c r="N76" s="225"/>
      <c r="O76" s="225"/>
      <c r="P76" s="228"/>
      <c r="Q76" s="142"/>
      <c r="R76" s="227"/>
      <c r="S76" s="227"/>
      <c r="T76" s="227"/>
      <c r="U76" s="227"/>
      <c r="V76" s="227"/>
      <c r="W76" s="101"/>
      <c r="X76" s="222"/>
      <c r="Y76" s="222"/>
      <c r="Z76" s="222"/>
      <c r="AA76" s="222"/>
      <c r="AB76" s="101"/>
      <c r="AC76" s="143"/>
    </row>
    <row r="77" spans="1:29" ht="20.100000000000001" customHeight="1">
      <c r="A77" s="1"/>
      <c r="B77" s="421" t="s">
        <v>295</v>
      </c>
      <c r="C77" s="422">
        <v>0.5</v>
      </c>
      <c r="D77" s="422"/>
      <c r="E77" s="105"/>
      <c r="F77" s="429" t="str">
        <f>S52</f>
        <v>アルゼンチンサッカークラブ日光</v>
      </c>
      <c r="G77" s="429"/>
      <c r="H77" s="429"/>
      <c r="I77" s="429"/>
      <c r="J77" s="429"/>
      <c r="K77" s="424">
        <f>M77+M78</f>
        <v>7</v>
      </c>
      <c r="L77" s="425" t="s">
        <v>283</v>
      </c>
      <c r="M77" s="225">
        <v>4</v>
      </c>
      <c r="N77" s="225" t="s">
        <v>284</v>
      </c>
      <c r="O77" s="225">
        <v>0</v>
      </c>
      <c r="P77" s="425" t="s">
        <v>285</v>
      </c>
      <c r="Q77" s="426">
        <f>O77+O78</f>
        <v>0</v>
      </c>
      <c r="R77" s="428" t="str">
        <f>V52</f>
        <v>宇大附属小サッカースポーツ少年団</v>
      </c>
      <c r="S77" s="428"/>
      <c r="T77" s="428"/>
      <c r="U77" s="428"/>
      <c r="V77" s="428"/>
      <c r="W77" s="101"/>
      <c r="X77" s="412" t="s">
        <v>312</v>
      </c>
      <c r="Y77" s="412"/>
      <c r="Z77" s="412"/>
      <c r="AA77" s="412"/>
      <c r="AB77" s="101"/>
      <c r="AC77" s="143"/>
    </row>
    <row r="78" spans="1:29" ht="20.100000000000001" customHeight="1">
      <c r="A78" s="1"/>
      <c r="B78" s="421"/>
      <c r="C78" s="422"/>
      <c r="D78" s="422"/>
      <c r="E78" s="105"/>
      <c r="F78" s="429"/>
      <c r="G78" s="429"/>
      <c r="H78" s="429"/>
      <c r="I78" s="429"/>
      <c r="J78" s="429"/>
      <c r="K78" s="424"/>
      <c r="L78" s="425"/>
      <c r="M78" s="225">
        <v>3</v>
      </c>
      <c r="N78" s="225" t="s">
        <v>284</v>
      </c>
      <c r="O78" s="225">
        <v>0</v>
      </c>
      <c r="P78" s="425"/>
      <c r="Q78" s="426"/>
      <c r="R78" s="428"/>
      <c r="S78" s="428"/>
      <c r="T78" s="428"/>
      <c r="U78" s="428"/>
      <c r="V78" s="428"/>
      <c r="W78" s="101"/>
      <c r="X78" s="412"/>
      <c r="Y78" s="412"/>
      <c r="Z78" s="412"/>
      <c r="AA78" s="412"/>
      <c r="AB78" s="101"/>
      <c r="AC78" s="143"/>
    </row>
    <row r="79" spans="1:29" ht="20.100000000000001" customHeight="1">
      <c r="A79" s="1"/>
      <c r="B79" s="225"/>
      <c r="C79" s="226"/>
      <c r="D79" s="226"/>
      <c r="E79" s="105"/>
      <c r="F79" s="202"/>
      <c r="G79" s="202"/>
      <c r="H79" s="202"/>
      <c r="I79" s="202"/>
      <c r="J79" s="202"/>
      <c r="K79" s="141"/>
      <c r="L79" s="228"/>
      <c r="M79" s="13"/>
      <c r="N79" s="225"/>
      <c r="O79" s="142"/>
      <c r="P79" s="228"/>
      <c r="Q79" s="142"/>
      <c r="R79" s="202"/>
      <c r="S79" s="202"/>
      <c r="T79" s="202"/>
      <c r="U79" s="202"/>
      <c r="V79" s="202"/>
      <c r="W79" s="101"/>
      <c r="X79" s="222"/>
      <c r="Y79" s="222"/>
      <c r="Z79" s="222"/>
      <c r="AA79" s="222"/>
      <c r="AB79" s="101"/>
      <c r="AC79" s="143"/>
    </row>
    <row r="80" spans="1:29" ht="20.100000000000001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3:25" ht="20.100000000000001" customHeight="1">
      <c r="C81" s="413" t="str">
        <f>H48&amp; CHAR(10) &amp;"リーグ"</f>
        <v>Ｂ
リーグ</v>
      </c>
      <c r="D81" s="414"/>
      <c r="E81" s="400" t="str">
        <f>E52</f>
        <v>Ｊ－ＳＰＯＲＴＳ　ＦＯＯＴＢＡＬＬＣＬＵＢ　Ｕ－１２</v>
      </c>
      <c r="F81" s="401"/>
      <c r="G81" s="400" t="str">
        <f>H52</f>
        <v>清原サッカースポーツ少年団</v>
      </c>
      <c r="H81" s="401"/>
      <c r="I81" s="417" t="str">
        <f>K52</f>
        <v>小山三小ＦＣ</v>
      </c>
      <c r="J81" s="418"/>
      <c r="K81" s="408" t="s">
        <v>301</v>
      </c>
      <c r="L81" s="408" t="s">
        <v>302</v>
      </c>
      <c r="M81" s="408" t="s">
        <v>303</v>
      </c>
      <c r="N81" s="144"/>
      <c r="O81" s="413" t="str">
        <f>S48&amp; CHAR(10) &amp;"リーグ"</f>
        <v>ＢＢ
リーグ</v>
      </c>
      <c r="P81" s="414"/>
      <c r="Q81" s="404" t="str">
        <f>P52</f>
        <v>フットボールクラブ氏家</v>
      </c>
      <c r="R81" s="405"/>
      <c r="S81" s="400" t="str">
        <f>S52</f>
        <v>アルゼンチンサッカークラブ日光</v>
      </c>
      <c r="T81" s="401"/>
      <c r="U81" s="400" t="str">
        <f>V52</f>
        <v>宇大附属小サッカースポーツ少年団</v>
      </c>
      <c r="V81" s="401"/>
      <c r="W81" s="408" t="s">
        <v>301</v>
      </c>
      <c r="X81" s="408" t="s">
        <v>302</v>
      </c>
      <c r="Y81" s="408" t="s">
        <v>303</v>
      </c>
    </row>
    <row r="82" spans="3:25" ht="20.100000000000001" customHeight="1">
      <c r="C82" s="415"/>
      <c r="D82" s="416"/>
      <c r="E82" s="402"/>
      <c r="F82" s="403"/>
      <c r="G82" s="402"/>
      <c r="H82" s="403"/>
      <c r="I82" s="419"/>
      <c r="J82" s="420"/>
      <c r="K82" s="409"/>
      <c r="L82" s="409"/>
      <c r="M82" s="409"/>
      <c r="N82" s="144"/>
      <c r="O82" s="415"/>
      <c r="P82" s="416"/>
      <c r="Q82" s="406"/>
      <c r="R82" s="407"/>
      <c r="S82" s="402"/>
      <c r="T82" s="403"/>
      <c r="U82" s="402"/>
      <c r="V82" s="403"/>
      <c r="W82" s="409"/>
      <c r="X82" s="409"/>
      <c r="Y82" s="409"/>
    </row>
    <row r="83" spans="3:25" ht="20.100000000000001" customHeight="1">
      <c r="C83" s="400" t="str">
        <f>E52</f>
        <v>Ｊ－ＳＰＯＲＴＳ　ＦＯＯＴＢＡＬＬＣＬＵＢ　Ｕ－１２</v>
      </c>
      <c r="D83" s="401"/>
      <c r="E83" s="239"/>
      <c r="F83" s="223"/>
      <c r="G83" s="224">
        <f>K62</f>
        <v>1</v>
      </c>
      <c r="H83" s="240">
        <f>Q62</f>
        <v>2</v>
      </c>
      <c r="I83" s="224">
        <f>K68</f>
        <v>5</v>
      </c>
      <c r="J83" s="240">
        <f>Q68</f>
        <v>0</v>
      </c>
      <c r="K83" s="410">
        <f>COUNTIF(E84:J84,"○")*3+COUNTIF(E84:J84,"△")</f>
        <v>3</v>
      </c>
      <c r="L83" s="392">
        <f>E83-F83+G83-H83+I83-J83</f>
        <v>4</v>
      </c>
      <c r="M83" s="410">
        <v>2</v>
      </c>
      <c r="N83" s="144"/>
      <c r="O83" s="404" t="str">
        <f>P52</f>
        <v>フットボールクラブ氏家</v>
      </c>
      <c r="P83" s="405"/>
      <c r="Q83" s="239"/>
      <c r="R83" s="223"/>
      <c r="S83" s="224">
        <f>K65</f>
        <v>0</v>
      </c>
      <c r="T83" s="240">
        <f>Q65</f>
        <v>2</v>
      </c>
      <c r="U83" s="224">
        <f>K71</f>
        <v>2</v>
      </c>
      <c r="V83" s="240">
        <f>Q71</f>
        <v>0</v>
      </c>
      <c r="W83" s="410">
        <f>COUNTIF(Q84:V84,"○")*3+COUNTIF(Q84:V84,"△")</f>
        <v>3</v>
      </c>
      <c r="X83" s="392">
        <f>Q83-R83+S83-T83+U83-V83</f>
        <v>0</v>
      </c>
      <c r="Y83" s="410">
        <v>2</v>
      </c>
    </row>
    <row r="84" spans="3:25" ht="20.100000000000001" customHeight="1">
      <c r="C84" s="402"/>
      <c r="D84" s="403"/>
      <c r="E84" s="224"/>
      <c r="F84" s="241"/>
      <c r="G84" s="394" t="str">
        <f>IF(G83&gt;H83,"○",IF(G83&lt;H83,"×",IF(G83=H83,"△")))</f>
        <v>×</v>
      </c>
      <c r="H84" s="395"/>
      <c r="I84" s="394" t="str">
        <f t="shared" ref="I84" si="10">IF(I83&gt;J83,"○",IF(I83&lt;J83,"×",IF(I83=J83,"△")))</f>
        <v>○</v>
      </c>
      <c r="J84" s="395"/>
      <c r="K84" s="411"/>
      <c r="L84" s="393"/>
      <c r="M84" s="411"/>
      <c r="N84" s="144"/>
      <c r="O84" s="406"/>
      <c r="P84" s="407"/>
      <c r="Q84" s="224"/>
      <c r="R84" s="241"/>
      <c r="S84" s="394" t="str">
        <f>IF(S83&gt;T83,"○",IF(S83&lt;T83,"×",IF(S83=T83,"△")))</f>
        <v>×</v>
      </c>
      <c r="T84" s="395"/>
      <c r="U84" s="394" t="str">
        <f t="shared" ref="U84" si="11">IF(U83&gt;V83,"○",IF(U83&lt;V83,"×",IF(U83=V83,"△")))</f>
        <v>○</v>
      </c>
      <c r="V84" s="395"/>
      <c r="W84" s="411"/>
      <c r="X84" s="393"/>
      <c r="Y84" s="411"/>
    </row>
    <row r="85" spans="3:25" ht="20.100000000000001" customHeight="1">
      <c r="C85" s="400" t="str">
        <f>H52</f>
        <v>清原サッカースポーツ少年団</v>
      </c>
      <c r="D85" s="401"/>
      <c r="E85" s="224">
        <f>Q62</f>
        <v>2</v>
      </c>
      <c r="F85" s="240">
        <f>K62</f>
        <v>1</v>
      </c>
      <c r="G85" s="239"/>
      <c r="H85" s="223"/>
      <c r="I85" s="224">
        <f>K74</f>
        <v>7</v>
      </c>
      <c r="J85" s="240">
        <f>Q74</f>
        <v>0</v>
      </c>
      <c r="K85" s="410">
        <f>COUNTIF(E86:J86,"○")*3+COUNTIF(E86:J86,"△")</f>
        <v>6</v>
      </c>
      <c r="L85" s="392">
        <f>E85-F85+G85-H85+I85-J85</f>
        <v>8</v>
      </c>
      <c r="M85" s="410">
        <v>1</v>
      </c>
      <c r="N85" s="144"/>
      <c r="O85" s="400" t="str">
        <f>S52</f>
        <v>アルゼンチンサッカークラブ日光</v>
      </c>
      <c r="P85" s="401"/>
      <c r="Q85" s="224">
        <f>Q65</f>
        <v>2</v>
      </c>
      <c r="R85" s="240">
        <f>K65</f>
        <v>0</v>
      </c>
      <c r="S85" s="239"/>
      <c r="T85" s="223"/>
      <c r="U85" s="224">
        <f>K77</f>
        <v>7</v>
      </c>
      <c r="V85" s="240">
        <f>Q77</f>
        <v>0</v>
      </c>
      <c r="W85" s="410">
        <f>COUNTIF(Q86:V86,"○")*3+COUNTIF(Q86:V86,"△")</f>
        <v>6</v>
      </c>
      <c r="X85" s="392">
        <f>Q85-R85+S85-T85+U85-V85</f>
        <v>9</v>
      </c>
      <c r="Y85" s="410">
        <v>1</v>
      </c>
    </row>
    <row r="86" spans="3:25" ht="20.100000000000001" customHeight="1">
      <c r="C86" s="402"/>
      <c r="D86" s="403"/>
      <c r="E86" s="394" t="str">
        <f>IF(E85&gt;F85,"○",IF(E85&lt;F85,"×",IF(E85=F85,"△")))</f>
        <v>○</v>
      </c>
      <c r="F86" s="395"/>
      <c r="G86" s="224"/>
      <c r="H86" s="241"/>
      <c r="I86" s="394" t="str">
        <f>IF(I85&gt;J85,"○",IF(I85&lt;J85,"×",IF(I85=J85,"△")))</f>
        <v>○</v>
      </c>
      <c r="J86" s="395"/>
      <c r="K86" s="411"/>
      <c r="L86" s="393"/>
      <c r="M86" s="411"/>
      <c r="N86" s="144"/>
      <c r="O86" s="402"/>
      <c r="P86" s="403"/>
      <c r="Q86" s="394" t="str">
        <f>IF(Q85&gt;R85,"○",IF(Q85&lt;R85,"×",IF(Q85=R85,"△")))</f>
        <v>○</v>
      </c>
      <c r="R86" s="395"/>
      <c r="S86" s="224"/>
      <c r="T86" s="241"/>
      <c r="U86" s="394" t="str">
        <f>IF(U85&gt;V85,"○",IF(U85&lt;V85,"×",IF(U85=V85,"△")))</f>
        <v>○</v>
      </c>
      <c r="V86" s="395"/>
      <c r="W86" s="411"/>
      <c r="X86" s="393"/>
      <c r="Y86" s="411"/>
    </row>
    <row r="87" spans="3:25" ht="20.100000000000001" customHeight="1">
      <c r="C87" s="396" t="str">
        <f>K52</f>
        <v>小山三小ＦＣ</v>
      </c>
      <c r="D87" s="397"/>
      <c r="E87" s="242">
        <f>Q68</f>
        <v>0</v>
      </c>
      <c r="F87" s="240">
        <f>K68</f>
        <v>5</v>
      </c>
      <c r="G87" s="242">
        <f>Q74</f>
        <v>0</v>
      </c>
      <c r="H87" s="240">
        <f>K74</f>
        <v>7</v>
      </c>
      <c r="I87" s="239"/>
      <c r="J87" s="223"/>
      <c r="K87" s="392">
        <f>COUNTIF(E88:J88,"○")*3+COUNTIF(E88:J88,"△")</f>
        <v>0</v>
      </c>
      <c r="L87" s="392">
        <f>E87-F87+G87-H87+I87-J87</f>
        <v>-12</v>
      </c>
      <c r="M87" s="392">
        <v>3</v>
      </c>
      <c r="N87" s="144"/>
      <c r="O87" s="400" t="str">
        <f>V52</f>
        <v>宇大附属小サッカースポーツ少年団</v>
      </c>
      <c r="P87" s="401"/>
      <c r="Q87" s="242">
        <f>Q71</f>
        <v>0</v>
      </c>
      <c r="R87" s="240">
        <f>K71</f>
        <v>2</v>
      </c>
      <c r="S87" s="242">
        <f>Q77</f>
        <v>0</v>
      </c>
      <c r="T87" s="240">
        <f>K77</f>
        <v>7</v>
      </c>
      <c r="U87" s="239"/>
      <c r="V87" s="223"/>
      <c r="W87" s="392">
        <f>COUNTIF(Q88:V88,"○")*3+COUNTIF(Q88:V88,"△")</f>
        <v>0</v>
      </c>
      <c r="X87" s="392">
        <f>Q87-R87+S87-T87+U87-V87</f>
        <v>-9</v>
      </c>
      <c r="Y87" s="392">
        <v>3</v>
      </c>
    </row>
    <row r="88" spans="3:25" ht="20.100000000000001" customHeight="1">
      <c r="C88" s="398"/>
      <c r="D88" s="399"/>
      <c r="E88" s="394" t="str">
        <f>IF(E87&gt;F87,"○",IF(E87&lt;F87,"×",IF(E87=F87,"△")))</f>
        <v>×</v>
      </c>
      <c r="F88" s="395"/>
      <c r="G88" s="394" t="str">
        <f>IF(G87&gt;H87,"○",IF(G87&lt;H87,"×",IF(G87=H87,"△")))</f>
        <v>×</v>
      </c>
      <c r="H88" s="395"/>
      <c r="I88" s="224"/>
      <c r="J88" s="241"/>
      <c r="K88" s="393"/>
      <c r="L88" s="393"/>
      <c r="M88" s="393"/>
      <c r="N88" s="144"/>
      <c r="O88" s="402"/>
      <c r="P88" s="403"/>
      <c r="Q88" s="394" t="str">
        <f t="shared" ref="Q88" si="12">IF(Q87&gt;R87,"○",IF(Q87&lt;R87,"×",IF(Q87=R87,"△")))</f>
        <v>×</v>
      </c>
      <c r="R88" s="395"/>
      <c r="S88" s="394" t="str">
        <f t="shared" ref="S88" si="13">IF(S87&gt;T87,"○",IF(S87&lt;T87,"×",IF(S87=T87,"△")))</f>
        <v>×</v>
      </c>
      <c r="T88" s="395"/>
      <c r="U88" s="224"/>
      <c r="V88" s="241"/>
      <c r="W88" s="393"/>
      <c r="X88" s="393"/>
      <c r="Y88" s="393"/>
    </row>
    <row r="89" spans="3:25" ht="20.100000000000001" customHeight="1"/>
    <row r="90" spans="3:25" ht="20.100000000000001" customHeight="1"/>
  </sheetData>
  <mergeCells count="295">
    <mergeCell ref="H1:L1"/>
    <mergeCell ref="O1:Q1"/>
    <mergeCell ref="R1:AA1"/>
    <mergeCell ref="F3:G3"/>
    <mergeCell ref="S3:T3"/>
    <mergeCell ref="B6:C6"/>
    <mergeCell ref="E6:F6"/>
    <mergeCell ref="H6:I6"/>
    <mergeCell ref="K6:L6"/>
    <mergeCell ref="P6:Q6"/>
    <mergeCell ref="S6:T6"/>
    <mergeCell ref="V6:W6"/>
    <mergeCell ref="Y6:Z6"/>
    <mergeCell ref="B7:C14"/>
    <mergeCell ref="E7:F14"/>
    <mergeCell ref="H7:I14"/>
    <mergeCell ref="K7:L14"/>
    <mergeCell ref="P7:Q14"/>
    <mergeCell ref="S7:T14"/>
    <mergeCell ref="V7:W14"/>
    <mergeCell ref="Y7:Z14"/>
    <mergeCell ref="X15:AA15"/>
    <mergeCell ref="B16:B17"/>
    <mergeCell ref="C16:D17"/>
    <mergeCell ref="F16:J17"/>
    <mergeCell ref="K16:K17"/>
    <mergeCell ref="L16:L17"/>
    <mergeCell ref="P16:P17"/>
    <mergeCell ref="Q16:Q17"/>
    <mergeCell ref="R16:V17"/>
    <mergeCell ref="X16:AA17"/>
    <mergeCell ref="B18:B19"/>
    <mergeCell ref="C18:D19"/>
    <mergeCell ref="F18:J19"/>
    <mergeCell ref="K18:K19"/>
    <mergeCell ref="L18:L19"/>
    <mergeCell ref="P18:P19"/>
    <mergeCell ref="Q18:Q19"/>
    <mergeCell ref="R18:V19"/>
    <mergeCell ref="X18:AA19"/>
    <mergeCell ref="Q20:Q21"/>
    <mergeCell ref="R20:V21"/>
    <mergeCell ref="X20:AA21"/>
    <mergeCell ref="B22:B23"/>
    <mergeCell ref="C22:D23"/>
    <mergeCell ref="F22:J23"/>
    <mergeCell ref="K22:K23"/>
    <mergeCell ref="L22:L23"/>
    <mergeCell ref="P22:P23"/>
    <mergeCell ref="Q22:Q23"/>
    <mergeCell ref="B20:B21"/>
    <mergeCell ref="C20:D21"/>
    <mergeCell ref="F20:J21"/>
    <mergeCell ref="K20:K21"/>
    <mergeCell ref="L20:L21"/>
    <mergeCell ref="P20:P21"/>
    <mergeCell ref="R22:V23"/>
    <mergeCell ref="X22:AA23"/>
    <mergeCell ref="B24:B25"/>
    <mergeCell ref="C24:D25"/>
    <mergeCell ref="F24:J25"/>
    <mergeCell ref="K24:K25"/>
    <mergeCell ref="L24:L25"/>
    <mergeCell ref="P24:P25"/>
    <mergeCell ref="Q24:Q25"/>
    <mergeCell ref="R24:V25"/>
    <mergeCell ref="X24:AA25"/>
    <mergeCell ref="B26:B27"/>
    <mergeCell ref="C26:D27"/>
    <mergeCell ref="F26:J27"/>
    <mergeCell ref="K26:K27"/>
    <mergeCell ref="L26:L27"/>
    <mergeCell ref="P26:P27"/>
    <mergeCell ref="Q26:Q27"/>
    <mergeCell ref="R26:V27"/>
    <mergeCell ref="X26:AA27"/>
    <mergeCell ref="Q28:Q29"/>
    <mergeCell ref="R28:V29"/>
    <mergeCell ref="X28:AA29"/>
    <mergeCell ref="B30:B31"/>
    <mergeCell ref="C30:D31"/>
    <mergeCell ref="F30:J31"/>
    <mergeCell ref="K30:K31"/>
    <mergeCell ref="L30:L31"/>
    <mergeCell ref="P30:P31"/>
    <mergeCell ref="Q30:Q31"/>
    <mergeCell ref="B28:B29"/>
    <mergeCell ref="C28:D29"/>
    <mergeCell ref="F28:J29"/>
    <mergeCell ref="K28:K29"/>
    <mergeCell ref="L28:L29"/>
    <mergeCell ref="P28:P29"/>
    <mergeCell ref="R30:V31"/>
    <mergeCell ref="X30:AA31"/>
    <mergeCell ref="W35:W36"/>
    <mergeCell ref="X35:X36"/>
    <mergeCell ref="Y35:Y36"/>
    <mergeCell ref="X32:AA33"/>
    <mergeCell ref="A35:B36"/>
    <mergeCell ref="C35:D36"/>
    <mergeCell ref="E35:F36"/>
    <mergeCell ref="G35:H36"/>
    <mergeCell ref="I35:J36"/>
    <mergeCell ref="K35:K36"/>
    <mergeCell ref="L35:L36"/>
    <mergeCell ref="M35:M36"/>
    <mergeCell ref="O35:P36"/>
    <mergeCell ref="B32:B33"/>
    <mergeCell ref="C32:D33"/>
    <mergeCell ref="F32:J33"/>
    <mergeCell ref="K32:K33"/>
    <mergeCell ref="L32:L33"/>
    <mergeCell ref="P32:P33"/>
    <mergeCell ref="Q32:Q33"/>
    <mergeCell ref="R32:V33"/>
    <mergeCell ref="Q35:R36"/>
    <mergeCell ref="S35:T36"/>
    <mergeCell ref="U35:V36"/>
    <mergeCell ref="X37:X38"/>
    <mergeCell ref="Y37:Y38"/>
    <mergeCell ref="E38:F38"/>
    <mergeCell ref="G38:H38"/>
    <mergeCell ref="I38:J38"/>
    <mergeCell ref="S38:T38"/>
    <mergeCell ref="U38:V38"/>
    <mergeCell ref="A37:B38"/>
    <mergeCell ref="K37:K38"/>
    <mergeCell ref="L37:L38"/>
    <mergeCell ref="M37:M38"/>
    <mergeCell ref="O37:P38"/>
    <mergeCell ref="W37:W38"/>
    <mergeCell ref="X39:X40"/>
    <mergeCell ref="Y39:Y40"/>
    <mergeCell ref="C40:D40"/>
    <mergeCell ref="G40:H40"/>
    <mergeCell ref="I40:J40"/>
    <mergeCell ref="Q40:R40"/>
    <mergeCell ref="U40:V40"/>
    <mergeCell ref="A39:B40"/>
    <mergeCell ref="K39:K40"/>
    <mergeCell ref="L39:L40"/>
    <mergeCell ref="M39:M40"/>
    <mergeCell ref="O39:P40"/>
    <mergeCell ref="W39:W40"/>
    <mergeCell ref="X41:X42"/>
    <mergeCell ref="Y41:Y42"/>
    <mergeCell ref="C42:D42"/>
    <mergeCell ref="E42:F42"/>
    <mergeCell ref="I42:J42"/>
    <mergeCell ref="Q42:R42"/>
    <mergeCell ref="S42:T42"/>
    <mergeCell ref="A41:B42"/>
    <mergeCell ref="K41:K42"/>
    <mergeCell ref="L41:L42"/>
    <mergeCell ref="M41:M42"/>
    <mergeCell ref="O41:P42"/>
    <mergeCell ref="W41:W42"/>
    <mergeCell ref="Z43:Z44"/>
    <mergeCell ref="AA43:AA44"/>
    <mergeCell ref="C44:D44"/>
    <mergeCell ref="E44:F44"/>
    <mergeCell ref="G44:H44"/>
    <mergeCell ref="Q44:R44"/>
    <mergeCell ref="S44:T44"/>
    <mergeCell ref="U44:V44"/>
    <mergeCell ref="A43:B44"/>
    <mergeCell ref="K43:K44"/>
    <mergeCell ref="L43:L44"/>
    <mergeCell ref="M43:M44"/>
    <mergeCell ref="O43:P44"/>
    <mergeCell ref="Y43:Y44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0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8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313</v>
      </c>
      <c r="P1" s="434"/>
      <c r="Q1" s="434"/>
      <c r="R1" s="434" t="str">
        <f>U10組合せ①!AL6</f>
        <v>鬼怒川運動公園B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8" ht="10.199999999999999" customHeight="1">
      <c r="A2" s="23"/>
      <c r="B2" s="23"/>
      <c r="C2" s="23"/>
      <c r="O2" s="230"/>
      <c r="P2" s="230"/>
      <c r="Q2" s="230"/>
      <c r="R2" s="28"/>
      <c r="S2" s="28"/>
      <c r="T2" s="28"/>
      <c r="U2" s="28"/>
      <c r="V2" s="28"/>
      <c r="W2" s="28"/>
    </row>
    <row r="3" spans="1:28" ht="20.100000000000001" customHeight="1">
      <c r="A3" s="23"/>
      <c r="E3" s="108"/>
      <c r="H3" s="435" t="s">
        <v>230</v>
      </c>
      <c r="I3" s="435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231</v>
      </c>
      <c r="T3" s="435"/>
      <c r="U3" s="144"/>
      <c r="V3" s="109"/>
      <c r="W3" s="109"/>
      <c r="X3" s="144"/>
      <c r="Y3" s="144"/>
      <c r="Z3" s="144"/>
      <c r="AA3" s="144"/>
    </row>
    <row r="4" spans="1:28" ht="20.100000000000001" customHeight="1" thickBot="1">
      <c r="A4" s="13"/>
      <c r="E4" s="26"/>
      <c r="F4" s="26"/>
      <c r="G4" s="22"/>
      <c r="H4" s="22"/>
      <c r="I4" s="234"/>
      <c r="J4" s="14"/>
      <c r="K4" s="14"/>
      <c r="L4" s="22"/>
      <c r="M4" s="22"/>
      <c r="N4" s="22"/>
      <c r="O4" s="22"/>
      <c r="P4" s="22"/>
      <c r="Q4" s="14"/>
      <c r="R4" s="14"/>
      <c r="S4" s="24"/>
      <c r="T4" s="254"/>
      <c r="V4" s="22"/>
      <c r="W4" s="22"/>
      <c r="Z4" s="13"/>
    </row>
    <row r="5" spans="1:28" ht="20.100000000000001" customHeight="1" thickTop="1">
      <c r="A5" s="13"/>
      <c r="E5" s="253"/>
      <c r="F5" s="256"/>
      <c r="G5" s="257"/>
      <c r="H5" s="258"/>
      <c r="I5" s="15"/>
      <c r="J5" s="22"/>
      <c r="K5" s="13"/>
      <c r="L5" s="15"/>
      <c r="M5" s="22"/>
      <c r="N5" s="22"/>
      <c r="O5" s="22"/>
      <c r="P5" s="25"/>
      <c r="Q5" s="15"/>
      <c r="R5" s="22"/>
      <c r="S5" s="218"/>
      <c r="T5" s="255"/>
      <c r="U5" s="30"/>
      <c r="V5" s="31"/>
      <c r="W5" s="15"/>
      <c r="X5" s="22"/>
      <c r="Y5" s="22"/>
      <c r="Z5" s="22"/>
    </row>
    <row r="6" spans="1:28" ht="20.100000000000001" customHeight="1">
      <c r="A6" s="13"/>
      <c r="E6" s="436">
        <v>1</v>
      </c>
      <c r="F6" s="436"/>
      <c r="G6" s="26"/>
      <c r="H6" s="436">
        <v>2</v>
      </c>
      <c r="I6" s="436"/>
      <c r="J6" s="26"/>
      <c r="K6" s="436">
        <v>3</v>
      </c>
      <c r="L6" s="436"/>
      <c r="M6" s="26"/>
      <c r="N6" s="26"/>
      <c r="O6" s="26"/>
      <c r="P6" s="436">
        <v>4</v>
      </c>
      <c r="Q6" s="436"/>
      <c r="R6" s="13"/>
      <c r="S6" s="436">
        <v>5</v>
      </c>
      <c r="T6" s="436"/>
      <c r="U6" s="26"/>
      <c r="V6" s="436">
        <v>6</v>
      </c>
      <c r="W6" s="436"/>
      <c r="X6" s="26"/>
      <c r="Y6" s="436"/>
      <c r="Z6" s="436"/>
    </row>
    <row r="7" spans="1:28" ht="20.100000000000001" customHeight="1">
      <c r="A7" s="13"/>
      <c r="D7" s="12"/>
      <c r="E7" s="451" t="str">
        <f>U10組合せ①!AM11</f>
        <v>ＦＣ　ＶＡＬＯＮ</v>
      </c>
      <c r="F7" s="451"/>
      <c r="G7" s="4"/>
      <c r="H7" s="454" t="str">
        <f>U10組合せ①!AO11</f>
        <v>ＦＣアネーロ宇都宮・Ｕ－１０</v>
      </c>
      <c r="I7" s="454"/>
      <c r="J7" s="4"/>
      <c r="K7" s="455" t="str">
        <f>U10組合せ①!AQ11</f>
        <v>東那須野ＦＣ　Ｕ－１０</v>
      </c>
      <c r="L7" s="455"/>
      <c r="M7" s="4"/>
      <c r="N7" s="4"/>
      <c r="O7" s="4"/>
      <c r="P7" s="432" t="str">
        <f>U10組合せ①!AT11</f>
        <v>上松山クラブ</v>
      </c>
      <c r="Q7" s="432"/>
      <c r="R7" s="4"/>
      <c r="S7" s="431" t="str">
        <f>U10組合せ①!AV11</f>
        <v>栃木サッカークラブＵ－１２</v>
      </c>
      <c r="T7" s="431"/>
      <c r="U7" s="4"/>
      <c r="V7" s="432" t="str">
        <f>U10組合せ①!AX11</f>
        <v>ＪＦＣファイターズ</v>
      </c>
      <c r="W7" s="432"/>
      <c r="X7" s="4"/>
      <c r="Y7" s="432"/>
      <c r="Z7" s="432"/>
    </row>
    <row r="8" spans="1:28" ht="20.100000000000001" customHeight="1">
      <c r="A8" s="13"/>
      <c r="D8" s="12"/>
      <c r="E8" s="451"/>
      <c r="F8" s="451"/>
      <c r="G8" s="4"/>
      <c r="H8" s="454"/>
      <c r="I8" s="454"/>
      <c r="J8" s="4"/>
      <c r="K8" s="455"/>
      <c r="L8" s="455"/>
      <c r="M8" s="4"/>
      <c r="N8" s="4"/>
      <c r="O8" s="4"/>
      <c r="P8" s="432"/>
      <c r="Q8" s="432"/>
      <c r="R8" s="4"/>
      <c r="S8" s="431"/>
      <c r="T8" s="431"/>
      <c r="U8" s="4"/>
      <c r="V8" s="432"/>
      <c r="W8" s="432"/>
      <c r="X8" s="4"/>
      <c r="Y8" s="432"/>
      <c r="Z8" s="432"/>
    </row>
    <row r="9" spans="1:28" ht="20.100000000000001" customHeight="1">
      <c r="A9" s="13"/>
      <c r="D9" s="12"/>
      <c r="E9" s="451"/>
      <c r="F9" s="451"/>
      <c r="G9" s="4"/>
      <c r="H9" s="454"/>
      <c r="I9" s="454"/>
      <c r="J9" s="4"/>
      <c r="K9" s="455"/>
      <c r="L9" s="455"/>
      <c r="M9" s="4"/>
      <c r="N9" s="4"/>
      <c r="O9" s="4"/>
      <c r="P9" s="432"/>
      <c r="Q9" s="432"/>
      <c r="R9" s="4"/>
      <c r="S9" s="431"/>
      <c r="T9" s="431"/>
      <c r="U9" s="4"/>
      <c r="V9" s="432"/>
      <c r="W9" s="432"/>
      <c r="X9" s="4"/>
      <c r="Y9" s="432"/>
      <c r="Z9" s="432"/>
    </row>
    <row r="10" spans="1:28" ht="20.100000000000001" customHeight="1">
      <c r="A10" s="13"/>
      <c r="D10" s="12"/>
      <c r="E10" s="451"/>
      <c r="F10" s="451"/>
      <c r="G10" s="4"/>
      <c r="H10" s="454"/>
      <c r="I10" s="454"/>
      <c r="J10" s="4"/>
      <c r="K10" s="455"/>
      <c r="L10" s="455"/>
      <c r="M10" s="4"/>
      <c r="N10" s="4"/>
      <c r="O10" s="4"/>
      <c r="P10" s="432"/>
      <c r="Q10" s="432"/>
      <c r="R10" s="4"/>
      <c r="S10" s="431"/>
      <c r="T10" s="431"/>
      <c r="U10" s="4"/>
      <c r="V10" s="432"/>
      <c r="W10" s="432"/>
      <c r="X10" s="4"/>
      <c r="Y10" s="432"/>
      <c r="Z10" s="432"/>
    </row>
    <row r="11" spans="1:28" ht="20.100000000000001" customHeight="1">
      <c r="A11" s="13"/>
      <c r="D11" s="12"/>
      <c r="E11" s="451"/>
      <c r="F11" s="451"/>
      <c r="G11" s="4"/>
      <c r="H11" s="454"/>
      <c r="I11" s="454"/>
      <c r="J11" s="4"/>
      <c r="K11" s="455"/>
      <c r="L11" s="455"/>
      <c r="M11" s="4"/>
      <c r="N11" s="4"/>
      <c r="O11" s="4"/>
      <c r="P11" s="432"/>
      <c r="Q11" s="432"/>
      <c r="R11" s="4"/>
      <c r="S11" s="431"/>
      <c r="T11" s="431"/>
      <c r="U11" s="4"/>
      <c r="V11" s="432"/>
      <c r="W11" s="432"/>
      <c r="X11" s="4"/>
      <c r="Y11" s="432"/>
      <c r="Z11" s="432"/>
    </row>
    <row r="12" spans="1:28" ht="20.100000000000001" customHeight="1">
      <c r="A12" s="13"/>
      <c r="D12" s="12"/>
      <c r="E12" s="451"/>
      <c r="F12" s="451"/>
      <c r="G12" s="4"/>
      <c r="H12" s="454"/>
      <c r="I12" s="454"/>
      <c r="J12" s="4"/>
      <c r="K12" s="455"/>
      <c r="L12" s="455"/>
      <c r="M12" s="4"/>
      <c r="N12" s="4"/>
      <c r="O12" s="4"/>
      <c r="P12" s="432"/>
      <c r="Q12" s="432"/>
      <c r="R12" s="4"/>
      <c r="S12" s="431"/>
      <c r="T12" s="431"/>
      <c r="U12" s="4"/>
      <c r="V12" s="432"/>
      <c r="W12" s="432"/>
      <c r="X12" s="4"/>
      <c r="Y12" s="432"/>
      <c r="Z12" s="432"/>
    </row>
    <row r="13" spans="1:28" ht="20.100000000000001" customHeight="1">
      <c r="A13" s="13"/>
      <c r="D13" s="12"/>
      <c r="E13" s="451"/>
      <c r="F13" s="451"/>
      <c r="G13" s="4"/>
      <c r="H13" s="454"/>
      <c r="I13" s="454"/>
      <c r="J13" s="4"/>
      <c r="K13" s="455"/>
      <c r="L13" s="455"/>
      <c r="M13" s="4"/>
      <c r="N13" s="4"/>
      <c r="O13" s="4"/>
      <c r="P13" s="432"/>
      <c r="Q13" s="432"/>
      <c r="R13" s="4"/>
      <c r="S13" s="431"/>
      <c r="T13" s="431"/>
      <c r="U13" s="4"/>
      <c r="V13" s="432"/>
      <c r="W13" s="432"/>
      <c r="X13" s="4"/>
      <c r="Y13" s="432"/>
      <c r="Z13" s="432"/>
    </row>
    <row r="14" spans="1:28" ht="20.100000000000001" customHeight="1">
      <c r="A14" s="13"/>
      <c r="D14" s="12"/>
      <c r="E14" s="451"/>
      <c r="F14" s="451"/>
      <c r="G14" s="4"/>
      <c r="H14" s="454"/>
      <c r="I14" s="454"/>
      <c r="J14" s="4"/>
      <c r="K14" s="455"/>
      <c r="L14" s="455"/>
      <c r="M14" s="4"/>
      <c r="N14" s="4"/>
      <c r="O14" s="4"/>
      <c r="P14" s="432"/>
      <c r="Q14" s="432"/>
      <c r="R14" s="4"/>
      <c r="S14" s="431"/>
      <c r="T14" s="431"/>
      <c r="U14" s="4"/>
      <c r="V14" s="432"/>
      <c r="W14" s="432"/>
      <c r="X14" s="4"/>
      <c r="Y14" s="432"/>
      <c r="Z14" s="432"/>
    </row>
    <row r="15" spans="1:28" ht="20.100000000000001" customHeight="1">
      <c r="A15" s="13"/>
      <c r="D15" s="12"/>
      <c r="E15" s="229"/>
      <c r="F15" s="229"/>
      <c r="G15" s="4"/>
      <c r="H15" s="229"/>
      <c r="I15" s="229"/>
      <c r="J15" s="4"/>
      <c r="K15" s="229"/>
      <c r="L15" s="229"/>
      <c r="M15" s="4"/>
      <c r="N15" s="4"/>
      <c r="O15" s="4"/>
      <c r="P15" s="229"/>
      <c r="Q15" s="229"/>
      <c r="R15" s="4"/>
      <c r="S15" s="229"/>
      <c r="T15" s="229"/>
      <c r="U15" s="4"/>
      <c r="V15" s="229"/>
      <c r="W15" s="229"/>
      <c r="X15" s="4"/>
      <c r="Y15" s="229"/>
      <c r="Z15" s="229"/>
    </row>
    <row r="16" spans="1:28" ht="20.10000000000000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102"/>
      <c r="X16" s="433" t="s">
        <v>281</v>
      </c>
      <c r="Y16" s="433"/>
      <c r="Z16" s="433"/>
      <c r="AA16" s="433"/>
      <c r="AB16" s="102"/>
    </row>
    <row r="17" spans="1:29" ht="20.100000000000001" customHeight="1">
      <c r="A17" s="1"/>
      <c r="B17" s="421" t="s">
        <v>282</v>
      </c>
      <c r="C17" s="422">
        <v>0.39583333333333331</v>
      </c>
      <c r="D17" s="422"/>
      <c r="E17" s="105"/>
      <c r="F17" s="423" t="str">
        <f>E7</f>
        <v>ＦＣ　ＶＡＬＯＮ</v>
      </c>
      <c r="G17" s="423"/>
      <c r="H17" s="423"/>
      <c r="I17" s="423"/>
      <c r="J17" s="423"/>
      <c r="K17" s="424">
        <f>M17+M18</f>
        <v>8</v>
      </c>
      <c r="L17" s="425" t="s">
        <v>283</v>
      </c>
      <c r="M17" s="225">
        <v>4</v>
      </c>
      <c r="N17" s="225" t="s">
        <v>284</v>
      </c>
      <c r="O17" s="225">
        <v>0</v>
      </c>
      <c r="P17" s="425" t="s">
        <v>285</v>
      </c>
      <c r="Q17" s="426">
        <f>O17+O18</f>
        <v>0</v>
      </c>
      <c r="R17" s="428" t="str">
        <f>H7</f>
        <v>ＦＣアネーロ宇都宮・Ｕ－１０</v>
      </c>
      <c r="S17" s="428"/>
      <c r="T17" s="428"/>
      <c r="U17" s="428"/>
      <c r="V17" s="428"/>
      <c r="W17" s="101"/>
      <c r="X17" s="412" t="s">
        <v>307</v>
      </c>
      <c r="Y17" s="412"/>
      <c r="Z17" s="412"/>
      <c r="AA17" s="412"/>
      <c r="AB17" s="101"/>
      <c r="AC17" s="143"/>
    </row>
    <row r="18" spans="1:29" ht="20.100000000000001" customHeight="1">
      <c r="A18" s="1"/>
      <c r="B18" s="421"/>
      <c r="C18" s="422"/>
      <c r="D18" s="422"/>
      <c r="E18" s="105"/>
      <c r="F18" s="423"/>
      <c r="G18" s="423"/>
      <c r="H18" s="423"/>
      <c r="I18" s="423"/>
      <c r="J18" s="423"/>
      <c r="K18" s="424"/>
      <c r="L18" s="425"/>
      <c r="M18" s="225">
        <v>4</v>
      </c>
      <c r="N18" s="225" t="s">
        <v>284</v>
      </c>
      <c r="O18" s="225">
        <v>0</v>
      </c>
      <c r="P18" s="425"/>
      <c r="Q18" s="426"/>
      <c r="R18" s="428"/>
      <c r="S18" s="428"/>
      <c r="T18" s="428"/>
      <c r="U18" s="428"/>
      <c r="V18" s="428"/>
      <c r="W18" s="101"/>
      <c r="X18" s="412"/>
      <c r="Y18" s="412"/>
      <c r="Z18" s="412"/>
      <c r="AA18" s="412"/>
      <c r="AB18" s="101"/>
      <c r="AC18" s="143"/>
    </row>
    <row r="19" spans="1:29" ht="20.100000000000001" customHeight="1">
      <c r="A19" s="1"/>
      <c r="B19" s="225"/>
      <c r="C19" s="226"/>
      <c r="D19" s="226"/>
      <c r="E19" s="105"/>
      <c r="F19" s="227"/>
      <c r="G19" s="227"/>
      <c r="H19" s="227"/>
      <c r="I19" s="227"/>
      <c r="J19" s="227"/>
      <c r="K19" s="141"/>
      <c r="L19" s="228"/>
      <c r="M19" s="225"/>
      <c r="N19" s="225"/>
      <c r="O19" s="225"/>
      <c r="P19" s="228"/>
      <c r="Q19" s="142"/>
      <c r="R19" s="227"/>
      <c r="S19" s="227"/>
      <c r="T19" s="227"/>
      <c r="U19" s="227"/>
      <c r="V19" s="227"/>
      <c r="W19" s="101"/>
      <c r="X19" s="222"/>
      <c r="Y19" s="222"/>
      <c r="Z19" s="222"/>
      <c r="AA19" s="222"/>
      <c r="AB19" s="101"/>
      <c r="AC19" s="143"/>
    </row>
    <row r="20" spans="1:29" ht="20.100000000000001" customHeight="1">
      <c r="A20" s="1"/>
      <c r="B20" s="421" t="s">
        <v>287</v>
      </c>
      <c r="C20" s="422">
        <v>0.41666666666666669</v>
      </c>
      <c r="D20" s="422"/>
      <c r="E20" s="105"/>
      <c r="F20" s="427" t="str">
        <f>P7</f>
        <v>上松山クラブ</v>
      </c>
      <c r="G20" s="427"/>
      <c r="H20" s="427"/>
      <c r="I20" s="427"/>
      <c r="J20" s="427"/>
      <c r="K20" s="424">
        <f>M20+M21</f>
        <v>0</v>
      </c>
      <c r="L20" s="425" t="s">
        <v>283</v>
      </c>
      <c r="M20" s="225">
        <v>0</v>
      </c>
      <c r="N20" s="225" t="s">
        <v>284</v>
      </c>
      <c r="O20" s="225">
        <v>1</v>
      </c>
      <c r="P20" s="425" t="s">
        <v>285</v>
      </c>
      <c r="Q20" s="426">
        <f>O20+O21</f>
        <v>4</v>
      </c>
      <c r="R20" s="450" t="str">
        <f>S7</f>
        <v>栃木サッカークラブＵ－１２</v>
      </c>
      <c r="S20" s="450"/>
      <c r="T20" s="450"/>
      <c r="U20" s="450"/>
      <c r="V20" s="450"/>
      <c r="W20" s="101"/>
      <c r="X20" s="412" t="s">
        <v>308</v>
      </c>
      <c r="Y20" s="412"/>
      <c r="Z20" s="412"/>
      <c r="AA20" s="412"/>
      <c r="AB20" s="101"/>
      <c r="AC20" s="143"/>
    </row>
    <row r="21" spans="1:29" ht="20.100000000000001" customHeight="1">
      <c r="A21" s="1"/>
      <c r="B21" s="421"/>
      <c r="C21" s="422"/>
      <c r="D21" s="422"/>
      <c r="E21" s="105"/>
      <c r="F21" s="427"/>
      <c r="G21" s="427"/>
      <c r="H21" s="427"/>
      <c r="I21" s="427"/>
      <c r="J21" s="427"/>
      <c r="K21" s="424"/>
      <c r="L21" s="425"/>
      <c r="M21" s="225">
        <v>0</v>
      </c>
      <c r="N21" s="225" t="s">
        <v>284</v>
      </c>
      <c r="O21" s="225">
        <v>3</v>
      </c>
      <c r="P21" s="425"/>
      <c r="Q21" s="426"/>
      <c r="R21" s="450"/>
      <c r="S21" s="450"/>
      <c r="T21" s="450"/>
      <c r="U21" s="450"/>
      <c r="V21" s="450"/>
      <c r="W21" s="101"/>
      <c r="X21" s="412"/>
      <c r="Y21" s="412"/>
      <c r="Z21" s="412"/>
      <c r="AA21" s="412"/>
      <c r="AB21" s="101"/>
      <c r="AC21" s="143"/>
    </row>
    <row r="22" spans="1:29" ht="20.100000000000001" customHeight="1">
      <c r="A22" s="1"/>
      <c r="B22" s="225"/>
      <c r="C22" s="226"/>
      <c r="D22" s="226"/>
      <c r="E22" s="105"/>
      <c r="F22" s="227"/>
      <c r="G22" s="227"/>
      <c r="H22" s="227"/>
      <c r="I22" s="227"/>
      <c r="J22" s="227"/>
      <c r="K22" s="141"/>
      <c r="L22" s="228"/>
      <c r="M22" s="225"/>
      <c r="N22" s="225"/>
      <c r="O22" s="225"/>
      <c r="P22" s="228"/>
      <c r="Q22" s="142"/>
      <c r="R22" s="227"/>
      <c r="S22" s="227"/>
      <c r="T22" s="227"/>
      <c r="U22" s="227"/>
      <c r="V22" s="227"/>
      <c r="W22" s="101"/>
      <c r="X22" s="222"/>
      <c r="Y22" s="222"/>
      <c r="Z22" s="222"/>
      <c r="AA22" s="222"/>
      <c r="AB22" s="101"/>
      <c r="AC22" s="143"/>
    </row>
    <row r="23" spans="1:29" ht="20.100000000000001" customHeight="1">
      <c r="A23" s="1"/>
      <c r="B23" s="421" t="s">
        <v>289</v>
      </c>
      <c r="C23" s="422">
        <v>0.4375</v>
      </c>
      <c r="D23" s="422"/>
      <c r="E23" s="105"/>
      <c r="F23" s="423" t="str">
        <f>E7</f>
        <v>ＦＣ　ＶＡＬＯＮ</v>
      </c>
      <c r="G23" s="423"/>
      <c r="H23" s="423"/>
      <c r="I23" s="423"/>
      <c r="J23" s="423"/>
      <c r="K23" s="424">
        <f>M23+M24</f>
        <v>2</v>
      </c>
      <c r="L23" s="425" t="s">
        <v>283</v>
      </c>
      <c r="M23" s="225">
        <v>1</v>
      </c>
      <c r="N23" s="225" t="s">
        <v>284</v>
      </c>
      <c r="O23" s="225">
        <v>0</v>
      </c>
      <c r="P23" s="425" t="s">
        <v>285</v>
      </c>
      <c r="Q23" s="426">
        <f>O23+O24</f>
        <v>0</v>
      </c>
      <c r="R23" s="427" t="str">
        <f>K7</f>
        <v>東那須野ＦＣ　Ｕ－１０</v>
      </c>
      <c r="S23" s="427"/>
      <c r="T23" s="427"/>
      <c r="U23" s="427"/>
      <c r="V23" s="427"/>
      <c r="W23" s="101"/>
      <c r="X23" s="412" t="s">
        <v>309</v>
      </c>
      <c r="Y23" s="412"/>
      <c r="Z23" s="412"/>
      <c r="AA23" s="412"/>
      <c r="AB23" s="101"/>
      <c r="AC23" s="143"/>
    </row>
    <row r="24" spans="1:29" ht="20.100000000000001" customHeight="1">
      <c r="A24" s="1"/>
      <c r="B24" s="421"/>
      <c r="C24" s="422"/>
      <c r="D24" s="422"/>
      <c r="E24" s="105"/>
      <c r="F24" s="423"/>
      <c r="G24" s="423"/>
      <c r="H24" s="423"/>
      <c r="I24" s="423"/>
      <c r="J24" s="423"/>
      <c r="K24" s="424"/>
      <c r="L24" s="425"/>
      <c r="M24" s="225">
        <v>1</v>
      </c>
      <c r="N24" s="225" t="s">
        <v>284</v>
      </c>
      <c r="O24" s="225">
        <v>0</v>
      </c>
      <c r="P24" s="425"/>
      <c r="Q24" s="426"/>
      <c r="R24" s="427"/>
      <c r="S24" s="427"/>
      <c r="T24" s="427"/>
      <c r="U24" s="427"/>
      <c r="V24" s="427"/>
      <c r="W24" s="101"/>
      <c r="X24" s="412"/>
      <c r="Y24" s="412"/>
      <c r="Z24" s="412"/>
      <c r="AA24" s="412"/>
      <c r="AB24" s="101"/>
      <c r="AC24" s="143"/>
    </row>
    <row r="25" spans="1:29" ht="20.100000000000001" customHeight="1">
      <c r="A25" s="1"/>
      <c r="B25" s="225"/>
      <c r="C25" s="226"/>
      <c r="D25" s="226"/>
      <c r="E25" s="105"/>
      <c r="F25" s="227"/>
      <c r="G25" s="227"/>
      <c r="H25" s="227"/>
      <c r="I25" s="227"/>
      <c r="J25" s="227"/>
      <c r="K25" s="141"/>
      <c r="L25" s="228"/>
      <c r="M25" s="225"/>
      <c r="N25" s="225"/>
      <c r="O25" s="225"/>
      <c r="P25" s="228"/>
      <c r="Q25" s="142"/>
      <c r="R25" s="227"/>
      <c r="S25" s="227"/>
      <c r="T25" s="227"/>
      <c r="U25" s="227"/>
      <c r="V25" s="227"/>
      <c r="W25" s="101"/>
      <c r="X25" s="222"/>
      <c r="Y25" s="222"/>
      <c r="Z25" s="222"/>
      <c r="AA25" s="222"/>
      <c r="AB25" s="101"/>
      <c r="AC25" s="143"/>
    </row>
    <row r="26" spans="1:29" ht="20.100000000000001" customHeight="1">
      <c r="A26" s="143"/>
      <c r="B26" s="421" t="s">
        <v>291</v>
      </c>
      <c r="C26" s="422">
        <v>0.45833333333333331</v>
      </c>
      <c r="D26" s="422"/>
      <c r="E26" s="105"/>
      <c r="F26" s="427" t="str">
        <f>P7</f>
        <v>上松山クラブ</v>
      </c>
      <c r="G26" s="427"/>
      <c r="H26" s="427"/>
      <c r="I26" s="427"/>
      <c r="J26" s="427"/>
      <c r="K26" s="424">
        <f>M26+M27</f>
        <v>0</v>
      </c>
      <c r="L26" s="425" t="s">
        <v>283</v>
      </c>
      <c r="M26" s="225">
        <v>0</v>
      </c>
      <c r="N26" s="225" t="s">
        <v>284</v>
      </c>
      <c r="O26" s="225">
        <v>1</v>
      </c>
      <c r="P26" s="425" t="s">
        <v>285</v>
      </c>
      <c r="Q26" s="426">
        <f>O26+O27</f>
        <v>2</v>
      </c>
      <c r="R26" s="423" t="str">
        <f>V7</f>
        <v>ＪＦＣファイターズ</v>
      </c>
      <c r="S26" s="423"/>
      <c r="T26" s="423"/>
      <c r="U26" s="423"/>
      <c r="V26" s="423"/>
      <c r="W26" s="101"/>
      <c r="X26" s="412" t="s">
        <v>310</v>
      </c>
      <c r="Y26" s="412"/>
      <c r="Z26" s="412"/>
      <c r="AA26" s="412"/>
      <c r="AB26" s="101"/>
      <c r="AC26" s="143"/>
    </row>
    <row r="27" spans="1:29" ht="20.100000000000001" customHeight="1">
      <c r="A27" s="143"/>
      <c r="B27" s="421"/>
      <c r="C27" s="422"/>
      <c r="D27" s="422"/>
      <c r="E27" s="105"/>
      <c r="F27" s="427"/>
      <c r="G27" s="427"/>
      <c r="H27" s="427"/>
      <c r="I27" s="427"/>
      <c r="J27" s="427"/>
      <c r="K27" s="424"/>
      <c r="L27" s="425"/>
      <c r="M27" s="225">
        <v>0</v>
      </c>
      <c r="N27" s="225" t="s">
        <v>284</v>
      </c>
      <c r="O27" s="225">
        <v>1</v>
      </c>
      <c r="P27" s="425"/>
      <c r="Q27" s="426"/>
      <c r="R27" s="423"/>
      <c r="S27" s="423"/>
      <c r="T27" s="423"/>
      <c r="U27" s="423"/>
      <c r="V27" s="423"/>
      <c r="W27" s="101"/>
      <c r="X27" s="412"/>
      <c r="Y27" s="412"/>
      <c r="Z27" s="412"/>
      <c r="AA27" s="412"/>
      <c r="AB27" s="101"/>
      <c r="AC27" s="143"/>
    </row>
    <row r="28" spans="1:29" ht="20.100000000000001" customHeight="1">
      <c r="A28" s="1"/>
      <c r="B28" s="225"/>
      <c r="C28" s="226"/>
      <c r="D28" s="226"/>
      <c r="E28" s="105"/>
      <c r="F28" s="227"/>
      <c r="G28" s="227"/>
      <c r="H28" s="227"/>
      <c r="I28" s="227"/>
      <c r="J28" s="227"/>
      <c r="K28" s="141"/>
      <c r="L28" s="228"/>
      <c r="M28" s="225"/>
      <c r="N28" s="225"/>
      <c r="O28" s="225"/>
      <c r="P28" s="228"/>
      <c r="Q28" s="142"/>
      <c r="R28" s="227"/>
      <c r="S28" s="227"/>
      <c r="T28" s="227"/>
      <c r="U28" s="227"/>
      <c r="V28" s="227"/>
      <c r="W28" s="101"/>
      <c r="X28" s="222"/>
      <c r="Y28" s="222"/>
      <c r="Z28" s="222"/>
      <c r="AA28" s="222"/>
      <c r="AB28" s="101"/>
      <c r="AC28" s="143"/>
    </row>
    <row r="29" spans="1:29" ht="20.100000000000001" customHeight="1">
      <c r="A29" s="1"/>
      <c r="B29" s="421" t="s">
        <v>293</v>
      </c>
      <c r="C29" s="422">
        <v>0.47916666666666669</v>
      </c>
      <c r="D29" s="422"/>
      <c r="E29" s="105"/>
      <c r="F29" s="428" t="str">
        <f>H7</f>
        <v>ＦＣアネーロ宇都宮・Ｕ－１０</v>
      </c>
      <c r="G29" s="428"/>
      <c r="H29" s="428"/>
      <c r="I29" s="428"/>
      <c r="J29" s="428"/>
      <c r="K29" s="424">
        <f>M29+M30</f>
        <v>0</v>
      </c>
      <c r="L29" s="425" t="s">
        <v>283</v>
      </c>
      <c r="M29" s="225">
        <v>0</v>
      </c>
      <c r="N29" s="225" t="s">
        <v>284</v>
      </c>
      <c r="O29" s="225">
        <v>0</v>
      </c>
      <c r="P29" s="425" t="s">
        <v>285</v>
      </c>
      <c r="Q29" s="426">
        <f>O29+O30</f>
        <v>2</v>
      </c>
      <c r="R29" s="423" t="str">
        <f>K7</f>
        <v>東那須野ＦＣ　Ｕ－１０</v>
      </c>
      <c r="S29" s="423"/>
      <c r="T29" s="423"/>
      <c r="U29" s="423"/>
      <c r="V29" s="423"/>
      <c r="W29" s="101"/>
      <c r="X29" s="412" t="s">
        <v>311</v>
      </c>
      <c r="Y29" s="412"/>
      <c r="Z29" s="412"/>
      <c r="AA29" s="412"/>
      <c r="AB29" s="101"/>
      <c r="AC29" s="143"/>
    </row>
    <row r="30" spans="1:29" ht="20.100000000000001" customHeight="1">
      <c r="A30" s="1"/>
      <c r="B30" s="421"/>
      <c r="C30" s="422"/>
      <c r="D30" s="422"/>
      <c r="E30" s="105"/>
      <c r="F30" s="428"/>
      <c r="G30" s="428"/>
      <c r="H30" s="428"/>
      <c r="I30" s="428"/>
      <c r="J30" s="428"/>
      <c r="K30" s="424"/>
      <c r="L30" s="425"/>
      <c r="M30" s="225">
        <v>0</v>
      </c>
      <c r="N30" s="225" t="s">
        <v>284</v>
      </c>
      <c r="O30" s="225">
        <v>2</v>
      </c>
      <c r="P30" s="425"/>
      <c r="Q30" s="426"/>
      <c r="R30" s="423"/>
      <c r="S30" s="423"/>
      <c r="T30" s="423"/>
      <c r="U30" s="423"/>
      <c r="V30" s="423"/>
      <c r="W30" s="101"/>
      <c r="X30" s="412"/>
      <c r="Y30" s="412"/>
      <c r="Z30" s="412"/>
      <c r="AA30" s="412"/>
      <c r="AB30" s="101"/>
      <c r="AC30" s="143"/>
    </row>
    <row r="31" spans="1:29" ht="20.100000000000001" customHeight="1">
      <c r="A31" s="1"/>
      <c r="B31" s="225"/>
      <c r="C31" s="226"/>
      <c r="D31" s="226"/>
      <c r="E31" s="105"/>
      <c r="F31" s="227"/>
      <c r="G31" s="227"/>
      <c r="H31" s="227"/>
      <c r="I31" s="227"/>
      <c r="J31" s="227"/>
      <c r="K31" s="141"/>
      <c r="L31" s="228"/>
      <c r="M31" s="225"/>
      <c r="N31" s="225"/>
      <c r="O31" s="225"/>
      <c r="P31" s="228"/>
      <c r="Q31" s="142"/>
      <c r="R31" s="227"/>
      <c r="S31" s="227"/>
      <c r="T31" s="227"/>
      <c r="U31" s="227"/>
      <c r="V31" s="227"/>
      <c r="W31" s="101"/>
      <c r="X31" s="222"/>
      <c r="Y31" s="222"/>
      <c r="Z31" s="222"/>
      <c r="AA31" s="222"/>
      <c r="AB31" s="101"/>
      <c r="AC31" s="143"/>
    </row>
    <row r="32" spans="1:29" ht="20.100000000000001" customHeight="1">
      <c r="A32" s="1"/>
      <c r="B32" s="421" t="s">
        <v>295</v>
      </c>
      <c r="C32" s="422">
        <v>0.5</v>
      </c>
      <c r="D32" s="422"/>
      <c r="E32" s="105"/>
      <c r="F32" s="450" t="str">
        <f>S7</f>
        <v>栃木サッカークラブＵ－１２</v>
      </c>
      <c r="G32" s="450"/>
      <c r="H32" s="450"/>
      <c r="I32" s="450"/>
      <c r="J32" s="450"/>
      <c r="K32" s="424">
        <f>M32+M33</f>
        <v>1</v>
      </c>
      <c r="L32" s="425" t="s">
        <v>283</v>
      </c>
      <c r="M32" s="225">
        <v>0</v>
      </c>
      <c r="N32" s="225" t="s">
        <v>284</v>
      </c>
      <c r="O32" s="225">
        <v>0</v>
      </c>
      <c r="P32" s="425" t="s">
        <v>285</v>
      </c>
      <c r="Q32" s="426">
        <f>O32+O33</f>
        <v>0</v>
      </c>
      <c r="R32" s="427" t="str">
        <f>V7</f>
        <v>ＪＦＣファイターズ</v>
      </c>
      <c r="S32" s="427"/>
      <c r="T32" s="427"/>
      <c r="U32" s="427"/>
      <c r="V32" s="427"/>
      <c r="W32" s="101"/>
      <c r="X32" s="412" t="s">
        <v>312</v>
      </c>
      <c r="Y32" s="412"/>
      <c r="Z32" s="412"/>
      <c r="AA32" s="412"/>
      <c r="AB32" s="101"/>
      <c r="AC32" s="143"/>
    </row>
    <row r="33" spans="1:29" ht="20.100000000000001" customHeight="1">
      <c r="A33" s="1"/>
      <c r="B33" s="421"/>
      <c r="C33" s="422"/>
      <c r="D33" s="422"/>
      <c r="E33" s="105"/>
      <c r="F33" s="450"/>
      <c r="G33" s="450"/>
      <c r="H33" s="450"/>
      <c r="I33" s="450"/>
      <c r="J33" s="450"/>
      <c r="K33" s="424"/>
      <c r="L33" s="425"/>
      <c r="M33" s="225">
        <v>1</v>
      </c>
      <c r="N33" s="225" t="s">
        <v>284</v>
      </c>
      <c r="O33" s="225">
        <v>0</v>
      </c>
      <c r="P33" s="425"/>
      <c r="Q33" s="426"/>
      <c r="R33" s="427"/>
      <c r="S33" s="427"/>
      <c r="T33" s="427"/>
      <c r="U33" s="427"/>
      <c r="V33" s="427"/>
      <c r="W33" s="101"/>
      <c r="X33" s="412"/>
      <c r="Y33" s="412"/>
      <c r="Z33" s="412"/>
      <c r="AA33" s="412"/>
      <c r="AB33" s="101"/>
      <c r="AC33" s="143"/>
    </row>
    <row r="34" spans="1:29" ht="20.100000000000001" customHeight="1">
      <c r="A34" s="1"/>
      <c r="B34" s="225"/>
      <c r="C34" s="226"/>
      <c r="D34" s="226"/>
      <c r="E34" s="105"/>
      <c r="F34" s="202"/>
      <c r="G34" s="202"/>
      <c r="H34" s="202"/>
      <c r="I34" s="202"/>
      <c r="J34" s="202"/>
      <c r="K34" s="141"/>
      <c r="L34" s="228"/>
      <c r="M34" s="13"/>
      <c r="N34" s="225"/>
      <c r="O34" s="142"/>
      <c r="P34" s="228"/>
      <c r="Q34" s="142"/>
      <c r="R34" s="202"/>
      <c r="S34" s="202"/>
      <c r="T34" s="202"/>
      <c r="U34" s="202"/>
      <c r="V34" s="202"/>
      <c r="W34" s="101"/>
      <c r="X34" s="222"/>
      <c r="Y34" s="222"/>
      <c r="Z34" s="222"/>
      <c r="AA34" s="222"/>
      <c r="AB34" s="101"/>
      <c r="AC34" s="143"/>
    </row>
    <row r="35" spans="1:29" ht="20.10000000000000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9" ht="20.100000000000001" customHeight="1">
      <c r="C36" s="413" t="str">
        <f>H3&amp; CHAR(10) &amp;"リーグ"</f>
        <v>C
リーグ</v>
      </c>
      <c r="D36" s="414"/>
      <c r="E36" s="417" t="str">
        <f>E7</f>
        <v>ＦＣ　ＶＡＬＯＮ</v>
      </c>
      <c r="F36" s="418"/>
      <c r="G36" s="400" t="str">
        <f>H7</f>
        <v>ＦＣアネーロ宇都宮・Ｕ－１０</v>
      </c>
      <c r="H36" s="401"/>
      <c r="I36" s="404" t="str">
        <f>K7</f>
        <v>東那須野ＦＣ　Ｕ－１０</v>
      </c>
      <c r="J36" s="405"/>
      <c r="K36" s="408" t="s">
        <v>301</v>
      </c>
      <c r="L36" s="408" t="s">
        <v>302</v>
      </c>
      <c r="M36" s="408" t="s">
        <v>303</v>
      </c>
      <c r="N36" s="144"/>
      <c r="O36" s="413" t="str">
        <f>S3&amp; CHAR(10) &amp;"リーグ"</f>
        <v>CC
リーグ</v>
      </c>
      <c r="P36" s="414"/>
      <c r="Q36" s="456" t="str">
        <f>P7</f>
        <v>上松山クラブ</v>
      </c>
      <c r="R36" s="457"/>
      <c r="S36" s="460" t="str">
        <f>S7</f>
        <v>栃木サッカークラブＵ－１２</v>
      </c>
      <c r="T36" s="461"/>
      <c r="U36" s="456" t="str">
        <f>V7</f>
        <v>ＪＦＣファイターズ</v>
      </c>
      <c r="V36" s="457"/>
      <c r="W36" s="408" t="s">
        <v>301</v>
      </c>
      <c r="X36" s="408" t="s">
        <v>302</v>
      </c>
      <c r="Y36" s="408" t="s">
        <v>303</v>
      </c>
    </row>
    <row r="37" spans="1:29" ht="20.100000000000001" customHeight="1">
      <c r="C37" s="415"/>
      <c r="D37" s="416"/>
      <c r="E37" s="419"/>
      <c r="F37" s="420"/>
      <c r="G37" s="402"/>
      <c r="H37" s="403"/>
      <c r="I37" s="406"/>
      <c r="J37" s="407"/>
      <c r="K37" s="409"/>
      <c r="L37" s="409"/>
      <c r="M37" s="409"/>
      <c r="N37" s="144"/>
      <c r="O37" s="415"/>
      <c r="P37" s="416"/>
      <c r="Q37" s="458"/>
      <c r="R37" s="459"/>
      <c r="S37" s="462"/>
      <c r="T37" s="463"/>
      <c r="U37" s="458"/>
      <c r="V37" s="459"/>
      <c r="W37" s="409"/>
      <c r="X37" s="409"/>
      <c r="Y37" s="409"/>
    </row>
    <row r="38" spans="1:29" ht="20.100000000000001" customHeight="1">
      <c r="C38" s="396" t="str">
        <f>E7</f>
        <v>ＦＣ　ＶＡＬＯＮ</v>
      </c>
      <c r="D38" s="397"/>
      <c r="E38" s="239"/>
      <c r="F38" s="223"/>
      <c r="G38" s="224">
        <f>K17</f>
        <v>8</v>
      </c>
      <c r="H38" s="240">
        <f>Q17</f>
        <v>0</v>
      </c>
      <c r="I38" s="224">
        <f>K23</f>
        <v>2</v>
      </c>
      <c r="J38" s="240">
        <f>Q23</f>
        <v>0</v>
      </c>
      <c r="K38" s="410">
        <f>COUNTIF(E39:J39,"○")*3+COUNTIF(E39:J39,"△")</f>
        <v>6</v>
      </c>
      <c r="L38" s="392">
        <f>E38-F38+G38-H38+I38-J38</f>
        <v>10</v>
      </c>
      <c r="M38" s="410">
        <v>1</v>
      </c>
      <c r="N38" s="144"/>
      <c r="O38" s="396" t="str">
        <f>P7</f>
        <v>上松山クラブ</v>
      </c>
      <c r="P38" s="397"/>
      <c r="Q38" s="239"/>
      <c r="R38" s="223"/>
      <c r="S38" s="224">
        <f>K20</f>
        <v>0</v>
      </c>
      <c r="T38" s="240">
        <f>Q20</f>
        <v>4</v>
      </c>
      <c r="U38" s="224">
        <f>K26</f>
        <v>0</v>
      </c>
      <c r="V38" s="240">
        <f>Q26</f>
        <v>2</v>
      </c>
      <c r="W38" s="410">
        <f>COUNTIF(Q39:V39,"○")*3+COUNTIF(Q39:V39,"△")</f>
        <v>0</v>
      </c>
      <c r="X38" s="392">
        <f>Q38-R38+S38-T38+U38-V38</f>
        <v>-6</v>
      </c>
      <c r="Y38" s="410">
        <v>3</v>
      </c>
    </row>
    <row r="39" spans="1:29" ht="20.100000000000001" customHeight="1">
      <c r="C39" s="398"/>
      <c r="D39" s="399"/>
      <c r="E39" s="224"/>
      <c r="F39" s="241"/>
      <c r="G39" s="394" t="str">
        <f>IF(G38&gt;H38,"○",IF(G38&lt;H38,"×",IF(G38=H38,"△")))</f>
        <v>○</v>
      </c>
      <c r="H39" s="395"/>
      <c r="I39" s="394" t="str">
        <f t="shared" ref="I39" si="0">IF(I38&gt;J38,"○",IF(I38&lt;J38,"×",IF(I38=J38,"△")))</f>
        <v>○</v>
      </c>
      <c r="J39" s="395"/>
      <c r="K39" s="411"/>
      <c r="L39" s="393"/>
      <c r="M39" s="411"/>
      <c r="N39" s="144"/>
      <c r="O39" s="398"/>
      <c r="P39" s="399"/>
      <c r="Q39" s="224"/>
      <c r="R39" s="241"/>
      <c r="S39" s="394" t="str">
        <f>IF(S38&gt;T38,"○",IF(S38&lt;T38,"×",IF(S38=T38,"△")))</f>
        <v>×</v>
      </c>
      <c r="T39" s="395"/>
      <c r="U39" s="394" t="str">
        <f t="shared" ref="U39" si="1">IF(U38&gt;V38,"○",IF(U38&lt;V38,"×",IF(U38=V38,"△")))</f>
        <v>×</v>
      </c>
      <c r="V39" s="395"/>
      <c r="W39" s="411"/>
      <c r="X39" s="393"/>
      <c r="Y39" s="411"/>
    </row>
    <row r="40" spans="1:29" ht="20.100000000000001" customHeight="1">
      <c r="C40" s="400" t="str">
        <f>H7</f>
        <v>ＦＣアネーロ宇都宮・Ｕ－１０</v>
      </c>
      <c r="D40" s="401"/>
      <c r="E40" s="224">
        <f>Q17</f>
        <v>0</v>
      </c>
      <c r="F40" s="240">
        <f>K17</f>
        <v>8</v>
      </c>
      <c r="G40" s="239"/>
      <c r="H40" s="223"/>
      <c r="I40" s="224">
        <f>K29</f>
        <v>0</v>
      </c>
      <c r="J40" s="240">
        <f>Q29</f>
        <v>2</v>
      </c>
      <c r="K40" s="410">
        <f>COUNTIF(E41:J41,"○")*3+COUNTIF(E41:J41,"△")</f>
        <v>0</v>
      </c>
      <c r="L40" s="392">
        <f>E40-F40+G40-H40+I40-J40</f>
        <v>-10</v>
      </c>
      <c r="M40" s="410">
        <v>3</v>
      </c>
      <c r="N40" s="144"/>
      <c r="O40" s="404" t="str">
        <f>S7</f>
        <v>栃木サッカークラブＵ－１２</v>
      </c>
      <c r="P40" s="405"/>
      <c r="Q40" s="224">
        <f>Q20</f>
        <v>4</v>
      </c>
      <c r="R40" s="240">
        <f>K20</f>
        <v>0</v>
      </c>
      <c r="S40" s="239"/>
      <c r="T40" s="223"/>
      <c r="U40" s="224">
        <f>K32</f>
        <v>1</v>
      </c>
      <c r="V40" s="240">
        <f>Q32</f>
        <v>0</v>
      </c>
      <c r="W40" s="410">
        <f>COUNTIF(Q41:V41,"○")*3+COUNTIF(Q41:V41,"△")</f>
        <v>6</v>
      </c>
      <c r="X40" s="392">
        <f>Q40-R40+S40-T40+U40-V40</f>
        <v>5</v>
      </c>
      <c r="Y40" s="410">
        <v>1</v>
      </c>
    </row>
    <row r="41" spans="1:29" ht="20.100000000000001" customHeight="1">
      <c r="C41" s="402"/>
      <c r="D41" s="403"/>
      <c r="E41" s="394" t="str">
        <f>IF(E40&gt;F40,"○",IF(E40&lt;F40,"×",IF(E40=F40,"△")))</f>
        <v>×</v>
      </c>
      <c r="F41" s="395"/>
      <c r="G41" s="224"/>
      <c r="H41" s="241"/>
      <c r="I41" s="394" t="str">
        <f>IF(I40&gt;J40,"○",IF(I40&lt;J40,"×",IF(I40=J40,"△")))</f>
        <v>×</v>
      </c>
      <c r="J41" s="395"/>
      <c r="K41" s="411"/>
      <c r="L41" s="393"/>
      <c r="M41" s="411"/>
      <c r="N41" s="144"/>
      <c r="O41" s="406"/>
      <c r="P41" s="407"/>
      <c r="Q41" s="394" t="str">
        <f>IF(Q40&gt;R40,"○",IF(Q40&lt;R40,"×",IF(Q40=R40,"△")))</f>
        <v>○</v>
      </c>
      <c r="R41" s="395"/>
      <c r="S41" s="224"/>
      <c r="T41" s="241"/>
      <c r="U41" s="394" t="str">
        <f>IF(U40&gt;V40,"○",IF(U40&lt;V40,"×",IF(U40=V40,"△")))</f>
        <v>○</v>
      </c>
      <c r="V41" s="395"/>
      <c r="W41" s="411"/>
      <c r="X41" s="393"/>
      <c r="Y41" s="411"/>
    </row>
    <row r="42" spans="1:29" ht="20.100000000000001" customHeight="1">
      <c r="C42" s="404" t="str">
        <f>K7</f>
        <v>東那須野ＦＣ　Ｕ－１０</v>
      </c>
      <c r="D42" s="405"/>
      <c r="E42" s="242">
        <f>Q23</f>
        <v>0</v>
      </c>
      <c r="F42" s="240">
        <f>K23</f>
        <v>2</v>
      </c>
      <c r="G42" s="242">
        <f>Q29</f>
        <v>2</v>
      </c>
      <c r="H42" s="240">
        <f>K29</f>
        <v>0</v>
      </c>
      <c r="I42" s="239"/>
      <c r="J42" s="223"/>
      <c r="K42" s="392">
        <f>COUNTIF(E43:J43,"○")*3+COUNTIF(E43:J43,"△")</f>
        <v>3</v>
      </c>
      <c r="L42" s="392">
        <f>E42-F42+G42-H42+I42-J42</f>
        <v>0</v>
      </c>
      <c r="M42" s="392">
        <v>2</v>
      </c>
      <c r="N42" s="144"/>
      <c r="O42" s="396" t="str">
        <f>V7</f>
        <v>ＪＦＣファイターズ</v>
      </c>
      <c r="P42" s="397"/>
      <c r="Q42" s="242">
        <f>Q26</f>
        <v>2</v>
      </c>
      <c r="R42" s="240">
        <f>K26</f>
        <v>0</v>
      </c>
      <c r="S42" s="242">
        <f>Q32</f>
        <v>0</v>
      </c>
      <c r="T42" s="240">
        <f>K32</f>
        <v>1</v>
      </c>
      <c r="U42" s="239"/>
      <c r="V42" s="223"/>
      <c r="W42" s="392">
        <f>COUNTIF(Q43:V43,"○")*3+COUNTIF(Q43:V43,"△")</f>
        <v>3</v>
      </c>
      <c r="X42" s="392">
        <f>Q42-R42+S42-T42+U42-V42</f>
        <v>1</v>
      </c>
      <c r="Y42" s="392">
        <v>2</v>
      </c>
    </row>
    <row r="43" spans="1:29" ht="20.100000000000001" customHeight="1">
      <c r="C43" s="406"/>
      <c r="D43" s="407"/>
      <c r="E43" s="394" t="str">
        <f>IF(E42&gt;F42,"○",IF(E42&lt;F42,"×",IF(E42=F42,"△")))</f>
        <v>×</v>
      </c>
      <c r="F43" s="395"/>
      <c r="G43" s="394" t="str">
        <f>IF(G42&gt;H42,"○",IF(G42&lt;H42,"×",IF(G42=H42,"△")))</f>
        <v>○</v>
      </c>
      <c r="H43" s="395"/>
      <c r="I43" s="224"/>
      <c r="J43" s="241"/>
      <c r="K43" s="393"/>
      <c r="L43" s="393"/>
      <c r="M43" s="393"/>
      <c r="N43" s="144"/>
      <c r="O43" s="398"/>
      <c r="P43" s="399"/>
      <c r="Q43" s="394" t="str">
        <f t="shared" ref="Q43" si="2">IF(Q42&gt;R42,"○",IF(Q42&lt;R42,"×",IF(Q42=R42,"△")))</f>
        <v>○</v>
      </c>
      <c r="R43" s="395"/>
      <c r="S43" s="394" t="str">
        <f t="shared" ref="S43" si="3">IF(S42&gt;T42,"○",IF(S42&lt;T42,"×",IF(S42=T42,"△")))</f>
        <v>×</v>
      </c>
      <c r="T43" s="395"/>
      <c r="U43" s="224"/>
      <c r="V43" s="241"/>
      <c r="W43" s="393"/>
      <c r="X43" s="393"/>
      <c r="Y43" s="393"/>
    </row>
    <row r="44" spans="1:29" ht="20.100000000000001" customHeight="1"/>
    <row r="45" spans="1:29" ht="20.100000000000001" customHeight="1"/>
    <row r="46" spans="1:29" ht="30" customHeight="1">
      <c r="A46" s="23" t="str">
        <f>A1</f>
        <v>■第1日　10月16日</v>
      </c>
      <c r="B46" s="23"/>
      <c r="C46" s="23"/>
      <c r="D46" s="23"/>
      <c r="E46" s="23"/>
      <c r="F46" s="23"/>
      <c r="G46" s="23"/>
      <c r="H46" s="434" t="str">
        <f>H1</f>
        <v>一次リーグ</v>
      </c>
      <c r="I46" s="434"/>
      <c r="J46" s="434"/>
      <c r="K46" s="434"/>
      <c r="L46" s="434"/>
      <c r="O46" s="434" t="s">
        <v>314</v>
      </c>
      <c r="P46" s="434"/>
      <c r="Q46" s="434"/>
      <c r="R46" s="434" t="str">
        <f>U10組合せ①!BD6</f>
        <v>足利本町グランドB</v>
      </c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29" ht="10.199999999999999" customHeight="1">
      <c r="A47" s="23"/>
      <c r="B47" s="23"/>
      <c r="C47" s="23"/>
      <c r="O47" s="230"/>
      <c r="P47" s="230"/>
      <c r="Q47" s="230"/>
      <c r="R47" s="28"/>
      <c r="S47" s="28"/>
      <c r="T47" s="28"/>
      <c r="U47" s="28"/>
      <c r="V47" s="28"/>
      <c r="W47" s="28"/>
    </row>
    <row r="48" spans="1:29" ht="20.100000000000001" customHeight="1">
      <c r="A48" s="23"/>
      <c r="E48" s="108"/>
      <c r="H48" s="435" t="s">
        <v>232</v>
      </c>
      <c r="I48" s="435"/>
      <c r="J48" s="144"/>
      <c r="K48" s="144"/>
      <c r="L48" s="144"/>
      <c r="M48" s="144"/>
      <c r="N48" s="144"/>
      <c r="O48" s="144"/>
      <c r="P48" s="231"/>
      <c r="Q48" s="231"/>
      <c r="R48" s="231"/>
      <c r="S48" s="435" t="s">
        <v>233</v>
      </c>
      <c r="T48" s="435"/>
      <c r="U48" s="144"/>
      <c r="V48" s="109"/>
      <c r="W48" s="109"/>
      <c r="X48" s="144"/>
      <c r="Y48" s="144"/>
      <c r="Z48" s="144"/>
      <c r="AA48" s="144"/>
    </row>
    <row r="49" spans="1:29" ht="20.100000000000001" customHeight="1" thickBot="1">
      <c r="A49" s="13"/>
      <c r="E49" s="26"/>
      <c r="F49" s="26"/>
      <c r="G49" s="22"/>
      <c r="H49" s="22"/>
      <c r="I49" s="234"/>
      <c r="J49" s="14"/>
      <c r="K49" s="14"/>
      <c r="L49" s="22"/>
      <c r="M49" s="22"/>
      <c r="N49" s="22"/>
      <c r="O49" s="22"/>
      <c r="P49" s="22"/>
      <c r="Q49" s="14"/>
      <c r="R49" s="14"/>
      <c r="S49" s="235"/>
      <c r="T49" s="22"/>
      <c r="V49" s="22"/>
      <c r="W49" s="22"/>
      <c r="Z49" s="13"/>
    </row>
    <row r="50" spans="1:29" ht="20.100000000000001" customHeight="1" thickTop="1">
      <c r="A50" s="13"/>
      <c r="E50" s="253"/>
      <c r="F50" s="256"/>
      <c r="G50" s="257"/>
      <c r="H50" s="258"/>
      <c r="I50" s="15"/>
      <c r="J50" s="22"/>
      <c r="K50" s="13"/>
      <c r="L50" s="15"/>
      <c r="M50" s="22"/>
      <c r="N50" s="22"/>
      <c r="O50" s="22"/>
      <c r="P50" s="25"/>
      <c r="Q50" s="15"/>
      <c r="R50" s="22"/>
      <c r="S50" s="218"/>
      <c r="T50" s="259"/>
      <c r="U50" s="257"/>
      <c r="V50" s="260"/>
      <c r="W50" s="22"/>
      <c r="X50" s="22"/>
      <c r="Y50" s="22"/>
      <c r="Z50" s="22"/>
    </row>
    <row r="51" spans="1:29" ht="20.100000000000001" customHeight="1">
      <c r="A51" s="13"/>
      <c r="E51" s="436">
        <v>1</v>
      </c>
      <c r="F51" s="436"/>
      <c r="G51" s="26"/>
      <c r="H51" s="436">
        <v>2</v>
      </c>
      <c r="I51" s="436"/>
      <c r="J51" s="26"/>
      <c r="K51" s="436">
        <v>3</v>
      </c>
      <c r="L51" s="436"/>
      <c r="M51" s="26"/>
      <c r="N51" s="26"/>
      <c r="O51" s="26"/>
      <c r="P51" s="436">
        <v>4</v>
      </c>
      <c r="Q51" s="436"/>
      <c r="R51" s="13"/>
      <c r="S51" s="436">
        <v>5</v>
      </c>
      <c r="T51" s="436"/>
      <c r="U51" s="26"/>
      <c r="V51" s="436">
        <v>6</v>
      </c>
      <c r="W51" s="436"/>
      <c r="X51" s="26"/>
      <c r="Y51" s="436"/>
      <c r="Z51" s="436"/>
    </row>
    <row r="52" spans="1:29" ht="20.100000000000001" customHeight="1">
      <c r="A52" s="13"/>
      <c r="D52" s="12"/>
      <c r="E52" s="464" t="str">
        <f>U10組合せ①!BE11</f>
        <v>ＩＳＯ　ＳＯＣＣＥＲＣＬＵＢ</v>
      </c>
      <c r="F52" s="464"/>
      <c r="G52" s="4"/>
      <c r="H52" s="430" t="str">
        <f>U10組合せ①!BG11</f>
        <v>大谷東フットボールクラブ</v>
      </c>
      <c r="I52" s="430"/>
      <c r="J52" s="4"/>
      <c r="K52" s="455" t="str">
        <f>U10組合せ①!BI11</f>
        <v>ＦＣ西那須２１アストロ</v>
      </c>
      <c r="L52" s="455"/>
      <c r="M52" s="4"/>
      <c r="N52" s="4"/>
      <c r="O52" s="4"/>
      <c r="P52" s="430" t="str">
        <f>U10組合せ①!BL11</f>
        <v>足利サッカークラブジュニア</v>
      </c>
      <c r="Q52" s="430"/>
      <c r="R52" s="4"/>
      <c r="S52" s="432" t="str">
        <f>U10組合せ①!BN11</f>
        <v>喜連川ＳＣ　Ｊｒ</v>
      </c>
      <c r="T52" s="432"/>
      <c r="U52" s="4"/>
      <c r="V52" s="451" t="str">
        <f>U10組合せ①!BP11</f>
        <v>ＦＣ みらい</v>
      </c>
      <c r="W52" s="451"/>
      <c r="X52" s="4"/>
      <c r="Y52" s="432"/>
      <c r="Z52" s="432"/>
    </row>
    <row r="53" spans="1:29" ht="20.100000000000001" customHeight="1">
      <c r="A53" s="13"/>
      <c r="D53" s="12"/>
      <c r="E53" s="464"/>
      <c r="F53" s="464"/>
      <c r="G53" s="4"/>
      <c r="H53" s="430"/>
      <c r="I53" s="430"/>
      <c r="J53" s="4"/>
      <c r="K53" s="455"/>
      <c r="L53" s="455"/>
      <c r="M53" s="4"/>
      <c r="N53" s="4"/>
      <c r="O53" s="4"/>
      <c r="P53" s="430"/>
      <c r="Q53" s="430"/>
      <c r="R53" s="4"/>
      <c r="S53" s="432"/>
      <c r="T53" s="432"/>
      <c r="U53" s="4"/>
      <c r="V53" s="451"/>
      <c r="W53" s="451"/>
      <c r="X53" s="4"/>
      <c r="Y53" s="432"/>
      <c r="Z53" s="432"/>
    </row>
    <row r="54" spans="1:29" ht="20.100000000000001" customHeight="1">
      <c r="A54" s="13"/>
      <c r="D54" s="12"/>
      <c r="E54" s="464"/>
      <c r="F54" s="464"/>
      <c r="G54" s="4"/>
      <c r="H54" s="430"/>
      <c r="I54" s="430"/>
      <c r="J54" s="4"/>
      <c r="K54" s="455"/>
      <c r="L54" s="455"/>
      <c r="M54" s="4"/>
      <c r="N54" s="4"/>
      <c r="O54" s="4"/>
      <c r="P54" s="430"/>
      <c r="Q54" s="430"/>
      <c r="R54" s="4"/>
      <c r="S54" s="432"/>
      <c r="T54" s="432"/>
      <c r="U54" s="4"/>
      <c r="V54" s="451"/>
      <c r="W54" s="451"/>
      <c r="X54" s="4"/>
      <c r="Y54" s="432"/>
      <c r="Z54" s="432"/>
    </row>
    <row r="55" spans="1:29" ht="20.100000000000001" customHeight="1">
      <c r="A55" s="13"/>
      <c r="D55" s="12"/>
      <c r="E55" s="464"/>
      <c r="F55" s="464"/>
      <c r="G55" s="4"/>
      <c r="H55" s="430"/>
      <c r="I55" s="430"/>
      <c r="J55" s="4"/>
      <c r="K55" s="455"/>
      <c r="L55" s="455"/>
      <c r="M55" s="4"/>
      <c r="N55" s="4"/>
      <c r="O55" s="4"/>
      <c r="P55" s="430"/>
      <c r="Q55" s="430"/>
      <c r="R55" s="4"/>
      <c r="S55" s="432"/>
      <c r="T55" s="432"/>
      <c r="U55" s="4"/>
      <c r="V55" s="451"/>
      <c r="W55" s="451"/>
      <c r="X55" s="4"/>
      <c r="Y55" s="432"/>
      <c r="Z55" s="432"/>
    </row>
    <row r="56" spans="1:29" ht="20.100000000000001" customHeight="1">
      <c r="A56" s="13"/>
      <c r="D56" s="12"/>
      <c r="E56" s="464"/>
      <c r="F56" s="464"/>
      <c r="G56" s="4"/>
      <c r="H56" s="430"/>
      <c r="I56" s="430"/>
      <c r="J56" s="4"/>
      <c r="K56" s="455"/>
      <c r="L56" s="455"/>
      <c r="M56" s="4"/>
      <c r="N56" s="4"/>
      <c r="O56" s="4"/>
      <c r="P56" s="430"/>
      <c r="Q56" s="430"/>
      <c r="R56" s="4"/>
      <c r="S56" s="432"/>
      <c r="T56" s="432"/>
      <c r="U56" s="4"/>
      <c r="V56" s="451"/>
      <c r="W56" s="451"/>
      <c r="X56" s="4"/>
      <c r="Y56" s="432"/>
      <c r="Z56" s="432"/>
    </row>
    <row r="57" spans="1:29" ht="20.100000000000001" customHeight="1">
      <c r="A57" s="13"/>
      <c r="D57" s="12"/>
      <c r="E57" s="464"/>
      <c r="F57" s="464"/>
      <c r="G57" s="4"/>
      <c r="H57" s="430"/>
      <c r="I57" s="430"/>
      <c r="J57" s="4"/>
      <c r="K57" s="455"/>
      <c r="L57" s="455"/>
      <c r="M57" s="4"/>
      <c r="N57" s="4"/>
      <c r="O57" s="4"/>
      <c r="P57" s="430"/>
      <c r="Q57" s="430"/>
      <c r="R57" s="4"/>
      <c r="S57" s="432"/>
      <c r="T57" s="432"/>
      <c r="U57" s="4"/>
      <c r="V57" s="451"/>
      <c r="W57" s="451"/>
      <c r="X57" s="4"/>
      <c r="Y57" s="432"/>
      <c r="Z57" s="432"/>
    </row>
    <row r="58" spans="1:29" ht="20.100000000000001" customHeight="1">
      <c r="A58" s="13"/>
      <c r="D58" s="12"/>
      <c r="E58" s="464"/>
      <c r="F58" s="464"/>
      <c r="G58" s="4"/>
      <c r="H58" s="430"/>
      <c r="I58" s="430"/>
      <c r="J58" s="4"/>
      <c r="K58" s="455"/>
      <c r="L58" s="455"/>
      <c r="M58" s="4"/>
      <c r="N58" s="4"/>
      <c r="O58" s="4"/>
      <c r="P58" s="430"/>
      <c r="Q58" s="430"/>
      <c r="R58" s="4"/>
      <c r="S58" s="432"/>
      <c r="T58" s="432"/>
      <c r="U58" s="4"/>
      <c r="V58" s="451"/>
      <c r="W58" s="451"/>
      <c r="X58" s="4"/>
      <c r="Y58" s="432"/>
      <c r="Z58" s="432"/>
    </row>
    <row r="59" spans="1:29" ht="20.100000000000001" customHeight="1">
      <c r="A59" s="13"/>
      <c r="D59" s="12"/>
      <c r="E59" s="464"/>
      <c r="F59" s="464"/>
      <c r="G59" s="4"/>
      <c r="H59" s="430"/>
      <c r="I59" s="430"/>
      <c r="J59" s="4"/>
      <c r="K59" s="455"/>
      <c r="L59" s="455"/>
      <c r="M59" s="4"/>
      <c r="N59" s="4"/>
      <c r="O59" s="4"/>
      <c r="P59" s="430"/>
      <c r="Q59" s="430"/>
      <c r="R59" s="4"/>
      <c r="S59" s="432"/>
      <c r="T59" s="432"/>
      <c r="U59" s="4"/>
      <c r="V59" s="451"/>
      <c r="W59" s="451"/>
      <c r="X59" s="4"/>
      <c r="Y59" s="432"/>
      <c r="Z59" s="432"/>
    </row>
    <row r="60" spans="1:29" ht="20.100000000000001" customHeight="1">
      <c r="A60" s="13"/>
      <c r="D60" s="12"/>
      <c r="E60" s="229"/>
      <c r="F60" s="229"/>
      <c r="G60" s="4"/>
      <c r="H60" s="229"/>
      <c r="I60" s="229"/>
      <c r="J60" s="4"/>
      <c r="K60" s="229"/>
      <c r="L60" s="229"/>
      <c r="M60" s="4"/>
      <c r="N60" s="4"/>
      <c r="O60" s="4"/>
      <c r="P60" s="229"/>
      <c r="Q60" s="229"/>
      <c r="R60" s="4"/>
      <c r="S60" s="229"/>
      <c r="T60" s="229"/>
      <c r="U60" s="4"/>
      <c r="V60" s="229"/>
      <c r="W60" s="229"/>
      <c r="X60" s="4"/>
      <c r="Y60" s="229"/>
      <c r="Z60" s="229"/>
    </row>
    <row r="61" spans="1:29" ht="20.100000000000001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W61" s="102"/>
      <c r="X61" s="433" t="s">
        <v>281</v>
      </c>
      <c r="Y61" s="433"/>
      <c r="Z61" s="433"/>
      <c r="AA61" s="433"/>
      <c r="AB61" s="102"/>
    </row>
    <row r="62" spans="1:29" ht="20.100000000000001" customHeight="1">
      <c r="A62" s="1"/>
      <c r="B62" s="421" t="s">
        <v>282</v>
      </c>
      <c r="C62" s="422">
        <v>0.39583333333333331</v>
      </c>
      <c r="D62" s="422"/>
      <c r="E62" s="105"/>
      <c r="F62" s="423" t="str">
        <f>E52</f>
        <v>ＩＳＯ　ＳＯＣＣＥＲＣＬＵＢ</v>
      </c>
      <c r="G62" s="423"/>
      <c r="H62" s="423"/>
      <c r="I62" s="423"/>
      <c r="J62" s="423"/>
      <c r="K62" s="424">
        <f>M62+M63</f>
        <v>1</v>
      </c>
      <c r="L62" s="425" t="s">
        <v>283</v>
      </c>
      <c r="M62" s="225">
        <v>0</v>
      </c>
      <c r="N62" s="225" t="s">
        <v>284</v>
      </c>
      <c r="O62" s="225">
        <v>0</v>
      </c>
      <c r="P62" s="425" t="s">
        <v>285</v>
      </c>
      <c r="Q62" s="426">
        <f>O62+O63</f>
        <v>0</v>
      </c>
      <c r="R62" s="446" t="str">
        <f>H52</f>
        <v>大谷東フットボールクラブ</v>
      </c>
      <c r="S62" s="446"/>
      <c r="T62" s="446"/>
      <c r="U62" s="446"/>
      <c r="V62" s="446"/>
      <c r="W62" s="101"/>
      <c r="X62" s="412" t="s">
        <v>307</v>
      </c>
      <c r="Y62" s="412"/>
      <c r="Z62" s="412"/>
      <c r="AA62" s="412"/>
      <c r="AB62" s="101"/>
      <c r="AC62" s="143"/>
    </row>
    <row r="63" spans="1:29" ht="20.100000000000001" customHeight="1">
      <c r="A63" s="1"/>
      <c r="B63" s="421"/>
      <c r="C63" s="422"/>
      <c r="D63" s="422"/>
      <c r="E63" s="105"/>
      <c r="F63" s="423"/>
      <c r="G63" s="423"/>
      <c r="H63" s="423"/>
      <c r="I63" s="423"/>
      <c r="J63" s="423"/>
      <c r="K63" s="424"/>
      <c r="L63" s="425"/>
      <c r="M63" s="225">
        <v>1</v>
      </c>
      <c r="N63" s="225" t="s">
        <v>284</v>
      </c>
      <c r="O63" s="225">
        <v>0</v>
      </c>
      <c r="P63" s="425"/>
      <c r="Q63" s="426"/>
      <c r="R63" s="446"/>
      <c r="S63" s="446"/>
      <c r="T63" s="446"/>
      <c r="U63" s="446"/>
      <c r="V63" s="446"/>
      <c r="W63" s="101"/>
      <c r="X63" s="412"/>
      <c r="Y63" s="412"/>
      <c r="Z63" s="412"/>
      <c r="AA63" s="412"/>
      <c r="AB63" s="101"/>
      <c r="AC63" s="143"/>
    </row>
    <row r="64" spans="1:29" ht="20.100000000000001" customHeight="1">
      <c r="A64" s="1"/>
      <c r="B64" s="225"/>
      <c r="C64" s="226"/>
      <c r="D64" s="226"/>
      <c r="E64" s="105"/>
      <c r="F64" s="227"/>
      <c r="G64" s="227"/>
      <c r="H64" s="227"/>
      <c r="I64" s="227"/>
      <c r="J64" s="227"/>
      <c r="K64" s="141"/>
      <c r="L64" s="228"/>
      <c r="M64" s="225"/>
      <c r="N64" s="225"/>
      <c r="O64" s="225"/>
      <c r="P64" s="228"/>
      <c r="Q64" s="142"/>
      <c r="R64" s="227"/>
      <c r="S64" s="227"/>
      <c r="T64" s="227"/>
      <c r="U64" s="227"/>
      <c r="V64" s="227"/>
      <c r="W64" s="101"/>
      <c r="X64" s="222"/>
      <c r="Y64" s="222"/>
      <c r="Z64" s="222"/>
      <c r="AA64" s="222"/>
      <c r="AB64" s="101"/>
      <c r="AC64" s="143"/>
    </row>
    <row r="65" spans="1:29" ht="20.100000000000001" customHeight="1">
      <c r="A65" s="1"/>
      <c r="B65" s="421" t="s">
        <v>287</v>
      </c>
      <c r="C65" s="422">
        <v>0.41666666666666669</v>
      </c>
      <c r="D65" s="422"/>
      <c r="E65" s="105"/>
      <c r="F65" s="450" t="str">
        <f>P52</f>
        <v>足利サッカークラブジュニア</v>
      </c>
      <c r="G65" s="450"/>
      <c r="H65" s="450"/>
      <c r="I65" s="450"/>
      <c r="J65" s="450"/>
      <c r="K65" s="424">
        <f>M65+M66</f>
        <v>10</v>
      </c>
      <c r="L65" s="425" t="s">
        <v>283</v>
      </c>
      <c r="M65" s="225">
        <v>4</v>
      </c>
      <c r="N65" s="225" t="s">
        <v>284</v>
      </c>
      <c r="O65" s="225">
        <v>0</v>
      </c>
      <c r="P65" s="425" t="s">
        <v>285</v>
      </c>
      <c r="Q65" s="426">
        <f>O65+O66</f>
        <v>0</v>
      </c>
      <c r="R65" s="427" t="str">
        <f>S52</f>
        <v>喜連川ＳＣ　Ｊｒ</v>
      </c>
      <c r="S65" s="427"/>
      <c r="T65" s="427"/>
      <c r="U65" s="427"/>
      <c r="V65" s="427"/>
      <c r="W65" s="101"/>
      <c r="X65" s="412" t="s">
        <v>308</v>
      </c>
      <c r="Y65" s="412"/>
      <c r="Z65" s="412"/>
      <c r="AA65" s="412"/>
      <c r="AB65" s="101"/>
      <c r="AC65" s="143"/>
    </row>
    <row r="66" spans="1:29" ht="20.100000000000001" customHeight="1">
      <c r="A66" s="1"/>
      <c r="B66" s="421"/>
      <c r="C66" s="422"/>
      <c r="D66" s="422"/>
      <c r="E66" s="105"/>
      <c r="F66" s="450"/>
      <c r="G66" s="450"/>
      <c r="H66" s="450"/>
      <c r="I66" s="450"/>
      <c r="J66" s="450"/>
      <c r="K66" s="424"/>
      <c r="L66" s="425"/>
      <c r="M66" s="225">
        <v>6</v>
      </c>
      <c r="N66" s="225" t="s">
        <v>284</v>
      </c>
      <c r="O66" s="225">
        <v>0</v>
      </c>
      <c r="P66" s="425"/>
      <c r="Q66" s="426"/>
      <c r="R66" s="427"/>
      <c r="S66" s="427"/>
      <c r="T66" s="427"/>
      <c r="U66" s="427"/>
      <c r="V66" s="427"/>
      <c r="W66" s="101"/>
      <c r="X66" s="412"/>
      <c r="Y66" s="412"/>
      <c r="Z66" s="412"/>
      <c r="AA66" s="412"/>
      <c r="AB66" s="101"/>
      <c r="AC66" s="143"/>
    </row>
    <row r="67" spans="1:29" ht="20.100000000000001" customHeight="1">
      <c r="A67" s="1"/>
      <c r="B67" s="225"/>
      <c r="C67" s="226"/>
      <c r="D67" s="226"/>
      <c r="E67" s="105"/>
      <c r="F67" s="227"/>
      <c r="G67" s="227"/>
      <c r="H67" s="227"/>
      <c r="I67" s="227"/>
      <c r="J67" s="227"/>
      <c r="K67" s="141"/>
      <c r="L67" s="228"/>
      <c r="M67" s="225"/>
      <c r="N67" s="225"/>
      <c r="O67" s="225"/>
      <c r="P67" s="228"/>
      <c r="Q67" s="142"/>
      <c r="R67" s="227"/>
      <c r="S67" s="227"/>
      <c r="T67" s="227"/>
      <c r="U67" s="227"/>
      <c r="V67" s="227"/>
      <c r="W67" s="101"/>
      <c r="X67" s="222"/>
      <c r="Y67" s="222"/>
      <c r="Z67" s="222"/>
      <c r="AA67" s="222"/>
      <c r="AB67" s="101"/>
      <c r="AC67" s="143"/>
    </row>
    <row r="68" spans="1:29" ht="20.100000000000001" customHeight="1">
      <c r="A68" s="1"/>
      <c r="B68" s="421" t="s">
        <v>289</v>
      </c>
      <c r="C68" s="422">
        <v>0.4375</v>
      </c>
      <c r="D68" s="422"/>
      <c r="E68" s="105"/>
      <c r="F68" s="423" t="str">
        <f>E52</f>
        <v>ＩＳＯ　ＳＯＣＣＥＲＣＬＵＢ</v>
      </c>
      <c r="G68" s="423"/>
      <c r="H68" s="423"/>
      <c r="I68" s="423"/>
      <c r="J68" s="423"/>
      <c r="K68" s="424">
        <f>M68+M69</f>
        <v>2</v>
      </c>
      <c r="L68" s="425" t="s">
        <v>283</v>
      </c>
      <c r="M68" s="225">
        <v>1</v>
      </c>
      <c r="N68" s="225" t="s">
        <v>284</v>
      </c>
      <c r="O68" s="225">
        <v>0</v>
      </c>
      <c r="P68" s="425" t="s">
        <v>285</v>
      </c>
      <c r="Q68" s="426">
        <f>O68+O69</f>
        <v>0</v>
      </c>
      <c r="R68" s="427" t="str">
        <f>K52</f>
        <v>ＦＣ西那須２１アストロ</v>
      </c>
      <c r="S68" s="427"/>
      <c r="T68" s="427"/>
      <c r="U68" s="427"/>
      <c r="V68" s="427"/>
      <c r="W68" s="101"/>
      <c r="X68" s="412" t="s">
        <v>309</v>
      </c>
      <c r="Y68" s="412"/>
      <c r="Z68" s="412"/>
      <c r="AA68" s="412"/>
      <c r="AB68" s="101"/>
      <c r="AC68" s="143"/>
    </row>
    <row r="69" spans="1:29" ht="20.100000000000001" customHeight="1">
      <c r="A69" s="1"/>
      <c r="B69" s="421"/>
      <c r="C69" s="422"/>
      <c r="D69" s="422"/>
      <c r="E69" s="105"/>
      <c r="F69" s="423"/>
      <c r="G69" s="423"/>
      <c r="H69" s="423"/>
      <c r="I69" s="423"/>
      <c r="J69" s="423"/>
      <c r="K69" s="424"/>
      <c r="L69" s="425"/>
      <c r="M69" s="225">
        <v>1</v>
      </c>
      <c r="N69" s="225" t="s">
        <v>284</v>
      </c>
      <c r="O69" s="225">
        <v>0</v>
      </c>
      <c r="P69" s="425"/>
      <c r="Q69" s="426"/>
      <c r="R69" s="427"/>
      <c r="S69" s="427"/>
      <c r="T69" s="427"/>
      <c r="U69" s="427"/>
      <c r="V69" s="427"/>
      <c r="W69" s="101"/>
      <c r="X69" s="412"/>
      <c r="Y69" s="412"/>
      <c r="Z69" s="412"/>
      <c r="AA69" s="412"/>
      <c r="AB69" s="101"/>
      <c r="AC69" s="143"/>
    </row>
    <row r="70" spans="1:29" ht="20.100000000000001" customHeight="1">
      <c r="A70" s="1"/>
      <c r="B70" s="225"/>
      <c r="C70" s="226"/>
      <c r="D70" s="226"/>
      <c r="E70" s="105"/>
      <c r="F70" s="227"/>
      <c r="G70" s="227"/>
      <c r="H70" s="227"/>
      <c r="I70" s="227"/>
      <c r="J70" s="227"/>
      <c r="K70" s="141"/>
      <c r="L70" s="228"/>
      <c r="M70" s="225"/>
      <c r="N70" s="225"/>
      <c r="O70" s="225"/>
      <c r="P70" s="228"/>
      <c r="Q70" s="142"/>
      <c r="R70" s="227"/>
      <c r="S70" s="227"/>
      <c r="T70" s="227"/>
      <c r="U70" s="227"/>
      <c r="V70" s="227"/>
      <c r="W70" s="101"/>
      <c r="X70" s="222"/>
      <c r="Y70" s="222"/>
      <c r="Z70" s="222"/>
      <c r="AA70" s="222"/>
      <c r="AB70" s="101"/>
      <c r="AC70" s="143"/>
    </row>
    <row r="71" spans="1:29" ht="20.100000000000001" customHeight="1">
      <c r="A71" s="143"/>
      <c r="B71" s="421" t="s">
        <v>291</v>
      </c>
      <c r="C71" s="422">
        <v>0.45833333333333331</v>
      </c>
      <c r="D71" s="422"/>
      <c r="E71" s="105"/>
      <c r="F71" s="428" t="str">
        <f>P52</f>
        <v>足利サッカークラブジュニア</v>
      </c>
      <c r="G71" s="428"/>
      <c r="H71" s="428"/>
      <c r="I71" s="428"/>
      <c r="J71" s="428"/>
      <c r="K71" s="424">
        <f>M71+M72</f>
        <v>0</v>
      </c>
      <c r="L71" s="425" t="s">
        <v>283</v>
      </c>
      <c r="M71" s="225">
        <v>0</v>
      </c>
      <c r="N71" s="225" t="s">
        <v>284</v>
      </c>
      <c r="O71" s="225">
        <v>0</v>
      </c>
      <c r="P71" s="425" t="s">
        <v>285</v>
      </c>
      <c r="Q71" s="426">
        <f>O71+O72</f>
        <v>1</v>
      </c>
      <c r="R71" s="423" t="str">
        <f>V52</f>
        <v>ＦＣ みらい</v>
      </c>
      <c r="S71" s="423"/>
      <c r="T71" s="423"/>
      <c r="U71" s="423"/>
      <c r="V71" s="423"/>
      <c r="W71" s="101"/>
      <c r="X71" s="412" t="s">
        <v>310</v>
      </c>
      <c r="Y71" s="412"/>
      <c r="Z71" s="412"/>
      <c r="AA71" s="412"/>
      <c r="AB71" s="101"/>
      <c r="AC71" s="143"/>
    </row>
    <row r="72" spans="1:29" ht="20.100000000000001" customHeight="1">
      <c r="A72" s="143"/>
      <c r="B72" s="421"/>
      <c r="C72" s="422"/>
      <c r="D72" s="422"/>
      <c r="E72" s="105"/>
      <c r="F72" s="428"/>
      <c r="G72" s="428"/>
      <c r="H72" s="428"/>
      <c r="I72" s="428"/>
      <c r="J72" s="428"/>
      <c r="K72" s="424"/>
      <c r="L72" s="425"/>
      <c r="M72" s="225">
        <v>0</v>
      </c>
      <c r="N72" s="225" t="s">
        <v>284</v>
      </c>
      <c r="O72" s="225">
        <v>1</v>
      </c>
      <c r="P72" s="425"/>
      <c r="Q72" s="426"/>
      <c r="R72" s="423"/>
      <c r="S72" s="423"/>
      <c r="T72" s="423"/>
      <c r="U72" s="423"/>
      <c r="V72" s="423"/>
      <c r="W72" s="101"/>
      <c r="X72" s="412"/>
      <c r="Y72" s="412"/>
      <c r="Z72" s="412"/>
      <c r="AA72" s="412"/>
      <c r="AB72" s="101"/>
      <c r="AC72" s="143"/>
    </row>
    <row r="73" spans="1:29" ht="20.100000000000001" customHeight="1">
      <c r="A73" s="1"/>
      <c r="B73" s="225"/>
      <c r="C73" s="226"/>
      <c r="D73" s="226"/>
      <c r="E73" s="105"/>
      <c r="F73" s="227"/>
      <c r="G73" s="227"/>
      <c r="H73" s="227"/>
      <c r="I73" s="227"/>
      <c r="J73" s="227"/>
      <c r="K73" s="141"/>
      <c r="L73" s="228"/>
      <c r="M73" s="225"/>
      <c r="N73" s="225"/>
      <c r="O73" s="225"/>
      <c r="P73" s="228"/>
      <c r="Q73" s="142"/>
      <c r="R73" s="227"/>
      <c r="S73" s="227"/>
      <c r="T73" s="227"/>
      <c r="U73" s="227"/>
      <c r="V73" s="227"/>
      <c r="W73" s="101"/>
      <c r="X73" s="222"/>
      <c r="Y73" s="222"/>
      <c r="Z73" s="222"/>
      <c r="AA73" s="222"/>
      <c r="AB73" s="101"/>
      <c r="AC73" s="143"/>
    </row>
    <row r="74" spans="1:29" ht="20.100000000000001" customHeight="1">
      <c r="A74" s="1"/>
      <c r="B74" s="421" t="s">
        <v>293</v>
      </c>
      <c r="C74" s="422">
        <v>0.47916666666666669</v>
      </c>
      <c r="D74" s="422"/>
      <c r="E74" s="105"/>
      <c r="F74" s="447" t="str">
        <f>H52</f>
        <v>大谷東フットボールクラブ</v>
      </c>
      <c r="G74" s="447"/>
      <c r="H74" s="447"/>
      <c r="I74" s="447"/>
      <c r="J74" s="447"/>
      <c r="K74" s="424">
        <f>M74+M75</f>
        <v>2</v>
      </c>
      <c r="L74" s="425" t="s">
        <v>283</v>
      </c>
      <c r="M74" s="225">
        <v>1</v>
      </c>
      <c r="N74" s="225" t="s">
        <v>284</v>
      </c>
      <c r="O74" s="225">
        <v>0</v>
      </c>
      <c r="P74" s="425" t="s">
        <v>285</v>
      </c>
      <c r="Q74" s="426">
        <f>O74+O75</f>
        <v>0</v>
      </c>
      <c r="R74" s="427" t="str">
        <f>K52</f>
        <v>ＦＣ西那須２１アストロ</v>
      </c>
      <c r="S74" s="427"/>
      <c r="T74" s="427"/>
      <c r="U74" s="427"/>
      <c r="V74" s="427"/>
      <c r="W74" s="101"/>
      <c r="X74" s="412" t="s">
        <v>311</v>
      </c>
      <c r="Y74" s="412"/>
      <c r="Z74" s="412"/>
      <c r="AA74" s="412"/>
      <c r="AB74" s="101"/>
      <c r="AC74" s="143"/>
    </row>
    <row r="75" spans="1:29" ht="20.100000000000001" customHeight="1">
      <c r="A75" s="1"/>
      <c r="B75" s="421"/>
      <c r="C75" s="422"/>
      <c r="D75" s="422"/>
      <c r="E75" s="105"/>
      <c r="F75" s="447"/>
      <c r="G75" s="447"/>
      <c r="H75" s="447"/>
      <c r="I75" s="447"/>
      <c r="J75" s="447"/>
      <c r="K75" s="424"/>
      <c r="L75" s="425"/>
      <c r="M75" s="225">
        <v>1</v>
      </c>
      <c r="N75" s="225" t="s">
        <v>284</v>
      </c>
      <c r="O75" s="225">
        <v>0</v>
      </c>
      <c r="P75" s="425"/>
      <c r="Q75" s="426"/>
      <c r="R75" s="427"/>
      <c r="S75" s="427"/>
      <c r="T75" s="427"/>
      <c r="U75" s="427"/>
      <c r="V75" s="427"/>
      <c r="W75" s="101"/>
      <c r="X75" s="412"/>
      <c r="Y75" s="412"/>
      <c r="Z75" s="412"/>
      <c r="AA75" s="412"/>
      <c r="AB75" s="101"/>
      <c r="AC75" s="143"/>
    </row>
    <row r="76" spans="1:29" ht="20.100000000000001" customHeight="1">
      <c r="A76" s="1"/>
      <c r="B76" s="225"/>
      <c r="C76" s="226"/>
      <c r="D76" s="226"/>
      <c r="E76" s="105"/>
      <c r="F76" s="227"/>
      <c r="G76" s="227"/>
      <c r="H76" s="227"/>
      <c r="I76" s="227"/>
      <c r="J76" s="227"/>
      <c r="K76" s="141"/>
      <c r="L76" s="228"/>
      <c r="M76" s="225"/>
      <c r="N76" s="225"/>
      <c r="O76" s="225"/>
      <c r="P76" s="228"/>
      <c r="Q76" s="142"/>
      <c r="R76" s="227"/>
      <c r="S76" s="227"/>
      <c r="T76" s="227"/>
      <c r="U76" s="227"/>
      <c r="V76" s="227"/>
      <c r="W76" s="101"/>
      <c r="X76" s="222"/>
      <c r="Y76" s="222"/>
      <c r="Z76" s="222"/>
      <c r="AA76" s="222"/>
      <c r="AB76" s="101"/>
      <c r="AC76" s="143"/>
    </row>
    <row r="77" spans="1:29" ht="20.100000000000001" customHeight="1">
      <c r="A77" s="1"/>
      <c r="B77" s="421" t="s">
        <v>295</v>
      </c>
      <c r="C77" s="422">
        <v>0.5</v>
      </c>
      <c r="D77" s="422"/>
      <c r="E77" s="105"/>
      <c r="F77" s="427" t="str">
        <f>S52</f>
        <v>喜連川ＳＣ　Ｊｒ</v>
      </c>
      <c r="G77" s="427"/>
      <c r="H77" s="427"/>
      <c r="I77" s="427"/>
      <c r="J77" s="427"/>
      <c r="K77" s="424">
        <f>M77+M78</f>
        <v>0</v>
      </c>
      <c r="L77" s="425" t="s">
        <v>283</v>
      </c>
      <c r="M77" s="225">
        <v>0</v>
      </c>
      <c r="N77" s="225" t="s">
        <v>284</v>
      </c>
      <c r="O77" s="225">
        <v>7</v>
      </c>
      <c r="P77" s="425" t="s">
        <v>285</v>
      </c>
      <c r="Q77" s="426">
        <f>O77+O78</f>
        <v>12</v>
      </c>
      <c r="R77" s="423" t="str">
        <f>V52</f>
        <v>ＦＣ みらい</v>
      </c>
      <c r="S77" s="423"/>
      <c r="T77" s="423"/>
      <c r="U77" s="423"/>
      <c r="V77" s="423"/>
      <c r="W77" s="101"/>
      <c r="X77" s="412" t="s">
        <v>312</v>
      </c>
      <c r="Y77" s="412"/>
      <c r="Z77" s="412"/>
      <c r="AA77" s="412"/>
      <c r="AB77" s="101"/>
      <c r="AC77" s="143"/>
    </row>
    <row r="78" spans="1:29" ht="20.100000000000001" customHeight="1">
      <c r="A78" s="1"/>
      <c r="B78" s="421"/>
      <c r="C78" s="422"/>
      <c r="D78" s="422"/>
      <c r="E78" s="105"/>
      <c r="F78" s="427"/>
      <c r="G78" s="427"/>
      <c r="H78" s="427"/>
      <c r="I78" s="427"/>
      <c r="J78" s="427"/>
      <c r="K78" s="424"/>
      <c r="L78" s="425"/>
      <c r="M78" s="225">
        <v>0</v>
      </c>
      <c r="N78" s="225" t="s">
        <v>284</v>
      </c>
      <c r="O78" s="225">
        <v>5</v>
      </c>
      <c r="P78" s="425"/>
      <c r="Q78" s="426"/>
      <c r="R78" s="423"/>
      <c r="S78" s="423"/>
      <c r="T78" s="423"/>
      <c r="U78" s="423"/>
      <c r="V78" s="423"/>
      <c r="W78" s="101"/>
      <c r="X78" s="412"/>
      <c r="Y78" s="412"/>
      <c r="Z78" s="412"/>
      <c r="AA78" s="412"/>
      <c r="AB78" s="101"/>
      <c r="AC78" s="143"/>
    </row>
    <row r="79" spans="1:29" ht="20.100000000000001" customHeight="1">
      <c r="A79" s="1"/>
      <c r="B79" s="225"/>
      <c r="C79" s="226"/>
      <c r="D79" s="226"/>
      <c r="E79" s="105"/>
      <c r="F79" s="202"/>
      <c r="G79" s="202"/>
      <c r="H79" s="202"/>
      <c r="I79" s="202"/>
      <c r="J79" s="202"/>
      <c r="K79" s="141"/>
      <c r="L79" s="228"/>
      <c r="M79" s="13"/>
      <c r="N79" s="225"/>
      <c r="O79" s="142"/>
      <c r="P79" s="228"/>
      <c r="Q79" s="142"/>
      <c r="R79" s="202"/>
      <c r="S79" s="202"/>
      <c r="T79" s="202"/>
      <c r="U79" s="202"/>
      <c r="V79" s="202"/>
      <c r="W79" s="101"/>
      <c r="X79" s="222"/>
      <c r="Y79" s="222"/>
      <c r="Z79" s="222"/>
      <c r="AA79" s="222"/>
      <c r="AB79" s="101"/>
      <c r="AC79" s="143"/>
    </row>
    <row r="80" spans="1:29" ht="20.100000000000001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3:25" ht="20.100000000000001" customHeight="1">
      <c r="C81" s="413" t="str">
        <f>H48&amp; CHAR(10) &amp;"リーグ"</f>
        <v>D
リーグ</v>
      </c>
      <c r="D81" s="414"/>
      <c r="E81" s="400" t="str">
        <f>E52</f>
        <v>ＩＳＯ　ＳＯＣＣＥＲＣＬＵＢ</v>
      </c>
      <c r="F81" s="401"/>
      <c r="G81" s="404" t="str">
        <f>H52</f>
        <v>大谷東フットボールクラブ</v>
      </c>
      <c r="H81" s="405"/>
      <c r="I81" s="400" t="str">
        <f>K52</f>
        <v>ＦＣ西那須２１アストロ</v>
      </c>
      <c r="J81" s="401"/>
      <c r="K81" s="408" t="s">
        <v>301</v>
      </c>
      <c r="L81" s="408" t="s">
        <v>302</v>
      </c>
      <c r="M81" s="408" t="s">
        <v>303</v>
      </c>
      <c r="N81" s="144"/>
      <c r="O81" s="413" t="str">
        <f>S48&amp; CHAR(10) &amp;"リーグ"</f>
        <v>DD
リーグ</v>
      </c>
      <c r="P81" s="414"/>
      <c r="Q81" s="465" t="str">
        <f>P52</f>
        <v>足利サッカークラブジュニア</v>
      </c>
      <c r="R81" s="466"/>
      <c r="S81" s="456" t="str">
        <f>S52</f>
        <v>喜連川ＳＣ　Ｊｒ</v>
      </c>
      <c r="T81" s="457"/>
      <c r="U81" s="456" t="str">
        <f>V52</f>
        <v>ＦＣ みらい</v>
      </c>
      <c r="V81" s="457"/>
      <c r="W81" s="408" t="s">
        <v>301</v>
      </c>
      <c r="X81" s="408" t="s">
        <v>302</v>
      </c>
      <c r="Y81" s="408" t="s">
        <v>303</v>
      </c>
    </row>
    <row r="82" spans="3:25" ht="20.100000000000001" customHeight="1">
      <c r="C82" s="415"/>
      <c r="D82" s="416"/>
      <c r="E82" s="402"/>
      <c r="F82" s="403"/>
      <c r="G82" s="406"/>
      <c r="H82" s="407"/>
      <c r="I82" s="402"/>
      <c r="J82" s="403"/>
      <c r="K82" s="409"/>
      <c r="L82" s="409"/>
      <c r="M82" s="409"/>
      <c r="N82" s="144"/>
      <c r="O82" s="415"/>
      <c r="P82" s="416"/>
      <c r="Q82" s="467"/>
      <c r="R82" s="468"/>
      <c r="S82" s="458"/>
      <c r="T82" s="459"/>
      <c r="U82" s="458"/>
      <c r="V82" s="459"/>
      <c r="W82" s="409"/>
      <c r="X82" s="409"/>
      <c r="Y82" s="409"/>
    </row>
    <row r="83" spans="3:25" ht="20.100000000000001" customHeight="1">
      <c r="C83" s="442" t="str">
        <f>E52</f>
        <v>ＩＳＯ　ＳＯＣＣＥＲＣＬＵＢ</v>
      </c>
      <c r="D83" s="443"/>
      <c r="E83" s="239"/>
      <c r="F83" s="223"/>
      <c r="G83" s="224">
        <f>K62</f>
        <v>1</v>
      </c>
      <c r="H83" s="240">
        <f>Q62</f>
        <v>0</v>
      </c>
      <c r="I83" s="224">
        <f>K68</f>
        <v>2</v>
      </c>
      <c r="J83" s="240">
        <f>Q68</f>
        <v>0</v>
      </c>
      <c r="K83" s="410">
        <f>COUNTIF(E84:J84,"○")*3+COUNTIF(E84:J84,"△")</f>
        <v>6</v>
      </c>
      <c r="L83" s="392">
        <f>E83-F83+G83-H83+I83-J83</f>
        <v>3</v>
      </c>
      <c r="M83" s="410">
        <v>1</v>
      </c>
      <c r="N83" s="144"/>
      <c r="O83" s="400" t="str">
        <f>P52</f>
        <v>足利サッカークラブジュニア</v>
      </c>
      <c r="P83" s="401"/>
      <c r="Q83" s="239"/>
      <c r="R83" s="223"/>
      <c r="S83" s="224">
        <f>K65</f>
        <v>10</v>
      </c>
      <c r="T83" s="240">
        <f>Q65</f>
        <v>0</v>
      </c>
      <c r="U83" s="224">
        <f>K71</f>
        <v>0</v>
      </c>
      <c r="V83" s="240">
        <f>Q71</f>
        <v>1</v>
      </c>
      <c r="W83" s="410">
        <f>COUNTIF(Q84:V84,"○")*3+COUNTIF(Q84:V84,"△")</f>
        <v>3</v>
      </c>
      <c r="X83" s="392">
        <f>Q83-R83+S83-T83+U83-V83</f>
        <v>9</v>
      </c>
      <c r="Y83" s="410">
        <v>2</v>
      </c>
    </row>
    <row r="84" spans="3:25" ht="20.100000000000001" customHeight="1">
      <c r="C84" s="448"/>
      <c r="D84" s="449"/>
      <c r="E84" s="224"/>
      <c r="F84" s="241"/>
      <c r="G84" s="394" t="str">
        <f>IF(G83&gt;H83,"○",IF(G83&lt;H83,"×",IF(G83=H83,"△")))</f>
        <v>○</v>
      </c>
      <c r="H84" s="395"/>
      <c r="I84" s="394" t="str">
        <f t="shared" ref="I84" si="4">IF(I83&gt;J83,"○",IF(I83&lt;J83,"×",IF(I83=J83,"△")))</f>
        <v>○</v>
      </c>
      <c r="J84" s="395"/>
      <c r="K84" s="411"/>
      <c r="L84" s="393"/>
      <c r="M84" s="411"/>
      <c r="N84" s="144"/>
      <c r="O84" s="402"/>
      <c r="P84" s="403"/>
      <c r="Q84" s="224"/>
      <c r="R84" s="241"/>
      <c r="S84" s="394" t="str">
        <f>IF(S83&gt;T83,"○",IF(S83&lt;T83,"×",IF(S83=T83,"△")))</f>
        <v>○</v>
      </c>
      <c r="T84" s="395"/>
      <c r="U84" s="394" t="str">
        <f t="shared" ref="U84" si="5">IF(U83&gt;V83,"○",IF(U83&lt;V83,"×",IF(U83=V83,"△")))</f>
        <v>×</v>
      </c>
      <c r="V84" s="395"/>
      <c r="W84" s="411"/>
      <c r="X84" s="393"/>
      <c r="Y84" s="411"/>
    </row>
    <row r="85" spans="3:25" ht="20.100000000000001" customHeight="1">
      <c r="C85" s="404" t="str">
        <f>H52</f>
        <v>大谷東フットボールクラブ</v>
      </c>
      <c r="D85" s="405"/>
      <c r="E85" s="224">
        <f>Q62</f>
        <v>0</v>
      </c>
      <c r="F85" s="240">
        <f>K62</f>
        <v>1</v>
      </c>
      <c r="G85" s="239"/>
      <c r="H85" s="223"/>
      <c r="I85" s="224">
        <f>K74</f>
        <v>2</v>
      </c>
      <c r="J85" s="240">
        <f>Q74</f>
        <v>0</v>
      </c>
      <c r="K85" s="410">
        <f>COUNTIF(E86:J86,"○")*3+COUNTIF(E86:J86,"△")</f>
        <v>3</v>
      </c>
      <c r="L85" s="392">
        <f>E85-F85+G85-H85+I85-J85</f>
        <v>1</v>
      </c>
      <c r="M85" s="410">
        <v>2</v>
      </c>
      <c r="N85" s="144"/>
      <c r="O85" s="396" t="str">
        <f>S52</f>
        <v>喜連川ＳＣ　Ｊｒ</v>
      </c>
      <c r="P85" s="397"/>
      <c r="Q85" s="224">
        <f>Q65</f>
        <v>0</v>
      </c>
      <c r="R85" s="240">
        <f>K65</f>
        <v>10</v>
      </c>
      <c r="S85" s="239"/>
      <c r="T85" s="223"/>
      <c r="U85" s="224">
        <f>K77</f>
        <v>0</v>
      </c>
      <c r="V85" s="240">
        <f>Q77</f>
        <v>12</v>
      </c>
      <c r="W85" s="410">
        <f>COUNTIF(Q86:V86,"○")*3+COUNTIF(Q86:V86,"△")</f>
        <v>0</v>
      </c>
      <c r="X85" s="392">
        <f>Q85-R85+S85-T85+U85-V85</f>
        <v>-22</v>
      </c>
      <c r="Y85" s="410">
        <v>3</v>
      </c>
    </row>
    <row r="86" spans="3:25" ht="20.100000000000001" customHeight="1">
      <c r="C86" s="406"/>
      <c r="D86" s="407"/>
      <c r="E86" s="394" t="str">
        <f>IF(E85&gt;F85,"○",IF(E85&lt;F85,"×",IF(E85=F85,"△")))</f>
        <v>×</v>
      </c>
      <c r="F86" s="395"/>
      <c r="G86" s="224"/>
      <c r="H86" s="241"/>
      <c r="I86" s="394" t="str">
        <f>IF(I85&gt;J85,"○",IF(I85&lt;J85,"×",IF(I85=J85,"△")))</f>
        <v>○</v>
      </c>
      <c r="J86" s="395"/>
      <c r="K86" s="411"/>
      <c r="L86" s="393"/>
      <c r="M86" s="411"/>
      <c r="N86" s="144"/>
      <c r="O86" s="398"/>
      <c r="P86" s="399"/>
      <c r="Q86" s="394" t="str">
        <f>IF(Q85&gt;R85,"○",IF(Q85&lt;R85,"×",IF(Q85=R85,"△")))</f>
        <v>×</v>
      </c>
      <c r="R86" s="395"/>
      <c r="S86" s="224"/>
      <c r="T86" s="241"/>
      <c r="U86" s="394" t="str">
        <f>IF(U85&gt;V85,"○",IF(U85&lt;V85,"×",IF(U85=V85,"△")))</f>
        <v>×</v>
      </c>
      <c r="V86" s="395"/>
      <c r="W86" s="411"/>
      <c r="X86" s="393"/>
      <c r="Y86" s="411"/>
    </row>
    <row r="87" spans="3:25" ht="20.100000000000001" customHeight="1">
      <c r="C87" s="400" t="str">
        <f>K52</f>
        <v>ＦＣ西那須２１アストロ</v>
      </c>
      <c r="D87" s="401"/>
      <c r="E87" s="242">
        <f>Q68</f>
        <v>0</v>
      </c>
      <c r="F87" s="240">
        <f>K68</f>
        <v>2</v>
      </c>
      <c r="G87" s="242">
        <f>Q74</f>
        <v>0</v>
      </c>
      <c r="H87" s="240">
        <f>K74</f>
        <v>2</v>
      </c>
      <c r="I87" s="239"/>
      <c r="J87" s="223"/>
      <c r="K87" s="392">
        <f>COUNTIF(E88:J88,"○")*3+COUNTIF(E88:J88,"△")</f>
        <v>0</v>
      </c>
      <c r="L87" s="392">
        <f>E87-F87+G87-H87+I87-J87</f>
        <v>-4</v>
      </c>
      <c r="M87" s="392">
        <v>3</v>
      </c>
      <c r="N87" s="144"/>
      <c r="O87" s="396" t="str">
        <f>V52</f>
        <v>ＦＣ みらい</v>
      </c>
      <c r="P87" s="397"/>
      <c r="Q87" s="242">
        <f>Q71</f>
        <v>1</v>
      </c>
      <c r="R87" s="240">
        <f>K71</f>
        <v>0</v>
      </c>
      <c r="S87" s="242">
        <f>Q77</f>
        <v>12</v>
      </c>
      <c r="T87" s="240">
        <f>K77</f>
        <v>0</v>
      </c>
      <c r="U87" s="239"/>
      <c r="V87" s="223"/>
      <c r="W87" s="392">
        <f>COUNTIF(Q88:V88,"○")*3+COUNTIF(Q88:V88,"△")</f>
        <v>6</v>
      </c>
      <c r="X87" s="392">
        <f>Q87-R87+S87-T87+U87-V87</f>
        <v>13</v>
      </c>
      <c r="Y87" s="392">
        <v>1</v>
      </c>
    </row>
    <row r="88" spans="3:25" ht="20.100000000000001" customHeight="1">
      <c r="C88" s="402"/>
      <c r="D88" s="403"/>
      <c r="E88" s="394" t="str">
        <f>IF(E87&gt;F87,"○",IF(E87&lt;F87,"×",IF(E87=F87,"△")))</f>
        <v>×</v>
      </c>
      <c r="F88" s="395"/>
      <c r="G88" s="394" t="str">
        <f>IF(G87&gt;H87,"○",IF(G87&lt;H87,"×",IF(G87=H87,"△")))</f>
        <v>×</v>
      </c>
      <c r="H88" s="395"/>
      <c r="I88" s="224"/>
      <c r="J88" s="241"/>
      <c r="K88" s="393"/>
      <c r="L88" s="393"/>
      <c r="M88" s="393"/>
      <c r="N88" s="144"/>
      <c r="O88" s="398"/>
      <c r="P88" s="399"/>
      <c r="Q88" s="394" t="str">
        <f t="shared" ref="Q88" si="6">IF(Q87&gt;R87,"○",IF(Q87&lt;R87,"×",IF(Q87=R87,"△")))</f>
        <v>○</v>
      </c>
      <c r="R88" s="395"/>
      <c r="S88" s="394" t="str">
        <f t="shared" ref="S88" si="7">IF(S87&gt;T87,"○",IF(S87&lt;T87,"×",IF(S87=T87,"△")))</f>
        <v>○</v>
      </c>
      <c r="T88" s="395"/>
      <c r="U88" s="224"/>
      <c r="V88" s="241"/>
      <c r="W88" s="393"/>
      <c r="X88" s="393"/>
      <c r="Y88" s="393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0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8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315</v>
      </c>
      <c r="P1" s="434"/>
      <c r="Q1" s="434"/>
      <c r="R1" s="434" t="str">
        <f>U10組合せ①!B13</f>
        <v>鬼怒自然公園（クレー）B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8" ht="10.199999999999999" customHeight="1">
      <c r="A2" s="23"/>
      <c r="B2" s="23"/>
      <c r="C2" s="23"/>
      <c r="O2" s="230"/>
      <c r="P2" s="230"/>
      <c r="Q2" s="230"/>
      <c r="R2" s="28"/>
      <c r="S2" s="28"/>
      <c r="T2" s="28"/>
      <c r="U2" s="28"/>
      <c r="V2" s="28"/>
      <c r="W2" s="28"/>
    </row>
    <row r="3" spans="1:28" ht="20.100000000000001" customHeight="1">
      <c r="A3" s="23"/>
      <c r="E3" s="108"/>
      <c r="H3" s="435" t="s">
        <v>238</v>
      </c>
      <c r="I3" s="435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239</v>
      </c>
      <c r="T3" s="435"/>
      <c r="U3" s="144"/>
      <c r="V3" s="109"/>
      <c r="W3" s="109"/>
      <c r="X3" s="144"/>
      <c r="Y3" s="144"/>
      <c r="Z3" s="144"/>
      <c r="AA3" s="144"/>
    </row>
    <row r="4" spans="1:28" ht="20.100000000000001" customHeight="1" thickBot="1">
      <c r="A4" s="13"/>
      <c r="E4" s="26"/>
      <c r="F4" s="24"/>
      <c r="G4" s="14"/>
      <c r="H4" s="14"/>
      <c r="I4" s="254"/>
      <c r="J4" s="22"/>
      <c r="K4" s="22"/>
      <c r="L4" s="22"/>
      <c r="M4" s="22"/>
      <c r="N4" s="22"/>
      <c r="O4" s="22"/>
      <c r="P4" s="22"/>
      <c r="Q4" s="14"/>
      <c r="R4" s="14"/>
      <c r="S4" s="24"/>
      <c r="T4" s="254"/>
      <c r="V4" s="22"/>
      <c r="W4" s="22"/>
      <c r="Z4" s="13"/>
    </row>
    <row r="5" spans="1:28" ht="20.100000000000001" customHeight="1" thickTop="1">
      <c r="A5" s="13"/>
      <c r="E5" s="140"/>
      <c r="F5" s="29"/>
      <c r="G5" s="22"/>
      <c r="H5" s="22"/>
      <c r="I5" s="261"/>
      <c r="J5" s="257"/>
      <c r="K5" s="260"/>
      <c r="L5" s="22"/>
      <c r="M5" s="22"/>
      <c r="N5" s="22"/>
      <c r="O5" s="22"/>
      <c r="P5" s="25"/>
      <c r="Q5" s="15"/>
      <c r="R5" s="22"/>
      <c r="S5" s="218"/>
      <c r="T5" s="255"/>
      <c r="U5" s="30"/>
      <c r="V5" s="31"/>
      <c r="W5" s="15"/>
      <c r="X5" s="22"/>
      <c r="Y5" s="22"/>
      <c r="Z5" s="22"/>
    </row>
    <row r="6" spans="1:28" ht="20.100000000000001" customHeight="1">
      <c r="A6" s="13"/>
      <c r="E6" s="436">
        <v>1</v>
      </c>
      <c r="F6" s="436"/>
      <c r="G6" s="26"/>
      <c r="H6" s="436">
        <v>2</v>
      </c>
      <c r="I6" s="436"/>
      <c r="J6" s="26"/>
      <c r="K6" s="436">
        <v>3</v>
      </c>
      <c r="L6" s="436"/>
      <c r="M6" s="26"/>
      <c r="N6" s="26"/>
      <c r="O6" s="26"/>
      <c r="P6" s="436">
        <v>4</v>
      </c>
      <c r="Q6" s="436"/>
      <c r="R6" s="13"/>
      <c r="S6" s="436">
        <v>5</v>
      </c>
      <c r="T6" s="436"/>
      <c r="U6" s="26"/>
      <c r="V6" s="436">
        <v>6</v>
      </c>
      <c r="W6" s="436"/>
      <c r="X6" s="26"/>
      <c r="Y6" s="436"/>
      <c r="Z6" s="436"/>
    </row>
    <row r="7" spans="1:28" ht="20.100000000000001" customHeight="1">
      <c r="A7" s="13"/>
      <c r="D7" s="12"/>
      <c r="E7" s="432" t="str">
        <f>U10組合せ①!C18</f>
        <v>鹿沼東光ＦＣ</v>
      </c>
      <c r="F7" s="432"/>
      <c r="G7" s="4"/>
      <c r="H7" s="430" t="str">
        <f>U10組合せ①!E18</f>
        <v>宇都宮フットボールクラブジュニア</v>
      </c>
      <c r="I7" s="430"/>
      <c r="J7" s="4"/>
      <c r="K7" s="451" t="str">
        <f>U10組合せ①!G18</f>
        <v>ＧＲＳ足利Ｊｒ．</v>
      </c>
      <c r="L7" s="451"/>
      <c r="M7" s="4"/>
      <c r="N7" s="4"/>
      <c r="O7" s="4"/>
      <c r="P7" s="432" t="str">
        <f>U10組合せ①!J18</f>
        <v>久下田ＦＣ</v>
      </c>
      <c r="Q7" s="432"/>
      <c r="R7" s="4"/>
      <c r="S7" s="451" t="str">
        <f>U10組合せ①!L18</f>
        <v>ＦＣグラシアス</v>
      </c>
      <c r="T7" s="451"/>
      <c r="U7" s="4"/>
      <c r="V7" s="452" t="str">
        <f>U10組合せ①!N18</f>
        <v>国分寺サッカークラブ</v>
      </c>
      <c r="W7" s="452"/>
      <c r="X7" s="4"/>
      <c r="Y7" s="432"/>
      <c r="Z7" s="432"/>
    </row>
    <row r="8" spans="1:28" ht="20.100000000000001" customHeight="1">
      <c r="A8" s="13"/>
      <c r="D8" s="12"/>
      <c r="E8" s="432"/>
      <c r="F8" s="432"/>
      <c r="G8" s="4"/>
      <c r="H8" s="430"/>
      <c r="I8" s="430"/>
      <c r="J8" s="4"/>
      <c r="K8" s="451"/>
      <c r="L8" s="451"/>
      <c r="M8" s="4"/>
      <c r="N8" s="4"/>
      <c r="O8" s="4"/>
      <c r="P8" s="432"/>
      <c r="Q8" s="432"/>
      <c r="R8" s="4"/>
      <c r="S8" s="451"/>
      <c r="T8" s="451"/>
      <c r="U8" s="4"/>
      <c r="V8" s="452"/>
      <c r="W8" s="452"/>
      <c r="X8" s="4"/>
      <c r="Y8" s="432"/>
      <c r="Z8" s="432"/>
    </row>
    <row r="9" spans="1:28" ht="20.100000000000001" customHeight="1">
      <c r="A9" s="13"/>
      <c r="D9" s="12"/>
      <c r="E9" s="432"/>
      <c r="F9" s="432"/>
      <c r="G9" s="4"/>
      <c r="H9" s="430"/>
      <c r="I9" s="430"/>
      <c r="J9" s="4"/>
      <c r="K9" s="451"/>
      <c r="L9" s="451"/>
      <c r="M9" s="4"/>
      <c r="N9" s="4"/>
      <c r="O9" s="4"/>
      <c r="P9" s="432"/>
      <c r="Q9" s="432"/>
      <c r="R9" s="4"/>
      <c r="S9" s="451"/>
      <c r="T9" s="451"/>
      <c r="U9" s="4"/>
      <c r="V9" s="452"/>
      <c r="W9" s="452"/>
      <c r="X9" s="4"/>
      <c r="Y9" s="432"/>
      <c r="Z9" s="432"/>
    </row>
    <row r="10" spans="1:28" ht="20.100000000000001" customHeight="1">
      <c r="A10" s="13"/>
      <c r="D10" s="12"/>
      <c r="E10" s="432"/>
      <c r="F10" s="432"/>
      <c r="G10" s="4"/>
      <c r="H10" s="430"/>
      <c r="I10" s="430"/>
      <c r="J10" s="4"/>
      <c r="K10" s="451"/>
      <c r="L10" s="451"/>
      <c r="M10" s="4"/>
      <c r="N10" s="4"/>
      <c r="O10" s="4"/>
      <c r="P10" s="432"/>
      <c r="Q10" s="432"/>
      <c r="R10" s="4"/>
      <c r="S10" s="451"/>
      <c r="T10" s="451"/>
      <c r="U10" s="4"/>
      <c r="V10" s="452"/>
      <c r="W10" s="452"/>
      <c r="X10" s="4"/>
      <c r="Y10" s="432"/>
      <c r="Z10" s="432"/>
    </row>
    <row r="11" spans="1:28" ht="20.100000000000001" customHeight="1">
      <c r="A11" s="13"/>
      <c r="D11" s="12"/>
      <c r="E11" s="432"/>
      <c r="F11" s="432"/>
      <c r="G11" s="4"/>
      <c r="H11" s="430"/>
      <c r="I11" s="430"/>
      <c r="J11" s="4"/>
      <c r="K11" s="451"/>
      <c r="L11" s="451"/>
      <c r="M11" s="4"/>
      <c r="N11" s="4"/>
      <c r="O11" s="4"/>
      <c r="P11" s="432"/>
      <c r="Q11" s="432"/>
      <c r="R11" s="4"/>
      <c r="S11" s="451"/>
      <c r="T11" s="451"/>
      <c r="U11" s="4"/>
      <c r="V11" s="452"/>
      <c r="W11" s="452"/>
      <c r="X11" s="4"/>
      <c r="Y11" s="432"/>
      <c r="Z11" s="432"/>
    </row>
    <row r="12" spans="1:28" ht="20.100000000000001" customHeight="1">
      <c r="A12" s="13"/>
      <c r="D12" s="12"/>
      <c r="E12" s="432"/>
      <c r="F12" s="432"/>
      <c r="G12" s="4"/>
      <c r="H12" s="430"/>
      <c r="I12" s="430"/>
      <c r="J12" s="4"/>
      <c r="K12" s="451"/>
      <c r="L12" s="451"/>
      <c r="M12" s="4"/>
      <c r="N12" s="4"/>
      <c r="O12" s="4"/>
      <c r="P12" s="432"/>
      <c r="Q12" s="432"/>
      <c r="R12" s="4"/>
      <c r="S12" s="451"/>
      <c r="T12" s="451"/>
      <c r="U12" s="4"/>
      <c r="V12" s="452"/>
      <c r="W12" s="452"/>
      <c r="X12" s="4"/>
      <c r="Y12" s="432"/>
      <c r="Z12" s="432"/>
    </row>
    <row r="13" spans="1:28" ht="20.100000000000001" customHeight="1">
      <c r="A13" s="13"/>
      <c r="D13" s="12"/>
      <c r="E13" s="432"/>
      <c r="F13" s="432"/>
      <c r="G13" s="4"/>
      <c r="H13" s="430"/>
      <c r="I13" s="430"/>
      <c r="J13" s="4"/>
      <c r="K13" s="451"/>
      <c r="L13" s="451"/>
      <c r="M13" s="4"/>
      <c r="N13" s="4"/>
      <c r="O13" s="4"/>
      <c r="P13" s="432"/>
      <c r="Q13" s="432"/>
      <c r="R13" s="4"/>
      <c r="S13" s="451"/>
      <c r="T13" s="451"/>
      <c r="U13" s="4"/>
      <c r="V13" s="452"/>
      <c r="W13" s="452"/>
      <c r="X13" s="4"/>
      <c r="Y13" s="432"/>
      <c r="Z13" s="432"/>
    </row>
    <row r="14" spans="1:28" ht="20.100000000000001" customHeight="1">
      <c r="A14" s="13"/>
      <c r="D14" s="12"/>
      <c r="E14" s="432"/>
      <c r="F14" s="432"/>
      <c r="G14" s="4"/>
      <c r="H14" s="430"/>
      <c r="I14" s="430"/>
      <c r="J14" s="4"/>
      <c r="K14" s="451"/>
      <c r="L14" s="451"/>
      <c r="M14" s="4"/>
      <c r="N14" s="4"/>
      <c r="O14" s="4"/>
      <c r="P14" s="432"/>
      <c r="Q14" s="432"/>
      <c r="R14" s="4"/>
      <c r="S14" s="451"/>
      <c r="T14" s="451"/>
      <c r="U14" s="4"/>
      <c r="V14" s="452"/>
      <c r="W14" s="452"/>
      <c r="X14" s="4"/>
      <c r="Y14" s="432"/>
      <c r="Z14" s="432"/>
    </row>
    <row r="15" spans="1:28" ht="20.100000000000001" customHeight="1">
      <c r="A15" s="13"/>
      <c r="D15" s="12"/>
      <c r="E15" s="229"/>
      <c r="F15" s="229"/>
      <c r="G15" s="4"/>
      <c r="H15" s="229"/>
      <c r="I15" s="229"/>
      <c r="J15" s="4"/>
      <c r="K15" s="229"/>
      <c r="L15" s="229"/>
      <c r="M15" s="4"/>
      <c r="N15" s="4"/>
      <c r="O15" s="4"/>
      <c r="P15" s="229"/>
      <c r="Q15" s="229"/>
      <c r="R15" s="4"/>
      <c r="S15" s="229"/>
      <c r="T15" s="229"/>
      <c r="U15" s="4"/>
      <c r="V15" s="229"/>
      <c r="W15" s="229"/>
      <c r="X15" s="4"/>
      <c r="Y15" s="229"/>
      <c r="Z15" s="229"/>
    </row>
    <row r="16" spans="1:28" ht="20.10000000000000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102"/>
      <c r="X16" s="433" t="s">
        <v>281</v>
      </c>
      <c r="Y16" s="433"/>
      <c r="Z16" s="433"/>
      <c r="AA16" s="433"/>
      <c r="AB16" s="102"/>
    </row>
    <row r="17" spans="1:29" ht="20.100000000000001" customHeight="1">
      <c r="A17" s="1"/>
      <c r="B17" s="421" t="s">
        <v>282</v>
      </c>
      <c r="C17" s="422">
        <v>0.39583333333333331</v>
      </c>
      <c r="D17" s="422"/>
      <c r="E17" s="105"/>
      <c r="F17" s="427" t="str">
        <f>E7</f>
        <v>鹿沼東光ＦＣ</v>
      </c>
      <c r="G17" s="427"/>
      <c r="H17" s="427"/>
      <c r="I17" s="427"/>
      <c r="J17" s="427"/>
      <c r="K17" s="424">
        <f>M17+M18</f>
        <v>0</v>
      </c>
      <c r="L17" s="425" t="s">
        <v>283</v>
      </c>
      <c r="M17" s="225">
        <v>0</v>
      </c>
      <c r="N17" s="225" t="s">
        <v>284</v>
      </c>
      <c r="O17" s="225">
        <v>1</v>
      </c>
      <c r="P17" s="425" t="s">
        <v>285</v>
      </c>
      <c r="Q17" s="426">
        <f>O17+O18</f>
        <v>4</v>
      </c>
      <c r="R17" s="447" t="str">
        <f>H7</f>
        <v>宇都宮フットボールクラブジュニア</v>
      </c>
      <c r="S17" s="447"/>
      <c r="T17" s="447"/>
      <c r="U17" s="447"/>
      <c r="V17" s="447"/>
      <c r="W17" s="101"/>
      <c r="X17" s="412" t="s">
        <v>307</v>
      </c>
      <c r="Y17" s="412"/>
      <c r="Z17" s="412"/>
      <c r="AA17" s="412"/>
      <c r="AB17" s="101"/>
      <c r="AC17" s="143"/>
    </row>
    <row r="18" spans="1:29" ht="20.100000000000001" customHeight="1">
      <c r="A18" s="1"/>
      <c r="B18" s="421"/>
      <c r="C18" s="422"/>
      <c r="D18" s="422"/>
      <c r="E18" s="105"/>
      <c r="F18" s="427"/>
      <c r="G18" s="427"/>
      <c r="H18" s="427"/>
      <c r="I18" s="427"/>
      <c r="J18" s="427"/>
      <c r="K18" s="424"/>
      <c r="L18" s="425"/>
      <c r="M18" s="225">
        <v>0</v>
      </c>
      <c r="N18" s="225" t="s">
        <v>284</v>
      </c>
      <c r="O18" s="225">
        <v>3</v>
      </c>
      <c r="P18" s="425"/>
      <c r="Q18" s="426"/>
      <c r="R18" s="447"/>
      <c r="S18" s="447"/>
      <c r="T18" s="447"/>
      <c r="U18" s="447"/>
      <c r="V18" s="447"/>
      <c r="W18" s="101"/>
      <c r="X18" s="412"/>
      <c r="Y18" s="412"/>
      <c r="Z18" s="412"/>
      <c r="AA18" s="412"/>
      <c r="AB18" s="101"/>
      <c r="AC18" s="143"/>
    </row>
    <row r="19" spans="1:29" ht="20.100000000000001" customHeight="1">
      <c r="A19" s="1"/>
      <c r="B19" s="225"/>
      <c r="C19" s="226"/>
      <c r="D19" s="226"/>
      <c r="E19" s="105"/>
      <c r="F19" s="227"/>
      <c r="G19" s="227"/>
      <c r="H19" s="227"/>
      <c r="I19" s="227"/>
      <c r="J19" s="227"/>
      <c r="K19" s="141"/>
      <c r="L19" s="228"/>
      <c r="M19" s="225"/>
      <c r="N19" s="225"/>
      <c r="O19" s="225"/>
      <c r="P19" s="228"/>
      <c r="Q19" s="142"/>
      <c r="R19" s="227"/>
      <c r="S19" s="227"/>
      <c r="T19" s="227"/>
      <c r="U19" s="227"/>
      <c r="V19" s="227"/>
      <c r="W19" s="101"/>
      <c r="X19" s="222"/>
      <c r="Y19" s="222"/>
      <c r="Z19" s="222"/>
      <c r="AA19" s="222"/>
      <c r="AB19" s="101"/>
      <c r="AC19" s="143"/>
    </row>
    <row r="20" spans="1:29" ht="20.100000000000001" customHeight="1">
      <c r="A20" s="1"/>
      <c r="B20" s="421" t="s">
        <v>287</v>
      </c>
      <c r="C20" s="422">
        <v>0.41666666666666669</v>
      </c>
      <c r="D20" s="422"/>
      <c r="E20" s="105"/>
      <c r="F20" s="427" t="str">
        <f>P7</f>
        <v>久下田ＦＣ</v>
      </c>
      <c r="G20" s="427"/>
      <c r="H20" s="427"/>
      <c r="I20" s="427"/>
      <c r="J20" s="427"/>
      <c r="K20" s="424">
        <f>M20+M21</f>
        <v>0</v>
      </c>
      <c r="L20" s="425" t="s">
        <v>283</v>
      </c>
      <c r="M20" s="225">
        <v>0</v>
      </c>
      <c r="N20" s="225" t="s">
        <v>284</v>
      </c>
      <c r="O20" s="225">
        <v>0</v>
      </c>
      <c r="P20" s="425" t="s">
        <v>285</v>
      </c>
      <c r="Q20" s="426">
        <f>O20+O21</f>
        <v>2</v>
      </c>
      <c r="R20" s="423" t="str">
        <f>S7</f>
        <v>ＦＣグラシアス</v>
      </c>
      <c r="S20" s="423"/>
      <c r="T20" s="423"/>
      <c r="U20" s="423"/>
      <c r="V20" s="423"/>
      <c r="W20" s="101"/>
      <c r="X20" s="412" t="s">
        <v>308</v>
      </c>
      <c r="Y20" s="412"/>
      <c r="Z20" s="412"/>
      <c r="AA20" s="412"/>
      <c r="AB20" s="101"/>
      <c r="AC20" s="143"/>
    </row>
    <row r="21" spans="1:29" ht="20.100000000000001" customHeight="1">
      <c r="A21" s="1"/>
      <c r="B21" s="421"/>
      <c r="C21" s="422"/>
      <c r="D21" s="422"/>
      <c r="E21" s="105"/>
      <c r="F21" s="427"/>
      <c r="G21" s="427"/>
      <c r="H21" s="427"/>
      <c r="I21" s="427"/>
      <c r="J21" s="427"/>
      <c r="K21" s="424"/>
      <c r="L21" s="425"/>
      <c r="M21" s="225">
        <v>0</v>
      </c>
      <c r="N21" s="225" t="s">
        <v>284</v>
      </c>
      <c r="O21" s="225">
        <v>2</v>
      </c>
      <c r="P21" s="425"/>
      <c r="Q21" s="426"/>
      <c r="R21" s="423"/>
      <c r="S21" s="423"/>
      <c r="T21" s="423"/>
      <c r="U21" s="423"/>
      <c r="V21" s="423"/>
      <c r="W21" s="101"/>
      <c r="X21" s="412"/>
      <c r="Y21" s="412"/>
      <c r="Z21" s="412"/>
      <c r="AA21" s="412"/>
      <c r="AB21" s="101"/>
      <c r="AC21" s="143"/>
    </row>
    <row r="22" spans="1:29" ht="20.100000000000001" customHeight="1">
      <c r="A22" s="1"/>
      <c r="B22" s="225"/>
      <c r="C22" s="226"/>
      <c r="D22" s="226"/>
      <c r="E22" s="105"/>
      <c r="F22" s="227"/>
      <c r="G22" s="227"/>
      <c r="H22" s="227"/>
      <c r="I22" s="227"/>
      <c r="J22" s="227"/>
      <c r="K22" s="141"/>
      <c r="L22" s="228"/>
      <c r="M22" s="225"/>
      <c r="N22" s="225"/>
      <c r="O22" s="225"/>
      <c r="P22" s="228"/>
      <c r="Q22" s="142"/>
      <c r="R22" s="227"/>
      <c r="S22" s="227"/>
      <c r="T22" s="227"/>
      <c r="U22" s="227"/>
      <c r="V22" s="227"/>
      <c r="W22" s="101"/>
      <c r="X22" s="222"/>
      <c r="Y22" s="222"/>
      <c r="Z22" s="222"/>
      <c r="AA22" s="222"/>
      <c r="AB22" s="101"/>
      <c r="AC22" s="143"/>
    </row>
    <row r="23" spans="1:29" ht="20.100000000000001" customHeight="1">
      <c r="A23" s="1"/>
      <c r="B23" s="421" t="s">
        <v>289</v>
      </c>
      <c r="C23" s="422">
        <v>0.4375</v>
      </c>
      <c r="D23" s="422"/>
      <c r="E23" s="105"/>
      <c r="F23" s="427" t="str">
        <f>E7</f>
        <v>鹿沼東光ＦＣ</v>
      </c>
      <c r="G23" s="427"/>
      <c r="H23" s="427"/>
      <c r="I23" s="427"/>
      <c r="J23" s="427"/>
      <c r="K23" s="424">
        <f>M23+M24</f>
        <v>0</v>
      </c>
      <c r="L23" s="425" t="s">
        <v>283</v>
      </c>
      <c r="M23" s="225">
        <v>0</v>
      </c>
      <c r="N23" s="225" t="s">
        <v>284</v>
      </c>
      <c r="O23" s="225">
        <v>1</v>
      </c>
      <c r="P23" s="425" t="s">
        <v>285</v>
      </c>
      <c r="Q23" s="426">
        <f>O23+O24</f>
        <v>4</v>
      </c>
      <c r="R23" s="423" t="str">
        <f>K7</f>
        <v>ＧＲＳ足利Ｊｒ．</v>
      </c>
      <c r="S23" s="423"/>
      <c r="T23" s="423"/>
      <c r="U23" s="423"/>
      <c r="V23" s="423"/>
      <c r="W23" s="101"/>
      <c r="X23" s="412" t="s">
        <v>309</v>
      </c>
      <c r="Y23" s="412"/>
      <c r="Z23" s="412"/>
      <c r="AA23" s="412"/>
      <c r="AB23" s="101"/>
      <c r="AC23" s="143"/>
    </row>
    <row r="24" spans="1:29" ht="20.100000000000001" customHeight="1">
      <c r="A24" s="1"/>
      <c r="B24" s="421"/>
      <c r="C24" s="422"/>
      <c r="D24" s="422"/>
      <c r="E24" s="105"/>
      <c r="F24" s="427"/>
      <c r="G24" s="427"/>
      <c r="H24" s="427"/>
      <c r="I24" s="427"/>
      <c r="J24" s="427"/>
      <c r="K24" s="424"/>
      <c r="L24" s="425"/>
      <c r="M24" s="225">
        <v>0</v>
      </c>
      <c r="N24" s="225" t="s">
        <v>284</v>
      </c>
      <c r="O24" s="225">
        <v>3</v>
      </c>
      <c r="P24" s="425"/>
      <c r="Q24" s="426"/>
      <c r="R24" s="423"/>
      <c r="S24" s="423"/>
      <c r="T24" s="423"/>
      <c r="U24" s="423"/>
      <c r="V24" s="423"/>
      <c r="W24" s="101"/>
      <c r="X24" s="412"/>
      <c r="Y24" s="412"/>
      <c r="Z24" s="412"/>
      <c r="AA24" s="412"/>
      <c r="AB24" s="101"/>
      <c r="AC24" s="143"/>
    </row>
    <row r="25" spans="1:29" ht="20.100000000000001" customHeight="1">
      <c r="A25" s="1"/>
      <c r="B25" s="225"/>
      <c r="C25" s="226"/>
      <c r="D25" s="226"/>
      <c r="E25" s="105"/>
      <c r="F25" s="227"/>
      <c r="G25" s="227"/>
      <c r="H25" s="227"/>
      <c r="I25" s="227"/>
      <c r="J25" s="227"/>
      <c r="K25" s="141"/>
      <c r="L25" s="228"/>
      <c r="M25" s="225"/>
      <c r="N25" s="225"/>
      <c r="O25" s="225"/>
      <c r="P25" s="228"/>
      <c r="Q25" s="142"/>
      <c r="R25" s="227"/>
      <c r="S25" s="227"/>
      <c r="T25" s="227"/>
      <c r="U25" s="227"/>
      <c r="V25" s="227"/>
      <c r="W25" s="101"/>
      <c r="X25" s="222"/>
      <c r="Y25" s="222"/>
      <c r="Z25" s="222"/>
      <c r="AA25" s="222"/>
      <c r="AB25" s="101"/>
      <c r="AC25" s="143"/>
    </row>
    <row r="26" spans="1:29" ht="20.100000000000001" customHeight="1">
      <c r="A26" s="143"/>
      <c r="B26" s="421" t="s">
        <v>291</v>
      </c>
      <c r="C26" s="422">
        <v>0.45833333333333331</v>
      </c>
      <c r="D26" s="422"/>
      <c r="E26" s="105"/>
      <c r="F26" s="423" t="str">
        <f>P7</f>
        <v>久下田ＦＣ</v>
      </c>
      <c r="G26" s="423"/>
      <c r="H26" s="423"/>
      <c r="I26" s="423"/>
      <c r="J26" s="423"/>
      <c r="K26" s="424">
        <f>M26+M27</f>
        <v>4</v>
      </c>
      <c r="L26" s="425" t="s">
        <v>283</v>
      </c>
      <c r="M26" s="225">
        <v>2</v>
      </c>
      <c r="N26" s="225" t="s">
        <v>284</v>
      </c>
      <c r="O26" s="225">
        <v>0</v>
      </c>
      <c r="P26" s="425" t="s">
        <v>285</v>
      </c>
      <c r="Q26" s="426">
        <f>O26+O27</f>
        <v>0</v>
      </c>
      <c r="R26" s="427" t="str">
        <f>V7</f>
        <v>国分寺サッカークラブ</v>
      </c>
      <c r="S26" s="427"/>
      <c r="T26" s="427"/>
      <c r="U26" s="427"/>
      <c r="V26" s="427"/>
      <c r="W26" s="101"/>
      <c r="X26" s="412" t="s">
        <v>310</v>
      </c>
      <c r="Y26" s="412"/>
      <c r="Z26" s="412"/>
      <c r="AA26" s="412"/>
      <c r="AB26" s="101"/>
      <c r="AC26" s="143"/>
    </row>
    <row r="27" spans="1:29" ht="20.100000000000001" customHeight="1">
      <c r="A27" s="143"/>
      <c r="B27" s="421"/>
      <c r="C27" s="422"/>
      <c r="D27" s="422"/>
      <c r="E27" s="105"/>
      <c r="F27" s="423"/>
      <c r="G27" s="423"/>
      <c r="H27" s="423"/>
      <c r="I27" s="423"/>
      <c r="J27" s="423"/>
      <c r="K27" s="424"/>
      <c r="L27" s="425"/>
      <c r="M27" s="225">
        <v>2</v>
      </c>
      <c r="N27" s="225" t="s">
        <v>284</v>
      </c>
      <c r="O27" s="225">
        <v>0</v>
      </c>
      <c r="P27" s="425"/>
      <c r="Q27" s="426"/>
      <c r="R27" s="427"/>
      <c r="S27" s="427"/>
      <c r="T27" s="427"/>
      <c r="U27" s="427"/>
      <c r="V27" s="427"/>
      <c r="W27" s="101"/>
      <c r="X27" s="412"/>
      <c r="Y27" s="412"/>
      <c r="Z27" s="412"/>
      <c r="AA27" s="412"/>
      <c r="AB27" s="101"/>
      <c r="AC27" s="143"/>
    </row>
    <row r="28" spans="1:29" ht="20.100000000000001" customHeight="1">
      <c r="A28" s="1"/>
      <c r="B28" s="225"/>
      <c r="C28" s="226"/>
      <c r="D28" s="226"/>
      <c r="E28" s="105"/>
      <c r="F28" s="227"/>
      <c r="G28" s="227"/>
      <c r="H28" s="227"/>
      <c r="I28" s="227"/>
      <c r="J28" s="227"/>
      <c r="K28" s="141"/>
      <c r="L28" s="228"/>
      <c r="M28" s="225"/>
      <c r="N28" s="225"/>
      <c r="O28" s="225"/>
      <c r="P28" s="228"/>
      <c r="Q28" s="142"/>
      <c r="R28" s="227"/>
      <c r="S28" s="227"/>
      <c r="T28" s="227"/>
      <c r="U28" s="227"/>
      <c r="V28" s="227"/>
      <c r="W28" s="101"/>
      <c r="X28" s="222"/>
      <c r="Y28" s="222"/>
      <c r="Z28" s="222"/>
      <c r="AA28" s="222"/>
      <c r="AB28" s="101"/>
      <c r="AC28" s="143"/>
    </row>
    <row r="29" spans="1:29" ht="20.100000000000001" customHeight="1">
      <c r="A29" s="1"/>
      <c r="B29" s="421" t="s">
        <v>293</v>
      </c>
      <c r="C29" s="422">
        <v>0.47916666666666669</v>
      </c>
      <c r="D29" s="422"/>
      <c r="E29" s="105"/>
      <c r="F29" s="446" t="str">
        <f>H7</f>
        <v>宇都宮フットボールクラブジュニア</v>
      </c>
      <c r="G29" s="446"/>
      <c r="H29" s="446"/>
      <c r="I29" s="446"/>
      <c r="J29" s="446"/>
      <c r="K29" s="424">
        <f>M29+M30</f>
        <v>0</v>
      </c>
      <c r="L29" s="425" t="s">
        <v>283</v>
      </c>
      <c r="M29" s="225">
        <v>0</v>
      </c>
      <c r="N29" s="225" t="s">
        <v>284</v>
      </c>
      <c r="O29" s="225">
        <v>0</v>
      </c>
      <c r="P29" s="425" t="s">
        <v>285</v>
      </c>
      <c r="Q29" s="426">
        <f>O29+O30</f>
        <v>3</v>
      </c>
      <c r="R29" s="423" t="str">
        <f>K7</f>
        <v>ＧＲＳ足利Ｊｒ．</v>
      </c>
      <c r="S29" s="423"/>
      <c r="T29" s="423"/>
      <c r="U29" s="423"/>
      <c r="V29" s="423"/>
      <c r="W29" s="101"/>
      <c r="X29" s="412" t="s">
        <v>311</v>
      </c>
      <c r="Y29" s="412"/>
      <c r="Z29" s="412"/>
      <c r="AA29" s="412"/>
      <c r="AB29" s="101"/>
      <c r="AC29" s="143"/>
    </row>
    <row r="30" spans="1:29" ht="20.100000000000001" customHeight="1">
      <c r="A30" s="1"/>
      <c r="B30" s="421"/>
      <c r="C30" s="422"/>
      <c r="D30" s="422"/>
      <c r="E30" s="105"/>
      <c r="F30" s="446"/>
      <c r="G30" s="446"/>
      <c r="H30" s="446"/>
      <c r="I30" s="446"/>
      <c r="J30" s="446"/>
      <c r="K30" s="424"/>
      <c r="L30" s="425"/>
      <c r="M30" s="225">
        <v>0</v>
      </c>
      <c r="N30" s="225" t="s">
        <v>284</v>
      </c>
      <c r="O30" s="225">
        <v>3</v>
      </c>
      <c r="P30" s="425"/>
      <c r="Q30" s="426"/>
      <c r="R30" s="423"/>
      <c r="S30" s="423"/>
      <c r="T30" s="423"/>
      <c r="U30" s="423"/>
      <c r="V30" s="423"/>
      <c r="W30" s="101"/>
      <c r="X30" s="412"/>
      <c r="Y30" s="412"/>
      <c r="Z30" s="412"/>
      <c r="AA30" s="412"/>
      <c r="AB30" s="101"/>
      <c r="AC30" s="143"/>
    </row>
    <row r="31" spans="1:29" ht="20.100000000000001" customHeight="1">
      <c r="A31" s="1"/>
      <c r="B31" s="225"/>
      <c r="C31" s="226"/>
      <c r="D31" s="226"/>
      <c r="E31" s="105"/>
      <c r="F31" s="227"/>
      <c r="G31" s="227"/>
      <c r="H31" s="227"/>
      <c r="I31" s="227"/>
      <c r="J31" s="227"/>
      <c r="K31" s="141"/>
      <c r="L31" s="228"/>
      <c r="M31" s="225"/>
      <c r="N31" s="225"/>
      <c r="O31" s="225"/>
      <c r="P31" s="228"/>
      <c r="Q31" s="142"/>
      <c r="R31" s="227"/>
      <c r="S31" s="227"/>
      <c r="T31" s="227"/>
      <c r="U31" s="227"/>
      <c r="V31" s="227"/>
      <c r="W31" s="101"/>
      <c r="X31" s="222"/>
      <c r="Y31" s="222"/>
      <c r="Z31" s="222"/>
      <c r="AA31" s="222"/>
      <c r="AB31" s="101"/>
      <c r="AC31" s="143"/>
    </row>
    <row r="32" spans="1:29" ht="20.100000000000001" customHeight="1">
      <c r="A32" s="1"/>
      <c r="B32" s="421" t="s">
        <v>295</v>
      </c>
      <c r="C32" s="422">
        <v>0.5</v>
      </c>
      <c r="D32" s="422"/>
      <c r="E32" s="105"/>
      <c r="F32" s="423" t="str">
        <f>S7</f>
        <v>ＦＣグラシアス</v>
      </c>
      <c r="G32" s="423"/>
      <c r="H32" s="423"/>
      <c r="I32" s="423"/>
      <c r="J32" s="423"/>
      <c r="K32" s="424">
        <f>M32+M33</f>
        <v>2</v>
      </c>
      <c r="L32" s="425" t="s">
        <v>283</v>
      </c>
      <c r="M32" s="225">
        <v>2</v>
      </c>
      <c r="N32" s="225" t="s">
        <v>284</v>
      </c>
      <c r="O32" s="225">
        <v>0</v>
      </c>
      <c r="P32" s="425" t="s">
        <v>285</v>
      </c>
      <c r="Q32" s="426">
        <f>O32+O33</f>
        <v>0</v>
      </c>
      <c r="R32" s="427" t="str">
        <f>V7</f>
        <v>国分寺サッカークラブ</v>
      </c>
      <c r="S32" s="427"/>
      <c r="T32" s="427"/>
      <c r="U32" s="427"/>
      <c r="V32" s="427"/>
      <c r="W32" s="101"/>
      <c r="X32" s="412" t="s">
        <v>312</v>
      </c>
      <c r="Y32" s="412"/>
      <c r="Z32" s="412"/>
      <c r="AA32" s="412"/>
      <c r="AB32" s="101"/>
      <c r="AC32" s="143"/>
    </row>
    <row r="33" spans="1:29" ht="20.100000000000001" customHeight="1">
      <c r="A33" s="1"/>
      <c r="B33" s="421"/>
      <c r="C33" s="422"/>
      <c r="D33" s="422"/>
      <c r="E33" s="105"/>
      <c r="F33" s="423"/>
      <c r="G33" s="423"/>
      <c r="H33" s="423"/>
      <c r="I33" s="423"/>
      <c r="J33" s="423"/>
      <c r="K33" s="424"/>
      <c r="L33" s="425"/>
      <c r="M33" s="225">
        <v>0</v>
      </c>
      <c r="N33" s="225" t="s">
        <v>284</v>
      </c>
      <c r="O33" s="225">
        <v>0</v>
      </c>
      <c r="P33" s="425"/>
      <c r="Q33" s="426"/>
      <c r="R33" s="427"/>
      <c r="S33" s="427"/>
      <c r="T33" s="427"/>
      <c r="U33" s="427"/>
      <c r="V33" s="427"/>
      <c r="W33" s="101"/>
      <c r="X33" s="412"/>
      <c r="Y33" s="412"/>
      <c r="Z33" s="412"/>
      <c r="AA33" s="412"/>
      <c r="AB33" s="101"/>
      <c r="AC33" s="143"/>
    </row>
    <row r="34" spans="1:29" ht="20.100000000000001" customHeight="1">
      <c r="A34" s="1"/>
      <c r="B34" s="225"/>
      <c r="C34" s="226"/>
      <c r="D34" s="226"/>
      <c r="E34" s="105"/>
      <c r="F34" s="202"/>
      <c r="G34" s="202"/>
      <c r="H34" s="202"/>
      <c r="I34" s="202"/>
      <c r="J34" s="202"/>
      <c r="K34" s="141"/>
      <c r="L34" s="228"/>
      <c r="M34" s="13"/>
      <c r="N34" s="225"/>
      <c r="O34" s="142"/>
      <c r="P34" s="228"/>
      <c r="Q34" s="142"/>
      <c r="R34" s="202"/>
      <c r="S34" s="202"/>
      <c r="T34" s="202"/>
      <c r="U34" s="202"/>
      <c r="V34" s="202"/>
      <c r="W34" s="101"/>
      <c r="X34" s="222"/>
      <c r="Y34" s="222"/>
      <c r="Z34" s="222"/>
      <c r="AA34" s="222"/>
      <c r="AB34" s="101"/>
      <c r="AC34" s="143"/>
    </row>
    <row r="35" spans="1:29" ht="20.10000000000000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9" ht="20.100000000000001" customHeight="1">
      <c r="C36" s="413" t="str">
        <f>H3&amp; CHAR(10) &amp;"リーグ"</f>
        <v>E
リーグ</v>
      </c>
      <c r="D36" s="414"/>
      <c r="E36" s="417" t="str">
        <f>E7</f>
        <v>鹿沼東光ＦＣ</v>
      </c>
      <c r="F36" s="418"/>
      <c r="G36" s="400" t="str">
        <f>H7</f>
        <v>宇都宮フットボールクラブジュニア</v>
      </c>
      <c r="H36" s="401"/>
      <c r="I36" s="417" t="str">
        <f>K7</f>
        <v>ＧＲＳ足利Ｊｒ．</v>
      </c>
      <c r="J36" s="418"/>
      <c r="K36" s="408" t="s">
        <v>301</v>
      </c>
      <c r="L36" s="408" t="s">
        <v>302</v>
      </c>
      <c r="M36" s="408" t="s">
        <v>303</v>
      </c>
      <c r="N36" s="144"/>
      <c r="O36" s="413" t="str">
        <f>S3&amp; CHAR(10) &amp;"リーグ"</f>
        <v>EE
リーグ</v>
      </c>
      <c r="P36" s="414"/>
      <c r="Q36" s="417" t="str">
        <f>P7</f>
        <v>久下田ＦＣ</v>
      </c>
      <c r="R36" s="418"/>
      <c r="S36" s="417" t="str">
        <f>S7</f>
        <v>ＦＣグラシアス</v>
      </c>
      <c r="T36" s="418"/>
      <c r="U36" s="442" t="str">
        <f>V7</f>
        <v>国分寺サッカークラブ</v>
      </c>
      <c r="V36" s="443"/>
      <c r="W36" s="408" t="s">
        <v>301</v>
      </c>
      <c r="X36" s="408" t="s">
        <v>302</v>
      </c>
      <c r="Y36" s="408" t="s">
        <v>303</v>
      </c>
    </row>
    <row r="37" spans="1:29" ht="20.100000000000001" customHeight="1">
      <c r="C37" s="415"/>
      <c r="D37" s="416"/>
      <c r="E37" s="419"/>
      <c r="F37" s="420"/>
      <c r="G37" s="402"/>
      <c r="H37" s="403"/>
      <c r="I37" s="419"/>
      <c r="J37" s="420"/>
      <c r="K37" s="409"/>
      <c r="L37" s="409"/>
      <c r="M37" s="409"/>
      <c r="N37" s="144"/>
      <c r="O37" s="415"/>
      <c r="P37" s="416"/>
      <c r="Q37" s="419"/>
      <c r="R37" s="420"/>
      <c r="S37" s="419"/>
      <c r="T37" s="420"/>
      <c r="U37" s="448"/>
      <c r="V37" s="449"/>
      <c r="W37" s="409"/>
      <c r="X37" s="409"/>
      <c r="Y37" s="409"/>
    </row>
    <row r="38" spans="1:29" ht="20.100000000000001" customHeight="1">
      <c r="C38" s="396" t="str">
        <f>E7</f>
        <v>鹿沼東光ＦＣ</v>
      </c>
      <c r="D38" s="397"/>
      <c r="E38" s="239"/>
      <c r="F38" s="223"/>
      <c r="G38" s="224">
        <f>K17</f>
        <v>0</v>
      </c>
      <c r="H38" s="240">
        <f>Q17</f>
        <v>4</v>
      </c>
      <c r="I38" s="224">
        <f>K23</f>
        <v>0</v>
      </c>
      <c r="J38" s="240">
        <f>Q23</f>
        <v>4</v>
      </c>
      <c r="K38" s="410">
        <f>COUNTIF(E39:J39,"○")*3+COUNTIF(E39:J39,"△")</f>
        <v>0</v>
      </c>
      <c r="L38" s="392">
        <f>E38-F38+G38-H38+I38-J38</f>
        <v>-8</v>
      </c>
      <c r="M38" s="410">
        <v>3</v>
      </c>
      <c r="N38" s="144"/>
      <c r="O38" s="396" t="str">
        <f>P7</f>
        <v>久下田ＦＣ</v>
      </c>
      <c r="P38" s="397"/>
      <c r="Q38" s="239"/>
      <c r="R38" s="223"/>
      <c r="S38" s="224">
        <f>K20</f>
        <v>0</v>
      </c>
      <c r="T38" s="240">
        <f>Q20</f>
        <v>2</v>
      </c>
      <c r="U38" s="224">
        <f>K26</f>
        <v>4</v>
      </c>
      <c r="V38" s="240">
        <f>Q26</f>
        <v>0</v>
      </c>
      <c r="W38" s="410">
        <f>COUNTIF(Q39:V39,"○")*3+COUNTIF(Q39:V39,"△")</f>
        <v>3</v>
      </c>
      <c r="X38" s="392">
        <f>Q38-R38+S38-T38+U38-V38</f>
        <v>2</v>
      </c>
      <c r="Y38" s="410">
        <v>2</v>
      </c>
    </row>
    <row r="39" spans="1:29" ht="20.100000000000001" customHeight="1">
      <c r="C39" s="398"/>
      <c r="D39" s="399"/>
      <c r="E39" s="224"/>
      <c r="F39" s="241"/>
      <c r="G39" s="394" t="str">
        <f>IF(G38&gt;H38,"○",IF(G38&lt;H38,"×",IF(G38=H38,"△")))</f>
        <v>×</v>
      </c>
      <c r="H39" s="395"/>
      <c r="I39" s="394" t="str">
        <f t="shared" ref="I39" si="0">IF(I38&gt;J38,"○",IF(I38&lt;J38,"×",IF(I38=J38,"△")))</f>
        <v>×</v>
      </c>
      <c r="J39" s="395"/>
      <c r="K39" s="411"/>
      <c r="L39" s="393"/>
      <c r="M39" s="411"/>
      <c r="N39" s="144"/>
      <c r="O39" s="398"/>
      <c r="P39" s="399"/>
      <c r="Q39" s="224"/>
      <c r="R39" s="241"/>
      <c r="S39" s="394" t="str">
        <f>IF(S38&gt;T38,"○",IF(S38&lt;T38,"×",IF(S38=T38,"△")))</f>
        <v>×</v>
      </c>
      <c r="T39" s="395"/>
      <c r="U39" s="394" t="str">
        <f t="shared" ref="U39" si="1">IF(U38&gt;V38,"○",IF(U38&lt;V38,"×",IF(U38=V38,"△")))</f>
        <v>○</v>
      </c>
      <c r="V39" s="395"/>
      <c r="W39" s="411"/>
      <c r="X39" s="393"/>
      <c r="Y39" s="411"/>
    </row>
    <row r="40" spans="1:29" ht="20.100000000000001" customHeight="1">
      <c r="C40" s="400" t="str">
        <f>H7</f>
        <v>宇都宮フットボールクラブジュニア</v>
      </c>
      <c r="D40" s="401"/>
      <c r="E40" s="224">
        <f>Q17</f>
        <v>4</v>
      </c>
      <c r="F40" s="240">
        <f>K17</f>
        <v>0</v>
      </c>
      <c r="G40" s="239"/>
      <c r="H40" s="223"/>
      <c r="I40" s="224">
        <f>K29</f>
        <v>0</v>
      </c>
      <c r="J40" s="240">
        <f>Q29</f>
        <v>3</v>
      </c>
      <c r="K40" s="410">
        <f>COUNTIF(E41:J41,"○")*3+COUNTIF(E41:J41,"△")</f>
        <v>3</v>
      </c>
      <c r="L40" s="392">
        <f>E40-F40+G40-H40+I40-J40</f>
        <v>1</v>
      </c>
      <c r="M40" s="410">
        <v>2</v>
      </c>
      <c r="N40" s="144"/>
      <c r="O40" s="396" t="str">
        <f>S7</f>
        <v>ＦＣグラシアス</v>
      </c>
      <c r="P40" s="397"/>
      <c r="Q40" s="224">
        <f>Q20</f>
        <v>2</v>
      </c>
      <c r="R40" s="240">
        <f>K20</f>
        <v>0</v>
      </c>
      <c r="S40" s="239"/>
      <c r="T40" s="223"/>
      <c r="U40" s="224">
        <f>K32</f>
        <v>2</v>
      </c>
      <c r="V40" s="240">
        <f>Q32</f>
        <v>0</v>
      </c>
      <c r="W40" s="410">
        <f>COUNTIF(Q41:V41,"○")*3+COUNTIF(Q41:V41,"△")</f>
        <v>6</v>
      </c>
      <c r="X40" s="392">
        <f>Q40-R40+S40-T40+U40-V40</f>
        <v>4</v>
      </c>
      <c r="Y40" s="410">
        <v>1</v>
      </c>
    </row>
    <row r="41" spans="1:29" ht="20.100000000000001" customHeight="1">
      <c r="C41" s="402"/>
      <c r="D41" s="403"/>
      <c r="E41" s="394" t="str">
        <f>IF(E40&gt;F40,"○",IF(E40&lt;F40,"×",IF(E40=F40,"△")))</f>
        <v>○</v>
      </c>
      <c r="F41" s="395"/>
      <c r="G41" s="224"/>
      <c r="H41" s="241"/>
      <c r="I41" s="394" t="str">
        <f>IF(I40&gt;J40,"○",IF(I40&lt;J40,"×",IF(I40=J40,"△")))</f>
        <v>×</v>
      </c>
      <c r="J41" s="395"/>
      <c r="K41" s="411"/>
      <c r="L41" s="393"/>
      <c r="M41" s="411"/>
      <c r="N41" s="144"/>
      <c r="O41" s="398"/>
      <c r="P41" s="399"/>
      <c r="Q41" s="394" t="str">
        <f>IF(Q40&gt;R40,"○",IF(Q40&lt;R40,"×",IF(Q40=R40,"△")))</f>
        <v>○</v>
      </c>
      <c r="R41" s="395"/>
      <c r="S41" s="224"/>
      <c r="T41" s="241"/>
      <c r="U41" s="394" t="str">
        <f>IF(U40&gt;V40,"○",IF(U40&lt;V40,"×",IF(U40=V40,"△")))</f>
        <v>○</v>
      </c>
      <c r="V41" s="395"/>
      <c r="W41" s="411"/>
      <c r="X41" s="393"/>
      <c r="Y41" s="411"/>
    </row>
    <row r="42" spans="1:29" ht="20.100000000000001" customHeight="1">
      <c r="C42" s="396" t="str">
        <f>K7</f>
        <v>ＧＲＳ足利Ｊｒ．</v>
      </c>
      <c r="D42" s="397"/>
      <c r="E42" s="242">
        <f>Q23</f>
        <v>4</v>
      </c>
      <c r="F42" s="240">
        <f>K23</f>
        <v>0</v>
      </c>
      <c r="G42" s="242">
        <f>Q29</f>
        <v>3</v>
      </c>
      <c r="H42" s="240">
        <f>K29</f>
        <v>0</v>
      </c>
      <c r="I42" s="239"/>
      <c r="J42" s="223"/>
      <c r="K42" s="392">
        <f>COUNTIF(E43:J43,"○")*3+COUNTIF(E43:J43,"△")</f>
        <v>6</v>
      </c>
      <c r="L42" s="392">
        <f>E42-F42+G42-H42+I42-J42</f>
        <v>7</v>
      </c>
      <c r="M42" s="392">
        <v>1</v>
      </c>
      <c r="N42" s="144"/>
      <c r="O42" s="442" t="str">
        <f>V7</f>
        <v>国分寺サッカークラブ</v>
      </c>
      <c r="P42" s="443"/>
      <c r="Q42" s="242">
        <f>Q26</f>
        <v>0</v>
      </c>
      <c r="R42" s="240">
        <f>K26</f>
        <v>4</v>
      </c>
      <c r="S42" s="242">
        <f>Q32</f>
        <v>0</v>
      </c>
      <c r="T42" s="240">
        <f>K32</f>
        <v>2</v>
      </c>
      <c r="U42" s="239"/>
      <c r="V42" s="223"/>
      <c r="W42" s="392">
        <f>COUNTIF(Q43:V43,"○")*3+COUNTIF(Q43:V43,"△")</f>
        <v>0</v>
      </c>
      <c r="X42" s="392">
        <f>Q42-R42+S42-T42+U42-V42</f>
        <v>-6</v>
      </c>
      <c r="Y42" s="392">
        <v>3</v>
      </c>
    </row>
    <row r="43" spans="1:29" ht="20.100000000000001" customHeight="1">
      <c r="C43" s="398"/>
      <c r="D43" s="399"/>
      <c r="E43" s="394" t="str">
        <f>IF(E42&gt;F42,"○",IF(E42&lt;F42,"×",IF(E42=F42,"△")))</f>
        <v>○</v>
      </c>
      <c r="F43" s="395"/>
      <c r="G43" s="394" t="str">
        <f>IF(G42&gt;H42,"○",IF(G42&lt;H42,"×",IF(G42=H42,"△")))</f>
        <v>○</v>
      </c>
      <c r="H43" s="395"/>
      <c r="I43" s="224"/>
      <c r="J43" s="241"/>
      <c r="K43" s="393"/>
      <c r="L43" s="393"/>
      <c r="M43" s="393"/>
      <c r="N43" s="144"/>
      <c r="O43" s="448"/>
      <c r="P43" s="449"/>
      <c r="Q43" s="394" t="str">
        <f t="shared" ref="Q43" si="2">IF(Q42&gt;R42,"○",IF(Q42&lt;R42,"×",IF(Q42=R42,"△")))</f>
        <v>×</v>
      </c>
      <c r="R43" s="395"/>
      <c r="S43" s="394" t="str">
        <f t="shared" ref="S43" si="3">IF(S42&gt;T42,"○",IF(S42&lt;T42,"×",IF(S42=T42,"△")))</f>
        <v>×</v>
      </c>
      <c r="T43" s="395"/>
      <c r="U43" s="224"/>
      <c r="V43" s="241"/>
      <c r="W43" s="393"/>
      <c r="X43" s="393"/>
      <c r="Y43" s="393"/>
    </row>
    <row r="44" spans="1:29" ht="20.100000000000001" customHeight="1"/>
    <row r="45" spans="1:29" ht="20.100000000000001" customHeight="1"/>
    <row r="46" spans="1:29" ht="30" customHeight="1">
      <c r="A46" s="23" t="str">
        <f>A1</f>
        <v>■第1日　10月16日</v>
      </c>
      <c r="B46" s="23"/>
      <c r="C46" s="23"/>
      <c r="D46" s="23"/>
      <c r="E46" s="23"/>
      <c r="F46" s="23"/>
      <c r="G46" s="23"/>
      <c r="H46" s="434" t="str">
        <f>H1</f>
        <v>一次リーグ</v>
      </c>
      <c r="I46" s="434"/>
      <c r="J46" s="434"/>
      <c r="K46" s="434"/>
      <c r="L46" s="434"/>
      <c r="O46" s="434" t="s">
        <v>316</v>
      </c>
      <c r="P46" s="434"/>
      <c r="Q46" s="434"/>
      <c r="R46" s="434" t="str">
        <f>U10組合せ①!T13</f>
        <v>鬼怒グリーンパーク白沢B</v>
      </c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29" ht="10.199999999999999" customHeight="1">
      <c r="A47" s="23"/>
      <c r="B47" s="23"/>
      <c r="C47" s="23"/>
      <c r="O47" s="230"/>
      <c r="P47" s="230"/>
      <c r="Q47" s="230"/>
      <c r="R47" s="28"/>
      <c r="S47" s="28"/>
      <c r="T47" s="28"/>
      <c r="U47" s="28"/>
      <c r="V47" s="28"/>
      <c r="W47" s="28"/>
    </row>
    <row r="48" spans="1:29" ht="20.100000000000001" customHeight="1">
      <c r="A48" s="23"/>
      <c r="E48" s="108"/>
      <c r="H48" s="435" t="s">
        <v>240</v>
      </c>
      <c r="I48" s="435"/>
      <c r="J48" s="144"/>
      <c r="K48" s="144"/>
      <c r="L48" s="144"/>
      <c r="M48" s="144"/>
      <c r="N48" s="144"/>
      <c r="O48" s="144"/>
      <c r="P48" s="231"/>
      <c r="Q48" s="231"/>
      <c r="R48" s="231"/>
      <c r="S48" s="435" t="s">
        <v>241</v>
      </c>
      <c r="T48" s="435"/>
      <c r="U48" s="144"/>
      <c r="V48" s="109"/>
      <c r="W48" s="109"/>
      <c r="X48" s="144"/>
      <c r="Y48" s="144"/>
      <c r="Z48" s="144"/>
      <c r="AA48" s="144"/>
    </row>
    <row r="49" spans="1:29" ht="20.100000000000001" customHeight="1" thickBot="1">
      <c r="A49" s="13"/>
      <c r="E49" s="26"/>
      <c r="F49" s="26"/>
      <c r="G49" s="22"/>
      <c r="H49" s="22"/>
      <c r="I49" s="234"/>
      <c r="J49" s="14"/>
      <c r="K49" s="14"/>
      <c r="L49" s="22"/>
      <c r="M49" s="22"/>
      <c r="N49" s="22"/>
      <c r="O49" s="22"/>
      <c r="P49" s="22"/>
      <c r="Q49" s="14"/>
      <c r="R49" s="14"/>
      <c r="S49" s="235"/>
      <c r="T49" s="22"/>
      <c r="V49" s="22"/>
      <c r="W49" s="22"/>
      <c r="Z49" s="13"/>
    </row>
    <row r="50" spans="1:29" ht="20.100000000000001" customHeight="1" thickTop="1">
      <c r="A50" s="13"/>
      <c r="E50" s="253"/>
      <c r="F50" s="256"/>
      <c r="G50" s="257"/>
      <c r="H50" s="258"/>
      <c r="I50" s="15"/>
      <c r="J50" s="22"/>
      <c r="K50" s="13"/>
      <c r="L50" s="15"/>
      <c r="M50" s="22"/>
      <c r="N50" s="22"/>
      <c r="O50" s="22"/>
      <c r="P50" s="25"/>
      <c r="Q50" s="15"/>
      <c r="R50" s="22"/>
      <c r="S50" s="218"/>
      <c r="T50" s="259"/>
      <c r="U50" s="257"/>
      <c r="V50" s="260"/>
      <c r="W50" s="22"/>
      <c r="X50" s="22"/>
      <c r="Y50" s="22"/>
      <c r="Z50" s="22"/>
    </row>
    <row r="51" spans="1:29" ht="20.100000000000001" customHeight="1">
      <c r="A51" s="13"/>
      <c r="E51" s="436">
        <v>1</v>
      </c>
      <c r="F51" s="436"/>
      <c r="G51" s="26"/>
      <c r="H51" s="436">
        <v>2</v>
      </c>
      <c r="I51" s="436"/>
      <c r="J51" s="26"/>
      <c r="K51" s="436">
        <v>3</v>
      </c>
      <c r="L51" s="436"/>
      <c r="M51" s="26"/>
      <c r="N51" s="26"/>
      <c r="O51" s="26"/>
      <c r="P51" s="436">
        <v>4</v>
      </c>
      <c r="Q51" s="436"/>
      <c r="R51" s="13"/>
      <c r="S51" s="436">
        <v>5</v>
      </c>
      <c r="T51" s="436"/>
      <c r="U51" s="26"/>
      <c r="V51" s="436">
        <v>6</v>
      </c>
      <c r="W51" s="436"/>
      <c r="X51" s="26"/>
      <c r="Y51" s="436"/>
      <c r="Z51" s="436"/>
    </row>
    <row r="52" spans="1:29" ht="20.100000000000001" customHeight="1">
      <c r="A52" s="13"/>
      <c r="D52" s="12"/>
      <c r="E52" s="451" t="str">
        <f>U10組合せ①!U18</f>
        <v>ＪＦＣアミスタ市貝</v>
      </c>
      <c r="F52" s="451"/>
      <c r="G52" s="4"/>
      <c r="H52" s="453" t="str">
        <f>U10組合せ①!W18</f>
        <v>御厨フットボールクラブ</v>
      </c>
      <c r="I52" s="453"/>
      <c r="J52" s="4"/>
      <c r="K52" s="453" t="str">
        <f>U10組合せ①!Y18</f>
        <v>石井フットボールクラブ</v>
      </c>
      <c r="L52" s="453"/>
      <c r="M52" s="4"/>
      <c r="N52" s="4"/>
      <c r="O52" s="4"/>
      <c r="P52" s="471" t="str">
        <f>U10組合せ①!AB18</f>
        <v>カテット白沢サッカースクール</v>
      </c>
      <c r="Q52" s="471"/>
      <c r="R52" s="4"/>
      <c r="S52" s="430" t="str">
        <f>U10組合せ①!AD18</f>
        <v>大田原城山サッカークラブ</v>
      </c>
      <c r="T52" s="430"/>
      <c r="U52" s="4"/>
      <c r="V52" s="451" t="str">
        <f>U10組合せ①!AF18</f>
        <v>野木ＳＳＳ</v>
      </c>
      <c r="W52" s="451"/>
      <c r="X52" s="4"/>
      <c r="Y52" s="432"/>
      <c r="Z52" s="432"/>
    </row>
    <row r="53" spans="1:29" ht="20.100000000000001" customHeight="1">
      <c r="A53" s="13"/>
      <c r="D53" s="12"/>
      <c r="E53" s="451"/>
      <c r="F53" s="451"/>
      <c r="G53" s="4"/>
      <c r="H53" s="453"/>
      <c r="I53" s="453"/>
      <c r="J53" s="4"/>
      <c r="K53" s="453"/>
      <c r="L53" s="453"/>
      <c r="M53" s="4"/>
      <c r="N53" s="4"/>
      <c r="O53" s="4"/>
      <c r="P53" s="471"/>
      <c r="Q53" s="471"/>
      <c r="R53" s="4"/>
      <c r="S53" s="430"/>
      <c r="T53" s="430"/>
      <c r="U53" s="4"/>
      <c r="V53" s="451"/>
      <c r="W53" s="451"/>
      <c r="X53" s="4"/>
      <c r="Y53" s="432"/>
      <c r="Z53" s="432"/>
    </row>
    <row r="54" spans="1:29" ht="20.100000000000001" customHeight="1">
      <c r="A54" s="13"/>
      <c r="D54" s="12"/>
      <c r="E54" s="451"/>
      <c r="F54" s="451"/>
      <c r="G54" s="4"/>
      <c r="H54" s="453"/>
      <c r="I54" s="453"/>
      <c r="J54" s="4"/>
      <c r="K54" s="453"/>
      <c r="L54" s="453"/>
      <c r="M54" s="4"/>
      <c r="N54" s="4"/>
      <c r="O54" s="4"/>
      <c r="P54" s="471"/>
      <c r="Q54" s="471"/>
      <c r="R54" s="4"/>
      <c r="S54" s="430"/>
      <c r="T54" s="430"/>
      <c r="U54" s="4"/>
      <c r="V54" s="451"/>
      <c r="W54" s="451"/>
      <c r="X54" s="4"/>
      <c r="Y54" s="432"/>
      <c r="Z54" s="432"/>
    </row>
    <row r="55" spans="1:29" ht="20.100000000000001" customHeight="1">
      <c r="A55" s="13"/>
      <c r="D55" s="12"/>
      <c r="E55" s="451"/>
      <c r="F55" s="451"/>
      <c r="G55" s="4"/>
      <c r="H55" s="453"/>
      <c r="I55" s="453"/>
      <c r="J55" s="4"/>
      <c r="K55" s="453"/>
      <c r="L55" s="453"/>
      <c r="M55" s="4"/>
      <c r="N55" s="4"/>
      <c r="O55" s="4"/>
      <c r="P55" s="471"/>
      <c r="Q55" s="471"/>
      <c r="R55" s="4"/>
      <c r="S55" s="430"/>
      <c r="T55" s="430"/>
      <c r="U55" s="4"/>
      <c r="V55" s="451"/>
      <c r="W55" s="451"/>
      <c r="X55" s="4"/>
      <c r="Y55" s="432"/>
      <c r="Z55" s="432"/>
    </row>
    <row r="56" spans="1:29" ht="20.100000000000001" customHeight="1">
      <c r="A56" s="13"/>
      <c r="D56" s="12"/>
      <c r="E56" s="451"/>
      <c r="F56" s="451"/>
      <c r="G56" s="4"/>
      <c r="H56" s="453"/>
      <c r="I56" s="453"/>
      <c r="J56" s="4"/>
      <c r="K56" s="453"/>
      <c r="L56" s="453"/>
      <c r="M56" s="4"/>
      <c r="N56" s="4"/>
      <c r="O56" s="4"/>
      <c r="P56" s="471"/>
      <c r="Q56" s="471"/>
      <c r="R56" s="4"/>
      <c r="S56" s="430"/>
      <c r="T56" s="430"/>
      <c r="U56" s="4"/>
      <c r="V56" s="451"/>
      <c r="W56" s="451"/>
      <c r="X56" s="4"/>
      <c r="Y56" s="432"/>
      <c r="Z56" s="432"/>
    </row>
    <row r="57" spans="1:29" ht="20.100000000000001" customHeight="1">
      <c r="A57" s="13"/>
      <c r="D57" s="12"/>
      <c r="E57" s="451"/>
      <c r="F57" s="451"/>
      <c r="G57" s="4"/>
      <c r="H57" s="453"/>
      <c r="I57" s="453"/>
      <c r="J57" s="4"/>
      <c r="K57" s="453"/>
      <c r="L57" s="453"/>
      <c r="M57" s="4"/>
      <c r="N57" s="4"/>
      <c r="O57" s="4"/>
      <c r="P57" s="471"/>
      <c r="Q57" s="471"/>
      <c r="R57" s="4"/>
      <c r="S57" s="430"/>
      <c r="T57" s="430"/>
      <c r="U57" s="4"/>
      <c r="V57" s="451"/>
      <c r="W57" s="451"/>
      <c r="X57" s="4"/>
      <c r="Y57" s="432"/>
      <c r="Z57" s="432"/>
    </row>
    <row r="58" spans="1:29" ht="20.100000000000001" customHeight="1">
      <c r="A58" s="13"/>
      <c r="D58" s="12"/>
      <c r="E58" s="451"/>
      <c r="F58" s="451"/>
      <c r="G58" s="4"/>
      <c r="H58" s="453"/>
      <c r="I58" s="453"/>
      <c r="J58" s="4"/>
      <c r="K58" s="453"/>
      <c r="L58" s="453"/>
      <c r="M58" s="4"/>
      <c r="N58" s="4"/>
      <c r="O58" s="4"/>
      <c r="P58" s="471"/>
      <c r="Q58" s="471"/>
      <c r="R58" s="4"/>
      <c r="S58" s="430"/>
      <c r="T58" s="430"/>
      <c r="U58" s="4"/>
      <c r="V58" s="451"/>
      <c r="W58" s="451"/>
      <c r="X58" s="4"/>
      <c r="Y58" s="432"/>
      <c r="Z58" s="432"/>
    </row>
    <row r="59" spans="1:29" ht="20.100000000000001" customHeight="1">
      <c r="A59" s="13"/>
      <c r="D59" s="12"/>
      <c r="E59" s="451"/>
      <c r="F59" s="451"/>
      <c r="G59" s="4"/>
      <c r="H59" s="453"/>
      <c r="I59" s="453"/>
      <c r="J59" s="4"/>
      <c r="K59" s="453"/>
      <c r="L59" s="453"/>
      <c r="M59" s="4"/>
      <c r="N59" s="4"/>
      <c r="O59" s="4"/>
      <c r="P59" s="471"/>
      <c r="Q59" s="471"/>
      <c r="R59" s="4"/>
      <c r="S59" s="430"/>
      <c r="T59" s="430"/>
      <c r="U59" s="4"/>
      <c r="V59" s="451"/>
      <c r="W59" s="451"/>
      <c r="X59" s="4"/>
      <c r="Y59" s="432"/>
      <c r="Z59" s="432"/>
    </row>
    <row r="60" spans="1:29" ht="20.100000000000001" customHeight="1">
      <c r="A60" s="13"/>
      <c r="D60" s="12"/>
      <c r="E60" s="229"/>
      <c r="F60" s="229"/>
      <c r="G60" s="4"/>
      <c r="H60" s="229"/>
      <c r="I60" s="229"/>
      <c r="J60" s="4"/>
      <c r="K60" s="229"/>
      <c r="L60" s="229"/>
      <c r="M60" s="4"/>
      <c r="N60" s="4"/>
      <c r="O60" s="4"/>
      <c r="P60" s="229"/>
      <c r="Q60" s="229"/>
      <c r="R60" s="4"/>
      <c r="S60" s="229"/>
      <c r="T60" s="229"/>
      <c r="U60" s="4"/>
      <c r="V60" s="229"/>
      <c r="W60" s="229"/>
      <c r="X60" s="4"/>
      <c r="Y60" s="229"/>
      <c r="Z60" s="229"/>
    </row>
    <row r="61" spans="1:29" ht="20.100000000000001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W61" s="102"/>
      <c r="X61" s="433" t="s">
        <v>281</v>
      </c>
      <c r="Y61" s="433"/>
      <c r="Z61" s="433"/>
      <c r="AA61" s="433"/>
      <c r="AB61" s="102"/>
    </row>
    <row r="62" spans="1:29" ht="20.100000000000001" customHeight="1">
      <c r="A62" s="1"/>
      <c r="B62" s="421" t="s">
        <v>282</v>
      </c>
      <c r="C62" s="422">
        <v>0.39583333333333331</v>
      </c>
      <c r="D62" s="422"/>
      <c r="E62" s="105"/>
      <c r="F62" s="470" t="str">
        <f>E52</f>
        <v>ＪＦＣアミスタ市貝</v>
      </c>
      <c r="G62" s="470"/>
      <c r="H62" s="470"/>
      <c r="I62" s="470"/>
      <c r="J62" s="470"/>
      <c r="K62" s="424">
        <f>M62+M63</f>
        <v>1</v>
      </c>
      <c r="L62" s="425" t="s">
        <v>283</v>
      </c>
      <c r="M62" s="225">
        <v>0</v>
      </c>
      <c r="N62" s="225" t="s">
        <v>284</v>
      </c>
      <c r="O62" s="225">
        <v>1</v>
      </c>
      <c r="P62" s="425" t="s">
        <v>285</v>
      </c>
      <c r="Q62" s="426">
        <f>O62+O63</f>
        <v>1</v>
      </c>
      <c r="R62" s="470" t="str">
        <f>H52</f>
        <v>御厨フットボールクラブ</v>
      </c>
      <c r="S62" s="470"/>
      <c r="T62" s="470"/>
      <c r="U62" s="470"/>
      <c r="V62" s="470"/>
      <c r="W62" s="101"/>
      <c r="X62" s="412" t="s">
        <v>307</v>
      </c>
      <c r="Y62" s="412"/>
      <c r="Z62" s="412"/>
      <c r="AA62" s="412"/>
      <c r="AB62" s="101"/>
      <c r="AC62" s="143"/>
    </row>
    <row r="63" spans="1:29" ht="20.100000000000001" customHeight="1">
      <c r="A63" s="1"/>
      <c r="B63" s="421"/>
      <c r="C63" s="422"/>
      <c r="D63" s="422"/>
      <c r="E63" s="105"/>
      <c r="F63" s="470"/>
      <c r="G63" s="470"/>
      <c r="H63" s="470"/>
      <c r="I63" s="470"/>
      <c r="J63" s="470"/>
      <c r="K63" s="424"/>
      <c r="L63" s="425"/>
      <c r="M63" s="225">
        <v>1</v>
      </c>
      <c r="N63" s="225" t="s">
        <v>284</v>
      </c>
      <c r="O63" s="225">
        <v>0</v>
      </c>
      <c r="P63" s="425"/>
      <c r="Q63" s="426"/>
      <c r="R63" s="470"/>
      <c r="S63" s="470"/>
      <c r="T63" s="470"/>
      <c r="U63" s="470"/>
      <c r="V63" s="470"/>
      <c r="W63" s="101"/>
      <c r="X63" s="412"/>
      <c r="Y63" s="412"/>
      <c r="Z63" s="412"/>
      <c r="AA63" s="412"/>
      <c r="AB63" s="101"/>
      <c r="AC63" s="143"/>
    </row>
    <row r="64" spans="1:29" ht="20.100000000000001" customHeight="1">
      <c r="A64" s="1"/>
      <c r="B64" s="225"/>
      <c r="C64" s="226"/>
      <c r="D64" s="226"/>
      <c r="E64" s="105"/>
      <c r="F64" s="227"/>
      <c r="G64" s="227"/>
      <c r="H64" s="227"/>
      <c r="I64" s="227"/>
      <c r="J64" s="227"/>
      <c r="K64" s="141"/>
      <c r="L64" s="228"/>
      <c r="M64" s="225"/>
      <c r="N64" s="225"/>
      <c r="O64" s="225"/>
      <c r="P64" s="228"/>
      <c r="Q64" s="142"/>
      <c r="R64" s="227"/>
      <c r="S64" s="227"/>
      <c r="T64" s="227"/>
      <c r="U64" s="227"/>
      <c r="V64" s="227"/>
      <c r="W64" s="101"/>
      <c r="X64" s="222"/>
      <c r="Y64" s="222"/>
      <c r="Z64" s="222"/>
      <c r="AA64" s="222"/>
      <c r="AB64" s="101"/>
      <c r="AC64" s="143"/>
    </row>
    <row r="65" spans="1:29" ht="20.100000000000001" customHeight="1">
      <c r="A65" s="1"/>
      <c r="B65" s="421" t="s">
        <v>287</v>
      </c>
      <c r="C65" s="422">
        <v>0.41666666666666669</v>
      </c>
      <c r="D65" s="422"/>
      <c r="E65" s="105"/>
      <c r="F65" s="450" t="str">
        <f>P52</f>
        <v>カテット白沢サッカースクール</v>
      </c>
      <c r="G65" s="450"/>
      <c r="H65" s="450"/>
      <c r="I65" s="450"/>
      <c r="J65" s="450"/>
      <c r="K65" s="424">
        <f>M65+M66</f>
        <v>3</v>
      </c>
      <c r="L65" s="425" t="s">
        <v>283</v>
      </c>
      <c r="M65" s="225">
        <v>2</v>
      </c>
      <c r="N65" s="225" t="s">
        <v>284</v>
      </c>
      <c r="O65" s="225">
        <v>0</v>
      </c>
      <c r="P65" s="425" t="s">
        <v>285</v>
      </c>
      <c r="Q65" s="426">
        <f>O65+O66</f>
        <v>0</v>
      </c>
      <c r="R65" s="428" t="str">
        <f>S52</f>
        <v>大田原城山サッカークラブ</v>
      </c>
      <c r="S65" s="428"/>
      <c r="T65" s="428"/>
      <c r="U65" s="428"/>
      <c r="V65" s="428"/>
      <c r="W65" s="101"/>
      <c r="X65" s="412" t="s">
        <v>308</v>
      </c>
      <c r="Y65" s="412"/>
      <c r="Z65" s="412"/>
      <c r="AA65" s="412"/>
      <c r="AB65" s="101"/>
      <c r="AC65" s="143"/>
    </row>
    <row r="66" spans="1:29" ht="20.100000000000001" customHeight="1">
      <c r="A66" s="1"/>
      <c r="B66" s="421"/>
      <c r="C66" s="422"/>
      <c r="D66" s="422"/>
      <c r="E66" s="105"/>
      <c r="F66" s="450"/>
      <c r="G66" s="450"/>
      <c r="H66" s="450"/>
      <c r="I66" s="450"/>
      <c r="J66" s="450"/>
      <c r="K66" s="424"/>
      <c r="L66" s="425"/>
      <c r="M66" s="225">
        <v>1</v>
      </c>
      <c r="N66" s="225" t="s">
        <v>284</v>
      </c>
      <c r="O66" s="225">
        <v>0</v>
      </c>
      <c r="P66" s="425"/>
      <c r="Q66" s="426"/>
      <c r="R66" s="428"/>
      <c r="S66" s="428"/>
      <c r="T66" s="428"/>
      <c r="U66" s="428"/>
      <c r="V66" s="428"/>
      <c r="W66" s="101"/>
      <c r="X66" s="412"/>
      <c r="Y66" s="412"/>
      <c r="Z66" s="412"/>
      <c r="AA66" s="412"/>
      <c r="AB66" s="101"/>
      <c r="AC66" s="143"/>
    </row>
    <row r="67" spans="1:29" ht="20.100000000000001" customHeight="1">
      <c r="A67" s="1"/>
      <c r="B67" s="225"/>
      <c r="C67" s="226"/>
      <c r="D67" s="226"/>
      <c r="E67" s="105"/>
      <c r="F67" s="227"/>
      <c r="G67" s="227"/>
      <c r="H67" s="227"/>
      <c r="I67" s="227"/>
      <c r="J67" s="227"/>
      <c r="K67" s="141"/>
      <c r="L67" s="228"/>
      <c r="M67" s="225"/>
      <c r="N67" s="225"/>
      <c r="O67" s="225"/>
      <c r="P67" s="228"/>
      <c r="Q67" s="142"/>
      <c r="R67" s="227"/>
      <c r="S67" s="227"/>
      <c r="T67" s="227"/>
      <c r="U67" s="227"/>
      <c r="V67" s="227"/>
      <c r="W67" s="101"/>
      <c r="X67" s="222"/>
      <c r="Y67" s="222"/>
      <c r="Z67" s="222"/>
      <c r="AA67" s="222"/>
      <c r="AB67" s="101"/>
      <c r="AC67" s="143"/>
    </row>
    <row r="68" spans="1:29" ht="20.100000000000001" customHeight="1">
      <c r="A68" s="1"/>
      <c r="B68" s="421" t="s">
        <v>289</v>
      </c>
      <c r="C68" s="422">
        <v>0.4375</v>
      </c>
      <c r="D68" s="422"/>
      <c r="E68" s="105"/>
      <c r="F68" s="423" t="str">
        <f>E52</f>
        <v>ＪＦＣアミスタ市貝</v>
      </c>
      <c r="G68" s="423"/>
      <c r="H68" s="423"/>
      <c r="I68" s="423"/>
      <c r="J68" s="423"/>
      <c r="K68" s="424">
        <f>M68+M69</f>
        <v>3</v>
      </c>
      <c r="L68" s="425" t="s">
        <v>283</v>
      </c>
      <c r="M68" s="225">
        <v>0</v>
      </c>
      <c r="N68" s="225" t="s">
        <v>284</v>
      </c>
      <c r="O68" s="225">
        <v>0</v>
      </c>
      <c r="P68" s="425" t="s">
        <v>285</v>
      </c>
      <c r="Q68" s="426">
        <f>O68+O69</f>
        <v>0</v>
      </c>
      <c r="R68" s="427" t="str">
        <f>K52</f>
        <v>石井フットボールクラブ</v>
      </c>
      <c r="S68" s="427"/>
      <c r="T68" s="427"/>
      <c r="U68" s="427"/>
      <c r="V68" s="427"/>
      <c r="W68" s="101"/>
      <c r="X68" s="412" t="s">
        <v>309</v>
      </c>
      <c r="Y68" s="412"/>
      <c r="Z68" s="412"/>
      <c r="AA68" s="412"/>
      <c r="AB68" s="101"/>
      <c r="AC68" s="143"/>
    </row>
    <row r="69" spans="1:29" ht="20.100000000000001" customHeight="1">
      <c r="A69" s="1"/>
      <c r="B69" s="421"/>
      <c r="C69" s="422"/>
      <c r="D69" s="422"/>
      <c r="E69" s="105"/>
      <c r="F69" s="423"/>
      <c r="G69" s="423"/>
      <c r="H69" s="423"/>
      <c r="I69" s="423"/>
      <c r="J69" s="423"/>
      <c r="K69" s="424"/>
      <c r="L69" s="425"/>
      <c r="M69" s="225">
        <v>3</v>
      </c>
      <c r="N69" s="225" t="s">
        <v>284</v>
      </c>
      <c r="O69" s="225">
        <v>0</v>
      </c>
      <c r="P69" s="425"/>
      <c r="Q69" s="426"/>
      <c r="R69" s="427"/>
      <c r="S69" s="427"/>
      <c r="T69" s="427"/>
      <c r="U69" s="427"/>
      <c r="V69" s="427"/>
      <c r="W69" s="101"/>
      <c r="X69" s="412"/>
      <c r="Y69" s="412"/>
      <c r="Z69" s="412"/>
      <c r="AA69" s="412"/>
      <c r="AB69" s="101"/>
      <c r="AC69" s="143"/>
    </row>
    <row r="70" spans="1:29" ht="20.100000000000001" customHeight="1">
      <c r="A70" s="1"/>
      <c r="B70" s="225"/>
      <c r="C70" s="226"/>
      <c r="D70" s="226"/>
      <c r="E70" s="105"/>
      <c r="F70" s="227"/>
      <c r="G70" s="227"/>
      <c r="H70" s="227"/>
      <c r="I70" s="227"/>
      <c r="J70" s="227"/>
      <c r="K70" s="141"/>
      <c r="L70" s="228"/>
      <c r="M70" s="225"/>
      <c r="N70" s="225"/>
      <c r="O70" s="225"/>
      <c r="P70" s="228"/>
      <c r="Q70" s="142"/>
      <c r="R70" s="227"/>
      <c r="S70" s="227"/>
      <c r="T70" s="227"/>
      <c r="U70" s="227"/>
      <c r="V70" s="227"/>
      <c r="W70" s="101"/>
      <c r="X70" s="222"/>
      <c r="Y70" s="222"/>
      <c r="Z70" s="222"/>
      <c r="AA70" s="222"/>
      <c r="AB70" s="101"/>
      <c r="AC70" s="143"/>
    </row>
    <row r="71" spans="1:29" ht="20.100000000000001" customHeight="1">
      <c r="A71" s="143"/>
      <c r="B71" s="421" t="s">
        <v>291</v>
      </c>
      <c r="C71" s="422">
        <v>0.45833333333333331</v>
      </c>
      <c r="D71" s="422"/>
      <c r="E71" s="105"/>
      <c r="F71" s="469" t="str">
        <f>P52</f>
        <v>カテット白沢サッカースクール</v>
      </c>
      <c r="G71" s="469"/>
      <c r="H71" s="469"/>
      <c r="I71" s="469"/>
      <c r="J71" s="469"/>
      <c r="K71" s="424">
        <f>M71+M72</f>
        <v>2</v>
      </c>
      <c r="L71" s="425" t="s">
        <v>283</v>
      </c>
      <c r="M71" s="225">
        <v>2</v>
      </c>
      <c r="N71" s="225" t="s">
        <v>284</v>
      </c>
      <c r="O71" s="225">
        <v>2</v>
      </c>
      <c r="P71" s="425" t="s">
        <v>285</v>
      </c>
      <c r="Q71" s="426">
        <f>O71+O72</f>
        <v>2</v>
      </c>
      <c r="R71" s="470" t="str">
        <f>V52</f>
        <v>野木ＳＳＳ</v>
      </c>
      <c r="S71" s="470"/>
      <c r="T71" s="470"/>
      <c r="U71" s="470"/>
      <c r="V71" s="470"/>
      <c r="W71" s="101"/>
      <c r="X71" s="412" t="s">
        <v>310</v>
      </c>
      <c r="Y71" s="412"/>
      <c r="Z71" s="412"/>
      <c r="AA71" s="412"/>
      <c r="AB71" s="101"/>
      <c r="AC71" s="143"/>
    </row>
    <row r="72" spans="1:29" ht="20.100000000000001" customHeight="1">
      <c r="A72" s="143"/>
      <c r="B72" s="421"/>
      <c r="C72" s="422"/>
      <c r="D72" s="422"/>
      <c r="E72" s="105"/>
      <c r="F72" s="469"/>
      <c r="G72" s="469"/>
      <c r="H72" s="469"/>
      <c r="I72" s="469"/>
      <c r="J72" s="469"/>
      <c r="K72" s="424"/>
      <c r="L72" s="425"/>
      <c r="M72" s="225">
        <v>0</v>
      </c>
      <c r="N72" s="225" t="s">
        <v>284</v>
      </c>
      <c r="O72" s="225">
        <v>0</v>
      </c>
      <c r="P72" s="425"/>
      <c r="Q72" s="426"/>
      <c r="R72" s="470"/>
      <c r="S72" s="470"/>
      <c r="T72" s="470"/>
      <c r="U72" s="470"/>
      <c r="V72" s="470"/>
      <c r="W72" s="101"/>
      <c r="X72" s="412"/>
      <c r="Y72" s="412"/>
      <c r="Z72" s="412"/>
      <c r="AA72" s="412"/>
      <c r="AB72" s="101"/>
      <c r="AC72" s="143"/>
    </row>
    <row r="73" spans="1:29" ht="20.100000000000001" customHeight="1">
      <c r="A73" s="1"/>
      <c r="B73" s="225"/>
      <c r="C73" s="226"/>
      <c r="D73" s="226"/>
      <c r="E73" s="105"/>
      <c r="F73" s="227"/>
      <c r="G73" s="227"/>
      <c r="H73" s="227"/>
      <c r="I73" s="227"/>
      <c r="J73" s="227"/>
      <c r="K73" s="141"/>
      <c r="L73" s="228"/>
      <c r="M73" s="225"/>
      <c r="N73" s="225"/>
      <c r="O73" s="225"/>
      <c r="P73" s="228"/>
      <c r="Q73" s="142"/>
      <c r="R73" s="227"/>
      <c r="S73" s="227"/>
      <c r="T73" s="227"/>
      <c r="U73" s="227"/>
      <c r="V73" s="227"/>
      <c r="W73" s="101"/>
      <c r="X73" s="222"/>
      <c r="Y73" s="222"/>
      <c r="Z73" s="222"/>
      <c r="AA73" s="222"/>
      <c r="AB73" s="101"/>
      <c r="AC73" s="143"/>
    </row>
    <row r="74" spans="1:29" ht="20.100000000000001" customHeight="1">
      <c r="A74" s="1"/>
      <c r="B74" s="421" t="s">
        <v>293</v>
      </c>
      <c r="C74" s="422">
        <v>0.47916666666666669</v>
      </c>
      <c r="D74" s="422"/>
      <c r="E74" s="105"/>
      <c r="F74" s="423" t="str">
        <f>H52</f>
        <v>御厨フットボールクラブ</v>
      </c>
      <c r="G74" s="423"/>
      <c r="H74" s="423"/>
      <c r="I74" s="423"/>
      <c r="J74" s="423"/>
      <c r="K74" s="424">
        <f>M74+M75</f>
        <v>1</v>
      </c>
      <c r="L74" s="425" t="s">
        <v>283</v>
      </c>
      <c r="M74" s="225">
        <v>1</v>
      </c>
      <c r="N74" s="225" t="s">
        <v>284</v>
      </c>
      <c r="O74" s="225">
        <v>0</v>
      </c>
      <c r="P74" s="425" t="s">
        <v>285</v>
      </c>
      <c r="Q74" s="426">
        <f>O74+O75</f>
        <v>0</v>
      </c>
      <c r="R74" s="427" t="str">
        <f>K52</f>
        <v>石井フットボールクラブ</v>
      </c>
      <c r="S74" s="427"/>
      <c r="T74" s="427"/>
      <c r="U74" s="427"/>
      <c r="V74" s="427"/>
      <c r="W74" s="101"/>
      <c r="X74" s="412" t="s">
        <v>311</v>
      </c>
      <c r="Y74" s="412"/>
      <c r="Z74" s="412"/>
      <c r="AA74" s="412"/>
      <c r="AB74" s="101"/>
      <c r="AC74" s="143"/>
    </row>
    <row r="75" spans="1:29" ht="20.100000000000001" customHeight="1">
      <c r="A75" s="1"/>
      <c r="B75" s="421"/>
      <c r="C75" s="422"/>
      <c r="D75" s="422"/>
      <c r="E75" s="105"/>
      <c r="F75" s="423"/>
      <c r="G75" s="423"/>
      <c r="H75" s="423"/>
      <c r="I75" s="423"/>
      <c r="J75" s="423"/>
      <c r="K75" s="424"/>
      <c r="L75" s="425"/>
      <c r="M75" s="225">
        <v>0</v>
      </c>
      <c r="N75" s="225" t="s">
        <v>284</v>
      </c>
      <c r="O75" s="225">
        <v>0</v>
      </c>
      <c r="P75" s="425"/>
      <c r="Q75" s="426"/>
      <c r="R75" s="427"/>
      <c r="S75" s="427"/>
      <c r="T75" s="427"/>
      <c r="U75" s="427"/>
      <c r="V75" s="427"/>
      <c r="W75" s="101"/>
      <c r="X75" s="412"/>
      <c r="Y75" s="412"/>
      <c r="Z75" s="412"/>
      <c r="AA75" s="412"/>
      <c r="AB75" s="101"/>
      <c r="AC75" s="143"/>
    </row>
    <row r="76" spans="1:29" ht="20.100000000000001" customHeight="1">
      <c r="A76" s="1"/>
      <c r="B76" s="225"/>
      <c r="C76" s="226"/>
      <c r="D76" s="226"/>
      <c r="E76" s="105"/>
      <c r="F76" s="227"/>
      <c r="G76" s="227"/>
      <c r="H76" s="227"/>
      <c r="I76" s="227"/>
      <c r="J76" s="227"/>
      <c r="K76" s="141"/>
      <c r="L76" s="228"/>
      <c r="M76" s="225"/>
      <c r="N76" s="225"/>
      <c r="O76" s="225"/>
      <c r="P76" s="228"/>
      <c r="Q76" s="142"/>
      <c r="R76" s="227"/>
      <c r="S76" s="227"/>
      <c r="T76" s="227"/>
      <c r="U76" s="227"/>
      <c r="V76" s="227"/>
      <c r="W76" s="101"/>
      <c r="X76" s="222"/>
      <c r="Y76" s="222"/>
      <c r="Z76" s="222"/>
      <c r="AA76" s="222"/>
      <c r="AB76" s="101"/>
      <c r="AC76" s="143"/>
    </row>
    <row r="77" spans="1:29" ht="20.100000000000001" customHeight="1">
      <c r="A77" s="1"/>
      <c r="B77" s="421" t="s">
        <v>295</v>
      </c>
      <c r="C77" s="422">
        <v>0.5</v>
      </c>
      <c r="D77" s="422"/>
      <c r="E77" s="105"/>
      <c r="F77" s="428" t="str">
        <f>S52</f>
        <v>大田原城山サッカークラブ</v>
      </c>
      <c r="G77" s="428"/>
      <c r="H77" s="428"/>
      <c r="I77" s="428"/>
      <c r="J77" s="428"/>
      <c r="K77" s="424">
        <f>M77+M78</f>
        <v>0</v>
      </c>
      <c r="L77" s="425" t="s">
        <v>283</v>
      </c>
      <c r="M77" s="225">
        <v>0</v>
      </c>
      <c r="N77" s="225" t="s">
        <v>284</v>
      </c>
      <c r="O77" s="225">
        <v>4</v>
      </c>
      <c r="P77" s="425" t="s">
        <v>285</v>
      </c>
      <c r="Q77" s="426">
        <f>O77+O78</f>
        <v>11</v>
      </c>
      <c r="R77" s="423" t="str">
        <f>V52</f>
        <v>野木ＳＳＳ</v>
      </c>
      <c r="S77" s="423"/>
      <c r="T77" s="423"/>
      <c r="U77" s="423"/>
      <c r="V77" s="423"/>
      <c r="W77" s="101"/>
      <c r="X77" s="412" t="s">
        <v>312</v>
      </c>
      <c r="Y77" s="412"/>
      <c r="Z77" s="412"/>
      <c r="AA77" s="412"/>
      <c r="AB77" s="101"/>
      <c r="AC77" s="143"/>
    </row>
    <row r="78" spans="1:29" ht="20.100000000000001" customHeight="1">
      <c r="A78" s="1"/>
      <c r="B78" s="421"/>
      <c r="C78" s="422"/>
      <c r="D78" s="422"/>
      <c r="E78" s="105"/>
      <c r="F78" s="428"/>
      <c r="G78" s="428"/>
      <c r="H78" s="428"/>
      <c r="I78" s="428"/>
      <c r="J78" s="428"/>
      <c r="K78" s="424"/>
      <c r="L78" s="425"/>
      <c r="M78" s="225">
        <v>0</v>
      </c>
      <c r="N78" s="225" t="s">
        <v>284</v>
      </c>
      <c r="O78" s="225">
        <v>7</v>
      </c>
      <c r="P78" s="425"/>
      <c r="Q78" s="426"/>
      <c r="R78" s="423"/>
      <c r="S78" s="423"/>
      <c r="T78" s="423"/>
      <c r="U78" s="423"/>
      <c r="V78" s="423"/>
      <c r="W78" s="101"/>
      <c r="X78" s="412"/>
      <c r="Y78" s="412"/>
      <c r="Z78" s="412"/>
      <c r="AA78" s="412"/>
      <c r="AB78" s="101"/>
      <c r="AC78" s="143"/>
    </row>
    <row r="79" spans="1:29" ht="20.100000000000001" customHeight="1">
      <c r="A79" s="1"/>
      <c r="B79" s="225"/>
      <c r="C79" s="226"/>
      <c r="D79" s="226"/>
      <c r="E79" s="105"/>
      <c r="F79" s="202"/>
      <c r="G79" s="202"/>
      <c r="H79" s="202"/>
      <c r="I79" s="202"/>
      <c r="J79" s="202"/>
      <c r="K79" s="141"/>
      <c r="L79" s="228"/>
      <c r="M79" s="13"/>
      <c r="N79" s="225"/>
      <c r="O79" s="142"/>
      <c r="P79" s="228"/>
      <c r="Q79" s="142"/>
      <c r="R79" s="202"/>
      <c r="S79" s="202"/>
      <c r="T79" s="202"/>
      <c r="U79" s="202"/>
      <c r="V79" s="202"/>
      <c r="W79" s="101"/>
      <c r="X79" s="222"/>
      <c r="Y79" s="222"/>
      <c r="Z79" s="222"/>
      <c r="AA79" s="222"/>
      <c r="AB79" s="101"/>
      <c r="AC79" s="143"/>
    </row>
    <row r="80" spans="1:29" ht="20.100000000000001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3:25" ht="20.100000000000001" customHeight="1">
      <c r="C81" s="413" t="str">
        <f>H48&amp; CHAR(10) &amp;"リーグ"</f>
        <v>F
リーグ</v>
      </c>
      <c r="D81" s="414"/>
      <c r="E81" s="417" t="str">
        <f>E52</f>
        <v>ＪＦＣアミスタ市貝</v>
      </c>
      <c r="F81" s="418"/>
      <c r="G81" s="404" t="str">
        <f>H52</f>
        <v>御厨フットボールクラブ</v>
      </c>
      <c r="H81" s="405"/>
      <c r="I81" s="404" t="str">
        <f>K52</f>
        <v>石井フットボールクラブ</v>
      </c>
      <c r="J81" s="405"/>
      <c r="K81" s="408" t="s">
        <v>301</v>
      </c>
      <c r="L81" s="408" t="s">
        <v>302</v>
      </c>
      <c r="M81" s="408" t="s">
        <v>303</v>
      </c>
      <c r="N81" s="144"/>
      <c r="O81" s="413" t="str">
        <f>S48&amp; CHAR(10) &amp;"リーグ"</f>
        <v>FF
リーグ</v>
      </c>
      <c r="P81" s="414"/>
      <c r="Q81" s="442" t="str">
        <f>P52</f>
        <v>カテット白沢サッカースクール</v>
      </c>
      <c r="R81" s="443"/>
      <c r="S81" s="400" t="str">
        <f>S52</f>
        <v>大田原城山サッカークラブ</v>
      </c>
      <c r="T81" s="401"/>
      <c r="U81" s="417" t="str">
        <f>V52</f>
        <v>野木ＳＳＳ</v>
      </c>
      <c r="V81" s="418"/>
      <c r="W81" s="408" t="s">
        <v>301</v>
      </c>
      <c r="X81" s="408" t="s">
        <v>302</v>
      </c>
      <c r="Y81" s="408" t="s">
        <v>303</v>
      </c>
    </row>
    <row r="82" spans="3:25" ht="20.100000000000001" customHeight="1">
      <c r="C82" s="415"/>
      <c r="D82" s="416"/>
      <c r="E82" s="419"/>
      <c r="F82" s="420"/>
      <c r="G82" s="406"/>
      <c r="H82" s="407"/>
      <c r="I82" s="406"/>
      <c r="J82" s="407"/>
      <c r="K82" s="409"/>
      <c r="L82" s="409"/>
      <c r="M82" s="409"/>
      <c r="N82" s="144"/>
      <c r="O82" s="415"/>
      <c r="P82" s="416"/>
      <c r="Q82" s="448"/>
      <c r="R82" s="449"/>
      <c r="S82" s="402"/>
      <c r="T82" s="403"/>
      <c r="U82" s="419"/>
      <c r="V82" s="420"/>
      <c r="W82" s="409"/>
      <c r="X82" s="409"/>
      <c r="Y82" s="409"/>
    </row>
    <row r="83" spans="3:25" ht="20.100000000000001" customHeight="1">
      <c r="C83" s="396" t="str">
        <f>E52</f>
        <v>ＪＦＣアミスタ市貝</v>
      </c>
      <c r="D83" s="397"/>
      <c r="E83" s="239"/>
      <c r="F83" s="223"/>
      <c r="G83" s="224">
        <f>K62</f>
        <v>1</v>
      </c>
      <c r="H83" s="240">
        <f>Q62</f>
        <v>1</v>
      </c>
      <c r="I83" s="224">
        <f>K68</f>
        <v>3</v>
      </c>
      <c r="J83" s="240">
        <f>Q68</f>
        <v>0</v>
      </c>
      <c r="K83" s="410">
        <f>COUNTIF(E84:J84,"○")*3+COUNTIF(E84:J84,"△")</f>
        <v>4</v>
      </c>
      <c r="L83" s="392">
        <f>E83-F83+G83-H83+I83-J83</f>
        <v>3</v>
      </c>
      <c r="M83" s="410">
        <v>1</v>
      </c>
      <c r="N83" s="144"/>
      <c r="O83" s="442" t="str">
        <f>P52</f>
        <v>カテット白沢サッカースクール</v>
      </c>
      <c r="P83" s="443"/>
      <c r="Q83" s="239"/>
      <c r="R83" s="223"/>
      <c r="S83" s="224">
        <f>K65</f>
        <v>3</v>
      </c>
      <c r="T83" s="240">
        <f>Q65</f>
        <v>0</v>
      </c>
      <c r="U83" s="224">
        <f>K71</f>
        <v>2</v>
      </c>
      <c r="V83" s="240">
        <f>Q71</f>
        <v>2</v>
      </c>
      <c r="W83" s="410">
        <f>COUNTIF(Q84:V84,"○")*3+COUNTIF(Q84:V84,"△")</f>
        <v>4</v>
      </c>
      <c r="X83" s="392">
        <f>Q83-R83+S83-T83+U83-V83</f>
        <v>3</v>
      </c>
      <c r="Y83" s="410">
        <v>2</v>
      </c>
    </row>
    <row r="84" spans="3:25" ht="20.100000000000001" customHeight="1">
      <c r="C84" s="398"/>
      <c r="D84" s="399"/>
      <c r="E84" s="224"/>
      <c r="F84" s="241"/>
      <c r="G84" s="394" t="str">
        <f>IF(G83&gt;H83,"○",IF(G83&lt;H83,"×",IF(G83=H83,"△")))</f>
        <v>△</v>
      </c>
      <c r="H84" s="395"/>
      <c r="I84" s="394" t="str">
        <f t="shared" ref="I84" si="4">IF(I83&gt;J83,"○",IF(I83&lt;J83,"×",IF(I83=J83,"△")))</f>
        <v>○</v>
      </c>
      <c r="J84" s="395"/>
      <c r="K84" s="411"/>
      <c r="L84" s="393"/>
      <c r="M84" s="411"/>
      <c r="N84" s="144"/>
      <c r="O84" s="448"/>
      <c r="P84" s="449"/>
      <c r="Q84" s="224"/>
      <c r="R84" s="241"/>
      <c r="S84" s="394" t="str">
        <f>IF(S83&gt;T83,"○",IF(S83&lt;T83,"×",IF(S83=T83,"△")))</f>
        <v>○</v>
      </c>
      <c r="T84" s="395"/>
      <c r="U84" s="394" t="str">
        <f t="shared" ref="U84" si="5">IF(U83&gt;V83,"○",IF(U83&lt;V83,"×",IF(U83=V83,"△")))</f>
        <v>△</v>
      </c>
      <c r="V84" s="395"/>
      <c r="W84" s="411"/>
      <c r="X84" s="393"/>
      <c r="Y84" s="411"/>
    </row>
    <row r="85" spans="3:25" ht="20.100000000000001" customHeight="1">
      <c r="C85" s="404" t="str">
        <f>H52</f>
        <v>御厨フットボールクラブ</v>
      </c>
      <c r="D85" s="405"/>
      <c r="E85" s="224">
        <f>Q62</f>
        <v>1</v>
      </c>
      <c r="F85" s="240">
        <f>K62</f>
        <v>1</v>
      </c>
      <c r="G85" s="239"/>
      <c r="H85" s="223"/>
      <c r="I85" s="224">
        <f>K74</f>
        <v>1</v>
      </c>
      <c r="J85" s="240">
        <f>Q74</f>
        <v>0</v>
      </c>
      <c r="K85" s="410">
        <f>COUNTIF(E86:J86,"○")*3+COUNTIF(E86:J86,"△")</f>
        <v>4</v>
      </c>
      <c r="L85" s="392">
        <f>E85-F85+G85-H85+I85-J85</f>
        <v>1</v>
      </c>
      <c r="M85" s="410">
        <v>2</v>
      </c>
      <c r="N85" s="144"/>
      <c r="O85" s="400" t="str">
        <f>S52</f>
        <v>大田原城山サッカークラブ</v>
      </c>
      <c r="P85" s="401"/>
      <c r="Q85" s="224">
        <f>Q65</f>
        <v>0</v>
      </c>
      <c r="R85" s="240">
        <f>K65</f>
        <v>3</v>
      </c>
      <c r="S85" s="239"/>
      <c r="T85" s="223"/>
      <c r="U85" s="224">
        <f>K77</f>
        <v>0</v>
      </c>
      <c r="V85" s="240">
        <f>Q77</f>
        <v>11</v>
      </c>
      <c r="W85" s="410">
        <f>COUNTIF(Q86:V86,"○")*3+COUNTIF(Q86:V86,"△")</f>
        <v>0</v>
      </c>
      <c r="X85" s="392">
        <f>Q85-R85+S85-T85+U85-V85</f>
        <v>-14</v>
      </c>
      <c r="Y85" s="410">
        <v>3</v>
      </c>
    </row>
    <row r="86" spans="3:25" ht="20.100000000000001" customHeight="1">
      <c r="C86" s="406"/>
      <c r="D86" s="407"/>
      <c r="E86" s="394" t="str">
        <f>IF(E85&gt;F85,"○",IF(E85&lt;F85,"×",IF(E85=F85,"△")))</f>
        <v>△</v>
      </c>
      <c r="F86" s="395"/>
      <c r="G86" s="224"/>
      <c r="H86" s="241"/>
      <c r="I86" s="394" t="str">
        <f>IF(I85&gt;J85,"○",IF(I85&lt;J85,"×",IF(I85=J85,"△")))</f>
        <v>○</v>
      </c>
      <c r="J86" s="395"/>
      <c r="K86" s="411"/>
      <c r="L86" s="393"/>
      <c r="M86" s="411"/>
      <c r="N86" s="144"/>
      <c r="O86" s="402"/>
      <c r="P86" s="403"/>
      <c r="Q86" s="394" t="str">
        <f>IF(Q85&gt;R85,"○",IF(Q85&lt;R85,"×",IF(Q85=R85,"△")))</f>
        <v>×</v>
      </c>
      <c r="R86" s="395"/>
      <c r="S86" s="224"/>
      <c r="T86" s="241"/>
      <c r="U86" s="394" t="str">
        <f>IF(U85&gt;V85,"○",IF(U85&lt;V85,"×",IF(U85=V85,"△")))</f>
        <v>×</v>
      </c>
      <c r="V86" s="395"/>
      <c r="W86" s="411"/>
      <c r="X86" s="393"/>
      <c r="Y86" s="411"/>
    </row>
    <row r="87" spans="3:25" ht="20.100000000000001" customHeight="1">
      <c r="C87" s="404" t="str">
        <f>K52</f>
        <v>石井フットボールクラブ</v>
      </c>
      <c r="D87" s="405"/>
      <c r="E87" s="242">
        <f>Q68</f>
        <v>0</v>
      </c>
      <c r="F87" s="240">
        <f>K68</f>
        <v>3</v>
      </c>
      <c r="G87" s="242">
        <f>Q74</f>
        <v>0</v>
      </c>
      <c r="H87" s="240">
        <f>K74</f>
        <v>1</v>
      </c>
      <c r="I87" s="239"/>
      <c r="J87" s="223"/>
      <c r="K87" s="392">
        <f>COUNTIF(E88:J88,"○")*3+COUNTIF(E88:J88,"△")</f>
        <v>0</v>
      </c>
      <c r="L87" s="392">
        <f>E87-F87+G87-H87+I87-J87</f>
        <v>-4</v>
      </c>
      <c r="M87" s="392">
        <v>3</v>
      </c>
      <c r="N87" s="144"/>
      <c r="O87" s="396" t="str">
        <f>V52</f>
        <v>野木ＳＳＳ</v>
      </c>
      <c r="P87" s="397"/>
      <c r="Q87" s="242">
        <f>Q71</f>
        <v>2</v>
      </c>
      <c r="R87" s="240">
        <f>K71</f>
        <v>2</v>
      </c>
      <c r="S87" s="242">
        <f>Q77</f>
        <v>11</v>
      </c>
      <c r="T87" s="240">
        <f>K77</f>
        <v>0</v>
      </c>
      <c r="U87" s="239"/>
      <c r="V87" s="223"/>
      <c r="W87" s="392">
        <f>COUNTIF(Q88:V88,"○")*3+COUNTIF(Q88:V88,"△")</f>
        <v>4</v>
      </c>
      <c r="X87" s="392">
        <f>Q87-R87+S87-T87+U87-V87</f>
        <v>11</v>
      </c>
      <c r="Y87" s="392">
        <v>1</v>
      </c>
    </row>
    <row r="88" spans="3:25" ht="20.100000000000001" customHeight="1">
      <c r="C88" s="406"/>
      <c r="D88" s="407"/>
      <c r="E88" s="394" t="str">
        <f>IF(E87&gt;F87,"○",IF(E87&lt;F87,"×",IF(E87=F87,"△")))</f>
        <v>×</v>
      </c>
      <c r="F88" s="395"/>
      <c r="G88" s="394" t="str">
        <f>IF(G87&gt;H87,"○",IF(G87&lt;H87,"×",IF(G87=H87,"△")))</f>
        <v>×</v>
      </c>
      <c r="H88" s="395"/>
      <c r="I88" s="224"/>
      <c r="J88" s="241"/>
      <c r="K88" s="393"/>
      <c r="L88" s="393"/>
      <c r="M88" s="393"/>
      <c r="N88" s="144"/>
      <c r="O88" s="398"/>
      <c r="P88" s="399"/>
      <c r="Q88" s="394" t="str">
        <f t="shared" ref="Q88" si="6">IF(Q87&gt;R87,"○",IF(Q87&lt;R87,"×",IF(Q87=R87,"△")))</f>
        <v>△</v>
      </c>
      <c r="R88" s="395"/>
      <c r="S88" s="394" t="str">
        <f t="shared" ref="S88" si="7">IF(S87&gt;T87,"○",IF(S87&lt;T87,"×",IF(S87=T87,"△")))</f>
        <v>○</v>
      </c>
      <c r="T88" s="395"/>
      <c r="U88" s="224"/>
      <c r="V88" s="241"/>
      <c r="W88" s="393"/>
      <c r="X88" s="393"/>
      <c r="Y88" s="393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0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8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317</v>
      </c>
      <c r="P1" s="434"/>
      <c r="Q1" s="434"/>
      <c r="R1" s="434" t="str">
        <f>U10組合せ①!AL13</f>
        <v>別処山公園A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8" ht="10.199999999999999" customHeight="1">
      <c r="A2" s="23"/>
      <c r="B2" s="23"/>
      <c r="C2" s="23"/>
      <c r="O2" s="230"/>
      <c r="P2" s="230"/>
      <c r="Q2" s="230"/>
      <c r="R2" s="28"/>
      <c r="S2" s="28"/>
      <c r="T2" s="28"/>
      <c r="U2" s="28"/>
      <c r="V2" s="28"/>
      <c r="W2" s="28"/>
    </row>
    <row r="3" spans="1:28" ht="20.100000000000001" customHeight="1">
      <c r="A3" s="23"/>
      <c r="E3" s="108"/>
      <c r="H3" s="435" t="s">
        <v>242</v>
      </c>
      <c r="I3" s="435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243</v>
      </c>
      <c r="T3" s="435"/>
      <c r="U3" s="144"/>
      <c r="V3" s="109"/>
      <c r="W3" s="109"/>
      <c r="X3" s="144"/>
      <c r="Y3" s="144"/>
      <c r="Z3" s="144"/>
      <c r="AA3" s="144"/>
    </row>
    <row r="4" spans="1:28" ht="20.100000000000001" customHeight="1" thickBot="1">
      <c r="A4" s="13"/>
      <c r="E4" s="26"/>
      <c r="F4" s="26"/>
      <c r="G4" s="22"/>
      <c r="H4" s="22"/>
      <c r="I4" s="234"/>
      <c r="J4" s="14"/>
      <c r="K4" s="14"/>
      <c r="L4" s="22"/>
      <c r="M4" s="22"/>
      <c r="N4" s="22"/>
      <c r="O4" s="22"/>
      <c r="P4" s="22"/>
      <c r="Q4" s="14"/>
      <c r="R4" s="14"/>
      <c r="S4" s="24"/>
      <c r="T4" s="254"/>
      <c r="V4" s="22"/>
      <c r="W4" s="22"/>
      <c r="Z4" s="13"/>
    </row>
    <row r="5" spans="1:28" ht="20.100000000000001" customHeight="1" thickTop="1">
      <c r="A5" s="13"/>
      <c r="E5" s="253"/>
      <c r="F5" s="256"/>
      <c r="G5" s="257"/>
      <c r="H5" s="258"/>
      <c r="I5" s="15"/>
      <c r="J5" s="22"/>
      <c r="K5" s="13"/>
      <c r="L5" s="15"/>
      <c r="M5" s="22"/>
      <c r="N5" s="22"/>
      <c r="O5" s="22"/>
      <c r="P5" s="25"/>
      <c r="Q5" s="15"/>
      <c r="R5" s="22"/>
      <c r="S5" s="218"/>
      <c r="T5" s="255"/>
      <c r="U5" s="30"/>
      <c r="V5" s="31"/>
      <c r="W5" s="15"/>
      <c r="X5" s="22"/>
      <c r="Y5" s="22"/>
      <c r="Z5" s="22"/>
    </row>
    <row r="6" spans="1:28" ht="20.100000000000001" customHeight="1">
      <c r="A6" s="13"/>
      <c r="E6" s="436">
        <v>1</v>
      </c>
      <c r="F6" s="436"/>
      <c r="G6" s="26"/>
      <c r="H6" s="436">
        <v>2</v>
      </c>
      <c r="I6" s="436"/>
      <c r="J6" s="26"/>
      <c r="K6" s="436">
        <v>3</v>
      </c>
      <c r="L6" s="436"/>
      <c r="M6" s="26"/>
      <c r="N6" s="26"/>
      <c r="O6" s="26"/>
      <c r="P6" s="436">
        <v>4</v>
      </c>
      <c r="Q6" s="436"/>
      <c r="R6" s="13"/>
      <c r="S6" s="436">
        <v>5</v>
      </c>
      <c r="T6" s="436"/>
      <c r="U6" s="26"/>
      <c r="V6" s="436">
        <v>6</v>
      </c>
      <c r="W6" s="436"/>
      <c r="X6" s="26"/>
      <c r="Y6" s="436"/>
      <c r="Z6" s="436"/>
    </row>
    <row r="7" spans="1:28" ht="20.100000000000001" customHeight="1">
      <c r="A7" s="13"/>
      <c r="D7" s="12"/>
      <c r="E7" s="451" t="str">
        <f>U10組合せ①!AM18</f>
        <v>Ｓ４ スぺランツァ</v>
      </c>
      <c r="F7" s="451"/>
      <c r="G7" s="4"/>
      <c r="H7" s="432" t="str">
        <f>U10組合せ①!AO18</f>
        <v>北郷ＦＣ</v>
      </c>
      <c r="I7" s="432"/>
      <c r="J7" s="4"/>
      <c r="K7" s="432" t="str">
        <f>U10組合せ①!AQ18</f>
        <v>藤原ＦＣ</v>
      </c>
      <c r="L7" s="432"/>
      <c r="M7" s="4"/>
      <c r="N7" s="4"/>
      <c r="O7" s="4"/>
      <c r="P7" s="472" t="str">
        <f>U10組合せ①!AT18</f>
        <v>南河内サッカースポーツ少年団</v>
      </c>
      <c r="Q7" s="472"/>
      <c r="R7" s="4"/>
      <c r="S7" s="431" t="str">
        <f>U10組合せ①!AV18</f>
        <v>亀山サッカークラブ</v>
      </c>
      <c r="T7" s="431"/>
      <c r="U7" s="4"/>
      <c r="V7" s="473" t="str">
        <f>U10組合せ①!AX18</f>
        <v>ｕｎｉｏｎ　ｓｐｏｒｔｓ　ｃｌｕｂ</v>
      </c>
      <c r="W7" s="473"/>
      <c r="X7" s="4"/>
      <c r="Y7" s="432"/>
      <c r="Z7" s="432"/>
    </row>
    <row r="8" spans="1:28" ht="20.100000000000001" customHeight="1">
      <c r="A8" s="13"/>
      <c r="D8" s="12"/>
      <c r="E8" s="451"/>
      <c r="F8" s="451"/>
      <c r="G8" s="4"/>
      <c r="H8" s="432"/>
      <c r="I8" s="432"/>
      <c r="J8" s="4"/>
      <c r="K8" s="432"/>
      <c r="L8" s="432"/>
      <c r="M8" s="4"/>
      <c r="N8" s="4"/>
      <c r="O8" s="4"/>
      <c r="P8" s="472"/>
      <c r="Q8" s="472"/>
      <c r="R8" s="4"/>
      <c r="S8" s="431"/>
      <c r="T8" s="431"/>
      <c r="U8" s="4"/>
      <c r="V8" s="473"/>
      <c r="W8" s="473"/>
      <c r="X8" s="4"/>
      <c r="Y8" s="432"/>
      <c r="Z8" s="432"/>
    </row>
    <row r="9" spans="1:28" ht="20.100000000000001" customHeight="1">
      <c r="A9" s="13"/>
      <c r="D9" s="12"/>
      <c r="E9" s="451"/>
      <c r="F9" s="451"/>
      <c r="G9" s="4"/>
      <c r="H9" s="432"/>
      <c r="I9" s="432"/>
      <c r="J9" s="4"/>
      <c r="K9" s="432"/>
      <c r="L9" s="432"/>
      <c r="M9" s="4"/>
      <c r="N9" s="4"/>
      <c r="O9" s="4"/>
      <c r="P9" s="472"/>
      <c r="Q9" s="472"/>
      <c r="R9" s="4"/>
      <c r="S9" s="431"/>
      <c r="T9" s="431"/>
      <c r="U9" s="4"/>
      <c r="V9" s="473"/>
      <c r="W9" s="473"/>
      <c r="X9" s="4"/>
      <c r="Y9" s="432"/>
      <c r="Z9" s="432"/>
    </row>
    <row r="10" spans="1:28" ht="20.100000000000001" customHeight="1">
      <c r="A10" s="13"/>
      <c r="D10" s="12"/>
      <c r="E10" s="451"/>
      <c r="F10" s="451"/>
      <c r="G10" s="4"/>
      <c r="H10" s="432"/>
      <c r="I10" s="432"/>
      <c r="J10" s="4"/>
      <c r="K10" s="432"/>
      <c r="L10" s="432"/>
      <c r="M10" s="4"/>
      <c r="N10" s="4"/>
      <c r="O10" s="4"/>
      <c r="P10" s="472"/>
      <c r="Q10" s="472"/>
      <c r="R10" s="4"/>
      <c r="S10" s="431"/>
      <c r="T10" s="431"/>
      <c r="U10" s="4"/>
      <c r="V10" s="473"/>
      <c r="W10" s="473"/>
      <c r="X10" s="4"/>
      <c r="Y10" s="432"/>
      <c r="Z10" s="432"/>
    </row>
    <row r="11" spans="1:28" ht="20.100000000000001" customHeight="1">
      <c r="A11" s="13"/>
      <c r="D11" s="12"/>
      <c r="E11" s="451"/>
      <c r="F11" s="451"/>
      <c r="G11" s="4"/>
      <c r="H11" s="432"/>
      <c r="I11" s="432"/>
      <c r="J11" s="4"/>
      <c r="K11" s="432"/>
      <c r="L11" s="432"/>
      <c r="M11" s="4"/>
      <c r="N11" s="4"/>
      <c r="O11" s="4"/>
      <c r="P11" s="472"/>
      <c r="Q11" s="472"/>
      <c r="R11" s="4"/>
      <c r="S11" s="431"/>
      <c r="T11" s="431"/>
      <c r="U11" s="4"/>
      <c r="V11" s="473"/>
      <c r="W11" s="473"/>
      <c r="X11" s="4"/>
      <c r="Y11" s="432"/>
      <c r="Z11" s="432"/>
    </row>
    <row r="12" spans="1:28" ht="20.100000000000001" customHeight="1">
      <c r="A12" s="13"/>
      <c r="D12" s="12"/>
      <c r="E12" s="451"/>
      <c r="F12" s="451"/>
      <c r="G12" s="4"/>
      <c r="H12" s="432"/>
      <c r="I12" s="432"/>
      <c r="J12" s="4"/>
      <c r="K12" s="432"/>
      <c r="L12" s="432"/>
      <c r="M12" s="4"/>
      <c r="N12" s="4"/>
      <c r="O12" s="4"/>
      <c r="P12" s="472"/>
      <c r="Q12" s="472"/>
      <c r="R12" s="4"/>
      <c r="S12" s="431"/>
      <c r="T12" s="431"/>
      <c r="U12" s="4"/>
      <c r="V12" s="473"/>
      <c r="W12" s="473"/>
      <c r="X12" s="4"/>
      <c r="Y12" s="432"/>
      <c r="Z12" s="432"/>
    </row>
    <row r="13" spans="1:28" ht="20.100000000000001" customHeight="1">
      <c r="A13" s="13"/>
      <c r="D13" s="12"/>
      <c r="E13" s="451"/>
      <c r="F13" s="451"/>
      <c r="G13" s="4"/>
      <c r="H13" s="432"/>
      <c r="I13" s="432"/>
      <c r="J13" s="4"/>
      <c r="K13" s="432"/>
      <c r="L13" s="432"/>
      <c r="M13" s="4"/>
      <c r="N13" s="4"/>
      <c r="O13" s="4"/>
      <c r="P13" s="472"/>
      <c r="Q13" s="472"/>
      <c r="R13" s="4"/>
      <c r="S13" s="431"/>
      <c r="T13" s="431"/>
      <c r="U13" s="4"/>
      <c r="V13" s="473"/>
      <c r="W13" s="473"/>
      <c r="X13" s="4"/>
      <c r="Y13" s="432"/>
      <c r="Z13" s="432"/>
    </row>
    <row r="14" spans="1:28" ht="20.100000000000001" customHeight="1">
      <c r="A14" s="13"/>
      <c r="D14" s="12"/>
      <c r="E14" s="451"/>
      <c r="F14" s="451"/>
      <c r="G14" s="4"/>
      <c r="H14" s="432"/>
      <c r="I14" s="432"/>
      <c r="J14" s="4"/>
      <c r="K14" s="432"/>
      <c r="L14" s="432"/>
      <c r="M14" s="4"/>
      <c r="N14" s="4"/>
      <c r="O14" s="4"/>
      <c r="P14" s="472"/>
      <c r="Q14" s="472"/>
      <c r="R14" s="4"/>
      <c r="S14" s="431"/>
      <c r="T14" s="431"/>
      <c r="U14" s="4"/>
      <c r="V14" s="473"/>
      <c r="W14" s="473"/>
      <c r="X14" s="4"/>
      <c r="Y14" s="432"/>
      <c r="Z14" s="432"/>
    </row>
    <row r="15" spans="1:28" ht="20.100000000000001" customHeight="1">
      <c r="A15" s="13"/>
      <c r="D15" s="12"/>
      <c r="E15" s="229"/>
      <c r="F15" s="229"/>
      <c r="G15" s="4"/>
      <c r="H15" s="229"/>
      <c r="I15" s="229"/>
      <c r="J15" s="4"/>
      <c r="K15" s="229"/>
      <c r="L15" s="229"/>
      <c r="M15" s="4"/>
      <c r="N15" s="4"/>
      <c r="O15" s="4"/>
      <c r="P15" s="229"/>
      <c r="Q15" s="229"/>
      <c r="R15" s="4"/>
      <c r="S15" s="229"/>
      <c r="T15" s="229"/>
      <c r="U15" s="4"/>
      <c r="V15" s="229"/>
      <c r="W15" s="229"/>
      <c r="X15" s="4"/>
      <c r="Y15" s="229"/>
      <c r="Z15" s="229"/>
    </row>
    <row r="16" spans="1:28" ht="20.10000000000000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102"/>
      <c r="X16" s="433" t="s">
        <v>281</v>
      </c>
      <c r="Y16" s="433"/>
      <c r="Z16" s="433"/>
      <c r="AA16" s="433"/>
      <c r="AB16" s="102"/>
    </row>
    <row r="17" spans="1:29" ht="20.100000000000001" customHeight="1">
      <c r="A17" s="1"/>
      <c r="B17" s="421" t="s">
        <v>282</v>
      </c>
      <c r="C17" s="422">
        <v>0.39583333333333331</v>
      </c>
      <c r="D17" s="422"/>
      <c r="E17" s="105"/>
      <c r="F17" s="423" t="str">
        <f>E7</f>
        <v>Ｓ４ スぺランツァ</v>
      </c>
      <c r="G17" s="423"/>
      <c r="H17" s="423"/>
      <c r="I17" s="423"/>
      <c r="J17" s="423"/>
      <c r="K17" s="424">
        <f>M17+M18</f>
        <v>11</v>
      </c>
      <c r="L17" s="425" t="s">
        <v>283</v>
      </c>
      <c r="M17" s="225">
        <v>5</v>
      </c>
      <c r="N17" s="225" t="s">
        <v>284</v>
      </c>
      <c r="O17" s="225">
        <v>0</v>
      </c>
      <c r="P17" s="425" t="s">
        <v>285</v>
      </c>
      <c r="Q17" s="426">
        <f>O17+O18</f>
        <v>0</v>
      </c>
      <c r="R17" s="427" t="str">
        <f>H7</f>
        <v>北郷ＦＣ</v>
      </c>
      <c r="S17" s="427"/>
      <c r="T17" s="427"/>
      <c r="U17" s="427"/>
      <c r="V17" s="427"/>
      <c r="W17" s="101"/>
      <c r="X17" s="412" t="s">
        <v>307</v>
      </c>
      <c r="Y17" s="412"/>
      <c r="Z17" s="412"/>
      <c r="AA17" s="412"/>
      <c r="AB17" s="101"/>
      <c r="AC17" s="143"/>
    </row>
    <row r="18" spans="1:29" ht="20.100000000000001" customHeight="1">
      <c r="A18" s="1"/>
      <c r="B18" s="421"/>
      <c r="C18" s="422"/>
      <c r="D18" s="422"/>
      <c r="E18" s="105"/>
      <c r="F18" s="423"/>
      <c r="G18" s="423"/>
      <c r="H18" s="423"/>
      <c r="I18" s="423"/>
      <c r="J18" s="423"/>
      <c r="K18" s="424"/>
      <c r="L18" s="425"/>
      <c r="M18" s="225">
        <v>6</v>
      </c>
      <c r="N18" s="225" t="s">
        <v>284</v>
      </c>
      <c r="O18" s="225">
        <v>0</v>
      </c>
      <c r="P18" s="425"/>
      <c r="Q18" s="426"/>
      <c r="R18" s="427"/>
      <c r="S18" s="427"/>
      <c r="T18" s="427"/>
      <c r="U18" s="427"/>
      <c r="V18" s="427"/>
      <c r="W18" s="101"/>
      <c r="X18" s="412"/>
      <c r="Y18" s="412"/>
      <c r="Z18" s="412"/>
      <c r="AA18" s="412"/>
      <c r="AB18" s="101"/>
      <c r="AC18" s="143"/>
    </row>
    <row r="19" spans="1:29" ht="20.100000000000001" customHeight="1">
      <c r="A19" s="1"/>
      <c r="B19" s="225"/>
      <c r="C19" s="226"/>
      <c r="D19" s="226"/>
      <c r="E19" s="105"/>
      <c r="F19" s="227"/>
      <c r="G19" s="227"/>
      <c r="H19" s="227"/>
      <c r="I19" s="227"/>
      <c r="J19" s="227"/>
      <c r="K19" s="141"/>
      <c r="L19" s="228"/>
      <c r="M19" s="225"/>
      <c r="N19" s="225"/>
      <c r="O19" s="225"/>
      <c r="P19" s="228"/>
      <c r="Q19" s="142"/>
      <c r="R19" s="227"/>
      <c r="S19" s="227"/>
      <c r="T19" s="227"/>
      <c r="U19" s="227"/>
      <c r="V19" s="227"/>
      <c r="W19" s="101"/>
      <c r="X19" s="222"/>
      <c r="Y19" s="222"/>
      <c r="Z19" s="222"/>
      <c r="AA19" s="222"/>
      <c r="AB19" s="101"/>
      <c r="AC19" s="143"/>
    </row>
    <row r="20" spans="1:29" ht="20.100000000000001" customHeight="1">
      <c r="A20" s="1"/>
      <c r="B20" s="421" t="s">
        <v>287</v>
      </c>
      <c r="C20" s="422">
        <v>0.41666666666666669</v>
      </c>
      <c r="D20" s="422"/>
      <c r="E20" s="105"/>
      <c r="F20" s="446" t="str">
        <f>P7</f>
        <v>南河内サッカースポーツ少年団</v>
      </c>
      <c r="G20" s="446"/>
      <c r="H20" s="446"/>
      <c r="I20" s="446"/>
      <c r="J20" s="446"/>
      <c r="K20" s="424">
        <f>M20+M21</f>
        <v>0</v>
      </c>
      <c r="L20" s="425" t="s">
        <v>283</v>
      </c>
      <c r="M20" s="225">
        <v>0</v>
      </c>
      <c r="N20" s="225" t="s">
        <v>284</v>
      </c>
      <c r="O20" s="225">
        <v>3</v>
      </c>
      <c r="P20" s="425" t="s">
        <v>285</v>
      </c>
      <c r="Q20" s="426">
        <f>O20+O21</f>
        <v>7</v>
      </c>
      <c r="R20" s="423" t="str">
        <f>S7</f>
        <v>亀山サッカークラブ</v>
      </c>
      <c r="S20" s="423"/>
      <c r="T20" s="423"/>
      <c r="U20" s="423"/>
      <c r="V20" s="423"/>
      <c r="W20" s="101"/>
      <c r="X20" s="412" t="s">
        <v>308</v>
      </c>
      <c r="Y20" s="412"/>
      <c r="Z20" s="412"/>
      <c r="AA20" s="412"/>
      <c r="AB20" s="101"/>
      <c r="AC20" s="143"/>
    </row>
    <row r="21" spans="1:29" ht="20.100000000000001" customHeight="1">
      <c r="A21" s="1"/>
      <c r="B21" s="421"/>
      <c r="C21" s="422"/>
      <c r="D21" s="422"/>
      <c r="E21" s="105"/>
      <c r="F21" s="446"/>
      <c r="G21" s="446"/>
      <c r="H21" s="446"/>
      <c r="I21" s="446"/>
      <c r="J21" s="446"/>
      <c r="K21" s="424"/>
      <c r="L21" s="425"/>
      <c r="M21" s="225">
        <v>0</v>
      </c>
      <c r="N21" s="225" t="s">
        <v>284</v>
      </c>
      <c r="O21" s="225">
        <v>4</v>
      </c>
      <c r="P21" s="425"/>
      <c r="Q21" s="426"/>
      <c r="R21" s="423"/>
      <c r="S21" s="423"/>
      <c r="T21" s="423"/>
      <c r="U21" s="423"/>
      <c r="V21" s="423"/>
      <c r="W21" s="101"/>
      <c r="X21" s="412"/>
      <c r="Y21" s="412"/>
      <c r="Z21" s="412"/>
      <c r="AA21" s="412"/>
      <c r="AB21" s="101"/>
      <c r="AC21" s="143"/>
    </row>
    <row r="22" spans="1:29" ht="20.100000000000001" customHeight="1">
      <c r="A22" s="1"/>
      <c r="B22" s="225"/>
      <c r="C22" s="226"/>
      <c r="D22" s="226"/>
      <c r="E22" s="105"/>
      <c r="F22" s="227"/>
      <c r="G22" s="227"/>
      <c r="H22" s="227"/>
      <c r="I22" s="227"/>
      <c r="J22" s="227"/>
      <c r="K22" s="141"/>
      <c r="L22" s="228"/>
      <c r="M22" s="225"/>
      <c r="N22" s="225"/>
      <c r="O22" s="225"/>
      <c r="P22" s="228"/>
      <c r="Q22" s="142"/>
      <c r="R22" s="227"/>
      <c r="S22" s="227"/>
      <c r="T22" s="227"/>
      <c r="U22" s="227"/>
      <c r="V22" s="227"/>
      <c r="W22" s="101"/>
      <c r="X22" s="222"/>
      <c r="Y22" s="222"/>
      <c r="Z22" s="222"/>
      <c r="AA22" s="222"/>
      <c r="AB22" s="101"/>
      <c r="AC22" s="143"/>
    </row>
    <row r="23" spans="1:29" ht="20.100000000000001" customHeight="1">
      <c r="A23" s="1"/>
      <c r="B23" s="421" t="s">
        <v>289</v>
      </c>
      <c r="C23" s="422">
        <v>0.4375</v>
      </c>
      <c r="D23" s="422"/>
      <c r="E23" s="105"/>
      <c r="F23" s="423" t="str">
        <f>E7</f>
        <v>Ｓ４ スぺランツァ</v>
      </c>
      <c r="G23" s="423"/>
      <c r="H23" s="423"/>
      <c r="I23" s="423"/>
      <c r="J23" s="423"/>
      <c r="K23" s="424">
        <f>M23+M24</f>
        <v>11</v>
      </c>
      <c r="L23" s="425" t="s">
        <v>283</v>
      </c>
      <c r="M23" s="225">
        <v>6</v>
      </c>
      <c r="N23" s="225" t="s">
        <v>284</v>
      </c>
      <c r="O23" s="225">
        <v>0</v>
      </c>
      <c r="P23" s="425" t="s">
        <v>285</v>
      </c>
      <c r="Q23" s="426">
        <f>O23+O24</f>
        <v>0</v>
      </c>
      <c r="R23" s="427" t="str">
        <f>K7</f>
        <v>藤原ＦＣ</v>
      </c>
      <c r="S23" s="427"/>
      <c r="T23" s="427"/>
      <c r="U23" s="427"/>
      <c r="V23" s="427"/>
      <c r="W23" s="101"/>
      <c r="X23" s="412" t="s">
        <v>309</v>
      </c>
      <c r="Y23" s="412"/>
      <c r="Z23" s="412"/>
      <c r="AA23" s="412"/>
      <c r="AB23" s="101"/>
      <c r="AC23" s="143"/>
    </row>
    <row r="24" spans="1:29" ht="20.100000000000001" customHeight="1">
      <c r="A24" s="1"/>
      <c r="B24" s="421"/>
      <c r="C24" s="422"/>
      <c r="D24" s="422"/>
      <c r="E24" s="105"/>
      <c r="F24" s="423"/>
      <c r="G24" s="423"/>
      <c r="H24" s="423"/>
      <c r="I24" s="423"/>
      <c r="J24" s="423"/>
      <c r="K24" s="424"/>
      <c r="L24" s="425"/>
      <c r="M24" s="225">
        <v>5</v>
      </c>
      <c r="N24" s="225" t="s">
        <v>284</v>
      </c>
      <c r="O24" s="225">
        <v>0</v>
      </c>
      <c r="P24" s="425"/>
      <c r="Q24" s="426"/>
      <c r="R24" s="427"/>
      <c r="S24" s="427"/>
      <c r="T24" s="427"/>
      <c r="U24" s="427"/>
      <c r="V24" s="427"/>
      <c r="W24" s="101"/>
      <c r="X24" s="412"/>
      <c r="Y24" s="412"/>
      <c r="Z24" s="412"/>
      <c r="AA24" s="412"/>
      <c r="AB24" s="101"/>
      <c r="AC24" s="143"/>
    </row>
    <row r="25" spans="1:29" ht="20.100000000000001" customHeight="1">
      <c r="A25" s="1"/>
      <c r="B25" s="225"/>
      <c r="C25" s="226"/>
      <c r="D25" s="226"/>
      <c r="E25" s="105"/>
      <c r="F25" s="227"/>
      <c r="G25" s="227"/>
      <c r="H25" s="227"/>
      <c r="I25" s="227"/>
      <c r="J25" s="227"/>
      <c r="K25" s="141"/>
      <c r="L25" s="228"/>
      <c r="M25" s="225"/>
      <c r="N25" s="225"/>
      <c r="O25" s="225"/>
      <c r="P25" s="228"/>
      <c r="Q25" s="142"/>
      <c r="R25" s="227"/>
      <c r="S25" s="227"/>
      <c r="T25" s="227"/>
      <c r="U25" s="227"/>
      <c r="V25" s="227"/>
      <c r="W25" s="101"/>
      <c r="X25" s="222"/>
      <c r="Y25" s="222"/>
      <c r="Z25" s="222"/>
      <c r="AA25" s="222"/>
      <c r="AB25" s="101"/>
      <c r="AC25" s="143"/>
    </row>
    <row r="26" spans="1:29" ht="20.100000000000001" customHeight="1">
      <c r="A26" s="143"/>
      <c r="B26" s="421" t="s">
        <v>291</v>
      </c>
      <c r="C26" s="422">
        <v>0.45833333333333331</v>
      </c>
      <c r="D26" s="422"/>
      <c r="E26" s="105"/>
      <c r="F26" s="446" t="str">
        <f>P7</f>
        <v>南河内サッカースポーツ少年団</v>
      </c>
      <c r="G26" s="446"/>
      <c r="H26" s="446"/>
      <c r="I26" s="446"/>
      <c r="J26" s="446"/>
      <c r="K26" s="424">
        <f>M26+M27</f>
        <v>0</v>
      </c>
      <c r="L26" s="425" t="s">
        <v>283</v>
      </c>
      <c r="M26" s="225">
        <v>0</v>
      </c>
      <c r="N26" s="225" t="s">
        <v>284</v>
      </c>
      <c r="O26" s="225">
        <v>1</v>
      </c>
      <c r="P26" s="425" t="s">
        <v>285</v>
      </c>
      <c r="Q26" s="426">
        <f>O26+O27</f>
        <v>4</v>
      </c>
      <c r="R26" s="423" t="str">
        <f>V7</f>
        <v>ｕｎｉｏｎ　ｓｐｏｒｔｓ　ｃｌｕｂ</v>
      </c>
      <c r="S26" s="423"/>
      <c r="T26" s="423"/>
      <c r="U26" s="423"/>
      <c r="V26" s="423"/>
      <c r="W26" s="101"/>
      <c r="X26" s="412" t="s">
        <v>310</v>
      </c>
      <c r="Y26" s="412"/>
      <c r="Z26" s="412"/>
      <c r="AA26" s="412"/>
      <c r="AB26" s="101"/>
      <c r="AC26" s="143"/>
    </row>
    <row r="27" spans="1:29" ht="20.100000000000001" customHeight="1">
      <c r="A27" s="143"/>
      <c r="B27" s="421"/>
      <c r="C27" s="422"/>
      <c r="D27" s="422"/>
      <c r="E27" s="105"/>
      <c r="F27" s="446"/>
      <c r="G27" s="446"/>
      <c r="H27" s="446"/>
      <c r="I27" s="446"/>
      <c r="J27" s="446"/>
      <c r="K27" s="424"/>
      <c r="L27" s="425"/>
      <c r="M27" s="225">
        <v>0</v>
      </c>
      <c r="N27" s="225" t="s">
        <v>284</v>
      </c>
      <c r="O27" s="225">
        <v>3</v>
      </c>
      <c r="P27" s="425"/>
      <c r="Q27" s="426"/>
      <c r="R27" s="423"/>
      <c r="S27" s="423"/>
      <c r="T27" s="423"/>
      <c r="U27" s="423"/>
      <c r="V27" s="423"/>
      <c r="W27" s="101"/>
      <c r="X27" s="412"/>
      <c r="Y27" s="412"/>
      <c r="Z27" s="412"/>
      <c r="AA27" s="412"/>
      <c r="AB27" s="101"/>
      <c r="AC27" s="143"/>
    </row>
    <row r="28" spans="1:29" ht="20.100000000000001" customHeight="1">
      <c r="A28" s="1"/>
      <c r="B28" s="225"/>
      <c r="C28" s="226"/>
      <c r="D28" s="226"/>
      <c r="E28" s="105"/>
      <c r="F28" s="227"/>
      <c r="G28" s="227"/>
      <c r="H28" s="227"/>
      <c r="I28" s="227"/>
      <c r="J28" s="227"/>
      <c r="K28" s="141"/>
      <c r="L28" s="228"/>
      <c r="M28" s="225"/>
      <c r="N28" s="225"/>
      <c r="O28" s="225"/>
      <c r="P28" s="228"/>
      <c r="Q28" s="142"/>
      <c r="R28" s="227"/>
      <c r="S28" s="227"/>
      <c r="T28" s="227"/>
      <c r="U28" s="227"/>
      <c r="V28" s="227"/>
      <c r="W28" s="101"/>
      <c r="X28" s="222"/>
      <c r="Y28" s="222"/>
      <c r="Z28" s="222"/>
      <c r="AA28" s="222"/>
      <c r="AB28" s="101"/>
      <c r="AC28" s="143"/>
    </row>
    <row r="29" spans="1:29" ht="20.100000000000001" customHeight="1">
      <c r="A29" s="1"/>
      <c r="B29" s="421" t="s">
        <v>293</v>
      </c>
      <c r="C29" s="422">
        <v>0.47916666666666669</v>
      </c>
      <c r="D29" s="422"/>
      <c r="E29" s="105"/>
      <c r="F29" s="423" t="str">
        <f>H7</f>
        <v>北郷ＦＣ</v>
      </c>
      <c r="G29" s="423"/>
      <c r="H29" s="423"/>
      <c r="I29" s="423"/>
      <c r="J29" s="423"/>
      <c r="K29" s="424">
        <f>M29+M30</f>
        <v>2</v>
      </c>
      <c r="L29" s="425" t="s">
        <v>283</v>
      </c>
      <c r="M29" s="225">
        <v>2</v>
      </c>
      <c r="N29" s="225" t="s">
        <v>284</v>
      </c>
      <c r="O29" s="225">
        <v>0</v>
      </c>
      <c r="P29" s="425" t="s">
        <v>285</v>
      </c>
      <c r="Q29" s="426">
        <f>O29+O30</f>
        <v>0</v>
      </c>
      <c r="R29" s="427" t="str">
        <f>K7</f>
        <v>藤原ＦＣ</v>
      </c>
      <c r="S29" s="427"/>
      <c r="T29" s="427"/>
      <c r="U29" s="427"/>
      <c r="V29" s="427"/>
      <c r="W29" s="101"/>
      <c r="X29" s="412" t="s">
        <v>311</v>
      </c>
      <c r="Y29" s="412"/>
      <c r="Z29" s="412"/>
      <c r="AA29" s="412"/>
      <c r="AB29" s="101"/>
      <c r="AC29" s="143"/>
    </row>
    <row r="30" spans="1:29" ht="20.100000000000001" customHeight="1">
      <c r="A30" s="1"/>
      <c r="B30" s="421"/>
      <c r="C30" s="422"/>
      <c r="D30" s="422"/>
      <c r="E30" s="105"/>
      <c r="F30" s="423"/>
      <c r="G30" s="423"/>
      <c r="H30" s="423"/>
      <c r="I30" s="423"/>
      <c r="J30" s="423"/>
      <c r="K30" s="424"/>
      <c r="L30" s="425"/>
      <c r="M30" s="225">
        <v>0</v>
      </c>
      <c r="N30" s="225" t="s">
        <v>284</v>
      </c>
      <c r="O30" s="225">
        <v>0</v>
      </c>
      <c r="P30" s="425"/>
      <c r="Q30" s="426"/>
      <c r="R30" s="427"/>
      <c r="S30" s="427"/>
      <c r="T30" s="427"/>
      <c r="U30" s="427"/>
      <c r="V30" s="427"/>
      <c r="W30" s="101"/>
      <c r="X30" s="412"/>
      <c r="Y30" s="412"/>
      <c r="Z30" s="412"/>
      <c r="AA30" s="412"/>
      <c r="AB30" s="101"/>
      <c r="AC30" s="143"/>
    </row>
    <row r="31" spans="1:29" ht="20.100000000000001" customHeight="1">
      <c r="A31" s="1"/>
      <c r="B31" s="225"/>
      <c r="C31" s="226"/>
      <c r="D31" s="226"/>
      <c r="E31" s="105"/>
      <c r="F31" s="227"/>
      <c r="G31" s="227"/>
      <c r="H31" s="227"/>
      <c r="I31" s="227"/>
      <c r="J31" s="227"/>
      <c r="K31" s="141"/>
      <c r="L31" s="228"/>
      <c r="M31" s="225"/>
      <c r="N31" s="225"/>
      <c r="O31" s="225"/>
      <c r="P31" s="228"/>
      <c r="Q31" s="142"/>
      <c r="R31" s="227"/>
      <c r="S31" s="227"/>
      <c r="T31" s="227"/>
      <c r="U31" s="227"/>
      <c r="V31" s="227"/>
      <c r="W31" s="101"/>
      <c r="X31" s="222"/>
      <c r="Y31" s="222"/>
      <c r="Z31" s="222"/>
      <c r="AA31" s="222"/>
      <c r="AB31" s="101"/>
      <c r="AC31" s="143"/>
    </row>
    <row r="32" spans="1:29" ht="20.100000000000001" customHeight="1">
      <c r="A32" s="1"/>
      <c r="B32" s="421" t="s">
        <v>295</v>
      </c>
      <c r="C32" s="422">
        <v>0.5</v>
      </c>
      <c r="D32" s="422"/>
      <c r="E32" s="105"/>
      <c r="F32" s="423" t="str">
        <f>S7</f>
        <v>亀山サッカークラブ</v>
      </c>
      <c r="G32" s="423"/>
      <c r="H32" s="423"/>
      <c r="I32" s="423"/>
      <c r="J32" s="423"/>
      <c r="K32" s="424">
        <f>M32+M33</f>
        <v>2</v>
      </c>
      <c r="L32" s="425" t="s">
        <v>283</v>
      </c>
      <c r="M32" s="225">
        <v>1</v>
      </c>
      <c r="N32" s="225" t="s">
        <v>284</v>
      </c>
      <c r="O32" s="225">
        <v>0</v>
      </c>
      <c r="P32" s="425" t="s">
        <v>285</v>
      </c>
      <c r="Q32" s="426">
        <f>O32+O33</f>
        <v>0</v>
      </c>
      <c r="R32" s="427" t="str">
        <f>V7</f>
        <v>ｕｎｉｏｎ　ｓｐｏｒｔｓ　ｃｌｕｂ</v>
      </c>
      <c r="S32" s="427"/>
      <c r="T32" s="427"/>
      <c r="U32" s="427"/>
      <c r="V32" s="427"/>
      <c r="W32" s="101"/>
      <c r="X32" s="412" t="s">
        <v>312</v>
      </c>
      <c r="Y32" s="412"/>
      <c r="Z32" s="412"/>
      <c r="AA32" s="412"/>
      <c r="AB32" s="101"/>
      <c r="AC32" s="143"/>
    </row>
    <row r="33" spans="1:29" ht="20.100000000000001" customHeight="1">
      <c r="A33" s="1"/>
      <c r="B33" s="421"/>
      <c r="C33" s="422"/>
      <c r="D33" s="422"/>
      <c r="E33" s="105"/>
      <c r="F33" s="423"/>
      <c r="G33" s="423"/>
      <c r="H33" s="423"/>
      <c r="I33" s="423"/>
      <c r="J33" s="423"/>
      <c r="K33" s="424"/>
      <c r="L33" s="425"/>
      <c r="M33" s="225">
        <v>1</v>
      </c>
      <c r="N33" s="225" t="s">
        <v>284</v>
      </c>
      <c r="O33" s="225">
        <v>0</v>
      </c>
      <c r="P33" s="425"/>
      <c r="Q33" s="426"/>
      <c r="R33" s="427"/>
      <c r="S33" s="427"/>
      <c r="T33" s="427"/>
      <c r="U33" s="427"/>
      <c r="V33" s="427"/>
      <c r="W33" s="101"/>
      <c r="X33" s="412"/>
      <c r="Y33" s="412"/>
      <c r="Z33" s="412"/>
      <c r="AA33" s="412"/>
      <c r="AB33" s="101"/>
      <c r="AC33" s="143"/>
    </row>
    <row r="34" spans="1:29" ht="20.100000000000001" customHeight="1">
      <c r="A34" s="1"/>
      <c r="B34" s="225"/>
      <c r="C34" s="226"/>
      <c r="D34" s="226"/>
      <c r="E34" s="105"/>
      <c r="F34" s="202"/>
      <c r="G34" s="202"/>
      <c r="H34" s="202"/>
      <c r="I34" s="202"/>
      <c r="J34" s="202"/>
      <c r="K34" s="141"/>
      <c r="L34" s="228"/>
      <c r="M34" s="13"/>
      <c r="N34" s="225"/>
      <c r="O34" s="142"/>
      <c r="P34" s="228"/>
      <c r="Q34" s="142"/>
      <c r="R34" s="202"/>
      <c r="S34" s="202"/>
      <c r="T34" s="202"/>
      <c r="U34" s="202"/>
      <c r="V34" s="202"/>
      <c r="W34" s="101"/>
      <c r="X34" s="222"/>
      <c r="Y34" s="222"/>
      <c r="Z34" s="222"/>
      <c r="AA34" s="222"/>
      <c r="AB34" s="101"/>
      <c r="AC34" s="143"/>
    </row>
    <row r="35" spans="1:29" ht="20.10000000000000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9" ht="20.100000000000001" customHeight="1">
      <c r="C36" s="413" t="str">
        <f>H3&amp; CHAR(10) &amp;"リーグ"</f>
        <v>G
リーグ</v>
      </c>
      <c r="D36" s="414"/>
      <c r="E36" s="417" t="str">
        <f>E7</f>
        <v>Ｓ４ スぺランツァ</v>
      </c>
      <c r="F36" s="418"/>
      <c r="G36" s="417" t="str">
        <f>H7</f>
        <v>北郷ＦＣ</v>
      </c>
      <c r="H36" s="418"/>
      <c r="I36" s="417" t="str">
        <f>K7</f>
        <v>藤原ＦＣ</v>
      </c>
      <c r="J36" s="418"/>
      <c r="K36" s="408" t="s">
        <v>301</v>
      </c>
      <c r="L36" s="408" t="s">
        <v>302</v>
      </c>
      <c r="M36" s="408" t="s">
        <v>303</v>
      </c>
      <c r="N36" s="144"/>
      <c r="O36" s="413" t="str">
        <f>S3&amp; CHAR(10) &amp;"リーグ"</f>
        <v>GG
リーグ</v>
      </c>
      <c r="P36" s="414"/>
      <c r="Q36" s="400" t="str">
        <f>P7</f>
        <v>南河内サッカースポーツ少年団</v>
      </c>
      <c r="R36" s="401"/>
      <c r="S36" s="417" t="str">
        <f>S7</f>
        <v>亀山サッカークラブ</v>
      </c>
      <c r="T36" s="418"/>
      <c r="U36" s="404" t="str">
        <f>V7</f>
        <v>ｕｎｉｏｎ　ｓｐｏｒｔｓ　ｃｌｕｂ</v>
      </c>
      <c r="V36" s="405"/>
      <c r="W36" s="408" t="s">
        <v>301</v>
      </c>
      <c r="X36" s="408" t="s">
        <v>302</v>
      </c>
      <c r="Y36" s="408" t="s">
        <v>303</v>
      </c>
    </row>
    <row r="37" spans="1:29" ht="20.100000000000001" customHeight="1">
      <c r="C37" s="415"/>
      <c r="D37" s="416"/>
      <c r="E37" s="419"/>
      <c r="F37" s="420"/>
      <c r="G37" s="419"/>
      <c r="H37" s="420"/>
      <c r="I37" s="419"/>
      <c r="J37" s="420"/>
      <c r="K37" s="409"/>
      <c r="L37" s="409"/>
      <c r="M37" s="409"/>
      <c r="N37" s="144"/>
      <c r="O37" s="415"/>
      <c r="P37" s="416"/>
      <c r="Q37" s="402"/>
      <c r="R37" s="403"/>
      <c r="S37" s="419"/>
      <c r="T37" s="420"/>
      <c r="U37" s="406"/>
      <c r="V37" s="407"/>
      <c r="W37" s="409"/>
      <c r="X37" s="409"/>
      <c r="Y37" s="409"/>
    </row>
    <row r="38" spans="1:29" ht="20.100000000000001" customHeight="1">
      <c r="C38" s="396" t="str">
        <f>E7</f>
        <v>Ｓ４ スぺランツァ</v>
      </c>
      <c r="D38" s="397"/>
      <c r="E38" s="239"/>
      <c r="F38" s="223"/>
      <c r="G38" s="224">
        <f>K17</f>
        <v>11</v>
      </c>
      <c r="H38" s="240">
        <f>Q17</f>
        <v>0</v>
      </c>
      <c r="I38" s="224">
        <f>K23</f>
        <v>11</v>
      </c>
      <c r="J38" s="240">
        <f>Q23</f>
        <v>0</v>
      </c>
      <c r="K38" s="410">
        <f>COUNTIF(E39:J39,"○")*3+COUNTIF(E39:J39,"△")</f>
        <v>6</v>
      </c>
      <c r="L38" s="392">
        <f>E38-F38+G38-H38+I38-J38</f>
        <v>22</v>
      </c>
      <c r="M38" s="410">
        <v>1</v>
      </c>
      <c r="N38" s="144"/>
      <c r="O38" s="400" t="str">
        <f>P7</f>
        <v>南河内サッカースポーツ少年団</v>
      </c>
      <c r="P38" s="401"/>
      <c r="Q38" s="239"/>
      <c r="R38" s="223"/>
      <c r="S38" s="224">
        <f>K20</f>
        <v>0</v>
      </c>
      <c r="T38" s="240">
        <f>Q20</f>
        <v>7</v>
      </c>
      <c r="U38" s="224">
        <f>K26</f>
        <v>0</v>
      </c>
      <c r="V38" s="240">
        <f>Q26</f>
        <v>4</v>
      </c>
      <c r="W38" s="410">
        <f>COUNTIF(Q39:V39,"○")*3+COUNTIF(Q39:V39,"△")</f>
        <v>0</v>
      </c>
      <c r="X38" s="392">
        <f>Q38-R38+S38-T38+U38-V38</f>
        <v>-11</v>
      </c>
      <c r="Y38" s="410">
        <v>3</v>
      </c>
    </row>
    <row r="39" spans="1:29" ht="20.100000000000001" customHeight="1">
      <c r="C39" s="398"/>
      <c r="D39" s="399"/>
      <c r="E39" s="224"/>
      <c r="F39" s="241"/>
      <c r="G39" s="394" t="str">
        <f>IF(G38&gt;H38,"○",IF(G38&lt;H38,"×",IF(G38=H38,"△")))</f>
        <v>○</v>
      </c>
      <c r="H39" s="395"/>
      <c r="I39" s="394" t="str">
        <f t="shared" ref="I39" si="0">IF(I38&gt;J38,"○",IF(I38&lt;J38,"×",IF(I38=J38,"△")))</f>
        <v>○</v>
      </c>
      <c r="J39" s="395"/>
      <c r="K39" s="411"/>
      <c r="L39" s="393"/>
      <c r="M39" s="411"/>
      <c r="N39" s="144"/>
      <c r="O39" s="402"/>
      <c r="P39" s="403"/>
      <c r="Q39" s="224"/>
      <c r="R39" s="241"/>
      <c r="S39" s="394" t="str">
        <f>IF(S38&gt;T38,"○",IF(S38&lt;T38,"×",IF(S38=T38,"△")))</f>
        <v>×</v>
      </c>
      <c r="T39" s="395"/>
      <c r="U39" s="394" t="str">
        <f t="shared" ref="U39" si="1">IF(U38&gt;V38,"○",IF(U38&lt;V38,"×",IF(U38=V38,"△")))</f>
        <v>×</v>
      </c>
      <c r="V39" s="395"/>
      <c r="W39" s="411"/>
      <c r="X39" s="393"/>
      <c r="Y39" s="411"/>
    </row>
    <row r="40" spans="1:29" ht="20.100000000000001" customHeight="1">
      <c r="C40" s="396" t="str">
        <f>H7</f>
        <v>北郷ＦＣ</v>
      </c>
      <c r="D40" s="397"/>
      <c r="E40" s="224">
        <f>Q17</f>
        <v>0</v>
      </c>
      <c r="F40" s="240">
        <f>K17</f>
        <v>11</v>
      </c>
      <c r="G40" s="239"/>
      <c r="H40" s="223"/>
      <c r="I40" s="224">
        <f>K29</f>
        <v>2</v>
      </c>
      <c r="J40" s="240">
        <f>Q29</f>
        <v>0</v>
      </c>
      <c r="K40" s="410">
        <f>COUNTIF(E41:J41,"○")*3+COUNTIF(E41:J41,"△")</f>
        <v>3</v>
      </c>
      <c r="L40" s="392">
        <f>E40-F40+G40-H40+I40-J40</f>
        <v>-9</v>
      </c>
      <c r="M40" s="410">
        <v>2</v>
      </c>
      <c r="N40" s="144"/>
      <c r="O40" s="396" t="str">
        <f>S7</f>
        <v>亀山サッカークラブ</v>
      </c>
      <c r="P40" s="397"/>
      <c r="Q40" s="224">
        <f>Q20</f>
        <v>7</v>
      </c>
      <c r="R40" s="240">
        <f>K20</f>
        <v>0</v>
      </c>
      <c r="S40" s="239"/>
      <c r="T40" s="223"/>
      <c r="U40" s="224">
        <f>K32</f>
        <v>2</v>
      </c>
      <c r="V40" s="240">
        <f>Q32</f>
        <v>0</v>
      </c>
      <c r="W40" s="410">
        <f>COUNTIF(Q41:V41,"○")*3+COUNTIF(Q41:V41,"△")</f>
        <v>6</v>
      </c>
      <c r="X40" s="392">
        <f>Q40-R40+S40-T40+U40-V40</f>
        <v>9</v>
      </c>
      <c r="Y40" s="410">
        <v>1</v>
      </c>
    </row>
    <row r="41" spans="1:29" ht="20.100000000000001" customHeight="1">
      <c r="C41" s="398"/>
      <c r="D41" s="399"/>
      <c r="E41" s="394" t="str">
        <f>IF(E40&gt;F40,"○",IF(E40&lt;F40,"×",IF(E40=F40,"△")))</f>
        <v>×</v>
      </c>
      <c r="F41" s="395"/>
      <c r="G41" s="224"/>
      <c r="H41" s="241"/>
      <c r="I41" s="394" t="str">
        <f>IF(I40&gt;J40,"○",IF(I40&lt;J40,"×",IF(I40=J40,"△")))</f>
        <v>○</v>
      </c>
      <c r="J41" s="395"/>
      <c r="K41" s="411"/>
      <c r="L41" s="393"/>
      <c r="M41" s="411"/>
      <c r="N41" s="144"/>
      <c r="O41" s="398"/>
      <c r="P41" s="399"/>
      <c r="Q41" s="394" t="str">
        <f>IF(Q40&gt;R40,"○",IF(Q40&lt;R40,"×",IF(Q40=R40,"△")))</f>
        <v>○</v>
      </c>
      <c r="R41" s="395"/>
      <c r="S41" s="224"/>
      <c r="T41" s="241"/>
      <c r="U41" s="394" t="str">
        <f>IF(U40&gt;V40,"○",IF(U40&lt;V40,"×",IF(U40=V40,"△")))</f>
        <v>○</v>
      </c>
      <c r="V41" s="395"/>
      <c r="W41" s="411"/>
      <c r="X41" s="393"/>
      <c r="Y41" s="411"/>
    </row>
    <row r="42" spans="1:29" ht="20.100000000000001" customHeight="1">
      <c r="C42" s="396" t="str">
        <f>K7</f>
        <v>藤原ＦＣ</v>
      </c>
      <c r="D42" s="397"/>
      <c r="E42" s="242">
        <f>Q23</f>
        <v>0</v>
      </c>
      <c r="F42" s="240">
        <f>K23</f>
        <v>11</v>
      </c>
      <c r="G42" s="242">
        <f>Q29</f>
        <v>0</v>
      </c>
      <c r="H42" s="240">
        <f>K29</f>
        <v>2</v>
      </c>
      <c r="I42" s="239"/>
      <c r="J42" s="223"/>
      <c r="K42" s="392">
        <f>COUNTIF(E43:J43,"○")*3+COUNTIF(E43:J43,"△")</f>
        <v>0</v>
      </c>
      <c r="L42" s="392">
        <f>E42-F42+G42-H42+I42-J42</f>
        <v>-13</v>
      </c>
      <c r="M42" s="392">
        <v>3</v>
      </c>
      <c r="N42" s="144"/>
      <c r="O42" s="404" t="str">
        <f>V7</f>
        <v>ｕｎｉｏｎ　ｓｐｏｒｔｓ　ｃｌｕｂ</v>
      </c>
      <c r="P42" s="405"/>
      <c r="Q42" s="242">
        <f>Q26</f>
        <v>4</v>
      </c>
      <c r="R42" s="240">
        <f>K26</f>
        <v>0</v>
      </c>
      <c r="S42" s="242">
        <f>Q32</f>
        <v>0</v>
      </c>
      <c r="T42" s="240">
        <f>K32</f>
        <v>2</v>
      </c>
      <c r="U42" s="239"/>
      <c r="V42" s="223"/>
      <c r="W42" s="392">
        <f>COUNTIF(Q43:V43,"○")*3+COUNTIF(Q43:V43,"△")</f>
        <v>3</v>
      </c>
      <c r="X42" s="392">
        <f>Q42-R42+S42-T42+U42-V42</f>
        <v>2</v>
      </c>
      <c r="Y42" s="392">
        <v>2</v>
      </c>
    </row>
    <row r="43" spans="1:29" ht="20.100000000000001" customHeight="1">
      <c r="C43" s="398"/>
      <c r="D43" s="399"/>
      <c r="E43" s="394" t="str">
        <f>IF(E42&gt;F42,"○",IF(E42&lt;F42,"×",IF(E42=F42,"△")))</f>
        <v>×</v>
      </c>
      <c r="F43" s="395"/>
      <c r="G43" s="394" t="str">
        <f>IF(G42&gt;H42,"○",IF(G42&lt;H42,"×",IF(G42=H42,"△")))</f>
        <v>×</v>
      </c>
      <c r="H43" s="395"/>
      <c r="I43" s="224"/>
      <c r="J43" s="241"/>
      <c r="K43" s="393"/>
      <c r="L43" s="393"/>
      <c r="M43" s="393"/>
      <c r="N43" s="144"/>
      <c r="O43" s="406"/>
      <c r="P43" s="407"/>
      <c r="Q43" s="394" t="str">
        <f t="shared" ref="Q43" si="2">IF(Q42&gt;R42,"○",IF(Q42&lt;R42,"×",IF(Q42=R42,"△")))</f>
        <v>○</v>
      </c>
      <c r="R43" s="395"/>
      <c r="S43" s="394" t="str">
        <f t="shared" ref="S43" si="3">IF(S42&gt;T42,"○",IF(S42&lt;T42,"×",IF(S42=T42,"△")))</f>
        <v>×</v>
      </c>
      <c r="T43" s="395"/>
      <c r="U43" s="224"/>
      <c r="V43" s="241"/>
      <c r="W43" s="393"/>
      <c r="X43" s="393"/>
      <c r="Y43" s="393"/>
    </row>
    <row r="44" spans="1:29" ht="20.100000000000001" customHeight="1"/>
    <row r="45" spans="1:29" ht="20.100000000000001" customHeight="1"/>
    <row r="46" spans="1:29" ht="30" customHeight="1">
      <c r="A46" s="23" t="str">
        <f>A1</f>
        <v>■第1日　10月16日</v>
      </c>
      <c r="B46" s="23"/>
      <c r="C46" s="23"/>
      <c r="D46" s="23"/>
      <c r="E46" s="23"/>
      <c r="F46" s="23"/>
      <c r="G46" s="23"/>
      <c r="H46" s="434" t="str">
        <f>H1</f>
        <v>一次リーグ</v>
      </c>
      <c r="I46" s="434"/>
      <c r="J46" s="434"/>
      <c r="K46" s="434"/>
      <c r="L46" s="434"/>
      <c r="O46" s="434" t="s">
        <v>318</v>
      </c>
      <c r="P46" s="434"/>
      <c r="Q46" s="434"/>
      <c r="R46" s="434" t="str">
        <f>U10組合せ①!BD13</f>
        <v>真岡市総合運動公園運動広場A</v>
      </c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29" ht="10.199999999999999" customHeight="1">
      <c r="A47" s="23"/>
      <c r="B47" s="23"/>
      <c r="C47" s="23"/>
      <c r="O47" s="230"/>
      <c r="P47" s="230"/>
      <c r="Q47" s="230"/>
      <c r="R47" s="28"/>
      <c r="S47" s="28"/>
      <c r="T47" s="28"/>
      <c r="U47" s="28"/>
      <c r="V47" s="28"/>
      <c r="W47" s="28"/>
    </row>
    <row r="48" spans="1:29" ht="20.100000000000001" customHeight="1">
      <c r="A48" s="23"/>
      <c r="E48" s="108"/>
      <c r="H48" s="435" t="s">
        <v>244</v>
      </c>
      <c r="I48" s="435"/>
      <c r="J48" s="144"/>
      <c r="K48" s="144"/>
      <c r="L48" s="144"/>
      <c r="M48" s="144"/>
      <c r="N48" s="144"/>
      <c r="O48" s="144"/>
      <c r="P48" s="231"/>
      <c r="Q48" s="231"/>
      <c r="R48" s="231"/>
      <c r="S48" s="435" t="s">
        <v>245</v>
      </c>
      <c r="T48" s="435"/>
      <c r="U48" s="144"/>
      <c r="V48" s="109"/>
      <c r="W48" s="109"/>
      <c r="X48" s="144"/>
      <c r="Y48" s="144"/>
      <c r="Z48" s="144"/>
      <c r="AA48" s="144"/>
    </row>
    <row r="49" spans="1:29" ht="20.100000000000001" customHeight="1" thickBot="1">
      <c r="A49" s="13"/>
      <c r="E49" s="26"/>
      <c r="F49" s="24"/>
      <c r="G49" s="14"/>
      <c r="H49" s="14"/>
      <c r="I49" s="254"/>
      <c r="J49" s="22"/>
      <c r="K49" s="22"/>
      <c r="L49" s="22"/>
      <c r="M49" s="22"/>
      <c r="N49" s="22"/>
      <c r="O49" s="22"/>
      <c r="P49" s="22"/>
      <c r="Q49" s="14"/>
      <c r="R49" s="14"/>
      <c r="S49" s="235"/>
      <c r="T49" s="22"/>
      <c r="V49" s="22"/>
      <c r="W49" s="22"/>
      <c r="Z49" s="13"/>
    </row>
    <row r="50" spans="1:29" ht="20.100000000000001" customHeight="1" thickTop="1">
      <c r="A50" s="13"/>
      <c r="E50" s="140"/>
      <c r="F50" s="29"/>
      <c r="G50" s="22"/>
      <c r="H50" s="22"/>
      <c r="I50" s="261"/>
      <c r="J50" s="257"/>
      <c r="K50" s="260"/>
      <c r="L50" s="22"/>
      <c r="M50" s="22"/>
      <c r="N50" s="22"/>
      <c r="O50" s="22"/>
      <c r="P50" s="25"/>
      <c r="Q50" s="15"/>
      <c r="R50" s="22"/>
      <c r="S50" s="218"/>
      <c r="T50" s="261"/>
      <c r="U50" s="257"/>
      <c r="V50" s="260"/>
      <c r="W50" s="15"/>
      <c r="X50" s="22"/>
      <c r="Y50" s="22"/>
      <c r="Z50" s="22"/>
    </row>
    <row r="51" spans="1:29" ht="20.100000000000001" customHeight="1">
      <c r="A51" s="13"/>
      <c r="E51" s="436">
        <v>1</v>
      </c>
      <c r="F51" s="436"/>
      <c r="G51" s="26"/>
      <c r="H51" s="436">
        <v>2</v>
      </c>
      <c r="I51" s="436"/>
      <c r="J51" s="26"/>
      <c r="K51" s="436">
        <v>3</v>
      </c>
      <c r="L51" s="436"/>
      <c r="M51" s="26"/>
      <c r="N51" s="26"/>
      <c r="O51" s="26"/>
      <c r="P51" s="436">
        <v>4</v>
      </c>
      <c r="Q51" s="436"/>
      <c r="R51" s="13"/>
      <c r="S51" s="436">
        <v>5</v>
      </c>
      <c r="T51" s="436"/>
      <c r="U51" s="26"/>
      <c r="V51" s="436">
        <v>6</v>
      </c>
      <c r="W51" s="436"/>
      <c r="X51" s="26"/>
      <c r="Y51" s="436"/>
      <c r="Z51" s="436"/>
    </row>
    <row r="52" spans="1:29" ht="20.100000000000001" customHeight="1">
      <c r="A52" s="13"/>
      <c r="D52" s="12"/>
      <c r="E52" s="471" t="str">
        <f>U10組合せ①!BE18</f>
        <v>ＦＣあわのレジェンド</v>
      </c>
      <c r="F52" s="471"/>
      <c r="G52" s="4"/>
      <c r="H52" s="471" t="str">
        <f>U10組合せ①!BG18</f>
        <v>国本ジュニアサッカークラブ</v>
      </c>
      <c r="I52" s="471"/>
      <c r="J52" s="4"/>
      <c r="K52" s="451" t="str">
        <f>U10組合せ①!BI18</f>
        <v>三重・山前ＦＣ</v>
      </c>
      <c r="L52" s="451"/>
      <c r="M52" s="4"/>
      <c r="N52" s="4"/>
      <c r="O52" s="4"/>
      <c r="P52" s="471" t="str">
        <f>U10組合せ①!BL18</f>
        <v>真岡西サッカークラブブリッツ</v>
      </c>
      <c r="Q52" s="471"/>
      <c r="R52" s="4"/>
      <c r="S52" s="432" t="str">
        <f>U10組合せ①!BN18</f>
        <v>大谷北ＦＣフォルテ</v>
      </c>
      <c r="T52" s="432"/>
      <c r="U52" s="4"/>
      <c r="V52" s="451" t="str">
        <f>U10組合せ①!BP18</f>
        <v>宝木キッカーズ</v>
      </c>
      <c r="W52" s="451"/>
      <c r="X52" s="4"/>
      <c r="Y52" s="432"/>
      <c r="Z52" s="432"/>
    </row>
    <row r="53" spans="1:29" ht="20.100000000000001" customHeight="1">
      <c r="A53" s="13"/>
      <c r="D53" s="12"/>
      <c r="E53" s="471"/>
      <c r="F53" s="471"/>
      <c r="G53" s="4"/>
      <c r="H53" s="471"/>
      <c r="I53" s="471"/>
      <c r="J53" s="4"/>
      <c r="K53" s="451"/>
      <c r="L53" s="451"/>
      <c r="M53" s="4"/>
      <c r="N53" s="4"/>
      <c r="O53" s="4"/>
      <c r="P53" s="471"/>
      <c r="Q53" s="471"/>
      <c r="R53" s="4"/>
      <c r="S53" s="432"/>
      <c r="T53" s="432"/>
      <c r="U53" s="4"/>
      <c r="V53" s="451"/>
      <c r="W53" s="451"/>
      <c r="X53" s="4"/>
      <c r="Y53" s="432"/>
      <c r="Z53" s="432"/>
    </row>
    <row r="54" spans="1:29" ht="20.100000000000001" customHeight="1">
      <c r="A54" s="13"/>
      <c r="D54" s="12"/>
      <c r="E54" s="471"/>
      <c r="F54" s="471"/>
      <c r="G54" s="4"/>
      <c r="H54" s="471"/>
      <c r="I54" s="471"/>
      <c r="J54" s="4"/>
      <c r="K54" s="451"/>
      <c r="L54" s="451"/>
      <c r="M54" s="4"/>
      <c r="N54" s="4"/>
      <c r="O54" s="4"/>
      <c r="P54" s="471"/>
      <c r="Q54" s="471"/>
      <c r="R54" s="4"/>
      <c r="S54" s="432"/>
      <c r="T54" s="432"/>
      <c r="U54" s="4"/>
      <c r="V54" s="451"/>
      <c r="W54" s="451"/>
      <c r="X54" s="4"/>
      <c r="Y54" s="432"/>
      <c r="Z54" s="432"/>
    </row>
    <row r="55" spans="1:29" ht="20.100000000000001" customHeight="1">
      <c r="A55" s="13"/>
      <c r="D55" s="12"/>
      <c r="E55" s="471"/>
      <c r="F55" s="471"/>
      <c r="G55" s="4"/>
      <c r="H55" s="471"/>
      <c r="I55" s="471"/>
      <c r="J55" s="4"/>
      <c r="K55" s="451"/>
      <c r="L55" s="451"/>
      <c r="M55" s="4"/>
      <c r="N55" s="4"/>
      <c r="O55" s="4"/>
      <c r="P55" s="471"/>
      <c r="Q55" s="471"/>
      <c r="R55" s="4"/>
      <c r="S55" s="432"/>
      <c r="T55" s="432"/>
      <c r="U55" s="4"/>
      <c r="V55" s="451"/>
      <c r="W55" s="451"/>
      <c r="X55" s="4"/>
      <c r="Y55" s="432"/>
      <c r="Z55" s="432"/>
    </row>
    <row r="56" spans="1:29" ht="20.100000000000001" customHeight="1">
      <c r="A56" s="13"/>
      <c r="D56" s="12"/>
      <c r="E56" s="471"/>
      <c r="F56" s="471"/>
      <c r="G56" s="4"/>
      <c r="H56" s="471"/>
      <c r="I56" s="471"/>
      <c r="J56" s="4"/>
      <c r="K56" s="451"/>
      <c r="L56" s="451"/>
      <c r="M56" s="4"/>
      <c r="N56" s="4"/>
      <c r="O56" s="4"/>
      <c r="P56" s="471"/>
      <c r="Q56" s="471"/>
      <c r="R56" s="4"/>
      <c r="S56" s="432"/>
      <c r="T56" s="432"/>
      <c r="U56" s="4"/>
      <c r="V56" s="451"/>
      <c r="W56" s="451"/>
      <c r="X56" s="4"/>
      <c r="Y56" s="432"/>
      <c r="Z56" s="432"/>
    </row>
    <row r="57" spans="1:29" ht="20.100000000000001" customHeight="1">
      <c r="A57" s="13"/>
      <c r="D57" s="12"/>
      <c r="E57" s="471"/>
      <c r="F57" s="471"/>
      <c r="G57" s="4"/>
      <c r="H57" s="471"/>
      <c r="I57" s="471"/>
      <c r="J57" s="4"/>
      <c r="K57" s="451"/>
      <c r="L57" s="451"/>
      <c r="M57" s="4"/>
      <c r="N57" s="4"/>
      <c r="O57" s="4"/>
      <c r="P57" s="471"/>
      <c r="Q57" s="471"/>
      <c r="R57" s="4"/>
      <c r="S57" s="432"/>
      <c r="T57" s="432"/>
      <c r="U57" s="4"/>
      <c r="V57" s="451"/>
      <c r="W57" s="451"/>
      <c r="X57" s="4"/>
      <c r="Y57" s="432"/>
      <c r="Z57" s="432"/>
    </row>
    <row r="58" spans="1:29" ht="20.100000000000001" customHeight="1">
      <c r="A58" s="13"/>
      <c r="D58" s="12"/>
      <c r="E58" s="471"/>
      <c r="F58" s="471"/>
      <c r="G58" s="4"/>
      <c r="H58" s="471"/>
      <c r="I58" s="471"/>
      <c r="J58" s="4"/>
      <c r="K58" s="451"/>
      <c r="L58" s="451"/>
      <c r="M58" s="4"/>
      <c r="N58" s="4"/>
      <c r="O58" s="4"/>
      <c r="P58" s="471"/>
      <c r="Q58" s="471"/>
      <c r="R58" s="4"/>
      <c r="S58" s="432"/>
      <c r="T58" s="432"/>
      <c r="U58" s="4"/>
      <c r="V58" s="451"/>
      <c r="W58" s="451"/>
      <c r="X58" s="4"/>
      <c r="Y58" s="432"/>
      <c r="Z58" s="432"/>
    </row>
    <row r="59" spans="1:29" ht="20.100000000000001" customHeight="1">
      <c r="A59" s="13"/>
      <c r="D59" s="12"/>
      <c r="E59" s="471"/>
      <c r="F59" s="471"/>
      <c r="G59" s="4"/>
      <c r="H59" s="471"/>
      <c r="I59" s="471"/>
      <c r="J59" s="4"/>
      <c r="K59" s="451"/>
      <c r="L59" s="451"/>
      <c r="M59" s="4"/>
      <c r="N59" s="4"/>
      <c r="O59" s="4"/>
      <c r="P59" s="471"/>
      <c r="Q59" s="471"/>
      <c r="R59" s="4"/>
      <c r="S59" s="432"/>
      <c r="T59" s="432"/>
      <c r="U59" s="4"/>
      <c r="V59" s="451"/>
      <c r="W59" s="451"/>
      <c r="X59" s="4"/>
      <c r="Y59" s="432"/>
      <c r="Z59" s="432"/>
    </row>
    <row r="60" spans="1:29" ht="20.100000000000001" customHeight="1">
      <c r="A60" s="13"/>
      <c r="D60" s="12"/>
      <c r="E60" s="229"/>
      <c r="F60" s="229"/>
      <c r="G60" s="4"/>
      <c r="H60" s="229"/>
      <c r="I60" s="229"/>
      <c r="J60" s="4"/>
      <c r="K60" s="229"/>
      <c r="L60" s="229"/>
      <c r="M60" s="4"/>
      <c r="N60" s="4"/>
      <c r="O60" s="4"/>
      <c r="P60" s="229"/>
      <c r="Q60" s="229"/>
      <c r="R60" s="4"/>
      <c r="S60" s="229"/>
      <c r="T60" s="229"/>
      <c r="U60" s="4"/>
      <c r="V60" s="229"/>
      <c r="W60" s="229"/>
      <c r="X60" s="4"/>
      <c r="Y60" s="229"/>
      <c r="Z60" s="229"/>
    </row>
    <row r="61" spans="1:29" ht="20.100000000000001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W61" s="102"/>
      <c r="X61" s="433" t="s">
        <v>281</v>
      </c>
      <c r="Y61" s="433"/>
      <c r="Z61" s="433"/>
      <c r="AA61" s="433"/>
      <c r="AB61" s="102"/>
    </row>
    <row r="62" spans="1:29" ht="20.100000000000001" customHeight="1">
      <c r="A62" s="1"/>
      <c r="B62" s="421" t="s">
        <v>282</v>
      </c>
      <c r="C62" s="422">
        <v>0.39583333333333331</v>
      </c>
      <c r="D62" s="422"/>
      <c r="E62" s="105"/>
      <c r="F62" s="470" t="str">
        <f>E52</f>
        <v>ＦＣあわのレジェンド</v>
      </c>
      <c r="G62" s="470"/>
      <c r="H62" s="470"/>
      <c r="I62" s="470"/>
      <c r="J62" s="470"/>
      <c r="K62" s="424">
        <f>M62+M63</f>
        <v>2</v>
      </c>
      <c r="L62" s="425" t="s">
        <v>283</v>
      </c>
      <c r="M62" s="225">
        <v>1</v>
      </c>
      <c r="N62" s="225" t="s">
        <v>284</v>
      </c>
      <c r="O62" s="225">
        <v>2</v>
      </c>
      <c r="P62" s="425" t="s">
        <v>285</v>
      </c>
      <c r="Q62" s="426">
        <f>O62+O63</f>
        <v>2</v>
      </c>
      <c r="R62" s="469" t="str">
        <f>H52</f>
        <v>国本ジュニアサッカークラブ</v>
      </c>
      <c r="S62" s="469"/>
      <c r="T62" s="469"/>
      <c r="U62" s="469"/>
      <c r="V62" s="469"/>
      <c r="W62" s="101"/>
      <c r="X62" s="412" t="s">
        <v>307</v>
      </c>
      <c r="Y62" s="412"/>
      <c r="Z62" s="412"/>
      <c r="AA62" s="412"/>
      <c r="AB62" s="101"/>
      <c r="AC62" s="143"/>
    </row>
    <row r="63" spans="1:29" ht="20.100000000000001" customHeight="1">
      <c r="A63" s="1"/>
      <c r="B63" s="421"/>
      <c r="C63" s="422"/>
      <c r="D63" s="422"/>
      <c r="E63" s="105"/>
      <c r="F63" s="470"/>
      <c r="G63" s="470"/>
      <c r="H63" s="470"/>
      <c r="I63" s="470"/>
      <c r="J63" s="470"/>
      <c r="K63" s="424"/>
      <c r="L63" s="425"/>
      <c r="M63" s="225">
        <v>1</v>
      </c>
      <c r="N63" s="225" t="s">
        <v>284</v>
      </c>
      <c r="O63" s="225">
        <v>0</v>
      </c>
      <c r="P63" s="425"/>
      <c r="Q63" s="426"/>
      <c r="R63" s="469"/>
      <c r="S63" s="469"/>
      <c r="T63" s="469"/>
      <c r="U63" s="469"/>
      <c r="V63" s="469"/>
      <c r="W63" s="101"/>
      <c r="X63" s="412"/>
      <c r="Y63" s="412"/>
      <c r="Z63" s="412"/>
      <c r="AA63" s="412"/>
      <c r="AB63" s="101"/>
      <c r="AC63" s="143"/>
    </row>
    <row r="64" spans="1:29" ht="20.100000000000001" customHeight="1">
      <c r="A64" s="1"/>
      <c r="B64" s="225"/>
      <c r="C64" s="226"/>
      <c r="D64" s="226"/>
      <c r="E64" s="105"/>
      <c r="F64" s="227"/>
      <c r="G64" s="227"/>
      <c r="H64" s="227"/>
      <c r="I64" s="227"/>
      <c r="J64" s="227"/>
      <c r="K64" s="141"/>
      <c r="L64" s="228"/>
      <c r="M64" s="225"/>
      <c r="N64" s="225"/>
      <c r="O64" s="225"/>
      <c r="P64" s="228"/>
      <c r="Q64" s="142"/>
      <c r="R64" s="227"/>
      <c r="S64" s="227"/>
      <c r="T64" s="227"/>
      <c r="U64" s="227"/>
      <c r="V64" s="227"/>
      <c r="W64" s="101"/>
      <c r="X64" s="222"/>
      <c r="Y64" s="222"/>
      <c r="Z64" s="222"/>
      <c r="AA64" s="222"/>
      <c r="AB64" s="101"/>
      <c r="AC64" s="143"/>
    </row>
    <row r="65" spans="1:29" ht="20.100000000000001" customHeight="1">
      <c r="A65" s="1"/>
      <c r="B65" s="421" t="s">
        <v>287</v>
      </c>
      <c r="C65" s="422">
        <v>0.41666666666666669</v>
      </c>
      <c r="D65" s="422"/>
      <c r="E65" s="105"/>
      <c r="F65" s="450" t="str">
        <f>P52</f>
        <v>真岡西サッカークラブブリッツ</v>
      </c>
      <c r="G65" s="450"/>
      <c r="H65" s="450"/>
      <c r="I65" s="450"/>
      <c r="J65" s="450"/>
      <c r="K65" s="424">
        <f>M65+M66</f>
        <v>1</v>
      </c>
      <c r="L65" s="425" t="s">
        <v>283</v>
      </c>
      <c r="M65" s="225">
        <v>1</v>
      </c>
      <c r="N65" s="225" t="s">
        <v>284</v>
      </c>
      <c r="O65" s="225">
        <v>0</v>
      </c>
      <c r="P65" s="425" t="s">
        <v>285</v>
      </c>
      <c r="Q65" s="426">
        <f>O65+O66</f>
        <v>0</v>
      </c>
      <c r="R65" s="427" t="str">
        <f>S52</f>
        <v>大谷北ＦＣフォルテ</v>
      </c>
      <c r="S65" s="427"/>
      <c r="T65" s="427"/>
      <c r="U65" s="427"/>
      <c r="V65" s="427"/>
      <c r="W65" s="101"/>
      <c r="X65" s="412" t="s">
        <v>308</v>
      </c>
      <c r="Y65" s="412"/>
      <c r="Z65" s="412"/>
      <c r="AA65" s="412"/>
      <c r="AB65" s="101"/>
      <c r="AC65" s="143"/>
    </row>
    <row r="66" spans="1:29" ht="20.100000000000001" customHeight="1">
      <c r="A66" s="1"/>
      <c r="B66" s="421"/>
      <c r="C66" s="422"/>
      <c r="D66" s="422"/>
      <c r="E66" s="105"/>
      <c r="F66" s="450"/>
      <c r="G66" s="450"/>
      <c r="H66" s="450"/>
      <c r="I66" s="450"/>
      <c r="J66" s="450"/>
      <c r="K66" s="424"/>
      <c r="L66" s="425"/>
      <c r="M66" s="225">
        <v>0</v>
      </c>
      <c r="N66" s="225" t="s">
        <v>284</v>
      </c>
      <c r="O66" s="225">
        <v>0</v>
      </c>
      <c r="P66" s="425"/>
      <c r="Q66" s="426"/>
      <c r="R66" s="427"/>
      <c r="S66" s="427"/>
      <c r="T66" s="427"/>
      <c r="U66" s="427"/>
      <c r="V66" s="427"/>
      <c r="W66" s="101"/>
      <c r="X66" s="412"/>
      <c r="Y66" s="412"/>
      <c r="Z66" s="412"/>
      <c r="AA66" s="412"/>
      <c r="AB66" s="101"/>
      <c r="AC66" s="143"/>
    </row>
    <row r="67" spans="1:29" ht="20.100000000000001" customHeight="1">
      <c r="A67" s="1"/>
      <c r="B67" s="225"/>
      <c r="C67" s="226"/>
      <c r="D67" s="226"/>
      <c r="E67" s="105"/>
      <c r="F67" s="227"/>
      <c r="G67" s="227"/>
      <c r="H67" s="227"/>
      <c r="I67" s="227"/>
      <c r="J67" s="227"/>
      <c r="K67" s="141"/>
      <c r="L67" s="228"/>
      <c r="M67" s="225"/>
      <c r="N67" s="225"/>
      <c r="O67" s="225"/>
      <c r="P67" s="228"/>
      <c r="Q67" s="142"/>
      <c r="R67" s="227"/>
      <c r="S67" s="227"/>
      <c r="T67" s="227"/>
      <c r="U67" s="227"/>
      <c r="V67" s="227"/>
      <c r="W67" s="101"/>
      <c r="X67" s="222"/>
      <c r="Y67" s="222"/>
      <c r="Z67" s="222"/>
      <c r="AA67" s="222"/>
      <c r="AB67" s="101"/>
      <c r="AC67" s="143"/>
    </row>
    <row r="68" spans="1:29" ht="20.100000000000001" customHeight="1">
      <c r="A68" s="1"/>
      <c r="B68" s="421" t="s">
        <v>289</v>
      </c>
      <c r="C68" s="422">
        <v>0.4375</v>
      </c>
      <c r="D68" s="422"/>
      <c r="E68" s="105"/>
      <c r="F68" s="427" t="str">
        <f>E52</f>
        <v>ＦＣあわのレジェンド</v>
      </c>
      <c r="G68" s="427"/>
      <c r="H68" s="427"/>
      <c r="I68" s="427"/>
      <c r="J68" s="427"/>
      <c r="K68" s="424">
        <f>M68+M69</f>
        <v>0</v>
      </c>
      <c r="L68" s="425" t="s">
        <v>283</v>
      </c>
      <c r="M68" s="225">
        <v>0</v>
      </c>
      <c r="N68" s="225" t="s">
        <v>284</v>
      </c>
      <c r="O68" s="225">
        <v>4</v>
      </c>
      <c r="P68" s="425" t="s">
        <v>285</v>
      </c>
      <c r="Q68" s="426">
        <f>O68+O69</f>
        <v>6</v>
      </c>
      <c r="R68" s="423" t="str">
        <f>K52</f>
        <v>三重・山前ＦＣ</v>
      </c>
      <c r="S68" s="423"/>
      <c r="T68" s="423"/>
      <c r="U68" s="423"/>
      <c r="V68" s="423"/>
      <c r="W68" s="101"/>
      <c r="X68" s="412" t="s">
        <v>309</v>
      </c>
      <c r="Y68" s="412"/>
      <c r="Z68" s="412"/>
      <c r="AA68" s="412"/>
      <c r="AB68" s="101"/>
      <c r="AC68" s="143"/>
    </row>
    <row r="69" spans="1:29" ht="20.100000000000001" customHeight="1">
      <c r="A69" s="1"/>
      <c r="B69" s="421"/>
      <c r="C69" s="422"/>
      <c r="D69" s="422"/>
      <c r="E69" s="105"/>
      <c r="F69" s="427"/>
      <c r="G69" s="427"/>
      <c r="H69" s="427"/>
      <c r="I69" s="427"/>
      <c r="J69" s="427"/>
      <c r="K69" s="424"/>
      <c r="L69" s="425"/>
      <c r="M69" s="225">
        <v>0</v>
      </c>
      <c r="N69" s="225" t="s">
        <v>284</v>
      </c>
      <c r="O69" s="225">
        <v>2</v>
      </c>
      <c r="P69" s="425"/>
      <c r="Q69" s="426"/>
      <c r="R69" s="423"/>
      <c r="S69" s="423"/>
      <c r="T69" s="423"/>
      <c r="U69" s="423"/>
      <c r="V69" s="423"/>
      <c r="W69" s="101"/>
      <c r="X69" s="412"/>
      <c r="Y69" s="412"/>
      <c r="Z69" s="412"/>
      <c r="AA69" s="412"/>
      <c r="AB69" s="101"/>
      <c r="AC69" s="143"/>
    </row>
    <row r="70" spans="1:29" ht="20.100000000000001" customHeight="1">
      <c r="A70" s="1"/>
      <c r="B70" s="225"/>
      <c r="C70" s="226"/>
      <c r="D70" s="226"/>
      <c r="E70" s="105"/>
      <c r="F70" s="227"/>
      <c r="G70" s="227"/>
      <c r="H70" s="227"/>
      <c r="I70" s="227"/>
      <c r="J70" s="227"/>
      <c r="K70" s="141"/>
      <c r="L70" s="228"/>
      <c r="M70" s="225"/>
      <c r="N70" s="225"/>
      <c r="O70" s="225"/>
      <c r="P70" s="228"/>
      <c r="Q70" s="142"/>
      <c r="R70" s="227"/>
      <c r="S70" s="227"/>
      <c r="T70" s="227"/>
      <c r="U70" s="227"/>
      <c r="V70" s="227"/>
      <c r="W70" s="101"/>
      <c r="X70" s="222"/>
      <c r="Y70" s="222"/>
      <c r="Z70" s="222"/>
      <c r="AA70" s="222"/>
      <c r="AB70" s="101"/>
      <c r="AC70" s="143"/>
    </row>
    <row r="71" spans="1:29" ht="20.100000000000001" customHeight="1">
      <c r="A71" s="143"/>
      <c r="B71" s="421" t="s">
        <v>291</v>
      </c>
      <c r="C71" s="422">
        <v>0.45833333333333331</v>
      </c>
      <c r="D71" s="422"/>
      <c r="E71" s="105"/>
      <c r="F71" s="428" t="str">
        <f>P52</f>
        <v>真岡西サッカークラブブリッツ</v>
      </c>
      <c r="G71" s="428"/>
      <c r="H71" s="428"/>
      <c r="I71" s="428"/>
      <c r="J71" s="428"/>
      <c r="K71" s="424">
        <f>M71+M72</f>
        <v>0</v>
      </c>
      <c r="L71" s="425" t="s">
        <v>283</v>
      </c>
      <c r="M71" s="225">
        <v>0</v>
      </c>
      <c r="N71" s="225" t="s">
        <v>284</v>
      </c>
      <c r="O71" s="225">
        <v>0</v>
      </c>
      <c r="P71" s="425" t="s">
        <v>285</v>
      </c>
      <c r="Q71" s="426">
        <f>O71+O72</f>
        <v>4</v>
      </c>
      <c r="R71" s="423" t="str">
        <f>V52</f>
        <v>宝木キッカーズ</v>
      </c>
      <c r="S71" s="423"/>
      <c r="T71" s="423"/>
      <c r="U71" s="423"/>
      <c r="V71" s="423"/>
      <c r="W71" s="101"/>
      <c r="X71" s="412" t="s">
        <v>310</v>
      </c>
      <c r="Y71" s="412"/>
      <c r="Z71" s="412"/>
      <c r="AA71" s="412"/>
      <c r="AB71" s="101"/>
      <c r="AC71" s="143"/>
    </row>
    <row r="72" spans="1:29" ht="20.100000000000001" customHeight="1">
      <c r="A72" s="143"/>
      <c r="B72" s="421"/>
      <c r="C72" s="422"/>
      <c r="D72" s="422"/>
      <c r="E72" s="105"/>
      <c r="F72" s="428"/>
      <c r="G72" s="428"/>
      <c r="H72" s="428"/>
      <c r="I72" s="428"/>
      <c r="J72" s="428"/>
      <c r="K72" s="424"/>
      <c r="L72" s="425"/>
      <c r="M72" s="225">
        <v>0</v>
      </c>
      <c r="N72" s="225" t="s">
        <v>284</v>
      </c>
      <c r="O72" s="225">
        <v>4</v>
      </c>
      <c r="P72" s="425"/>
      <c r="Q72" s="426"/>
      <c r="R72" s="423"/>
      <c r="S72" s="423"/>
      <c r="T72" s="423"/>
      <c r="U72" s="423"/>
      <c r="V72" s="423"/>
      <c r="W72" s="101"/>
      <c r="X72" s="412"/>
      <c r="Y72" s="412"/>
      <c r="Z72" s="412"/>
      <c r="AA72" s="412"/>
      <c r="AB72" s="101"/>
      <c r="AC72" s="143"/>
    </row>
    <row r="73" spans="1:29" ht="20.100000000000001" customHeight="1">
      <c r="A73" s="1"/>
      <c r="B73" s="225"/>
      <c r="C73" s="226"/>
      <c r="D73" s="226"/>
      <c r="E73" s="105"/>
      <c r="F73" s="227"/>
      <c r="G73" s="227"/>
      <c r="H73" s="227"/>
      <c r="I73" s="227"/>
      <c r="J73" s="227"/>
      <c r="K73" s="141"/>
      <c r="L73" s="228"/>
      <c r="M73" s="225"/>
      <c r="N73" s="225"/>
      <c r="O73" s="225"/>
      <c r="P73" s="228"/>
      <c r="Q73" s="142"/>
      <c r="R73" s="227"/>
      <c r="S73" s="227"/>
      <c r="T73" s="227"/>
      <c r="U73" s="227"/>
      <c r="V73" s="227"/>
      <c r="W73" s="101"/>
      <c r="X73" s="222"/>
      <c r="Y73" s="222"/>
      <c r="Z73" s="222"/>
      <c r="AA73" s="222"/>
      <c r="AB73" s="101"/>
      <c r="AC73" s="143"/>
    </row>
    <row r="74" spans="1:29" ht="20.100000000000001" customHeight="1">
      <c r="A74" s="1"/>
      <c r="B74" s="421" t="s">
        <v>293</v>
      </c>
      <c r="C74" s="422">
        <v>0.47916666666666669</v>
      </c>
      <c r="D74" s="422"/>
      <c r="E74" s="105"/>
      <c r="F74" s="428" t="str">
        <f>H52</f>
        <v>国本ジュニアサッカークラブ</v>
      </c>
      <c r="G74" s="428"/>
      <c r="H74" s="428"/>
      <c r="I74" s="428"/>
      <c r="J74" s="428"/>
      <c r="K74" s="424">
        <f>M74+M75</f>
        <v>0</v>
      </c>
      <c r="L74" s="425" t="s">
        <v>283</v>
      </c>
      <c r="M74" s="225">
        <v>0</v>
      </c>
      <c r="N74" s="225" t="s">
        <v>284</v>
      </c>
      <c r="O74" s="225">
        <v>3</v>
      </c>
      <c r="P74" s="425" t="s">
        <v>285</v>
      </c>
      <c r="Q74" s="426">
        <f>O74+O75</f>
        <v>7</v>
      </c>
      <c r="R74" s="423" t="str">
        <f>K52</f>
        <v>三重・山前ＦＣ</v>
      </c>
      <c r="S74" s="423"/>
      <c r="T74" s="423"/>
      <c r="U74" s="423"/>
      <c r="V74" s="423"/>
      <c r="W74" s="101"/>
      <c r="X74" s="412" t="s">
        <v>311</v>
      </c>
      <c r="Y74" s="412"/>
      <c r="Z74" s="412"/>
      <c r="AA74" s="412"/>
      <c r="AB74" s="101"/>
      <c r="AC74" s="143"/>
    </row>
    <row r="75" spans="1:29" ht="20.100000000000001" customHeight="1">
      <c r="A75" s="1"/>
      <c r="B75" s="421"/>
      <c r="C75" s="422"/>
      <c r="D75" s="422"/>
      <c r="E75" s="105"/>
      <c r="F75" s="428"/>
      <c r="G75" s="428"/>
      <c r="H75" s="428"/>
      <c r="I75" s="428"/>
      <c r="J75" s="428"/>
      <c r="K75" s="424"/>
      <c r="L75" s="425"/>
      <c r="M75" s="225">
        <v>0</v>
      </c>
      <c r="N75" s="225" t="s">
        <v>284</v>
      </c>
      <c r="O75" s="225">
        <v>4</v>
      </c>
      <c r="P75" s="425"/>
      <c r="Q75" s="426"/>
      <c r="R75" s="423"/>
      <c r="S75" s="423"/>
      <c r="T75" s="423"/>
      <c r="U75" s="423"/>
      <c r="V75" s="423"/>
      <c r="W75" s="101"/>
      <c r="X75" s="412"/>
      <c r="Y75" s="412"/>
      <c r="Z75" s="412"/>
      <c r="AA75" s="412"/>
      <c r="AB75" s="101"/>
      <c r="AC75" s="143"/>
    </row>
    <row r="76" spans="1:29" ht="20.100000000000001" customHeight="1">
      <c r="A76" s="1"/>
      <c r="B76" s="225"/>
      <c r="C76" s="226"/>
      <c r="D76" s="226"/>
      <c r="E76" s="105"/>
      <c r="F76" s="227"/>
      <c r="G76" s="227"/>
      <c r="H76" s="227"/>
      <c r="I76" s="227"/>
      <c r="J76" s="227"/>
      <c r="K76" s="141"/>
      <c r="L76" s="228"/>
      <c r="M76" s="225"/>
      <c r="N76" s="225"/>
      <c r="O76" s="225"/>
      <c r="P76" s="228"/>
      <c r="Q76" s="142"/>
      <c r="R76" s="227"/>
      <c r="S76" s="227"/>
      <c r="T76" s="227"/>
      <c r="U76" s="227"/>
      <c r="V76" s="227"/>
      <c r="W76" s="101"/>
      <c r="X76" s="222"/>
      <c r="Y76" s="222"/>
      <c r="Z76" s="222"/>
      <c r="AA76" s="222"/>
      <c r="AB76" s="101"/>
      <c r="AC76" s="143"/>
    </row>
    <row r="77" spans="1:29" ht="20.100000000000001" customHeight="1">
      <c r="A77" s="1"/>
      <c r="B77" s="421" t="s">
        <v>295</v>
      </c>
      <c r="C77" s="422">
        <v>0.5</v>
      </c>
      <c r="D77" s="422"/>
      <c r="E77" s="105"/>
      <c r="F77" s="427" t="str">
        <f>S52</f>
        <v>大谷北ＦＣフォルテ</v>
      </c>
      <c r="G77" s="427"/>
      <c r="H77" s="427"/>
      <c r="I77" s="427"/>
      <c r="J77" s="427"/>
      <c r="K77" s="424">
        <f>M77+M78</f>
        <v>0</v>
      </c>
      <c r="L77" s="425" t="s">
        <v>283</v>
      </c>
      <c r="M77" s="225">
        <v>0</v>
      </c>
      <c r="N77" s="225" t="s">
        <v>284</v>
      </c>
      <c r="O77" s="225">
        <v>5</v>
      </c>
      <c r="P77" s="425" t="s">
        <v>285</v>
      </c>
      <c r="Q77" s="426">
        <f>O77+O78</f>
        <v>5</v>
      </c>
      <c r="R77" s="423" t="str">
        <f>V52</f>
        <v>宝木キッカーズ</v>
      </c>
      <c r="S77" s="423"/>
      <c r="T77" s="423"/>
      <c r="U77" s="423"/>
      <c r="V77" s="423"/>
      <c r="W77" s="101"/>
      <c r="X77" s="412" t="s">
        <v>312</v>
      </c>
      <c r="Y77" s="412"/>
      <c r="Z77" s="412"/>
      <c r="AA77" s="412"/>
      <c r="AB77" s="101"/>
      <c r="AC77" s="143"/>
    </row>
    <row r="78" spans="1:29" ht="20.100000000000001" customHeight="1">
      <c r="A78" s="1"/>
      <c r="B78" s="421"/>
      <c r="C78" s="422"/>
      <c r="D78" s="422"/>
      <c r="E78" s="105"/>
      <c r="F78" s="427"/>
      <c r="G78" s="427"/>
      <c r="H78" s="427"/>
      <c r="I78" s="427"/>
      <c r="J78" s="427"/>
      <c r="K78" s="424"/>
      <c r="L78" s="425"/>
      <c r="M78" s="225">
        <v>0</v>
      </c>
      <c r="N78" s="225" t="s">
        <v>284</v>
      </c>
      <c r="O78" s="225">
        <v>0</v>
      </c>
      <c r="P78" s="425"/>
      <c r="Q78" s="426"/>
      <c r="R78" s="423"/>
      <c r="S78" s="423"/>
      <c r="T78" s="423"/>
      <c r="U78" s="423"/>
      <c r="V78" s="423"/>
      <c r="W78" s="101"/>
      <c r="X78" s="412"/>
      <c r="Y78" s="412"/>
      <c r="Z78" s="412"/>
      <c r="AA78" s="412"/>
      <c r="AB78" s="101"/>
      <c r="AC78" s="143"/>
    </row>
    <row r="79" spans="1:29" ht="20.100000000000001" customHeight="1">
      <c r="A79" s="1"/>
      <c r="B79" s="225"/>
      <c r="C79" s="226"/>
      <c r="D79" s="226"/>
      <c r="E79" s="105"/>
      <c r="F79" s="202"/>
      <c r="G79" s="202"/>
      <c r="H79" s="202"/>
      <c r="I79" s="202"/>
      <c r="J79" s="202"/>
      <c r="K79" s="141"/>
      <c r="L79" s="228"/>
      <c r="M79" s="13"/>
      <c r="N79" s="225"/>
      <c r="O79" s="142"/>
      <c r="P79" s="228"/>
      <c r="Q79" s="142"/>
      <c r="R79" s="202"/>
      <c r="S79" s="202"/>
      <c r="T79" s="202"/>
      <c r="U79" s="202"/>
      <c r="V79" s="202"/>
      <c r="W79" s="101"/>
      <c r="X79" s="222"/>
      <c r="Y79" s="222"/>
      <c r="Z79" s="222"/>
      <c r="AA79" s="222"/>
      <c r="AB79" s="101"/>
      <c r="AC79" s="143"/>
    </row>
    <row r="80" spans="1:29" ht="20.100000000000001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3:25" ht="20.100000000000001" customHeight="1">
      <c r="C81" s="413" t="str">
        <f>H48&amp; CHAR(10) &amp;"リーグ"</f>
        <v>H
リーグ</v>
      </c>
      <c r="D81" s="414"/>
      <c r="E81" s="400" t="str">
        <f>E52</f>
        <v>ＦＣあわのレジェンド</v>
      </c>
      <c r="F81" s="401"/>
      <c r="G81" s="400" t="str">
        <f>H52</f>
        <v>国本ジュニアサッカークラブ</v>
      </c>
      <c r="H81" s="401"/>
      <c r="I81" s="417" t="str">
        <f>K52</f>
        <v>三重・山前ＦＣ</v>
      </c>
      <c r="J81" s="418"/>
      <c r="K81" s="408" t="s">
        <v>301</v>
      </c>
      <c r="L81" s="408" t="s">
        <v>302</v>
      </c>
      <c r="M81" s="408" t="s">
        <v>303</v>
      </c>
      <c r="N81" s="144"/>
      <c r="O81" s="413" t="str">
        <f>S48&amp; CHAR(10) &amp;"リーグ"</f>
        <v>HH
リーグ</v>
      </c>
      <c r="P81" s="414"/>
      <c r="Q81" s="442" t="str">
        <f>P52</f>
        <v>真岡西サッカークラブブリッツ</v>
      </c>
      <c r="R81" s="443"/>
      <c r="S81" s="404" t="str">
        <f>S52</f>
        <v>大谷北ＦＣフォルテ</v>
      </c>
      <c r="T81" s="405"/>
      <c r="U81" s="417" t="str">
        <f>V52</f>
        <v>宝木キッカーズ</v>
      </c>
      <c r="V81" s="418"/>
      <c r="W81" s="408" t="s">
        <v>301</v>
      </c>
      <c r="X81" s="408" t="s">
        <v>302</v>
      </c>
      <c r="Y81" s="408" t="s">
        <v>303</v>
      </c>
    </row>
    <row r="82" spans="3:25" ht="20.100000000000001" customHeight="1">
      <c r="C82" s="415"/>
      <c r="D82" s="416"/>
      <c r="E82" s="402"/>
      <c r="F82" s="403"/>
      <c r="G82" s="402"/>
      <c r="H82" s="403"/>
      <c r="I82" s="419"/>
      <c r="J82" s="420"/>
      <c r="K82" s="409"/>
      <c r="L82" s="409"/>
      <c r="M82" s="409"/>
      <c r="N82" s="144"/>
      <c r="O82" s="415"/>
      <c r="P82" s="416"/>
      <c r="Q82" s="448"/>
      <c r="R82" s="449"/>
      <c r="S82" s="406"/>
      <c r="T82" s="407"/>
      <c r="U82" s="419"/>
      <c r="V82" s="420"/>
      <c r="W82" s="409"/>
      <c r="X82" s="409"/>
      <c r="Y82" s="409"/>
    </row>
    <row r="83" spans="3:25" ht="20.100000000000001" customHeight="1">
      <c r="C83" s="404" t="str">
        <f>E52</f>
        <v>ＦＣあわのレジェンド</v>
      </c>
      <c r="D83" s="405"/>
      <c r="E83" s="239"/>
      <c r="F83" s="223"/>
      <c r="G83" s="224">
        <f>K62</f>
        <v>2</v>
      </c>
      <c r="H83" s="240">
        <f>Q62</f>
        <v>2</v>
      </c>
      <c r="I83" s="224">
        <f>K68</f>
        <v>0</v>
      </c>
      <c r="J83" s="240">
        <f>Q68</f>
        <v>6</v>
      </c>
      <c r="K83" s="410">
        <f>COUNTIF(E84:J84,"○")*3+COUNTIF(E84:J84,"△")</f>
        <v>1</v>
      </c>
      <c r="L83" s="392">
        <f>E83-F83+G83-H83+I83-J83</f>
        <v>-6</v>
      </c>
      <c r="M83" s="410">
        <v>2</v>
      </c>
      <c r="N83" s="144"/>
      <c r="O83" s="442" t="str">
        <f>P52</f>
        <v>真岡西サッカークラブブリッツ</v>
      </c>
      <c r="P83" s="443"/>
      <c r="Q83" s="239"/>
      <c r="R83" s="223"/>
      <c r="S83" s="224">
        <f>K65</f>
        <v>1</v>
      </c>
      <c r="T83" s="240">
        <f>Q65</f>
        <v>0</v>
      </c>
      <c r="U83" s="224">
        <f>K71</f>
        <v>0</v>
      </c>
      <c r="V83" s="240">
        <f>Q71</f>
        <v>4</v>
      </c>
      <c r="W83" s="410">
        <f>COUNTIF(Q84:V84,"○")*3+COUNTIF(Q84:V84,"△")</f>
        <v>3</v>
      </c>
      <c r="X83" s="392">
        <f>Q83-R83+S83-T83+U83-V83</f>
        <v>-3</v>
      </c>
      <c r="Y83" s="410">
        <v>2</v>
      </c>
    </row>
    <row r="84" spans="3:25" ht="20.100000000000001" customHeight="1">
      <c r="C84" s="406"/>
      <c r="D84" s="407"/>
      <c r="E84" s="224"/>
      <c r="F84" s="241"/>
      <c r="G84" s="394" t="str">
        <f>IF(G83&gt;H83,"○",IF(G83&lt;H83,"×",IF(G83=H83,"△")))</f>
        <v>△</v>
      </c>
      <c r="H84" s="395"/>
      <c r="I84" s="394" t="str">
        <f t="shared" ref="I84" si="4">IF(I83&gt;J83,"○",IF(I83&lt;J83,"×",IF(I83=J83,"△")))</f>
        <v>×</v>
      </c>
      <c r="J84" s="395"/>
      <c r="K84" s="411"/>
      <c r="L84" s="393"/>
      <c r="M84" s="411"/>
      <c r="N84" s="144"/>
      <c r="O84" s="448"/>
      <c r="P84" s="449"/>
      <c r="Q84" s="224"/>
      <c r="R84" s="241"/>
      <c r="S84" s="394" t="str">
        <f>IF(S83&gt;T83,"○",IF(S83&lt;T83,"×",IF(S83=T83,"△")))</f>
        <v>○</v>
      </c>
      <c r="T84" s="395"/>
      <c r="U84" s="394" t="str">
        <f t="shared" ref="U84" si="5">IF(U83&gt;V83,"○",IF(U83&lt;V83,"×",IF(U83=V83,"△")))</f>
        <v>×</v>
      </c>
      <c r="V84" s="395"/>
      <c r="W84" s="411"/>
      <c r="X84" s="393"/>
      <c r="Y84" s="411"/>
    </row>
    <row r="85" spans="3:25" ht="20.100000000000001" customHeight="1">
      <c r="C85" s="400" t="str">
        <f>H52</f>
        <v>国本ジュニアサッカークラブ</v>
      </c>
      <c r="D85" s="401"/>
      <c r="E85" s="224">
        <f>Q62</f>
        <v>2</v>
      </c>
      <c r="F85" s="240">
        <f>K62</f>
        <v>2</v>
      </c>
      <c r="G85" s="239"/>
      <c r="H85" s="223"/>
      <c r="I85" s="224">
        <f>K74</f>
        <v>0</v>
      </c>
      <c r="J85" s="240">
        <f>Q74</f>
        <v>7</v>
      </c>
      <c r="K85" s="410">
        <f>COUNTIF(E86:J86,"○")*3+COUNTIF(E86:J86,"△")</f>
        <v>1</v>
      </c>
      <c r="L85" s="392">
        <f>E85-F85+G85-H85+I85-J85</f>
        <v>-7</v>
      </c>
      <c r="M85" s="410">
        <v>3</v>
      </c>
      <c r="N85" s="144"/>
      <c r="O85" s="404" t="str">
        <f>S52</f>
        <v>大谷北ＦＣフォルテ</v>
      </c>
      <c r="P85" s="405"/>
      <c r="Q85" s="224">
        <f>Q65</f>
        <v>0</v>
      </c>
      <c r="R85" s="240">
        <f>K65</f>
        <v>1</v>
      </c>
      <c r="S85" s="239"/>
      <c r="T85" s="223"/>
      <c r="U85" s="224">
        <f>K77</f>
        <v>0</v>
      </c>
      <c r="V85" s="240">
        <f>Q77</f>
        <v>5</v>
      </c>
      <c r="W85" s="410">
        <f>COUNTIF(Q86:V86,"○")*3+COUNTIF(Q86:V86,"△")</f>
        <v>0</v>
      </c>
      <c r="X85" s="392">
        <f>Q85-R85+S85-T85+U85-V85</f>
        <v>-6</v>
      </c>
      <c r="Y85" s="410">
        <v>3</v>
      </c>
    </row>
    <row r="86" spans="3:25" ht="20.100000000000001" customHeight="1">
      <c r="C86" s="402"/>
      <c r="D86" s="403"/>
      <c r="E86" s="394" t="str">
        <f>IF(E85&gt;F85,"○",IF(E85&lt;F85,"×",IF(E85=F85,"△")))</f>
        <v>△</v>
      </c>
      <c r="F86" s="395"/>
      <c r="G86" s="224"/>
      <c r="H86" s="241"/>
      <c r="I86" s="394" t="str">
        <f>IF(I85&gt;J85,"○",IF(I85&lt;J85,"×",IF(I85=J85,"△")))</f>
        <v>×</v>
      </c>
      <c r="J86" s="395"/>
      <c r="K86" s="411"/>
      <c r="L86" s="393"/>
      <c r="M86" s="411"/>
      <c r="N86" s="144"/>
      <c r="O86" s="406"/>
      <c r="P86" s="407"/>
      <c r="Q86" s="394" t="str">
        <f>IF(Q85&gt;R85,"○",IF(Q85&lt;R85,"×",IF(Q85=R85,"△")))</f>
        <v>×</v>
      </c>
      <c r="R86" s="395"/>
      <c r="S86" s="224"/>
      <c r="T86" s="241"/>
      <c r="U86" s="394" t="str">
        <f>IF(U85&gt;V85,"○",IF(U85&lt;V85,"×",IF(U85=V85,"△")))</f>
        <v>×</v>
      </c>
      <c r="V86" s="395"/>
      <c r="W86" s="411"/>
      <c r="X86" s="393"/>
      <c r="Y86" s="411"/>
    </row>
    <row r="87" spans="3:25" ht="20.100000000000001" customHeight="1">
      <c r="C87" s="396" t="str">
        <f>K52</f>
        <v>三重・山前ＦＣ</v>
      </c>
      <c r="D87" s="397"/>
      <c r="E87" s="242">
        <f>Q68</f>
        <v>6</v>
      </c>
      <c r="F87" s="240">
        <f>K68</f>
        <v>0</v>
      </c>
      <c r="G87" s="242">
        <f>Q74</f>
        <v>7</v>
      </c>
      <c r="H87" s="240">
        <f>K74</f>
        <v>0</v>
      </c>
      <c r="I87" s="239"/>
      <c r="J87" s="223"/>
      <c r="K87" s="392">
        <f>COUNTIF(E88:J88,"○")*3+COUNTIF(E88:J88,"△")</f>
        <v>6</v>
      </c>
      <c r="L87" s="392">
        <f>E87-F87+G87-H87+I87-J87</f>
        <v>13</v>
      </c>
      <c r="M87" s="392">
        <v>1</v>
      </c>
      <c r="N87" s="144"/>
      <c r="O87" s="396" t="str">
        <f>V52</f>
        <v>宝木キッカーズ</v>
      </c>
      <c r="P87" s="397"/>
      <c r="Q87" s="242">
        <f>Q71</f>
        <v>4</v>
      </c>
      <c r="R87" s="240">
        <f>K71</f>
        <v>0</v>
      </c>
      <c r="S87" s="242">
        <f>Q77</f>
        <v>5</v>
      </c>
      <c r="T87" s="240">
        <f>K77</f>
        <v>0</v>
      </c>
      <c r="U87" s="239"/>
      <c r="V87" s="223"/>
      <c r="W87" s="392">
        <f>COUNTIF(Q88:V88,"○")*3+COUNTIF(Q88:V88,"△")</f>
        <v>6</v>
      </c>
      <c r="X87" s="392">
        <f>Q87-R87+S87-T87+U87-V87</f>
        <v>9</v>
      </c>
      <c r="Y87" s="392">
        <v>1</v>
      </c>
    </row>
    <row r="88" spans="3:25" ht="20.100000000000001" customHeight="1">
      <c r="C88" s="398"/>
      <c r="D88" s="399"/>
      <c r="E88" s="394" t="str">
        <f>IF(E87&gt;F87,"○",IF(E87&lt;F87,"×",IF(E87=F87,"△")))</f>
        <v>○</v>
      </c>
      <c r="F88" s="395"/>
      <c r="G88" s="394" t="str">
        <f>IF(G87&gt;H87,"○",IF(G87&lt;H87,"×",IF(G87=H87,"△")))</f>
        <v>○</v>
      </c>
      <c r="H88" s="395"/>
      <c r="I88" s="224"/>
      <c r="J88" s="241"/>
      <c r="K88" s="393"/>
      <c r="L88" s="393"/>
      <c r="M88" s="393"/>
      <c r="N88" s="144"/>
      <c r="O88" s="398"/>
      <c r="P88" s="399"/>
      <c r="Q88" s="394" t="str">
        <f t="shared" ref="Q88" si="6">IF(Q87&gt;R87,"○",IF(Q87&lt;R87,"×",IF(Q87=R87,"△")))</f>
        <v>○</v>
      </c>
      <c r="R88" s="395"/>
      <c r="S88" s="394" t="str">
        <f t="shared" ref="S88" si="7">IF(S87&gt;T87,"○",IF(S87&lt;T87,"×",IF(S87=T87,"△")))</f>
        <v>○</v>
      </c>
      <c r="T88" s="395"/>
      <c r="U88" s="224"/>
      <c r="V88" s="241"/>
      <c r="W88" s="393"/>
      <c r="X88" s="393"/>
      <c r="Y88" s="393"/>
    </row>
    <row r="89" spans="3:25" ht="20.100000000000001" customHeight="1"/>
    <row r="90" spans="3:25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0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8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319</v>
      </c>
      <c r="P1" s="434"/>
      <c r="Q1" s="434"/>
      <c r="R1" s="434" t="str">
        <f>U10組合せ①!B20</f>
        <v>益子町南運動場B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8" ht="10.199999999999999" customHeight="1">
      <c r="A2" s="23"/>
      <c r="B2" s="23"/>
      <c r="C2" s="23"/>
      <c r="O2" s="230"/>
      <c r="P2" s="230"/>
      <c r="Q2" s="230"/>
      <c r="R2" s="28"/>
      <c r="S2" s="28"/>
      <c r="T2" s="28"/>
      <c r="U2" s="28"/>
      <c r="V2" s="28"/>
      <c r="W2" s="28"/>
    </row>
    <row r="3" spans="1:28" ht="20.100000000000001" customHeight="1">
      <c r="A3" s="23"/>
      <c r="E3" s="108"/>
      <c r="H3" s="435" t="s">
        <v>250</v>
      </c>
      <c r="I3" s="435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251</v>
      </c>
      <c r="T3" s="435"/>
      <c r="U3" s="144"/>
      <c r="V3" s="109"/>
      <c r="W3" s="109"/>
      <c r="X3" s="144"/>
      <c r="Y3" s="144"/>
      <c r="Z3" s="144"/>
      <c r="AA3" s="144"/>
    </row>
    <row r="4" spans="1:28" ht="20.100000000000001" customHeight="1" thickBot="1">
      <c r="A4" s="13"/>
      <c r="E4" s="26"/>
      <c r="F4" s="24"/>
      <c r="G4" s="14"/>
      <c r="H4" s="14"/>
      <c r="I4" s="254"/>
      <c r="J4" s="22"/>
      <c r="K4" s="22"/>
      <c r="L4" s="22"/>
      <c r="M4" s="22"/>
      <c r="N4" s="22"/>
      <c r="O4" s="22"/>
      <c r="P4" s="22"/>
      <c r="Q4" s="14"/>
      <c r="R4" s="14"/>
      <c r="S4" s="24"/>
      <c r="T4" s="254"/>
      <c r="V4" s="22"/>
      <c r="W4" s="22"/>
      <c r="Z4" s="13"/>
    </row>
    <row r="5" spans="1:28" ht="20.100000000000001" customHeight="1" thickTop="1">
      <c r="A5" s="13"/>
      <c r="E5" s="140"/>
      <c r="F5" s="29"/>
      <c r="G5" s="22"/>
      <c r="H5" s="22"/>
      <c r="I5" s="261"/>
      <c r="J5" s="257"/>
      <c r="K5" s="260"/>
      <c r="L5" s="22"/>
      <c r="M5" s="22"/>
      <c r="N5" s="22"/>
      <c r="O5" s="22"/>
      <c r="P5" s="25"/>
      <c r="Q5" s="15"/>
      <c r="R5" s="22"/>
      <c r="S5" s="218"/>
      <c r="T5" s="255"/>
      <c r="U5" s="30"/>
      <c r="V5" s="31"/>
      <c r="W5" s="15"/>
      <c r="X5" s="22"/>
      <c r="Y5" s="22"/>
      <c r="Z5" s="22"/>
    </row>
    <row r="6" spans="1:28" ht="20.100000000000001" customHeight="1">
      <c r="A6" s="13"/>
      <c r="E6" s="436">
        <v>1</v>
      </c>
      <c r="F6" s="436"/>
      <c r="G6" s="26"/>
      <c r="H6" s="436">
        <v>2</v>
      </c>
      <c r="I6" s="436"/>
      <c r="J6" s="26"/>
      <c r="K6" s="436">
        <v>3</v>
      </c>
      <c r="L6" s="436"/>
      <c r="M6" s="26"/>
      <c r="N6" s="26"/>
      <c r="O6" s="26"/>
      <c r="P6" s="436">
        <v>4</v>
      </c>
      <c r="Q6" s="436"/>
      <c r="R6" s="13"/>
      <c r="S6" s="436">
        <v>5</v>
      </c>
      <c r="T6" s="436"/>
      <c r="U6" s="26"/>
      <c r="V6" s="436">
        <v>6</v>
      </c>
      <c r="W6" s="436"/>
      <c r="X6" s="26"/>
      <c r="Y6" s="436"/>
      <c r="Z6" s="436"/>
    </row>
    <row r="7" spans="1:28" ht="20.100000000000001" customHeight="1">
      <c r="A7" s="13"/>
      <c r="D7" s="12"/>
      <c r="E7" s="430" t="str">
        <f>U10組合せ①!C25</f>
        <v>ヴェルフェ矢板Ｕ－１０　ｂｌａｎｃ</v>
      </c>
      <c r="F7" s="430"/>
      <c r="G7" s="4"/>
      <c r="H7" s="430" t="str">
        <f>U10組合せ①!E25</f>
        <v>ＳＵＧＡＯサッカークラブ</v>
      </c>
      <c r="I7" s="430"/>
      <c r="J7" s="4"/>
      <c r="K7" s="451" t="str">
        <f>U10組合せ①!G25</f>
        <v>ＦＥ．アトレチコ佐野</v>
      </c>
      <c r="L7" s="451"/>
      <c r="M7" s="4"/>
      <c r="N7" s="4"/>
      <c r="O7" s="4"/>
      <c r="P7" s="432" t="str">
        <f>U10組合せ①!J25</f>
        <v>茂木ＦＣ</v>
      </c>
      <c r="Q7" s="432"/>
      <c r="R7" s="4"/>
      <c r="S7" s="475" t="str">
        <f>U10組合せ①!L25</f>
        <v>上河内ジュニアサッカークラブ</v>
      </c>
      <c r="T7" s="475"/>
      <c r="U7" s="4"/>
      <c r="V7" s="471" t="str">
        <f>U10組合せ①!N25</f>
        <v xml:space="preserve">Ｆ．Ｃ．栃木ジュニア </v>
      </c>
      <c r="W7" s="471"/>
      <c r="X7" s="4"/>
      <c r="Y7" s="432"/>
      <c r="Z7" s="432"/>
    </row>
    <row r="8" spans="1:28" ht="20.100000000000001" customHeight="1">
      <c r="A8" s="13"/>
      <c r="D8" s="12"/>
      <c r="E8" s="430"/>
      <c r="F8" s="430"/>
      <c r="G8" s="4"/>
      <c r="H8" s="430"/>
      <c r="I8" s="430"/>
      <c r="J8" s="4"/>
      <c r="K8" s="451"/>
      <c r="L8" s="451"/>
      <c r="M8" s="4"/>
      <c r="N8" s="4"/>
      <c r="O8" s="4"/>
      <c r="P8" s="432"/>
      <c r="Q8" s="432"/>
      <c r="R8" s="4"/>
      <c r="S8" s="475"/>
      <c r="T8" s="475"/>
      <c r="U8" s="4"/>
      <c r="V8" s="471"/>
      <c r="W8" s="471"/>
      <c r="X8" s="4"/>
      <c r="Y8" s="432"/>
      <c r="Z8" s="432"/>
    </row>
    <row r="9" spans="1:28" ht="20.100000000000001" customHeight="1">
      <c r="A9" s="13"/>
      <c r="D9" s="12"/>
      <c r="E9" s="430"/>
      <c r="F9" s="430"/>
      <c r="G9" s="4"/>
      <c r="H9" s="430"/>
      <c r="I9" s="430"/>
      <c r="J9" s="4"/>
      <c r="K9" s="451"/>
      <c r="L9" s="451"/>
      <c r="M9" s="4"/>
      <c r="N9" s="4"/>
      <c r="O9" s="4"/>
      <c r="P9" s="432"/>
      <c r="Q9" s="432"/>
      <c r="R9" s="4"/>
      <c r="S9" s="475"/>
      <c r="T9" s="475"/>
      <c r="U9" s="4"/>
      <c r="V9" s="471"/>
      <c r="W9" s="471"/>
      <c r="X9" s="4"/>
      <c r="Y9" s="432"/>
      <c r="Z9" s="432"/>
    </row>
    <row r="10" spans="1:28" ht="20.100000000000001" customHeight="1">
      <c r="A10" s="13"/>
      <c r="D10" s="12"/>
      <c r="E10" s="430"/>
      <c r="F10" s="430"/>
      <c r="G10" s="4"/>
      <c r="H10" s="430"/>
      <c r="I10" s="430"/>
      <c r="J10" s="4"/>
      <c r="K10" s="451"/>
      <c r="L10" s="451"/>
      <c r="M10" s="4"/>
      <c r="N10" s="4"/>
      <c r="O10" s="4"/>
      <c r="P10" s="432"/>
      <c r="Q10" s="432"/>
      <c r="R10" s="4"/>
      <c r="S10" s="475"/>
      <c r="T10" s="475"/>
      <c r="U10" s="4"/>
      <c r="V10" s="471"/>
      <c r="W10" s="471"/>
      <c r="X10" s="4"/>
      <c r="Y10" s="432"/>
      <c r="Z10" s="432"/>
    </row>
    <row r="11" spans="1:28" ht="20.100000000000001" customHeight="1">
      <c r="A11" s="13"/>
      <c r="D11" s="12"/>
      <c r="E11" s="430"/>
      <c r="F11" s="430"/>
      <c r="G11" s="4"/>
      <c r="H11" s="430"/>
      <c r="I11" s="430"/>
      <c r="J11" s="4"/>
      <c r="K11" s="451"/>
      <c r="L11" s="451"/>
      <c r="M11" s="4"/>
      <c r="N11" s="4"/>
      <c r="O11" s="4"/>
      <c r="P11" s="432"/>
      <c r="Q11" s="432"/>
      <c r="R11" s="4"/>
      <c r="S11" s="475"/>
      <c r="T11" s="475"/>
      <c r="U11" s="4"/>
      <c r="V11" s="471"/>
      <c r="W11" s="471"/>
      <c r="X11" s="4"/>
      <c r="Y11" s="432"/>
      <c r="Z11" s="432"/>
    </row>
    <row r="12" spans="1:28" ht="20.100000000000001" customHeight="1">
      <c r="A12" s="13"/>
      <c r="D12" s="12"/>
      <c r="E12" s="430"/>
      <c r="F12" s="430"/>
      <c r="G12" s="4"/>
      <c r="H12" s="430"/>
      <c r="I12" s="430"/>
      <c r="J12" s="4"/>
      <c r="K12" s="451"/>
      <c r="L12" s="451"/>
      <c r="M12" s="4"/>
      <c r="N12" s="4"/>
      <c r="O12" s="4"/>
      <c r="P12" s="432"/>
      <c r="Q12" s="432"/>
      <c r="R12" s="4"/>
      <c r="S12" s="475"/>
      <c r="T12" s="475"/>
      <c r="U12" s="4"/>
      <c r="V12" s="471"/>
      <c r="W12" s="471"/>
      <c r="X12" s="4"/>
      <c r="Y12" s="432"/>
      <c r="Z12" s="432"/>
    </row>
    <row r="13" spans="1:28" ht="20.100000000000001" customHeight="1">
      <c r="A13" s="13"/>
      <c r="D13" s="12"/>
      <c r="E13" s="430"/>
      <c r="F13" s="430"/>
      <c r="G13" s="4"/>
      <c r="H13" s="430"/>
      <c r="I13" s="430"/>
      <c r="J13" s="4"/>
      <c r="K13" s="451"/>
      <c r="L13" s="451"/>
      <c r="M13" s="4"/>
      <c r="N13" s="4"/>
      <c r="O13" s="4"/>
      <c r="P13" s="432"/>
      <c r="Q13" s="432"/>
      <c r="R13" s="4"/>
      <c r="S13" s="475"/>
      <c r="T13" s="475"/>
      <c r="U13" s="4"/>
      <c r="V13" s="471"/>
      <c r="W13" s="471"/>
      <c r="X13" s="4"/>
      <c r="Y13" s="432"/>
      <c r="Z13" s="432"/>
    </row>
    <row r="14" spans="1:28" ht="20.100000000000001" customHeight="1">
      <c r="A14" s="13"/>
      <c r="D14" s="12"/>
      <c r="E14" s="430"/>
      <c r="F14" s="430"/>
      <c r="G14" s="4"/>
      <c r="H14" s="430"/>
      <c r="I14" s="430"/>
      <c r="J14" s="4"/>
      <c r="K14" s="451"/>
      <c r="L14" s="451"/>
      <c r="M14" s="4"/>
      <c r="N14" s="4"/>
      <c r="O14" s="4"/>
      <c r="P14" s="432"/>
      <c r="Q14" s="432"/>
      <c r="R14" s="4"/>
      <c r="S14" s="475"/>
      <c r="T14" s="475"/>
      <c r="U14" s="4"/>
      <c r="V14" s="471"/>
      <c r="W14" s="471"/>
      <c r="X14" s="4"/>
      <c r="Y14" s="432"/>
      <c r="Z14" s="432"/>
    </row>
    <row r="15" spans="1:28" ht="20.100000000000001" customHeight="1">
      <c r="A15" s="13"/>
      <c r="D15" s="12"/>
      <c r="E15" s="229"/>
      <c r="F15" s="229"/>
      <c r="G15" s="4"/>
      <c r="H15" s="229"/>
      <c r="I15" s="229"/>
      <c r="J15" s="4"/>
      <c r="K15" s="229"/>
      <c r="L15" s="229"/>
      <c r="M15" s="4"/>
      <c r="N15" s="4"/>
      <c r="O15" s="4"/>
      <c r="P15" s="229"/>
      <c r="Q15" s="229"/>
      <c r="R15" s="4"/>
      <c r="S15" s="229"/>
      <c r="T15" s="229"/>
      <c r="U15" s="4"/>
      <c r="V15" s="229"/>
      <c r="W15" s="229"/>
      <c r="X15" s="4"/>
      <c r="Y15" s="229"/>
      <c r="Z15" s="229"/>
    </row>
    <row r="16" spans="1:28" ht="20.10000000000000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102"/>
      <c r="X16" s="433" t="s">
        <v>281</v>
      </c>
      <c r="Y16" s="433"/>
      <c r="Z16" s="433"/>
      <c r="AA16" s="433"/>
      <c r="AB16" s="102"/>
    </row>
    <row r="17" spans="1:29" ht="20.100000000000001" customHeight="1">
      <c r="A17" s="1"/>
      <c r="B17" s="421" t="s">
        <v>282</v>
      </c>
      <c r="C17" s="422">
        <v>0.39583333333333331</v>
      </c>
      <c r="D17" s="422"/>
      <c r="E17" s="105"/>
      <c r="F17" s="423" t="str">
        <f>E7</f>
        <v>ヴェルフェ矢板Ｕ－１０　ｂｌａｎｃ</v>
      </c>
      <c r="G17" s="423"/>
      <c r="H17" s="423"/>
      <c r="I17" s="423"/>
      <c r="J17" s="423"/>
      <c r="K17" s="424">
        <f>M17+M18</f>
        <v>9</v>
      </c>
      <c r="L17" s="425" t="s">
        <v>283</v>
      </c>
      <c r="M17" s="225">
        <v>6</v>
      </c>
      <c r="N17" s="225" t="s">
        <v>284</v>
      </c>
      <c r="O17" s="225">
        <v>0</v>
      </c>
      <c r="P17" s="425" t="s">
        <v>285</v>
      </c>
      <c r="Q17" s="426">
        <f>O17+O18</f>
        <v>0</v>
      </c>
      <c r="R17" s="427" t="str">
        <f>H7</f>
        <v>ＳＵＧＡＯサッカークラブ</v>
      </c>
      <c r="S17" s="427"/>
      <c r="T17" s="427"/>
      <c r="U17" s="427"/>
      <c r="V17" s="427"/>
      <c r="W17" s="101"/>
      <c r="X17" s="412" t="s">
        <v>307</v>
      </c>
      <c r="Y17" s="412"/>
      <c r="Z17" s="412"/>
      <c r="AA17" s="412"/>
      <c r="AB17" s="101"/>
      <c r="AC17" s="143"/>
    </row>
    <row r="18" spans="1:29" ht="20.100000000000001" customHeight="1">
      <c r="A18" s="1"/>
      <c r="B18" s="421"/>
      <c r="C18" s="422"/>
      <c r="D18" s="422"/>
      <c r="E18" s="105"/>
      <c r="F18" s="423"/>
      <c r="G18" s="423"/>
      <c r="H18" s="423"/>
      <c r="I18" s="423"/>
      <c r="J18" s="423"/>
      <c r="K18" s="424"/>
      <c r="L18" s="425"/>
      <c r="M18" s="225">
        <v>3</v>
      </c>
      <c r="N18" s="225" t="s">
        <v>284</v>
      </c>
      <c r="O18" s="225">
        <v>0</v>
      </c>
      <c r="P18" s="425"/>
      <c r="Q18" s="426"/>
      <c r="R18" s="427"/>
      <c r="S18" s="427"/>
      <c r="T18" s="427"/>
      <c r="U18" s="427"/>
      <c r="V18" s="427"/>
      <c r="W18" s="101"/>
      <c r="X18" s="412"/>
      <c r="Y18" s="412"/>
      <c r="Z18" s="412"/>
      <c r="AA18" s="412"/>
      <c r="AB18" s="101"/>
      <c r="AC18" s="143"/>
    </row>
    <row r="19" spans="1:29" ht="20.100000000000001" customHeight="1">
      <c r="A19" s="1"/>
      <c r="B19" s="225"/>
      <c r="C19" s="226"/>
      <c r="D19" s="226"/>
      <c r="E19" s="105"/>
      <c r="F19" s="227"/>
      <c r="G19" s="227"/>
      <c r="H19" s="227"/>
      <c r="I19" s="227"/>
      <c r="J19" s="227"/>
      <c r="K19" s="141"/>
      <c r="L19" s="228"/>
      <c r="M19" s="225"/>
      <c r="N19" s="225"/>
      <c r="O19" s="225"/>
      <c r="P19" s="228"/>
      <c r="Q19" s="142"/>
      <c r="R19" s="227"/>
      <c r="S19" s="227"/>
      <c r="T19" s="227"/>
      <c r="U19" s="227"/>
      <c r="V19" s="227"/>
      <c r="W19" s="101"/>
      <c r="X19" s="222"/>
      <c r="Y19" s="222"/>
      <c r="Z19" s="222"/>
      <c r="AA19" s="222"/>
      <c r="AB19" s="101"/>
      <c r="AC19" s="143"/>
    </row>
    <row r="20" spans="1:29" ht="20.100000000000001" customHeight="1">
      <c r="A20" s="1"/>
      <c r="B20" s="421" t="s">
        <v>287</v>
      </c>
      <c r="C20" s="422">
        <v>0.41666666666666669</v>
      </c>
      <c r="D20" s="422"/>
      <c r="E20" s="105"/>
      <c r="F20" s="427" t="str">
        <f>P7</f>
        <v>茂木ＦＣ</v>
      </c>
      <c r="G20" s="427"/>
      <c r="H20" s="427"/>
      <c r="I20" s="427"/>
      <c r="J20" s="427"/>
      <c r="K20" s="424">
        <f>M20+M21</f>
        <v>0</v>
      </c>
      <c r="L20" s="425" t="s">
        <v>283</v>
      </c>
      <c r="M20" s="225">
        <v>0</v>
      </c>
      <c r="N20" s="225" t="s">
        <v>284</v>
      </c>
      <c r="O20" s="225">
        <v>1</v>
      </c>
      <c r="P20" s="425" t="s">
        <v>285</v>
      </c>
      <c r="Q20" s="426">
        <f>O20+O21</f>
        <v>2</v>
      </c>
      <c r="R20" s="474" t="str">
        <f>S7</f>
        <v>上河内ジュニアサッカークラブ</v>
      </c>
      <c r="S20" s="474"/>
      <c r="T20" s="474"/>
      <c r="U20" s="474"/>
      <c r="V20" s="474"/>
      <c r="W20" s="101"/>
      <c r="X20" s="412" t="s">
        <v>308</v>
      </c>
      <c r="Y20" s="412"/>
      <c r="Z20" s="412"/>
      <c r="AA20" s="412"/>
      <c r="AB20" s="101"/>
      <c r="AC20" s="143"/>
    </row>
    <row r="21" spans="1:29" ht="20.100000000000001" customHeight="1">
      <c r="A21" s="1"/>
      <c r="B21" s="421"/>
      <c r="C21" s="422"/>
      <c r="D21" s="422"/>
      <c r="E21" s="105"/>
      <c r="F21" s="427"/>
      <c r="G21" s="427"/>
      <c r="H21" s="427"/>
      <c r="I21" s="427"/>
      <c r="J21" s="427"/>
      <c r="K21" s="424"/>
      <c r="L21" s="425"/>
      <c r="M21" s="225">
        <v>0</v>
      </c>
      <c r="N21" s="225" t="s">
        <v>284</v>
      </c>
      <c r="O21" s="225">
        <v>1</v>
      </c>
      <c r="P21" s="425"/>
      <c r="Q21" s="426"/>
      <c r="R21" s="474"/>
      <c r="S21" s="474"/>
      <c r="T21" s="474"/>
      <c r="U21" s="474"/>
      <c r="V21" s="474"/>
      <c r="W21" s="101"/>
      <c r="X21" s="412"/>
      <c r="Y21" s="412"/>
      <c r="Z21" s="412"/>
      <c r="AA21" s="412"/>
      <c r="AB21" s="101"/>
      <c r="AC21" s="143"/>
    </row>
    <row r="22" spans="1:29" ht="20.100000000000001" customHeight="1">
      <c r="A22" s="1"/>
      <c r="B22" s="225"/>
      <c r="C22" s="226"/>
      <c r="D22" s="226"/>
      <c r="E22" s="105"/>
      <c r="F22" s="227"/>
      <c r="G22" s="227"/>
      <c r="H22" s="227"/>
      <c r="I22" s="227"/>
      <c r="J22" s="227"/>
      <c r="K22" s="141"/>
      <c r="L22" s="228"/>
      <c r="M22" s="225"/>
      <c r="N22" s="225"/>
      <c r="O22" s="225"/>
      <c r="P22" s="228"/>
      <c r="Q22" s="142"/>
      <c r="R22" s="227"/>
      <c r="S22" s="227"/>
      <c r="T22" s="227"/>
      <c r="U22" s="227"/>
      <c r="V22" s="227"/>
      <c r="W22" s="101"/>
      <c r="X22" s="222"/>
      <c r="Y22" s="222"/>
      <c r="Z22" s="222"/>
      <c r="AA22" s="222"/>
      <c r="AB22" s="101"/>
      <c r="AC22" s="143"/>
    </row>
    <row r="23" spans="1:29" ht="20.100000000000001" customHeight="1">
      <c r="A23" s="1"/>
      <c r="B23" s="421" t="s">
        <v>289</v>
      </c>
      <c r="C23" s="422">
        <v>0.4375</v>
      </c>
      <c r="D23" s="422"/>
      <c r="E23" s="105"/>
      <c r="F23" s="427" t="str">
        <f>E7</f>
        <v>ヴェルフェ矢板Ｕ－１０　ｂｌａｎｃ</v>
      </c>
      <c r="G23" s="427"/>
      <c r="H23" s="427"/>
      <c r="I23" s="427"/>
      <c r="J23" s="427"/>
      <c r="K23" s="424">
        <f>M23+M24</f>
        <v>0</v>
      </c>
      <c r="L23" s="425" t="s">
        <v>283</v>
      </c>
      <c r="M23" s="225">
        <v>0</v>
      </c>
      <c r="N23" s="225" t="s">
        <v>284</v>
      </c>
      <c r="O23" s="225">
        <v>1</v>
      </c>
      <c r="P23" s="425" t="s">
        <v>285</v>
      </c>
      <c r="Q23" s="426">
        <f>O23+O24</f>
        <v>4</v>
      </c>
      <c r="R23" s="423" t="str">
        <f>K7</f>
        <v>ＦＥ．アトレチコ佐野</v>
      </c>
      <c r="S23" s="423"/>
      <c r="T23" s="423"/>
      <c r="U23" s="423"/>
      <c r="V23" s="423"/>
      <c r="W23" s="101"/>
      <c r="X23" s="412" t="s">
        <v>309</v>
      </c>
      <c r="Y23" s="412"/>
      <c r="Z23" s="412"/>
      <c r="AA23" s="412"/>
      <c r="AB23" s="101"/>
      <c r="AC23" s="143"/>
    </row>
    <row r="24" spans="1:29" ht="20.100000000000001" customHeight="1">
      <c r="A24" s="1"/>
      <c r="B24" s="421"/>
      <c r="C24" s="422"/>
      <c r="D24" s="422"/>
      <c r="E24" s="105"/>
      <c r="F24" s="427"/>
      <c r="G24" s="427"/>
      <c r="H24" s="427"/>
      <c r="I24" s="427"/>
      <c r="J24" s="427"/>
      <c r="K24" s="424"/>
      <c r="L24" s="425"/>
      <c r="M24" s="225">
        <v>0</v>
      </c>
      <c r="N24" s="225" t="s">
        <v>284</v>
      </c>
      <c r="O24" s="225">
        <v>3</v>
      </c>
      <c r="P24" s="425"/>
      <c r="Q24" s="426"/>
      <c r="R24" s="423"/>
      <c r="S24" s="423"/>
      <c r="T24" s="423"/>
      <c r="U24" s="423"/>
      <c r="V24" s="423"/>
      <c r="W24" s="101"/>
      <c r="X24" s="412"/>
      <c r="Y24" s="412"/>
      <c r="Z24" s="412"/>
      <c r="AA24" s="412"/>
      <c r="AB24" s="101"/>
      <c r="AC24" s="143"/>
    </row>
    <row r="25" spans="1:29" ht="20.100000000000001" customHeight="1">
      <c r="A25" s="1"/>
      <c r="B25" s="225"/>
      <c r="C25" s="226"/>
      <c r="D25" s="226"/>
      <c r="E25" s="105"/>
      <c r="F25" s="227"/>
      <c r="G25" s="227"/>
      <c r="H25" s="227"/>
      <c r="I25" s="227"/>
      <c r="J25" s="227"/>
      <c r="K25" s="141"/>
      <c r="L25" s="228"/>
      <c r="M25" s="225"/>
      <c r="N25" s="225"/>
      <c r="O25" s="225"/>
      <c r="P25" s="228"/>
      <c r="Q25" s="142"/>
      <c r="R25" s="227"/>
      <c r="S25" s="227"/>
      <c r="T25" s="227"/>
      <c r="U25" s="227"/>
      <c r="V25" s="227"/>
      <c r="W25" s="101"/>
      <c r="X25" s="222"/>
      <c r="Y25" s="222"/>
      <c r="Z25" s="222"/>
      <c r="AA25" s="222"/>
      <c r="AB25" s="101"/>
      <c r="AC25" s="143"/>
    </row>
    <row r="26" spans="1:29" ht="20.100000000000001" customHeight="1">
      <c r="A26" s="143"/>
      <c r="B26" s="421" t="s">
        <v>291</v>
      </c>
      <c r="C26" s="422">
        <v>0.45833333333333331</v>
      </c>
      <c r="D26" s="422"/>
      <c r="E26" s="105"/>
      <c r="F26" s="423" t="str">
        <f>P7</f>
        <v>茂木ＦＣ</v>
      </c>
      <c r="G26" s="423"/>
      <c r="H26" s="423"/>
      <c r="I26" s="423"/>
      <c r="J26" s="423"/>
      <c r="K26" s="424">
        <f>M26+M27</f>
        <v>2</v>
      </c>
      <c r="L26" s="425" t="s">
        <v>283</v>
      </c>
      <c r="M26" s="225">
        <v>1</v>
      </c>
      <c r="N26" s="225" t="s">
        <v>284</v>
      </c>
      <c r="O26" s="225">
        <v>0</v>
      </c>
      <c r="P26" s="425" t="s">
        <v>285</v>
      </c>
      <c r="Q26" s="426">
        <f>O26+O27</f>
        <v>1</v>
      </c>
      <c r="R26" s="427" t="str">
        <f>V7</f>
        <v xml:space="preserve">Ｆ．Ｃ．栃木ジュニア </v>
      </c>
      <c r="S26" s="427"/>
      <c r="T26" s="427"/>
      <c r="U26" s="427"/>
      <c r="V26" s="427"/>
      <c r="W26" s="101"/>
      <c r="X26" s="412" t="s">
        <v>310</v>
      </c>
      <c r="Y26" s="412"/>
      <c r="Z26" s="412"/>
      <c r="AA26" s="412"/>
      <c r="AB26" s="101"/>
      <c r="AC26" s="143"/>
    </row>
    <row r="27" spans="1:29" ht="20.100000000000001" customHeight="1">
      <c r="A27" s="143"/>
      <c r="B27" s="421"/>
      <c r="C27" s="422"/>
      <c r="D27" s="422"/>
      <c r="E27" s="105"/>
      <c r="F27" s="423"/>
      <c r="G27" s="423"/>
      <c r="H27" s="423"/>
      <c r="I27" s="423"/>
      <c r="J27" s="423"/>
      <c r="K27" s="424"/>
      <c r="L27" s="425"/>
      <c r="M27" s="225">
        <v>1</v>
      </c>
      <c r="N27" s="225" t="s">
        <v>284</v>
      </c>
      <c r="O27" s="225">
        <v>1</v>
      </c>
      <c r="P27" s="425"/>
      <c r="Q27" s="426"/>
      <c r="R27" s="427"/>
      <c r="S27" s="427"/>
      <c r="T27" s="427"/>
      <c r="U27" s="427"/>
      <c r="V27" s="427"/>
      <c r="W27" s="101"/>
      <c r="X27" s="412"/>
      <c r="Y27" s="412"/>
      <c r="Z27" s="412"/>
      <c r="AA27" s="412"/>
      <c r="AB27" s="101"/>
      <c r="AC27" s="143"/>
    </row>
    <row r="28" spans="1:29" ht="20.100000000000001" customHeight="1">
      <c r="A28" s="1"/>
      <c r="B28" s="225"/>
      <c r="C28" s="226"/>
      <c r="D28" s="226"/>
      <c r="E28" s="105"/>
      <c r="F28" s="227"/>
      <c r="G28" s="227"/>
      <c r="H28" s="227"/>
      <c r="I28" s="227"/>
      <c r="J28" s="227"/>
      <c r="K28" s="141"/>
      <c r="L28" s="228"/>
      <c r="M28" s="225"/>
      <c r="N28" s="225"/>
      <c r="O28" s="225"/>
      <c r="P28" s="228"/>
      <c r="Q28" s="142"/>
      <c r="R28" s="227"/>
      <c r="S28" s="227"/>
      <c r="T28" s="227"/>
      <c r="U28" s="227"/>
      <c r="V28" s="227"/>
      <c r="W28" s="101"/>
      <c r="X28" s="222"/>
      <c r="Y28" s="222"/>
      <c r="Z28" s="222"/>
      <c r="AA28" s="222"/>
      <c r="AB28" s="101"/>
      <c r="AC28" s="143"/>
    </row>
    <row r="29" spans="1:29" ht="20.100000000000001" customHeight="1">
      <c r="A29" s="1"/>
      <c r="B29" s="421" t="s">
        <v>293</v>
      </c>
      <c r="C29" s="422">
        <v>0.47916666666666669</v>
      </c>
      <c r="D29" s="422"/>
      <c r="E29" s="105"/>
      <c r="F29" s="427" t="str">
        <f>H7</f>
        <v>ＳＵＧＡＯサッカークラブ</v>
      </c>
      <c r="G29" s="427"/>
      <c r="H29" s="427"/>
      <c r="I29" s="427"/>
      <c r="J29" s="427"/>
      <c r="K29" s="424">
        <f>M29+M30</f>
        <v>0</v>
      </c>
      <c r="L29" s="425" t="s">
        <v>283</v>
      </c>
      <c r="M29" s="225">
        <v>0</v>
      </c>
      <c r="N29" s="225" t="s">
        <v>284</v>
      </c>
      <c r="O29" s="225">
        <v>5</v>
      </c>
      <c r="P29" s="425" t="s">
        <v>285</v>
      </c>
      <c r="Q29" s="426">
        <f>O29+O30</f>
        <v>8</v>
      </c>
      <c r="R29" s="423" t="str">
        <f>K7</f>
        <v>ＦＥ．アトレチコ佐野</v>
      </c>
      <c r="S29" s="423"/>
      <c r="T29" s="423"/>
      <c r="U29" s="423"/>
      <c r="V29" s="423"/>
      <c r="W29" s="101"/>
      <c r="X29" s="412" t="s">
        <v>311</v>
      </c>
      <c r="Y29" s="412"/>
      <c r="Z29" s="412"/>
      <c r="AA29" s="412"/>
      <c r="AB29" s="101"/>
      <c r="AC29" s="143"/>
    </row>
    <row r="30" spans="1:29" ht="20.100000000000001" customHeight="1">
      <c r="A30" s="1"/>
      <c r="B30" s="421"/>
      <c r="C30" s="422"/>
      <c r="D30" s="422"/>
      <c r="E30" s="105"/>
      <c r="F30" s="427"/>
      <c r="G30" s="427"/>
      <c r="H30" s="427"/>
      <c r="I30" s="427"/>
      <c r="J30" s="427"/>
      <c r="K30" s="424"/>
      <c r="L30" s="425"/>
      <c r="M30" s="225">
        <v>0</v>
      </c>
      <c r="N30" s="225" t="s">
        <v>284</v>
      </c>
      <c r="O30" s="225">
        <v>3</v>
      </c>
      <c r="P30" s="425"/>
      <c r="Q30" s="426"/>
      <c r="R30" s="423"/>
      <c r="S30" s="423"/>
      <c r="T30" s="423"/>
      <c r="U30" s="423"/>
      <c r="V30" s="423"/>
      <c r="W30" s="101"/>
      <c r="X30" s="412"/>
      <c r="Y30" s="412"/>
      <c r="Z30" s="412"/>
      <c r="AA30" s="412"/>
      <c r="AB30" s="101"/>
      <c r="AC30" s="143"/>
    </row>
    <row r="31" spans="1:29" ht="20.100000000000001" customHeight="1">
      <c r="A31" s="1"/>
      <c r="B31" s="225"/>
      <c r="C31" s="226"/>
      <c r="D31" s="226"/>
      <c r="E31" s="105"/>
      <c r="F31" s="227"/>
      <c r="G31" s="227"/>
      <c r="H31" s="227"/>
      <c r="I31" s="227"/>
      <c r="J31" s="227"/>
      <c r="K31" s="141"/>
      <c r="L31" s="228"/>
      <c r="M31" s="225"/>
      <c r="N31" s="225"/>
      <c r="O31" s="225"/>
      <c r="P31" s="228"/>
      <c r="Q31" s="142"/>
      <c r="R31" s="227"/>
      <c r="S31" s="227"/>
      <c r="T31" s="227"/>
      <c r="U31" s="227"/>
      <c r="V31" s="227"/>
      <c r="W31" s="101"/>
      <c r="X31" s="222"/>
      <c r="Y31" s="222"/>
      <c r="Z31" s="222"/>
      <c r="AA31" s="222"/>
      <c r="AB31" s="101"/>
      <c r="AC31" s="143"/>
    </row>
    <row r="32" spans="1:29" ht="20.100000000000001" customHeight="1">
      <c r="A32" s="1"/>
      <c r="B32" s="421" t="s">
        <v>295</v>
      </c>
      <c r="C32" s="422">
        <v>0.5</v>
      </c>
      <c r="D32" s="422"/>
      <c r="E32" s="105"/>
      <c r="F32" s="474" t="str">
        <f>S7</f>
        <v>上河内ジュニアサッカークラブ</v>
      </c>
      <c r="G32" s="474"/>
      <c r="H32" s="474"/>
      <c r="I32" s="474"/>
      <c r="J32" s="474"/>
      <c r="K32" s="424">
        <f>M32+M33</f>
        <v>4</v>
      </c>
      <c r="L32" s="425" t="s">
        <v>283</v>
      </c>
      <c r="M32" s="225">
        <v>2</v>
      </c>
      <c r="N32" s="225" t="s">
        <v>284</v>
      </c>
      <c r="O32" s="225">
        <v>1</v>
      </c>
      <c r="P32" s="425" t="s">
        <v>285</v>
      </c>
      <c r="Q32" s="426">
        <f>O32+O33</f>
        <v>2</v>
      </c>
      <c r="R32" s="427" t="str">
        <f>V7</f>
        <v xml:space="preserve">Ｆ．Ｃ．栃木ジュニア </v>
      </c>
      <c r="S32" s="427"/>
      <c r="T32" s="427"/>
      <c r="U32" s="427"/>
      <c r="V32" s="427"/>
      <c r="W32" s="101"/>
      <c r="X32" s="412" t="s">
        <v>312</v>
      </c>
      <c r="Y32" s="412"/>
      <c r="Z32" s="412"/>
      <c r="AA32" s="412"/>
      <c r="AB32" s="101"/>
      <c r="AC32" s="143"/>
    </row>
    <row r="33" spans="1:29" ht="20.100000000000001" customHeight="1">
      <c r="A33" s="1"/>
      <c r="B33" s="421"/>
      <c r="C33" s="422"/>
      <c r="D33" s="422"/>
      <c r="E33" s="105"/>
      <c r="F33" s="474"/>
      <c r="G33" s="474"/>
      <c r="H33" s="474"/>
      <c r="I33" s="474"/>
      <c r="J33" s="474"/>
      <c r="K33" s="424"/>
      <c r="L33" s="425"/>
      <c r="M33" s="225">
        <v>2</v>
      </c>
      <c r="N33" s="225" t="s">
        <v>284</v>
      </c>
      <c r="O33" s="225">
        <v>1</v>
      </c>
      <c r="P33" s="425"/>
      <c r="Q33" s="426"/>
      <c r="R33" s="427"/>
      <c r="S33" s="427"/>
      <c r="T33" s="427"/>
      <c r="U33" s="427"/>
      <c r="V33" s="427"/>
      <c r="W33" s="101"/>
      <c r="X33" s="412"/>
      <c r="Y33" s="412"/>
      <c r="Z33" s="412"/>
      <c r="AA33" s="412"/>
      <c r="AB33" s="101"/>
      <c r="AC33" s="143"/>
    </row>
    <row r="34" spans="1:29" ht="20.100000000000001" customHeight="1">
      <c r="A34" s="1"/>
      <c r="B34" s="225"/>
      <c r="C34" s="226"/>
      <c r="D34" s="226"/>
      <c r="E34" s="105"/>
      <c r="F34" s="202"/>
      <c r="G34" s="202"/>
      <c r="H34" s="202"/>
      <c r="I34" s="202"/>
      <c r="J34" s="202"/>
      <c r="K34" s="141"/>
      <c r="L34" s="228"/>
      <c r="M34" s="13"/>
      <c r="N34" s="225"/>
      <c r="O34" s="142"/>
      <c r="P34" s="228"/>
      <c r="Q34" s="142"/>
      <c r="R34" s="202"/>
      <c r="S34" s="202"/>
      <c r="T34" s="202"/>
      <c r="U34" s="202"/>
      <c r="V34" s="202"/>
      <c r="W34" s="101"/>
      <c r="X34" s="222"/>
      <c r="Y34" s="222"/>
      <c r="Z34" s="222"/>
      <c r="AA34" s="222"/>
      <c r="AB34" s="101"/>
      <c r="AC34" s="143"/>
    </row>
    <row r="35" spans="1:29" ht="20.10000000000000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9" ht="20.100000000000001" customHeight="1">
      <c r="C36" s="413" t="str">
        <f>H3&amp; CHAR(10) &amp;"リーグ"</f>
        <v>I
リーグ</v>
      </c>
      <c r="D36" s="414"/>
      <c r="E36" s="400" t="str">
        <f>E7</f>
        <v>ヴェルフェ矢板Ｕ－１０　ｂｌａｎｃ</v>
      </c>
      <c r="F36" s="401"/>
      <c r="G36" s="400" t="str">
        <f>H7</f>
        <v>ＳＵＧＡＯサッカークラブ</v>
      </c>
      <c r="H36" s="401"/>
      <c r="I36" s="417" t="str">
        <f>K7</f>
        <v>ＦＥ．アトレチコ佐野</v>
      </c>
      <c r="J36" s="418"/>
      <c r="K36" s="408" t="s">
        <v>301</v>
      </c>
      <c r="L36" s="408" t="s">
        <v>302</v>
      </c>
      <c r="M36" s="408" t="s">
        <v>303</v>
      </c>
      <c r="N36" s="144"/>
      <c r="O36" s="413" t="str">
        <f>S3&amp; CHAR(10) &amp;"リーグ"</f>
        <v>II
リーグ</v>
      </c>
      <c r="P36" s="414"/>
      <c r="Q36" s="417" t="str">
        <f>P7</f>
        <v>茂木ＦＣ</v>
      </c>
      <c r="R36" s="418"/>
      <c r="S36" s="442" t="str">
        <f>S7</f>
        <v>上河内ジュニアサッカークラブ</v>
      </c>
      <c r="T36" s="443"/>
      <c r="U36" s="404" t="str">
        <f>V7</f>
        <v xml:space="preserve">Ｆ．Ｃ．栃木ジュニア </v>
      </c>
      <c r="V36" s="405"/>
      <c r="W36" s="408" t="s">
        <v>301</v>
      </c>
      <c r="X36" s="408" t="s">
        <v>302</v>
      </c>
      <c r="Y36" s="408" t="s">
        <v>303</v>
      </c>
    </row>
    <row r="37" spans="1:29" ht="20.100000000000001" customHeight="1">
      <c r="C37" s="415"/>
      <c r="D37" s="416"/>
      <c r="E37" s="402"/>
      <c r="F37" s="403"/>
      <c r="G37" s="402"/>
      <c r="H37" s="403"/>
      <c r="I37" s="419"/>
      <c r="J37" s="420"/>
      <c r="K37" s="409"/>
      <c r="L37" s="409"/>
      <c r="M37" s="409"/>
      <c r="N37" s="144"/>
      <c r="O37" s="415"/>
      <c r="P37" s="416"/>
      <c r="Q37" s="419"/>
      <c r="R37" s="420"/>
      <c r="S37" s="448"/>
      <c r="T37" s="449"/>
      <c r="U37" s="406"/>
      <c r="V37" s="407"/>
      <c r="W37" s="409"/>
      <c r="X37" s="409"/>
      <c r="Y37" s="409"/>
    </row>
    <row r="38" spans="1:29" ht="20.100000000000001" customHeight="1">
      <c r="C38" s="400" t="str">
        <f>E7</f>
        <v>ヴェルフェ矢板Ｕ－１０　ｂｌａｎｃ</v>
      </c>
      <c r="D38" s="401"/>
      <c r="E38" s="239"/>
      <c r="F38" s="223"/>
      <c r="G38" s="224">
        <f>K17</f>
        <v>9</v>
      </c>
      <c r="H38" s="240">
        <f>Q17</f>
        <v>0</v>
      </c>
      <c r="I38" s="224">
        <f>K23</f>
        <v>0</v>
      </c>
      <c r="J38" s="240">
        <f>Q23</f>
        <v>4</v>
      </c>
      <c r="K38" s="410">
        <f>COUNTIF(E39:J39,"○")*3+COUNTIF(E39:J39,"△")</f>
        <v>3</v>
      </c>
      <c r="L38" s="392">
        <f>E38-F38+G38-H38+I38-J38</f>
        <v>5</v>
      </c>
      <c r="M38" s="410">
        <v>2</v>
      </c>
      <c r="N38" s="144"/>
      <c r="O38" s="396" t="str">
        <f>P7</f>
        <v>茂木ＦＣ</v>
      </c>
      <c r="P38" s="397"/>
      <c r="Q38" s="239"/>
      <c r="R38" s="223"/>
      <c r="S38" s="224">
        <f>K20</f>
        <v>0</v>
      </c>
      <c r="T38" s="240">
        <f>Q20</f>
        <v>2</v>
      </c>
      <c r="U38" s="224">
        <f>K26</f>
        <v>2</v>
      </c>
      <c r="V38" s="240">
        <f>Q26</f>
        <v>1</v>
      </c>
      <c r="W38" s="410">
        <f>COUNTIF(Q39:V39,"○")*3+COUNTIF(Q39:V39,"△")</f>
        <v>3</v>
      </c>
      <c r="X38" s="392">
        <f>Q38-R38+S38-T38+U38-V38</f>
        <v>-1</v>
      </c>
      <c r="Y38" s="410">
        <v>2</v>
      </c>
    </row>
    <row r="39" spans="1:29" ht="20.100000000000001" customHeight="1">
      <c r="C39" s="402"/>
      <c r="D39" s="403"/>
      <c r="E39" s="224"/>
      <c r="F39" s="241"/>
      <c r="G39" s="394" t="str">
        <f>IF(G38&gt;H38,"○",IF(G38&lt;H38,"×",IF(G38=H38,"△")))</f>
        <v>○</v>
      </c>
      <c r="H39" s="395"/>
      <c r="I39" s="394" t="str">
        <f t="shared" ref="I39" si="0">IF(I38&gt;J38,"○",IF(I38&lt;J38,"×",IF(I38=J38,"△")))</f>
        <v>×</v>
      </c>
      <c r="J39" s="395"/>
      <c r="K39" s="411"/>
      <c r="L39" s="393"/>
      <c r="M39" s="411"/>
      <c r="N39" s="144"/>
      <c r="O39" s="398"/>
      <c r="P39" s="399"/>
      <c r="Q39" s="224"/>
      <c r="R39" s="241"/>
      <c r="S39" s="394" t="str">
        <f>IF(S38&gt;T38,"○",IF(S38&lt;T38,"×",IF(S38=T38,"△")))</f>
        <v>×</v>
      </c>
      <c r="T39" s="395"/>
      <c r="U39" s="394" t="str">
        <f t="shared" ref="U39" si="1">IF(U38&gt;V38,"○",IF(U38&lt;V38,"×",IF(U38=V38,"△")))</f>
        <v>○</v>
      </c>
      <c r="V39" s="395"/>
      <c r="W39" s="411"/>
      <c r="X39" s="393"/>
      <c r="Y39" s="411"/>
    </row>
    <row r="40" spans="1:29" ht="20.100000000000001" customHeight="1">
      <c r="C40" s="404" t="str">
        <f>H7</f>
        <v>ＳＵＧＡＯサッカークラブ</v>
      </c>
      <c r="D40" s="405"/>
      <c r="E40" s="224">
        <f>Q17</f>
        <v>0</v>
      </c>
      <c r="F40" s="240">
        <f>K17</f>
        <v>9</v>
      </c>
      <c r="G40" s="239"/>
      <c r="H40" s="223"/>
      <c r="I40" s="224">
        <f>K29</f>
        <v>0</v>
      </c>
      <c r="J40" s="240">
        <f>Q29</f>
        <v>8</v>
      </c>
      <c r="K40" s="410">
        <f>COUNTIF(E41:J41,"○")*3+COUNTIF(E41:J41,"△")</f>
        <v>0</v>
      </c>
      <c r="L40" s="392">
        <f>E40-F40+G40-H40+I40-J40</f>
        <v>-17</v>
      </c>
      <c r="M40" s="410">
        <v>3</v>
      </c>
      <c r="N40" s="144"/>
      <c r="O40" s="442" t="str">
        <f>S7</f>
        <v>上河内ジュニアサッカークラブ</v>
      </c>
      <c r="P40" s="443"/>
      <c r="Q40" s="224">
        <f>Q20</f>
        <v>2</v>
      </c>
      <c r="R40" s="240">
        <f>K20</f>
        <v>0</v>
      </c>
      <c r="S40" s="239"/>
      <c r="T40" s="223"/>
      <c r="U40" s="224">
        <f>K32</f>
        <v>4</v>
      </c>
      <c r="V40" s="240">
        <f>Q32</f>
        <v>2</v>
      </c>
      <c r="W40" s="410">
        <f>COUNTIF(Q41:V41,"○")*3+COUNTIF(Q41:V41,"△")</f>
        <v>6</v>
      </c>
      <c r="X40" s="392">
        <f>Q40-R40+S40-T40+U40-V40</f>
        <v>4</v>
      </c>
      <c r="Y40" s="410">
        <v>1</v>
      </c>
    </row>
    <row r="41" spans="1:29" ht="20.100000000000001" customHeight="1">
      <c r="C41" s="406"/>
      <c r="D41" s="407"/>
      <c r="E41" s="394" t="str">
        <f>IF(E40&gt;F40,"○",IF(E40&lt;F40,"×",IF(E40=F40,"△")))</f>
        <v>×</v>
      </c>
      <c r="F41" s="395"/>
      <c r="G41" s="224"/>
      <c r="H41" s="241"/>
      <c r="I41" s="394" t="str">
        <f>IF(I40&gt;J40,"○",IF(I40&lt;J40,"×",IF(I40=J40,"△")))</f>
        <v>×</v>
      </c>
      <c r="J41" s="395"/>
      <c r="K41" s="411"/>
      <c r="L41" s="393"/>
      <c r="M41" s="411"/>
      <c r="N41" s="144"/>
      <c r="O41" s="448"/>
      <c r="P41" s="449"/>
      <c r="Q41" s="394" t="str">
        <f>IF(Q40&gt;R40,"○",IF(Q40&lt;R40,"×",IF(Q40=R40,"△")))</f>
        <v>○</v>
      </c>
      <c r="R41" s="395"/>
      <c r="S41" s="224"/>
      <c r="T41" s="241"/>
      <c r="U41" s="394" t="str">
        <f>IF(U40&gt;V40,"○",IF(U40&lt;V40,"×",IF(U40=V40,"△")))</f>
        <v>○</v>
      </c>
      <c r="V41" s="395"/>
      <c r="W41" s="411"/>
      <c r="X41" s="393"/>
      <c r="Y41" s="411"/>
    </row>
    <row r="42" spans="1:29" ht="20.100000000000001" customHeight="1">
      <c r="C42" s="396" t="str">
        <f>K7</f>
        <v>ＦＥ．アトレチコ佐野</v>
      </c>
      <c r="D42" s="397"/>
      <c r="E42" s="242">
        <f>Q23</f>
        <v>4</v>
      </c>
      <c r="F42" s="240">
        <f>K23</f>
        <v>0</v>
      </c>
      <c r="G42" s="242">
        <f>Q29</f>
        <v>8</v>
      </c>
      <c r="H42" s="240">
        <f>K29</f>
        <v>0</v>
      </c>
      <c r="I42" s="239"/>
      <c r="J42" s="223"/>
      <c r="K42" s="392">
        <f>COUNTIF(E43:J43,"○")*3+COUNTIF(E43:J43,"△")</f>
        <v>6</v>
      </c>
      <c r="L42" s="392">
        <f>E42-F42+G42-H42+I42-J42</f>
        <v>12</v>
      </c>
      <c r="M42" s="392">
        <v>1</v>
      </c>
      <c r="N42" s="144"/>
      <c r="O42" s="404" t="str">
        <f>V7</f>
        <v xml:space="preserve">Ｆ．Ｃ．栃木ジュニア </v>
      </c>
      <c r="P42" s="405"/>
      <c r="Q42" s="242">
        <f>Q26</f>
        <v>1</v>
      </c>
      <c r="R42" s="240">
        <f>K26</f>
        <v>2</v>
      </c>
      <c r="S42" s="242">
        <f>Q32</f>
        <v>2</v>
      </c>
      <c r="T42" s="240">
        <f>K32</f>
        <v>4</v>
      </c>
      <c r="U42" s="239"/>
      <c r="V42" s="223"/>
      <c r="W42" s="392">
        <f>COUNTIF(Q43:V43,"○")*3+COUNTIF(Q43:V43,"△")</f>
        <v>0</v>
      </c>
      <c r="X42" s="392">
        <f>Q42-R42+S42-T42+U42-V42</f>
        <v>-3</v>
      </c>
      <c r="Y42" s="392">
        <v>3</v>
      </c>
    </row>
    <row r="43" spans="1:29" ht="20.100000000000001" customHeight="1">
      <c r="C43" s="398"/>
      <c r="D43" s="399"/>
      <c r="E43" s="394" t="str">
        <f>IF(E42&gt;F42,"○",IF(E42&lt;F42,"×",IF(E42=F42,"△")))</f>
        <v>○</v>
      </c>
      <c r="F43" s="395"/>
      <c r="G43" s="394" t="str">
        <f>IF(G42&gt;H42,"○",IF(G42&lt;H42,"×",IF(G42=H42,"△")))</f>
        <v>○</v>
      </c>
      <c r="H43" s="395"/>
      <c r="I43" s="224"/>
      <c r="J43" s="241"/>
      <c r="K43" s="393"/>
      <c r="L43" s="393"/>
      <c r="M43" s="393"/>
      <c r="N43" s="144"/>
      <c r="O43" s="406"/>
      <c r="P43" s="407"/>
      <c r="Q43" s="394" t="str">
        <f t="shared" ref="Q43" si="2">IF(Q42&gt;R42,"○",IF(Q42&lt;R42,"×",IF(Q42=R42,"△")))</f>
        <v>×</v>
      </c>
      <c r="R43" s="395"/>
      <c r="S43" s="394" t="str">
        <f t="shared" ref="S43" si="3">IF(S42&gt;T42,"○",IF(S42&lt;T42,"×",IF(S42=T42,"△")))</f>
        <v>×</v>
      </c>
      <c r="T43" s="395"/>
      <c r="U43" s="224"/>
      <c r="V43" s="241"/>
      <c r="W43" s="393"/>
      <c r="X43" s="393"/>
      <c r="Y43" s="393"/>
    </row>
    <row r="44" spans="1:29" ht="20.100000000000001" customHeight="1"/>
    <row r="45" spans="1:29" ht="20.100000000000001" customHeight="1"/>
    <row r="46" spans="1:29" ht="30" customHeight="1">
      <c r="A46" s="23" t="str">
        <f>A1</f>
        <v>■第1日　10月16日</v>
      </c>
      <c r="B46" s="23"/>
      <c r="C46" s="23"/>
      <c r="D46" s="23"/>
      <c r="E46" s="23"/>
      <c r="F46" s="23"/>
      <c r="G46" s="23"/>
      <c r="H46" s="434" t="str">
        <f>H1</f>
        <v>一次リーグ</v>
      </c>
      <c r="I46" s="434"/>
      <c r="J46" s="434"/>
      <c r="K46" s="434"/>
      <c r="L46" s="434"/>
      <c r="O46" s="434" t="s">
        <v>320</v>
      </c>
      <c r="P46" s="434"/>
      <c r="Q46" s="434"/>
      <c r="R46" s="434" t="str">
        <f>U10組合せ①!T20</f>
        <v>別処山公園B</v>
      </c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29" ht="10.199999999999999" customHeight="1">
      <c r="A47" s="23"/>
      <c r="B47" s="23"/>
      <c r="C47" s="23"/>
      <c r="O47" s="230"/>
      <c r="P47" s="230"/>
      <c r="Q47" s="230"/>
      <c r="R47" s="28"/>
      <c r="S47" s="28"/>
      <c r="T47" s="28"/>
      <c r="U47" s="28"/>
      <c r="V47" s="28"/>
      <c r="W47" s="28"/>
    </row>
    <row r="48" spans="1:29" ht="20.100000000000001" customHeight="1">
      <c r="A48" s="23"/>
      <c r="E48" s="108"/>
      <c r="H48" s="435" t="s">
        <v>252</v>
      </c>
      <c r="I48" s="435"/>
      <c r="J48" s="144"/>
      <c r="K48" s="144"/>
      <c r="L48" s="144"/>
      <c r="M48" s="144"/>
      <c r="N48" s="144"/>
      <c r="O48" s="144"/>
      <c r="P48" s="231"/>
      <c r="Q48" s="231"/>
      <c r="R48" s="231"/>
      <c r="S48" s="435" t="s">
        <v>253</v>
      </c>
      <c r="T48" s="435"/>
      <c r="U48" s="144"/>
      <c r="V48" s="109"/>
      <c r="W48" s="109"/>
      <c r="X48" s="144"/>
      <c r="Y48" s="144"/>
      <c r="Z48" s="144"/>
      <c r="AA48" s="144"/>
    </row>
    <row r="49" spans="1:29" ht="20.100000000000001" customHeight="1" thickBot="1">
      <c r="A49" s="13"/>
      <c r="E49" s="26"/>
      <c r="F49" s="26"/>
      <c r="G49" s="22"/>
      <c r="H49" s="22"/>
      <c r="I49" s="234"/>
      <c r="J49" s="14"/>
      <c r="K49" s="14"/>
      <c r="L49" s="22"/>
      <c r="M49" s="22"/>
      <c r="N49" s="22"/>
      <c r="O49" s="22"/>
      <c r="P49" s="22"/>
      <c r="Q49" s="14"/>
      <c r="R49" s="14"/>
      <c r="S49" s="235"/>
      <c r="T49" s="22"/>
      <c r="V49" s="22"/>
      <c r="W49" s="22"/>
      <c r="Z49" s="13"/>
    </row>
    <row r="50" spans="1:29" ht="20.100000000000001" customHeight="1" thickTop="1">
      <c r="A50" s="13"/>
      <c r="E50" s="253"/>
      <c r="F50" s="256"/>
      <c r="G50" s="257"/>
      <c r="H50" s="258"/>
      <c r="I50" s="15"/>
      <c r="J50" s="22"/>
      <c r="K50" s="13"/>
      <c r="L50" s="15"/>
      <c r="M50" s="22"/>
      <c r="N50" s="22"/>
      <c r="O50" s="22"/>
      <c r="P50" s="25"/>
      <c r="Q50" s="256"/>
      <c r="R50" s="257"/>
      <c r="S50" s="258"/>
      <c r="T50" s="29"/>
      <c r="U50" s="30"/>
      <c r="V50" s="31"/>
      <c r="W50" s="15"/>
      <c r="X50" s="22"/>
      <c r="Y50" s="22"/>
      <c r="Z50" s="22"/>
    </row>
    <row r="51" spans="1:29" ht="20.100000000000001" customHeight="1">
      <c r="A51" s="13"/>
      <c r="E51" s="436">
        <v>1</v>
      </c>
      <c r="F51" s="436"/>
      <c r="G51" s="26"/>
      <c r="H51" s="436">
        <v>2</v>
      </c>
      <c r="I51" s="436"/>
      <c r="J51" s="26"/>
      <c r="K51" s="436">
        <v>3</v>
      </c>
      <c r="L51" s="436"/>
      <c r="M51" s="26"/>
      <c r="N51" s="26"/>
      <c r="O51" s="26"/>
      <c r="P51" s="436">
        <v>4</v>
      </c>
      <c r="Q51" s="436"/>
      <c r="R51" s="13"/>
      <c r="S51" s="436">
        <v>5</v>
      </c>
      <c r="T51" s="436"/>
      <c r="U51" s="26"/>
      <c r="V51" s="436">
        <v>6</v>
      </c>
      <c r="W51" s="436"/>
      <c r="X51" s="26"/>
      <c r="Y51" s="436"/>
      <c r="Z51" s="436"/>
    </row>
    <row r="52" spans="1:29" ht="20.100000000000001" customHeight="1">
      <c r="A52" s="13"/>
      <c r="D52" s="12"/>
      <c r="E52" s="451" t="str">
        <f>U10組合せ①!U25</f>
        <v>ＦＣスポルト宇都宮</v>
      </c>
      <c r="F52" s="451"/>
      <c r="G52" s="4"/>
      <c r="H52" s="430" t="str">
        <f>U10組合せ①!W25</f>
        <v>さつきが丘スポーツ少年団サッカー部</v>
      </c>
      <c r="I52" s="430"/>
      <c r="J52" s="219"/>
      <c r="K52" s="452" t="str">
        <f>U10組合せ①!Y25</f>
        <v>ＦＣ真岡２１ファンタジー</v>
      </c>
      <c r="L52" s="452"/>
      <c r="M52" s="4"/>
      <c r="N52" s="4"/>
      <c r="O52" s="4"/>
      <c r="P52" s="451" t="str">
        <f>U10組合せ①!AB25</f>
        <v>ＪＦＣ　Ｗｉｎｇ</v>
      </c>
      <c r="Q52" s="451"/>
      <c r="R52" s="4"/>
      <c r="S52" s="453" t="str">
        <f>U10組合せ①!AD25</f>
        <v>ＮＰＯ法人サウス宇都宮スポーツクラブ</v>
      </c>
      <c r="T52" s="453"/>
      <c r="U52" s="4"/>
      <c r="V52" s="432" t="str">
        <f>U10組合せ①!AF25</f>
        <v>紫塚ＦＣ</v>
      </c>
      <c r="W52" s="432"/>
      <c r="X52" s="4"/>
      <c r="Y52" s="432"/>
      <c r="Z52" s="432"/>
    </row>
    <row r="53" spans="1:29" ht="20.100000000000001" customHeight="1">
      <c r="A53" s="13"/>
      <c r="D53" s="12"/>
      <c r="E53" s="451"/>
      <c r="F53" s="451"/>
      <c r="G53" s="4"/>
      <c r="H53" s="430"/>
      <c r="I53" s="430"/>
      <c r="J53" s="219"/>
      <c r="K53" s="452"/>
      <c r="L53" s="452"/>
      <c r="M53" s="4"/>
      <c r="N53" s="4"/>
      <c r="O53" s="4"/>
      <c r="P53" s="451"/>
      <c r="Q53" s="451"/>
      <c r="R53" s="4"/>
      <c r="S53" s="453"/>
      <c r="T53" s="453"/>
      <c r="U53" s="4"/>
      <c r="V53" s="432"/>
      <c r="W53" s="432"/>
      <c r="X53" s="4"/>
      <c r="Y53" s="432"/>
      <c r="Z53" s="432"/>
    </row>
    <row r="54" spans="1:29" ht="20.100000000000001" customHeight="1">
      <c r="A54" s="13"/>
      <c r="D54" s="12"/>
      <c r="E54" s="451"/>
      <c r="F54" s="451"/>
      <c r="G54" s="4"/>
      <c r="H54" s="430"/>
      <c r="I54" s="430"/>
      <c r="J54" s="219"/>
      <c r="K54" s="452"/>
      <c r="L54" s="452"/>
      <c r="M54" s="4"/>
      <c r="N54" s="4"/>
      <c r="O54" s="4"/>
      <c r="P54" s="451"/>
      <c r="Q54" s="451"/>
      <c r="R54" s="4"/>
      <c r="S54" s="453"/>
      <c r="T54" s="453"/>
      <c r="U54" s="4"/>
      <c r="V54" s="432"/>
      <c r="W54" s="432"/>
      <c r="X54" s="4"/>
      <c r="Y54" s="432"/>
      <c r="Z54" s="432"/>
    </row>
    <row r="55" spans="1:29" ht="20.100000000000001" customHeight="1">
      <c r="A55" s="13"/>
      <c r="D55" s="12"/>
      <c r="E55" s="451"/>
      <c r="F55" s="451"/>
      <c r="G55" s="4"/>
      <c r="H55" s="430"/>
      <c r="I55" s="430"/>
      <c r="J55" s="219"/>
      <c r="K55" s="452"/>
      <c r="L55" s="452"/>
      <c r="M55" s="4"/>
      <c r="N55" s="4"/>
      <c r="O55" s="4"/>
      <c r="P55" s="451"/>
      <c r="Q55" s="451"/>
      <c r="R55" s="4"/>
      <c r="S55" s="453"/>
      <c r="T55" s="453"/>
      <c r="U55" s="4"/>
      <c r="V55" s="432"/>
      <c r="W55" s="432"/>
      <c r="X55" s="4"/>
      <c r="Y55" s="432"/>
      <c r="Z55" s="432"/>
    </row>
    <row r="56" spans="1:29" ht="20.100000000000001" customHeight="1">
      <c r="A56" s="13"/>
      <c r="D56" s="12"/>
      <c r="E56" s="451"/>
      <c r="F56" s="451"/>
      <c r="G56" s="4"/>
      <c r="H56" s="430"/>
      <c r="I56" s="430"/>
      <c r="J56" s="219"/>
      <c r="K56" s="452"/>
      <c r="L56" s="452"/>
      <c r="M56" s="4"/>
      <c r="N56" s="4"/>
      <c r="O56" s="4"/>
      <c r="P56" s="451"/>
      <c r="Q56" s="451"/>
      <c r="R56" s="4"/>
      <c r="S56" s="453"/>
      <c r="T56" s="453"/>
      <c r="U56" s="4"/>
      <c r="V56" s="432"/>
      <c r="W56" s="432"/>
      <c r="X56" s="4"/>
      <c r="Y56" s="432"/>
      <c r="Z56" s="432"/>
    </row>
    <row r="57" spans="1:29" ht="20.100000000000001" customHeight="1">
      <c r="A57" s="13"/>
      <c r="D57" s="12"/>
      <c r="E57" s="451"/>
      <c r="F57" s="451"/>
      <c r="G57" s="4"/>
      <c r="H57" s="430"/>
      <c r="I57" s="430"/>
      <c r="J57" s="219"/>
      <c r="K57" s="452"/>
      <c r="L57" s="452"/>
      <c r="M57" s="4"/>
      <c r="N57" s="4"/>
      <c r="O57" s="4"/>
      <c r="P57" s="451"/>
      <c r="Q57" s="451"/>
      <c r="R57" s="4"/>
      <c r="S57" s="453"/>
      <c r="T57" s="453"/>
      <c r="U57" s="4"/>
      <c r="V57" s="432"/>
      <c r="W57" s="432"/>
      <c r="X57" s="4"/>
      <c r="Y57" s="432"/>
      <c r="Z57" s="432"/>
    </row>
    <row r="58" spans="1:29" ht="20.100000000000001" customHeight="1">
      <c r="A58" s="13"/>
      <c r="D58" s="12"/>
      <c r="E58" s="451"/>
      <c r="F58" s="451"/>
      <c r="G58" s="4"/>
      <c r="H58" s="430"/>
      <c r="I58" s="430"/>
      <c r="J58" s="219"/>
      <c r="K58" s="452"/>
      <c r="L58" s="452"/>
      <c r="M58" s="4"/>
      <c r="N58" s="4"/>
      <c r="O58" s="4"/>
      <c r="P58" s="451"/>
      <c r="Q58" s="451"/>
      <c r="R58" s="4"/>
      <c r="S58" s="453"/>
      <c r="T58" s="453"/>
      <c r="U58" s="4"/>
      <c r="V58" s="432"/>
      <c r="W58" s="432"/>
      <c r="X58" s="4"/>
      <c r="Y58" s="432"/>
      <c r="Z58" s="432"/>
    </row>
    <row r="59" spans="1:29" ht="20.100000000000001" customHeight="1">
      <c r="A59" s="13"/>
      <c r="D59" s="12"/>
      <c r="E59" s="451"/>
      <c r="F59" s="451"/>
      <c r="G59" s="4"/>
      <c r="H59" s="430"/>
      <c r="I59" s="430"/>
      <c r="J59" s="219"/>
      <c r="K59" s="452"/>
      <c r="L59" s="452"/>
      <c r="M59" s="4"/>
      <c r="N59" s="4"/>
      <c r="O59" s="4"/>
      <c r="P59" s="451"/>
      <c r="Q59" s="451"/>
      <c r="R59" s="4"/>
      <c r="S59" s="453"/>
      <c r="T59" s="453"/>
      <c r="U59" s="4"/>
      <c r="V59" s="432"/>
      <c r="W59" s="432"/>
      <c r="X59" s="4"/>
      <c r="Y59" s="432"/>
      <c r="Z59" s="432"/>
    </row>
    <row r="60" spans="1:29" ht="20.100000000000001" customHeight="1">
      <c r="A60" s="13"/>
      <c r="D60" s="12"/>
      <c r="E60" s="229"/>
      <c r="F60" s="229"/>
      <c r="G60" s="4"/>
      <c r="H60" s="229"/>
      <c r="I60" s="229"/>
      <c r="J60" s="4"/>
      <c r="K60" s="229"/>
      <c r="L60" s="229"/>
      <c r="M60" s="4"/>
      <c r="N60" s="4"/>
      <c r="O60" s="4"/>
      <c r="P60" s="229"/>
      <c r="Q60" s="229"/>
      <c r="R60" s="4"/>
      <c r="S60" s="229"/>
      <c r="T60" s="229"/>
      <c r="U60" s="4"/>
      <c r="V60" s="229"/>
      <c r="W60" s="229"/>
      <c r="X60" s="4"/>
      <c r="Y60" s="229"/>
      <c r="Z60" s="229"/>
    </row>
    <row r="61" spans="1:29" ht="20.100000000000001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W61" s="102"/>
      <c r="X61" s="433" t="s">
        <v>281</v>
      </c>
      <c r="Y61" s="433"/>
      <c r="Z61" s="433"/>
      <c r="AA61" s="433"/>
      <c r="AB61" s="102"/>
    </row>
    <row r="62" spans="1:29" ht="20.100000000000001" customHeight="1">
      <c r="A62" s="1"/>
      <c r="B62" s="421" t="s">
        <v>282</v>
      </c>
      <c r="C62" s="422">
        <v>0.39583333333333331</v>
      </c>
      <c r="D62" s="422"/>
      <c r="E62" s="105"/>
      <c r="F62" s="423" t="str">
        <f>E52</f>
        <v>ＦＣスポルト宇都宮</v>
      </c>
      <c r="G62" s="423"/>
      <c r="H62" s="423"/>
      <c r="I62" s="423"/>
      <c r="J62" s="423"/>
      <c r="K62" s="424">
        <f>M62+M63</f>
        <v>8</v>
      </c>
      <c r="L62" s="425" t="s">
        <v>283</v>
      </c>
      <c r="M62" s="225">
        <v>5</v>
      </c>
      <c r="N62" s="225" t="s">
        <v>284</v>
      </c>
      <c r="O62" s="225">
        <v>0</v>
      </c>
      <c r="P62" s="425" t="s">
        <v>285</v>
      </c>
      <c r="Q62" s="426">
        <f>O62+O63</f>
        <v>0</v>
      </c>
      <c r="R62" s="428" t="str">
        <f>H52</f>
        <v>さつきが丘スポーツ少年団サッカー部</v>
      </c>
      <c r="S62" s="428"/>
      <c r="T62" s="428"/>
      <c r="U62" s="428"/>
      <c r="V62" s="428"/>
      <c r="W62" s="101"/>
      <c r="X62" s="412" t="s">
        <v>307</v>
      </c>
      <c r="Y62" s="412"/>
      <c r="Z62" s="412"/>
      <c r="AA62" s="412"/>
      <c r="AB62" s="101"/>
      <c r="AC62" s="143"/>
    </row>
    <row r="63" spans="1:29" ht="20.100000000000001" customHeight="1">
      <c r="A63" s="1"/>
      <c r="B63" s="421"/>
      <c r="C63" s="422"/>
      <c r="D63" s="422"/>
      <c r="E63" s="105"/>
      <c r="F63" s="423"/>
      <c r="G63" s="423"/>
      <c r="H63" s="423"/>
      <c r="I63" s="423"/>
      <c r="J63" s="423"/>
      <c r="K63" s="424"/>
      <c r="L63" s="425"/>
      <c r="M63" s="225">
        <v>3</v>
      </c>
      <c r="N63" s="225" t="s">
        <v>284</v>
      </c>
      <c r="O63" s="225">
        <v>0</v>
      </c>
      <c r="P63" s="425"/>
      <c r="Q63" s="426"/>
      <c r="R63" s="428"/>
      <c r="S63" s="428"/>
      <c r="T63" s="428"/>
      <c r="U63" s="428"/>
      <c r="V63" s="428"/>
      <c r="W63" s="101"/>
      <c r="X63" s="412"/>
      <c r="Y63" s="412"/>
      <c r="Z63" s="412"/>
      <c r="AA63" s="412"/>
      <c r="AB63" s="101"/>
      <c r="AC63" s="143"/>
    </row>
    <row r="64" spans="1:29" ht="20.100000000000001" customHeight="1">
      <c r="A64" s="1"/>
      <c r="B64" s="225"/>
      <c r="C64" s="226"/>
      <c r="D64" s="226"/>
      <c r="E64" s="105"/>
      <c r="F64" s="227"/>
      <c r="G64" s="227"/>
      <c r="H64" s="227"/>
      <c r="I64" s="227"/>
      <c r="J64" s="227"/>
      <c r="K64" s="141"/>
      <c r="L64" s="228"/>
      <c r="M64" s="225"/>
      <c r="N64" s="225"/>
      <c r="O64" s="225"/>
      <c r="P64" s="228"/>
      <c r="Q64" s="142"/>
      <c r="R64" s="227"/>
      <c r="S64" s="227"/>
      <c r="T64" s="227"/>
      <c r="U64" s="227"/>
      <c r="V64" s="227"/>
      <c r="W64" s="101"/>
      <c r="X64" s="222"/>
      <c r="Y64" s="222"/>
      <c r="Z64" s="222"/>
      <c r="AA64" s="222"/>
      <c r="AB64" s="101"/>
      <c r="AC64" s="143"/>
    </row>
    <row r="65" spans="1:29" ht="20.100000000000001" customHeight="1">
      <c r="A65" s="1"/>
      <c r="B65" s="421" t="s">
        <v>287</v>
      </c>
      <c r="C65" s="422">
        <v>0.41666666666666669</v>
      </c>
      <c r="D65" s="422"/>
      <c r="E65" s="105"/>
      <c r="F65" s="423" t="str">
        <f>P52</f>
        <v>ＪＦＣ　Ｗｉｎｇ</v>
      </c>
      <c r="G65" s="423"/>
      <c r="H65" s="423"/>
      <c r="I65" s="423"/>
      <c r="J65" s="423"/>
      <c r="K65" s="424">
        <f>M65+M66</f>
        <v>3</v>
      </c>
      <c r="L65" s="425" t="s">
        <v>283</v>
      </c>
      <c r="M65" s="225">
        <v>1</v>
      </c>
      <c r="N65" s="225" t="s">
        <v>284</v>
      </c>
      <c r="O65" s="225">
        <v>0</v>
      </c>
      <c r="P65" s="425" t="s">
        <v>285</v>
      </c>
      <c r="Q65" s="426">
        <f>O65+O66</f>
        <v>0</v>
      </c>
      <c r="R65" s="446" t="str">
        <f>S52</f>
        <v>ＮＰＯ法人サウス宇都宮スポーツクラブ</v>
      </c>
      <c r="S65" s="446"/>
      <c r="T65" s="446"/>
      <c r="U65" s="446"/>
      <c r="V65" s="446"/>
      <c r="W65" s="101"/>
      <c r="X65" s="412" t="s">
        <v>308</v>
      </c>
      <c r="Y65" s="412"/>
      <c r="Z65" s="412"/>
      <c r="AA65" s="412"/>
      <c r="AB65" s="101"/>
      <c r="AC65" s="143"/>
    </row>
    <row r="66" spans="1:29" ht="20.100000000000001" customHeight="1">
      <c r="A66" s="1"/>
      <c r="B66" s="421"/>
      <c r="C66" s="422"/>
      <c r="D66" s="422"/>
      <c r="E66" s="105"/>
      <c r="F66" s="423"/>
      <c r="G66" s="423"/>
      <c r="H66" s="423"/>
      <c r="I66" s="423"/>
      <c r="J66" s="423"/>
      <c r="K66" s="424"/>
      <c r="L66" s="425"/>
      <c r="M66" s="225">
        <v>2</v>
      </c>
      <c r="N66" s="225" t="s">
        <v>284</v>
      </c>
      <c r="O66" s="225">
        <v>0</v>
      </c>
      <c r="P66" s="425"/>
      <c r="Q66" s="426"/>
      <c r="R66" s="446"/>
      <c r="S66" s="446"/>
      <c r="T66" s="446"/>
      <c r="U66" s="446"/>
      <c r="V66" s="446"/>
      <c r="W66" s="101"/>
      <c r="X66" s="412"/>
      <c r="Y66" s="412"/>
      <c r="Z66" s="412"/>
      <c r="AA66" s="412"/>
      <c r="AB66" s="101"/>
      <c r="AC66" s="143"/>
    </row>
    <row r="67" spans="1:29" ht="20.100000000000001" customHeight="1">
      <c r="A67" s="1"/>
      <c r="B67" s="225"/>
      <c r="C67" s="226"/>
      <c r="D67" s="226"/>
      <c r="E67" s="105"/>
      <c r="F67" s="227"/>
      <c r="G67" s="227"/>
      <c r="H67" s="227"/>
      <c r="I67" s="227"/>
      <c r="J67" s="227"/>
      <c r="K67" s="141"/>
      <c r="L67" s="228"/>
      <c r="M67" s="225"/>
      <c r="N67" s="225"/>
      <c r="O67" s="225"/>
      <c r="P67" s="228"/>
      <c r="Q67" s="142"/>
      <c r="R67" s="227"/>
      <c r="S67" s="227"/>
      <c r="T67" s="227"/>
      <c r="U67" s="227"/>
      <c r="V67" s="227"/>
      <c r="W67" s="101"/>
      <c r="X67" s="222"/>
      <c r="Y67" s="222"/>
      <c r="Z67" s="222"/>
      <c r="AA67" s="222"/>
      <c r="AB67" s="101"/>
      <c r="AC67" s="143"/>
    </row>
    <row r="68" spans="1:29" ht="20.100000000000001" customHeight="1">
      <c r="A68" s="1"/>
      <c r="B68" s="421" t="s">
        <v>289</v>
      </c>
      <c r="C68" s="422">
        <v>0.4375</v>
      </c>
      <c r="D68" s="422"/>
      <c r="E68" s="105"/>
      <c r="F68" s="423" t="str">
        <f>E52</f>
        <v>ＦＣスポルト宇都宮</v>
      </c>
      <c r="G68" s="423"/>
      <c r="H68" s="423"/>
      <c r="I68" s="423"/>
      <c r="J68" s="423"/>
      <c r="K68" s="424">
        <f>M68+M69</f>
        <v>2</v>
      </c>
      <c r="L68" s="425" t="s">
        <v>283</v>
      </c>
      <c r="M68" s="225">
        <v>0</v>
      </c>
      <c r="N68" s="225" t="s">
        <v>284</v>
      </c>
      <c r="O68" s="225">
        <v>0</v>
      </c>
      <c r="P68" s="425" t="s">
        <v>285</v>
      </c>
      <c r="Q68" s="426">
        <f>O68+O69</f>
        <v>0</v>
      </c>
      <c r="R68" s="427" t="str">
        <f>K52</f>
        <v>ＦＣ真岡２１ファンタジー</v>
      </c>
      <c r="S68" s="427"/>
      <c r="T68" s="427"/>
      <c r="U68" s="427"/>
      <c r="V68" s="427"/>
      <c r="W68" s="101"/>
      <c r="X68" s="412" t="s">
        <v>309</v>
      </c>
      <c r="Y68" s="412"/>
      <c r="Z68" s="412"/>
      <c r="AA68" s="412"/>
      <c r="AB68" s="101"/>
      <c r="AC68" s="143"/>
    </row>
    <row r="69" spans="1:29" ht="20.100000000000001" customHeight="1">
      <c r="A69" s="1"/>
      <c r="B69" s="421"/>
      <c r="C69" s="422"/>
      <c r="D69" s="422"/>
      <c r="E69" s="105"/>
      <c r="F69" s="423"/>
      <c r="G69" s="423"/>
      <c r="H69" s="423"/>
      <c r="I69" s="423"/>
      <c r="J69" s="423"/>
      <c r="K69" s="424"/>
      <c r="L69" s="425"/>
      <c r="M69" s="225">
        <v>2</v>
      </c>
      <c r="N69" s="225" t="s">
        <v>284</v>
      </c>
      <c r="O69" s="225">
        <v>0</v>
      </c>
      <c r="P69" s="425"/>
      <c r="Q69" s="426"/>
      <c r="R69" s="427"/>
      <c r="S69" s="427"/>
      <c r="T69" s="427"/>
      <c r="U69" s="427"/>
      <c r="V69" s="427"/>
      <c r="W69" s="101"/>
      <c r="X69" s="412"/>
      <c r="Y69" s="412"/>
      <c r="Z69" s="412"/>
      <c r="AA69" s="412"/>
      <c r="AB69" s="101"/>
      <c r="AC69" s="143"/>
    </row>
    <row r="70" spans="1:29" ht="20.100000000000001" customHeight="1">
      <c r="A70" s="1"/>
      <c r="B70" s="225"/>
      <c r="C70" s="226"/>
      <c r="D70" s="226"/>
      <c r="E70" s="105"/>
      <c r="F70" s="227"/>
      <c r="G70" s="227"/>
      <c r="H70" s="227"/>
      <c r="I70" s="227"/>
      <c r="J70" s="227"/>
      <c r="K70" s="141"/>
      <c r="L70" s="228"/>
      <c r="M70" s="225"/>
      <c r="N70" s="225"/>
      <c r="O70" s="225"/>
      <c r="P70" s="228"/>
      <c r="Q70" s="142"/>
      <c r="R70" s="227"/>
      <c r="S70" s="227"/>
      <c r="T70" s="227"/>
      <c r="U70" s="227"/>
      <c r="V70" s="227"/>
      <c r="W70" s="101"/>
      <c r="X70" s="222"/>
      <c r="Y70" s="222"/>
      <c r="Z70" s="222"/>
      <c r="AA70" s="222"/>
      <c r="AB70" s="101"/>
      <c r="AC70" s="143"/>
    </row>
    <row r="71" spans="1:29" ht="20.100000000000001" customHeight="1">
      <c r="A71" s="143"/>
      <c r="B71" s="421" t="s">
        <v>291</v>
      </c>
      <c r="C71" s="422">
        <v>0.45833333333333331</v>
      </c>
      <c r="D71" s="422"/>
      <c r="E71" s="105"/>
      <c r="F71" s="423" t="str">
        <f>P52</f>
        <v>ＪＦＣ　Ｗｉｎｇ</v>
      </c>
      <c r="G71" s="423"/>
      <c r="H71" s="423"/>
      <c r="I71" s="423"/>
      <c r="J71" s="423"/>
      <c r="K71" s="424">
        <f>M71+M72</f>
        <v>6</v>
      </c>
      <c r="L71" s="425" t="s">
        <v>283</v>
      </c>
      <c r="M71" s="225">
        <v>1</v>
      </c>
      <c r="N71" s="225" t="s">
        <v>284</v>
      </c>
      <c r="O71" s="225">
        <v>0</v>
      </c>
      <c r="P71" s="425" t="s">
        <v>285</v>
      </c>
      <c r="Q71" s="426">
        <f>O71+O72</f>
        <v>0</v>
      </c>
      <c r="R71" s="427" t="str">
        <f>V52</f>
        <v>紫塚ＦＣ</v>
      </c>
      <c r="S71" s="427"/>
      <c r="T71" s="427"/>
      <c r="U71" s="427"/>
      <c r="V71" s="427"/>
      <c r="W71" s="101"/>
      <c r="X71" s="412" t="s">
        <v>310</v>
      </c>
      <c r="Y71" s="412"/>
      <c r="Z71" s="412"/>
      <c r="AA71" s="412"/>
      <c r="AB71" s="101"/>
      <c r="AC71" s="143"/>
    </row>
    <row r="72" spans="1:29" ht="20.100000000000001" customHeight="1">
      <c r="A72" s="143"/>
      <c r="B72" s="421"/>
      <c r="C72" s="422"/>
      <c r="D72" s="422"/>
      <c r="E72" s="105"/>
      <c r="F72" s="423"/>
      <c r="G72" s="423"/>
      <c r="H72" s="423"/>
      <c r="I72" s="423"/>
      <c r="J72" s="423"/>
      <c r="K72" s="424"/>
      <c r="L72" s="425"/>
      <c r="M72" s="225">
        <v>5</v>
      </c>
      <c r="N72" s="225" t="s">
        <v>284</v>
      </c>
      <c r="O72" s="225">
        <v>0</v>
      </c>
      <c r="P72" s="425"/>
      <c r="Q72" s="426"/>
      <c r="R72" s="427"/>
      <c r="S72" s="427"/>
      <c r="T72" s="427"/>
      <c r="U72" s="427"/>
      <c r="V72" s="427"/>
      <c r="W72" s="101"/>
      <c r="X72" s="412"/>
      <c r="Y72" s="412"/>
      <c r="Z72" s="412"/>
      <c r="AA72" s="412"/>
      <c r="AB72" s="101"/>
      <c r="AC72" s="143"/>
    </row>
    <row r="73" spans="1:29" ht="20.100000000000001" customHeight="1">
      <c r="A73" s="1"/>
      <c r="B73" s="225"/>
      <c r="C73" s="226"/>
      <c r="D73" s="226"/>
      <c r="E73" s="105"/>
      <c r="F73" s="227"/>
      <c r="G73" s="227"/>
      <c r="H73" s="227"/>
      <c r="I73" s="227"/>
      <c r="J73" s="227"/>
      <c r="K73" s="141"/>
      <c r="L73" s="228"/>
      <c r="M73" s="225"/>
      <c r="N73" s="225"/>
      <c r="O73" s="225"/>
      <c r="P73" s="228"/>
      <c r="Q73" s="142"/>
      <c r="R73" s="227"/>
      <c r="S73" s="227"/>
      <c r="T73" s="227"/>
      <c r="U73" s="227"/>
      <c r="V73" s="227"/>
      <c r="W73" s="101"/>
      <c r="X73" s="222"/>
      <c r="Y73" s="222"/>
      <c r="Z73" s="222"/>
      <c r="AA73" s="222"/>
      <c r="AB73" s="101"/>
      <c r="AC73" s="143"/>
    </row>
    <row r="74" spans="1:29" ht="20.100000000000001" customHeight="1">
      <c r="A74" s="1"/>
      <c r="B74" s="421" t="s">
        <v>293</v>
      </c>
      <c r="C74" s="422">
        <v>0.47916666666666669</v>
      </c>
      <c r="D74" s="422"/>
      <c r="E74" s="105"/>
      <c r="F74" s="428" t="str">
        <f>H52</f>
        <v>さつきが丘スポーツ少年団サッカー部</v>
      </c>
      <c r="G74" s="428"/>
      <c r="H74" s="428"/>
      <c r="I74" s="428"/>
      <c r="J74" s="428"/>
      <c r="K74" s="424">
        <f>M74+M75</f>
        <v>0</v>
      </c>
      <c r="L74" s="425" t="s">
        <v>283</v>
      </c>
      <c r="M74" s="225">
        <v>0</v>
      </c>
      <c r="N74" s="225" t="s">
        <v>284</v>
      </c>
      <c r="O74" s="225">
        <v>1</v>
      </c>
      <c r="P74" s="425" t="s">
        <v>285</v>
      </c>
      <c r="Q74" s="426">
        <f>O74+O75</f>
        <v>7</v>
      </c>
      <c r="R74" s="423" t="str">
        <f>K52</f>
        <v>ＦＣ真岡２１ファンタジー</v>
      </c>
      <c r="S74" s="423"/>
      <c r="T74" s="423"/>
      <c r="U74" s="423"/>
      <c r="V74" s="423"/>
      <c r="W74" s="101"/>
      <c r="X74" s="412" t="s">
        <v>311</v>
      </c>
      <c r="Y74" s="412"/>
      <c r="Z74" s="412"/>
      <c r="AA74" s="412"/>
      <c r="AB74" s="101"/>
      <c r="AC74" s="143"/>
    </row>
    <row r="75" spans="1:29" ht="20.100000000000001" customHeight="1">
      <c r="A75" s="1"/>
      <c r="B75" s="421"/>
      <c r="C75" s="422"/>
      <c r="D75" s="422"/>
      <c r="E75" s="105"/>
      <c r="F75" s="428"/>
      <c r="G75" s="428"/>
      <c r="H75" s="428"/>
      <c r="I75" s="428"/>
      <c r="J75" s="428"/>
      <c r="K75" s="424"/>
      <c r="L75" s="425"/>
      <c r="M75" s="225">
        <v>0</v>
      </c>
      <c r="N75" s="225" t="s">
        <v>284</v>
      </c>
      <c r="O75" s="225">
        <v>6</v>
      </c>
      <c r="P75" s="425"/>
      <c r="Q75" s="426"/>
      <c r="R75" s="423"/>
      <c r="S75" s="423"/>
      <c r="T75" s="423"/>
      <c r="U75" s="423"/>
      <c r="V75" s="423"/>
      <c r="W75" s="101"/>
      <c r="X75" s="412"/>
      <c r="Y75" s="412"/>
      <c r="Z75" s="412"/>
      <c r="AA75" s="412"/>
      <c r="AB75" s="101"/>
      <c r="AC75" s="143"/>
    </row>
    <row r="76" spans="1:29" ht="20.100000000000001" customHeight="1">
      <c r="A76" s="1"/>
      <c r="B76" s="225"/>
      <c r="C76" s="226"/>
      <c r="D76" s="226"/>
      <c r="E76" s="105"/>
      <c r="F76" s="227"/>
      <c r="G76" s="227"/>
      <c r="H76" s="227"/>
      <c r="I76" s="227"/>
      <c r="J76" s="227"/>
      <c r="K76" s="141"/>
      <c r="L76" s="228"/>
      <c r="M76" s="225"/>
      <c r="N76" s="225"/>
      <c r="O76" s="225"/>
      <c r="P76" s="228"/>
      <c r="Q76" s="142"/>
      <c r="R76" s="227"/>
      <c r="S76" s="227"/>
      <c r="T76" s="227"/>
      <c r="U76" s="227"/>
      <c r="V76" s="227"/>
      <c r="W76" s="101"/>
      <c r="X76" s="222"/>
      <c r="Y76" s="222"/>
      <c r="Z76" s="222"/>
      <c r="AA76" s="222"/>
      <c r="AB76" s="101"/>
      <c r="AC76" s="143"/>
    </row>
    <row r="77" spans="1:29" ht="20.100000000000001" customHeight="1">
      <c r="A77" s="1"/>
      <c r="B77" s="421" t="s">
        <v>295</v>
      </c>
      <c r="C77" s="422">
        <v>0.5</v>
      </c>
      <c r="D77" s="422"/>
      <c r="E77" s="105"/>
      <c r="F77" s="447" t="str">
        <f>S52</f>
        <v>ＮＰＯ法人サウス宇都宮スポーツクラブ</v>
      </c>
      <c r="G77" s="447"/>
      <c r="H77" s="447"/>
      <c r="I77" s="447"/>
      <c r="J77" s="447"/>
      <c r="K77" s="424">
        <f>M77+M78</f>
        <v>4</v>
      </c>
      <c r="L77" s="425" t="s">
        <v>283</v>
      </c>
      <c r="M77" s="225">
        <v>2</v>
      </c>
      <c r="N77" s="225" t="s">
        <v>284</v>
      </c>
      <c r="O77" s="225">
        <v>0</v>
      </c>
      <c r="P77" s="425" t="s">
        <v>285</v>
      </c>
      <c r="Q77" s="426">
        <f>O77+O78</f>
        <v>0</v>
      </c>
      <c r="R77" s="427" t="str">
        <f>V52</f>
        <v>紫塚ＦＣ</v>
      </c>
      <c r="S77" s="427"/>
      <c r="T77" s="427"/>
      <c r="U77" s="427"/>
      <c r="V77" s="427"/>
      <c r="W77" s="101"/>
      <c r="X77" s="412" t="s">
        <v>312</v>
      </c>
      <c r="Y77" s="412"/>
      <c r="Z77" s="412"/>
      <c r="AA77" s="412"/>
      <c r="AB77" s="101"/>
      <c r="AC77" s="143"/>
    </row>
    <row r="78" spans="1:29" ht="20.100000000000001" customHeight="1">
      <c r="A78" s="1"/>
      <c r="B78" s="421"/>
      <c r="C78" s="422"/>
      <c r="D78" s="422"/>
      <c r="E78" s="105"/>
      <c r="F78" s="447"/>
      <c r="G78" s="447"/>
      <c r="H78" s="447"/>
      <c r="I78" s="447"/>
      <c r="J78" s="447"/>
      <c r="K78" s="424"/>
      <c r="L78" s="425"/>
      <c r="M78" s="225">
        <v>2</v>
      </c>
      <c r="N78" s="225" t="s">
        <v>284</v>
      </c>
      <c r="O78" s="225">
        <v>0</v>
      </c>
      <c r="P78" s="425"/>
      <c r="Q78" s="426"/>
      <c r="R78" s="427"/>
      <c r="S78" s="427"/>
      <c r="T78" s="427"/>
      <c r="U78" s="427"/>
      <c r="V78" s="427"/>
      <c r="W78" s="101"/>
      <c r="X78" s="412"/>
      <c r="Y78" s="412"/>
      <c r="Z78" s="412"/>
      <c r="AA78" s="412"/>
      <c r="AB78" s="101"/>
      <c r="AC78" s="143"/>
    </row>
    <row r="79" spans="1:29" ht="20.100000000000001" customHeight="1">
      <c r="A79" s="1"/>
      <c r="B79" s="225"/>
      <c r="C79" s="226"/>
      <c r="D79" s="226"/>
      <c r="E79" s="105"/>
      <c r="F79" s="202"/>
      <c r="G79" s="202"/>
      <c r="H79" s="202"/>
      <c r="I79" s="202"/>
      <c r="J79" s="202"/>
      <c r="K79" s="141"/>
      <c r="L79" s="228"/>
      <c r="M79" s="225"/>
      <c r="N79" s="225"/>
      <c r="O79" s="225"/>
      <c r="P79" s="228"/>
      <c r="Q79" s="142"/>
      <c r="R79" s="202"/>
      <c r="S79" s="202"/>
      <c r="T79" s="202"/>
      <c r="U79" s="202"/>
      <c r="V79" s="202"/>
      <c r="W79" s="101"/>
      <c r="X79" s="222"/>
      <c r="Y79" s="222"/>
      <c r="Z79" s="222"/>
      <c r="AA79" s="222"/>
      <c r="AB79" s="101"/>
      <c r="AC79" s="143"/>
    </row>
    <row r="80" spans="1:29" ht="20.100000000000001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3:25" ht="20.100000000000001" customHeight="1">
      <c r="C81" s="413" t="str">
        <f>H48&amp; CHAR(10) &amp;"リーグ"</f>
        <v>J
リーグ</v>
      </c>
      <c r="D81" s="414"/>
      <c r="E81" s="417" t="str">
        <f>E52</f>
        <v>ＦＣスポルト宇都宮</v>
      </c>
      <c r="F81" s="418"/>
      <c r="G81" s="404" t="str">
        <f>H52</f>
        <v>さつきが丘スポーツ少年団サッカー部</v>
      </c>
      <c r="H81" s="405"/>
      <c r="I81" s="404" t="str">
        <f>K52</f>
        <v>ＦＣ真岡２１ファンタジー</v>
      </c>
      <c r="J81" s="405"/>
      <c r="K81" s="408" t="s">
        <v>301</v>
      </c>
      <c r="L81" s="408" t="s">
        <v>302</v>
      </c>
      <c r="M81" s="408" t="s">
        <v>303</v>
      </c>
      <c r="N81" s="144"/>
      <c r="O81" s="413" t="str">
        <f>S48&amp; CHAR(10) &amp;"リーグ"</f>
        <v>JJ
リーグ</v>
      </c>
      <c r="P81" s="414"/>
      <c r="Q81" s="417" t="str">
        <f>P52</f>
        <v>ＪＦＣ　Ｗｉｎｇ</v>
      </c>
      <c r="R81" s="418"/>
      <c r="S81" s="442" t="str">
        <f>S52</f>
        <v>ＮＰＯ法人サウス宇都宮スポーツクラブ</v>
      </c>
      <c r="T81" s="443"/>
      <c r="U81" s="417" t="str">
        <f>V52</f>
        <v>紫塚ＦＣ</v>
      </c>
      <c r="V81" s="418"/>
      <c r="W81" s="408" t="s">
        <v>301</v>
      </c>
      <c r="X81" s="408" t="s">
        <v>302</v>
      </c>
      <c r="Y81" s="408" t="s">
        <v>303</v>
      </c>
    </row>
    <row r="82" spans="3:25" ht="20.100000000000001" customHeight="1">
      <c r="C82" s="415"/>
      <c r="D82" s="416"/>
      <c r="E82" s="419"/>
      <c r="F82" s="420"/>
      <c r="G82" s="406"/>
      <c r="H82" s="407"/>
      <c r="I82" s="406"/>
      <c r="J82" s="407"/>
      <c r="K82" s="409"/>
      <c r="L82" s="409"/>
      <c r="M82" s="409"/>
      <c r="N82" s="144"/>
      <c r="O82" s="415"/>
      <c r="P82" s="416"/>
      <c r="Q82" s="419"/>
      <c r="R82" s="420"/>
      <c r="S82" s="448"/>
      <c r="T82" s="449"/>
      <c r="U82" s="419"/>
      <c r="V82" s="420"/>
      <c r="W82" s="409"/>
      <c r="X82" s="409"/>
      <c r="Y82" s="409"/>
    </row>
    <row r="83" spans="3:25" ht="20.100000000000001" customHeight="1">
      <c r="C83" s="396" t="str">
        <f>E52</f>
        <v>ＦＣスポルト宇都宮</v>
      </c>
      <c r="D83" s="397"/>
      <c r="E83" s="239"/>
      <c r="F83" s="223"/>
      <c r="G83" s="224">
        <f>K62</f>
        <v>8</v>
      </c>
      <c r="H83" s="240">
        <f>Q62</f>
        <v>0</v>
      </c>
      <c r="I83" s="224">
        <f>K68</f>
        <v>2</v>
      </c>
      <c r="J83" s="240">
        <f>Q68</f>
        <v>0</v>
      </c>
      <c r="K83" s="410">
        <f>COUNTIF(E84:J84,"○")*3+COUNTIF(E84:J84,"△")</f>
        <v>6</v>
      </c>
      <c r="L83" s="392">
        <f>E83-F83+G83-H83+I83-J83</f>
        <v>10</v>
      </c>
      <c r="M83" s="410">
        <v>1</v>
      </c>
      <c r="N83" s="144"/>
      <c r="O83" s="396" t="str">
        <f>P52</f>
        <v>ＪＦＣ　Ｗｉｎｇ</v>
      </c>
      <c r="P83" s="397"/>
      <c r="Q83" s="239"/>
      <c r="R83" s="223"/>
      <c r="S83" s="224">
        <f>K65</f>
        <v>3</v>
      </c>
      <c r="T83" s="240">
        <f>Q65</f>
        <v>0</v>
      </c>
      <c r="U83" s="224">
        <f>K71</f>
        <v>6</v>
      </c>
      <c r="V83" s="240">
        <f>Q71</f>
        <v>0</v>
      </c>
      <c r="W83" s="410">
        <f>COUNTIF(Q84:V84,"○")*3+COUNTIF(Q84:V84,"△")</f>
        <v>6</v>
      </c>
      <c r="X83" s="392">
        <f>Q83-R83+S83-T83+U83-V83</f>
        <v>9</v>
      </c>
      <c r="Y83" s="410">
        <v>1</v>
      </c>
    </row>
    <row r="84" spans="3:25" ht="20.100000000000001" customHeight="1">
      <c r="C84" s="398"/>
      <c r="D84" s="399"/>
      <c r="E84" s="224"/>
      <c r="F84" s="241"/>
      <c r="G84" s="394" t="str">
        <f>IF(G83&gt;H83,"○",IF(G83&lt;H83,"×",IF(G83=H83,"△")))</f>
        <v>○</v>
      </c>
      <c r="H84" s="395"/>
      <c r="I84" s="394" t="str">
        <f t="shared" ref="I84" si="4">IF(I83&gt;J83,"○",IF(I83&lt;J83,"×",IF(I83=J83,"△")))</f>
        <v>○</v>
      </c>
      <c r="J84" s="395"/>
      <c r="K84" s="411"/>
      <c r="L84" s="393"/>
      <c r="M84" s="411"/>
      <c r="N84" s="144"/>
      <c r="O84" s="398"/>
      <c r="P84" s="399"/>
      <c r="Q84" s="224"/>
      <c r="R84" s="241"/>
      <c r="S84" s="394" t="str">
        <f>IF(S83&gt;T83,"○",IF(S83&lt;T83,"×",IF(S83=T83,"△")))</f>
        <v>○</v>
      </c>
      <c r="T84" s="395"/>
      <c r="U84" s="394" t="str">
        <f t="shared" ref="U84" si="5">IF(U83&gt;V83,"○",IF(U83&lt;V83,"×",IF(U83=V83,"△")))</f>
        <v>○</v>
      </c>
      <c r="V84" s="395"/>
      <c r="W84" s="411"/>
      <c r="X84" s="393"/>
      <c r="Y84" s="411"/>
    </row>
    <row r="85" spans="3:25" ht="20.100000000000001" customHeight="1">
      <c r="C85" s="404" t="str">
        <f>H52</f>
        <v>さつきが丘スポーツ少年団サッカー部</v>
      </c>
      <c r="D85" s="405"/>
      <c r="E85" s="224">
        <f>Q62</f>
        <v>0</v>
      </c>
      <c r="F85" s="240">
        <f>K62</f>
        <v>8</v>
      </c>
      <c r="G85" s="239"/>
      <c r="H85" s="223"/>
      <c r="I85" s="224">
        <f>K74</f>
        <v>0</v>
      </c>
      <c r="J85" s="240">
        <f>Q74</f>
        <v>7</v>
      </c>
      <c r="K85" s="410">
        <f>COUNTIF(E86:J86,"○")*3+COUNTIF(E86:J86,"△")</f>
        <v>0</v>
      </c>
      <c r="L85" s="392">
        <f>E85-F85+G85-H85+I85-J85</f>
        <v>-15</v>
      </c>
      <c r="M85" s="410">
        <v>3</v>
      </c>
      <c r="N85" s="144"/>
      <c r="O85" s="442" t="str">
        <f>S52</f>
        <v>ＮＰＯ法人サウス宇都宮スポーツクラブ</v>
      </c>
      <c r="P85" s="443"/>
      <c r="Q85" s="224">
        <f>Q65</f>
        <v>0</v>
      </c>
      <c r="R85" s="240">
        <f>K65</f>
        <v>3</v>
      </c>
      <c r="S85" s="239"/>
      <c r="T85" s="223"/>
      <c r="U85" s="224">
        <f>K77</f>
        <v>4</v>
      </c>
      <c r="V85" s="240">
        <f>Q77</f>
        <v>0</v>
      </c>
      <c r="W85" s="410">
        <f>COUNTIF(Q86:V86,"○")*3+COUNTIF(Q86:V86,"△")</f>
        <v>3</v>
      </c>
      <c r="X85" s="392">
        <f>Q85-R85+S85-T85+U85-V85</f>
        <v>1</v>
      </c>
      <c r="Y85" s="410">
        <v>2</v>
      </c>
    </row>
    <row r="86" spans="3:25" ht="20.100000000000001" customHeight="1">
      <c r="C86" s="406"/>
      <c r="D86" s="407"/>
      <c r="E86" s="394" t="str">
        <f>IF(E85&gt;F85,"○",IF(E85&lt;F85,"×",IF(E85=F85,"△")))</f>
        <v>×</v>
      </c>
      <c r="F86" s="395"/>
      <c r="G86" s="224"/>
      <c r="H86" s="241"/>
      <c r="I86" s="394" t="str">
        <f>IF(I85&gt;J85,"○",IF(I85&lt;J85,"×",IF(I85=J85,"△")))</f>
        <v>×</v>
      </c>
      <c r="J86" s="395"/>
      <c r="K86" s="411"/>
      <c r="L86" s="393"/>
      <c r="M86" s="411"/>
      <c r="N86" s="144"/>
      <c r="O86" s="448"/>
      <c r="P86" s="449"/>
      <c r="Q86" s="394" t="str">
        <f>IF(Q85&gt;R85,"○",IF(Q85&lt;R85,"×",IF(Q85=R85,"△")))</f>
        <v>×</v>
      </c>
      <c r="R86" s="395"/>
      <c r="S86" s="224"/>
      <c r="T86" s="241"/>
      <c r="U86" s="394" t="str">
        <f>IF(U85&gt;V85,"○",IF(U85&lt;V85,"×",IF(U85=V85,"△")))</f>
        <v>○</v>
      </c>
      <c r="V86" s="395"/>
      <c r="W86" s="411"/>
      <c r="X86" s="393"/>
      <c r="Y86" s="411"/>
    </row>
    <row r="87" spans="3:25" ht="20.100000000000001" customHeight="1">
      <c r="C87" s="404" t="str">
        <f>K52</f>
        <v>ＦＣ真岡２１ファンタジー</v>
      </c>
      <c r="D87" s="405"/>
      <c r="E87" s="242">
        <f>Q68</f>
        <v>0</v>
      </c>
      <c r="F87" s="240">
        <f>K68</f>
        <v>2</v>
      </c>
      <c r="G87" s="242">
        <f>Q74</f>
        <v>7</v>
      </c>
      <c r="H87" s="240">
        <f>K74</f>
        <v>0</v>
      </c>
      <c r="I87" s="239"/>
      <c r="J87" s="223"/>
      <c r="K87" s="392">
        <f>COUNTIF(E88:J88,"○")*3+COUNTIF(E88:J88,"△")</f>
        <v>3</v>
      </c>
      <c r="L87" s="392">
        <f>E87-F87+G87-H87+I87-J87</f>
        <v>5</v>
      </c>
      <c r="M87" s="392">
        <v>2</v>
      </c>
      <c r="N87" s="144"/>
      <c r="O87" s="396" t="str">
        <f>V52</f>
        <v>紫塚ＦＣ</v>
      </c>
      <c r="P87" s="397"/>
      <c r="Q87" s="242">
        <f>Q71</f>
        <v>0</v>
      </c>
      <c r="R87" s="240">
        <f>K71</f>
        <v>6</v>
      </c>
      <c r="S87" s="242">
        <f>Q77</f>
        <v>0</v>
      </c>
      <c r="T87" s="240">
        <f>K77</f>
        <v>4</v>
      </c>
      <c r="U87" s="239"/>
      <c r="V87" s="223"/>
      <c r="W87" s="392">
        <f>COUNTIF(Q88:V88,"○")*3+COUNTIF(Q88:V88,"△")</f>
        <v>0</v>
      </c>
      <c r="X87" s="392">
        <f>Q87-R87+S87-T87+U87-V87</f>
        <v>-10</v>
      </c>
      <c r="Y87" s="392">
        <v>3</v>
      </c>
    </row>
    <row r="88" spans="3:25" ht="20.100000000000001" customHeight="1">
      <c r="C88" s="406"/>
      <c r="D88" s="407"/>
      <c r="E88" s="394" t="str">
        <f>IF(E87&gt;F87,"○",IF(E87&lt;F87,"×",IF(E87=F87,"△")))</f>
        <v>×</v>
      </c>
      <c r="F88" s="395"/>
      <c r="G88" s="394" t="str">
        <f>IF(G87&gt;H87,"○",IF(G87&lt;H87,"×",IF(G87=H87,"△")))</f>
        <v>○</v>
      </c>
      <c r="H88" s="395"/>
      <c r="I88" s="224"/>
      <c r="J88" s="241"/>
      <c r="K88" s="393"/>
      <c r="L88" s="393"/>
      <c r="M88" s="393"/>
      <c r="N88" s="144"/>
      <c r="O88" s="398"/>
      <c r="P88" s="399"/>
      <c r="Q88" s="394" t="str">
        <f t="shared" ref="Q88" si="6">IF(Q87&gt;R87,"○",IF(Q87&lt;R87,"×",IF(Q87=R87,"△")))</f>
        <v>×</v>
      </c>
      <c r="R88" s="395"/>
      <c r="S88" s="394" t="str">
        <f t="shared" ref="S88" si="7">IF(S87&gt;T87,"○",IF(S87&lt;T87,"×",IF(S87=T87,"△")))</f>
        <v>×</v>
      </c>
      <c r="T88" s="395"/>
      <c r="U88" s="224"/>
      <c r="V88" s="241"/>
      <c r="W88" s="393"/>
      <c r="X88" s="393"/>
      <c r="Y88" s="393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S3:T3"/>
    <mergeCell ref="E6:F6"/>
    <mergeCell ref="H6:I6"/>
    <mergeCell ref="K6:L6"/>
    <mergeCell ref="P6:Q6"/>
    <mergeCell ref="H3:I3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Q20:Q21"/>
    <mergeCell ref="R20:V21"/>
    <mergeCell ref="X20:AA21"/>
    <mergeCell ref="B20:B21"/>
    <mergeCell ref="C20:D21"/>
    <mergeCell ref="F20:J21"/>
    <mergeCell ref="K20:K21"/>
    <mergeCell ref="L20:L21"/>
    <mergeCell ref="P20:P21"/>
    <mergeCell ref="B23:B24"/>
    <mergeCell ref="C23:D24"/>
    <mergeCell ref="F23:J24"/>
    <mergeCell ref="K23:K24"/>
    <mergeCell ref="L23:L24"/>
    <mergeCell ref="P23:P24"/>
    <mergeCell ref="Q23:Q24"/>
    <mergeCell ref="R23:V24"/>
    <mergeCell ref="X23:AA24"/>
    <mergeCell ref="B26:B27"/>
    <mergeCell ref="C26:D27"/>
    <mergeCell ref="F26:J27"/>
    <mergeCell ref="K26:K27"/>
    <mergeCell ref="L26:L27"/>
    <mergeCell ref="P26:P27"/>
    <mergeCell ref="Q26:Q27"/>
    <mergeCell ref="R26:V2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B32:B33"/>
    <mergeCell ref="C32:D33"/>
    <mergeCell ref="F32:J33"/>
    <mergeCell ref="K32:K33"/>
    <mergeCell ref="L32:L33"/>
    <mergeCell ref="P32:P33"/>
    <mergeCell ref="Q32:Q33"/>
    <mergeCell ref="R32:V33"/>
    <mergeCell ref="X29:AA30"/>
    <mergeCell ref="X32:AA33"/>
    <mergeCell ref="C36:D37"/>
    <mergeCell ref="E36:F37"/>
    <mergeCell ref="G36:H37"/>
    <mergeCell ref="I36:J37"/>
    <mergeCell ref="K36:K37"/>
    <mergeCell ref="L36:L37"/>
    <mergeCell ref="M36:M37"/>
    <mergeCell ref="O36:P37"/>
    <mergeCell ref="Q36:R37"/>
    <mergeCell ref="S36:T37"/>
    <mergeCell ref="U36:V37"/>
    <mergeCell ref="W36:W37"/>
    <mergeCell ref="X36:X37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I39:J39"/>
    <mergeCell ref="S39:T39"/>
    <mergeCell ref="U39:V39"/>
    <mergeCell ref="C40:D41"/>
    <mergeCell ref="K40:K41"/>
    <mergeCell ref="L40:L41"/>
    <mergeCell ref="M40:M41"/>
    <mergeCell ref="O40:P41"/>
    <mergeCell ref="W40:W41"/>
    <mergeCell ref="X40:X41"/>
    <mergeCell ref="Y40:Y41"/>
    <mergeCell ref="E41:F41"/>
    <mergeCell ref="I41:J41"/>
    <mergeCell ref="Q41:R41"/>
    <mergeCell ref="U41:V41"/>
    <mergeCell ref="C42:D43"/>
    <mergeCell ref="K42:K43"/>
    <mergeCell ref="L42:L43"/>
    <mergeCell ref="M42:M43"/>
    <mergeCell ref="O42:P43"/>
    <mergeCell ref="W42:W43"/>
    <mergeCell ref="X42:X43"/>
    <mergeCell ref="Y42:Y43"/>
    <mergeCell ref="E43:F43"/>
    <mergeCell ref="G43:H43"/>
    <mergeCell ref="Q43:R43"/>
    <mergeCell ref="S43:T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C90"/>
  <sheetViews>
    <sheetView view="pageBreakPreview" zoomScaleNormal="100" zoomScaleSheetLayoutView="100" workbookViewId="0"/>
  </sheetViews>
  <sheetFormatPr defaultColWidth="9" defaultRowHeight="13.2"/>
  <cols>
    <col min="1" max="27" width="6.77734375" style="236" customWidth="1"/>
    <col min="28" max="28" width="5.6640625" style="236" customWidth="1"/>
    <col min="29" max="16384" width="9" style="236"/>
  </cols>
  <sheetData>
    <row r="1" spans="1:28" ht="30" customHeight="1">
      <c r="A1" s="23" t="str">
        <f>U10組合せ①!B3</f>
        <v>■第1日　10月16日</v>
      </c>
      <c r="B1" s="23"/>
      <c r="C1" s="23"/>
      <c r="D1" s="23"/>
      <c r="E1" s="23"/>
      <c r="F1" s="23"/>
      <c r="G1" s="23"/>
      <c r="H1" s="434" t="str">
        <f>U10組合せ①!G4</f>
        <v>一次リーグ</v>
      </c>
      <c r="I1" s="434"/>
      <c r="J1" s="434"/>
      <c r="K1" s="434"/>
      <c r="L1" s="434"/>
      <c r="O1" s="434" t="s">
        <v>321</v>
      </c>
      <c r="P1" s="434"/>
      <c r="Q1" s="434"/>
      <c r="R1" s="434" t="str">
        <f>U10組合せ①!AL20</f>
        <v>鬼怒グリーンパーク白沢A</v>
      </c>
      <c r="S1" s="434"/>
      <c r="T1" s="434"/>
      <c r="U1" s="434"/>
      <c r="V1" s="434"/>
      <c r="W1" s="434"/>
      <c r="X1" s="434"/>
      <c r="Y1" s="434"/>
      <c r="Z1" s="434"/>
      <c r="AA1" s="434"/>
    </row>
    <row r="2" spans="1:28" ht="10.199999999999999" customHeight="1">
      <c r="A2" s="23"/>
      <c r="B2" s="23"/>
      <c r="C2" s="23"/>
      <c r="O2" s="230"/>
      <c r="P2" s="230"/>
      <c r="Q2" s="230"/>
      <c r="R2" s="28"/>
      <c r="S2" s="28"/>
      <c r="T2" s="28"/>
      <c r="U2" s="28"/>
      <c r="V2" s="28"/>
      <c r="W2" s="28"/>
    </row>
    <row r="3" spans="1:28" ht="20.100000000000001" customHeight="1">
      <c r="A3" s="23"/>
      <c r="E3" s="108"/>
      <c r="H3" s="435" t="s">
        <v>254</v>
      </c>
      <c r="I3" s="435"/>
      <c r="J3" s="144"/>
      <c r="K3" s="144"/>
      <c r="L3" s="144"/>
      <c r="M3" s="144"/>
      <c r="N3" s="144"/>
      <c r="O3" s="144"/>
      <c r="P3" s="231"/>
      <c r="Q3" s="231"/>
      <c r="R3" s="231"/>
      <c r="S3" s="435" t="s">
        <v>255</v>
      </c>
      <c r="T3" s="435"/>
      <c r="U3" s="144"/>
      <c r="V3" s="109"/>
      <c r="W3" s="109"/>
      <c r="X3" s="144"/>
      <c r="Y3" s="144"/>
      <c r="Z3" s="144"/>
      <c r="AA3" s="144"/>
    </row>
    <row r="4" spans="1:28" ht="20.100000000000001" customHeight="1" thickBot="1">
      <c r="A4" s="13"/>
      <c r="E4" s="26"/>
      <c r="F4" s="26"/>
      <c r="G4" s="22"/>
      <c r="H4" s="22"/>
      <c r="I4" s="234"/>
      <c r="J4" s="14"/>
      <c r="K4" s="14"/>
      <c r="L4" s="22"/>
      <c r="M4" s="22"/>
      <c r="N4" s="22"/>
      <c r="O4" s="22"/>
      <c r="P4" s="22"/>
      <c r="Q4" s="14"/>
      <c r="R4" s="14"/>
      <c r="S4" s="235"/>
      <c r="T4" s="22"/>
      <c r="V4" s="22"/>
      <c r="W4" s="22"/>
      <c r="Z4" s="13"/>
    </row>
    <row r="5" spans="1:28" ht="20.100000000000001" customHeight="1" thickTop="1">
      <c r="A5" s="13"/>
      <c r="E5" s="253"/>
      <c r="F5" s="256"/>
      <c r="G5" s="257"/>
      <c r="H5" s="258"/>
      <c r="I5" s="15"/>
      <c r="J5" s="22"/>
      <c r="K5" s="13"/>
      <c r="L5" s="15"/>
      <c r="M5" s="22"/>
      <c r="N5" s="22"/>
      <c r="O5" s="22"/>
      <c r="P5" s="25"/>
      <c r="Q5" s="15"/>
      <c r="R5" s="22"/>
      <c r="S5" s="218"/>
      <c r="T5" s="259"/>
      <c r="U5" s="257"/>
      <c r="V5" s="260"/>
      <c r="W5" s="22"/>
      <c r="X5" s="22"/>
      <c r="Y5" s="22"/>
      <c r="Z5" s="22"/>
    </row>
    <row r="6" spans="1:28" ht="20.100000000000001" customHeight="1">
      <c r="A6" s="13"/>
      <c r="E6" s="436">
        <v>1</v>
      </c>
      <c r="F6" s="436"/>
      <c r="G6" s="26"/>
      <c r="H6" s="436">
        <v>2</v>
      </c>
      <c r="I6" s="436"/>
      <c r="J6" s="26"/>
      <c r="K6" s="436">
        <v>3</v>
      </c>
      <c r="L6" s="436"/>
      <c r="M6" s="26"/>
      <c r="N6" s="26"/>
      <c r="O6" s="26"/>
      <c r="P6" s="436">
        <v>4</v>
      </c>
      <c r="Q6" s="436"/>
      <c r="R6" s="13"/>
      <c r="S6" s="436">
        <v>5</v>
      </c>
      <c r="T6" s="436"/>
      <c r="U6" s="26"/>
      <c r="V6" s="436">
        <v>6</v>
      </c>
      <c r="W6" s="436"/>
      <c r="X6" s="26"/>
      <c r="Y6" s="436"/>
      <c r="Z6" s="436"/>
    </row>
    <row r="7" spans="1:28" ht="20.100000000000001" customHeight="1">
      <c r="A7" s="13"/>
      <c r="D7" s="12"/>
      <c r="E7" s="431" t="str">
        <f>U10組合せ①!AM25</f>
        <v>ＮＩＫＫＯ．ＳＰＯＲＴＳ．ＣＬＵＢ</v>
      </c>
      <c r="F7" s="431"/>
      <c r="G7" s="4"/>
      <c r="H7" s="471" t="str">
        <f>U10組合せ①!AO25</f>
        <v>壬生ＦＣユナイテッド</v>
      </c>
      <c r="I7" s="471"/>
      <c r="J7" s="4"/>
      <c r="K7" s="432" t="str">
        <f>U10組合せ①!AQ25</f>
        <v>ＦＣ中村Ｂ</v>
      </c>
      <c r="L7" s="432"/>
      <c r="M7" s="4"/>
      <c r="N7" s="4"/>
      <c r="O7" s="4"/>
      <c r="P7" s="430" t="str">
        <f>U10組合せ①!AT25</f>
        <v>豊郷ジュニアフットボールクラブ宇都宮</v>
      </c>
      <c r="Q7" s="430"/>
      <c r="R7" s="4"/>
      <c r="S7" s="432" t="str">
        <f>U10組合せ①!AV25</f>
        <v>ＦＣ　ＳＨＵＪＡＫＵ</v>
      </c>
      <c r="T7" s="432"/>
      <c r="U7" s="4"/>
      <c r="V7" s="451" t="str">
        <f>U10組合せ①!AX25</f>
        <v>ボンジボーラ栃木</v>
      </c>
      <c r="W7" s="451"/>
      <c r="X7" s="4"/>
      <c r="Y7" s="432"/>
      <c r="Z7" s="432"/>
    </row>
    <row r="8" spans="1:28" ht="20.100000000000001" customHeight="1">
      <c r="A8" s="13"/>
      <c r="D8" s="12"/>
      <c r="E8" s="431"/>
      <c r="F8" s="431"/>
      <c r="G8" s="4"/>
      <c r="H8" s="471"/>
      <c r="I8" s="471"/>
      <c r="J8" s="4"/>
      <c r="K8" s="432"/>
      <c r="L8" s="432"/>
      <c r="M8" s="4"/>
      <c r="N8" s="4"/>
      <c r="O8" s="4"/>
      <c r="P8" s="430"/>
      <c r="Q8" s="430"/>
      <c r="R8" s="4"/>
      <c r="S8" s="432"/>
      <c r="T8" s="432"/>
      <c r="U8" s="4"/>
      <c r="V8" s="451"/>
      <c r="W8" s="451"/>
      <c r="X8" s="4"/>
      <c r="Y8" s="432"/>
      <c r="Z8" s="432"/>
    </row>
    <row r="9" spans="1:28" ht="20.100000000000001" customHeight="1">
      <c r="A9" s="13"/>
      <c r="D9" s="12"/>
      <c r="E9" s="431"/>
      <c r="F9" s="431"/>
      <c r="G9" s="4"/>
      <c r="H9" s="471"/>
      <c r="I9" s="471"/>
      <c r="J9" s="4"/>
      <c r="K9" s="432"/>
      <c r="L9" s="432"/>
      <c r="M9" s="4"/>
      <c r="N9" s="4"/>
      <c r="O9" s="4"/>
      <c r="P9" s="430"/>
      <c r="Q9" s="430"/>
      <c r="R9" s="4"/>
      <c r="S9" s="432"/>
      <c r="T9" s="432"/>
      <c r="U9" s="4"/>
      <c r="V9" s="451"/>
      <c r="W9" s="451"/>
      <c r="X9" s="4"/>
      <c r="Y9" s="432"/>
      <c r="Z9" s="432"/>
    </row>
    <row r="10" spans="1:28" ht="20.100000000000001" customHeight="1">
      <c r="A10" s="13"/>
      <c r="D10" s="12"/>
      <c r="E10" s="431"/>
      <c r="F10" s="431"/>
      <c r="G10" s="4"/>
      <c r="H10" s="471"/>
      <c r="I10" s="471"/>
      <c r="J10" s="4"/>
      <c r="K10" s="432"/>
      <c r="L10" s="432"/>
      <c r="M10" s="4"/>
      <c r="N10" s="4"/>
      <c r="O10" s="4"/>
      <c r="P10" s="430"/>
      <c r="Q10" s="430"/>
      <c r="R10" s="4"/>
      <c r="S10" s="432"/>
      <c r="T10" s="432"/>
      <c r="U10" s="4"/>
      <c r="V10" s="451"/>
      <c r="W10" s="451"/>
      <c r="X10" s="4"/>
      <c r="Y10" s="432"/>
      <c r="Z10" s="432"/>
    </row>
    <row r="11" spans="1:28" ht="20.100000000000001" customHeight="1">
      <c r="A11" s="13"/>
      <c r="D11" s="12"/>
      <c r="E11" s="431"/>
      <c r="F11" s="431"/>
      <c r="G11" s="4"/>
      <c r="H11" s="471"/>
      <c r="I11" s="471"/>
      <c r="J11" s="4"/>
      <c r="K11" s="432"/>
      <c r="L11" s="432"/>
      <c r="M11" s="4"/>
      <c r="N11" s="4"/>
      <c r="O11" s="4"/>
      <c r="P11" s="430"/>
      <c r="Q11" s="430"/>
      <c r="R11" s="4"/>
      <c r="S11" s="432"/>
      <c r="T11" s="432"/>
      <c r="U11" s="4"/>
      <c r="V11" s="451"/>
      <c r="W11" s="451"/>
      <c r="X11" s="4"/>
      <c r="Y11" s="432"/>
      <c r="Z11" s="432"/>
    </row>
    <row r="12" spans="1:28" ht="20.100000000000001" customHeight="1">
      <c r="A12" s="13"/>
      <c r="D12" s="12"/>
      <c r="E12" s="431"/>
      <c r="F12" s="431"/>
      <c r="G12" s="4"/>
      <c r="H12" s="471"/>
      <c r="I12" s="471"/>
      <c r="J12" s="4"/>
      <c r="K12" s="432"/>
      <c r="L12" s="432"/>
      <c r="M12" s="4"/>
      <c r="N12" s="4"/>
      <c r="O12" s="4"/>
      <c r="P12" s="430"/>
      <c r="Q12" s="430"/>
      <c r="R12" s="4"/>
      <c r="S12" s="432"/>
      <c r="T12" s="432"/>
      <c r="U12" s="4"/>
      <c r="V12" s="451"/>
      <c r="W12" s="451"/>
      <c r="X12" s="4"/>
      <c r="Y12" s="432"/>
      <c r="Z12" s="432"/>
    </row>
    <row r="13" spans="1:28" ht="20.100000000000001" customHeight="1">
      <c r="A13" s="13"/>
      <c r="D13" s="12"/>
      <c r="E13" s="431"/>
      <c r="F13" s="431"/>
      <c r="G13" s="4"/>
      <c r="H13" s="471"/>
      <c r="I13" s="471"/>
      <c r="J13" s="4"/>
      <c r="K13" s="432"/>
      <c r="L13" s="432"/>
      <c r="M13" s="4"/>
      <c r="N13" s="4"/>
      <c r="O13" s="4"/>
      <c r="P13" s="430"/>
      <c r="Q13" s="430"/>
      <c r="R13" s="4"/>
      <c r="S13" s="432"/>
      <c r="T13" s="432"/>
      <c r="U13" s="4"/>
      <c r="V13" s="451"/>
      <c r="W13" s="451"/>
      <c r="X13" s="4"/>
      <c r="Y13" s="432"/>
      <c r="Z13" s="432"/>
    </row>
    <row r="14" spans="1:28" ht="20.100000000000001" customHeight="1">
      <c r="A14" s="13"/>
      <c r="D14" s="12"/>
      <c r="E14" s="431"/>
      <c r="F14" s="431"/>
      <c r="G14" s="4"/>
      <c r="H14" s="471"/>
      <c r="I14" s="471"/>
      <c r="J14" s="4"/>
      <c r="K14" s="432"/>
      <c r="L14" s="432"/>
      <c r="M14" s="4"/>
      <c r="N14" s="4"/>
      <c r="O14" s="4"/>
      <c r="P14" s="430"/>
      <c r="Q14" s="430"/>
      <c r="R14" s="4"/>
      <c r="S14" s="432"/>
      <c r="T14" s="432"/>
      <c r="U14" s="4"/>
      <c r="V14" s="451"/>
      <c r="W14" s="451"/>
      <c r="X14" s="4"/>
      <c r="Y14" s="432"/>
      <c r="Z14" s="432"/>
    </row>
    <row r="15" spans="1:28" ht="20.100000000000001" customHeight="1">
      <c r="A15" s="13"/>
      <c r="D15" s="12"/>
      <c r="E15" s="229"/>
      <c r="F15" s="229"/>
      <c r="G15" s="4"/>
      <c r="H15" s="229"/>
      <c r="I15" s="229"/>
      <c r="J15" s="4"/>
      <c r="K15" s="229"/>
      <c r="L15" s="229"/>
      <c r="M15" s="4"/>
      <c r="N15" s="4"/>
      <c r="O15" s="4"/>
      <c r="P15" s="229"/>
      <c r="Q15" s="229"/>
      <c r="R15" s="4"/>
      <c r="S15" s="229"/>
      <c r="T15" s="229"/>
      <c r="U15" s="4"/>
      <c r="V15" s="229"/>
      <c r="W15" s="229"/>
      <c r="X15" s="4"/>
      <c r="Y15" s="229"/>
      <c r="Z15" s="229"/>
    </row>
    <row r="16" spans="1:28" ht="24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102"/>
      <c r="X16" s="433" t="s">
        <v>281</v>
      </c>
      <c r="Y16" s="433"/>
      <c r="Z16" s="433"/>
      <c r="AA16" s="433"/>
      <c r="AB16" s="102"/>
    </row>
    <row r="17" spans="1:29" ht="20.100000000000001" customHeight="1">
      <c r="A17" s="1"/>
      <c r="B17" s="421" t="s">
        <v>282</v>
      </c>
      <c r="C17" s="422">
        <v>0.39583333333333331</v>
      </c>
      <c r="D17" s="422"/>
      <c r="E17" s="105"/>
      <c r="F17" s="450" t="str">
        <f>E7</f>
        <v>ＮＩＫＫＯ．ＳＰＯＲＴＳ．ＣＬＵＢ</v>
      </c>
      <c r="G17" s="450"/>
      <c r="H17" s="450"/>
      <c r="I17" s="450"/>
      <c r="J17" s="450"/>
      <c r="K17" s="424">
        <f>M17+M18</f>
        <v>1</v>
      </c>
      <c r="L17" s="425" t="s">
        <v>283</v>
      </c>
      <c r="M17" s="225">
        <v>1</v>
      </c>
      <c r="N17" s="225" t="s">
        <v>284</v>
      </c>
      <c r="O17" s="225">
        <v>0</v>
      </c>
      <c r="P17" s="425" t="s">
        <v>285</v>
      </c>
      <c r="Q17" s="426">
        <f>O17+O18</f>
        <v>0</v>
      </c>
      <c r="R17" s="427" t="str">
        <f>H7</f>
        <v>壬生ＦＣユナイテッド</v>
      </c>
      <c r="S17" s="427"/>
      <c r="T17" s="427"/>
      <c r="U17" s="427"/>
      <c r="V17" s="427"/>
      <c r="W17" s="101"/>
      <c r="X17" s="412" t="s">
        <v>307</v>
      </c>
      <c r="Y17" s="412"/>
      <c r="Z17" s="412"/>
      <c r="AA17" s="412"/>
      <c r="AB17" s="101"/>
      <c r="AC17" s="143"/>
    </row>
    <row r="18" spans="1:29" ht="20.100000000000001" customHeight="1">
      <c r="A18" s="1"/>
      <c r="B18" s="421"/>
      <c r="C18" s="422"/>
      <c r="D18" s="422"/>
      <c r="E18" s="105"/>
      <c r="F18" s="450"/>
      <c r="G18" s="450"/>
      <c r="H18" s="450"/>
      <c r="I18" s="450"/>
      <c r="J18" s="450"/>
      <c r="K18" s="424"/>
      <c r="L18" s="425"/>
      <c r="M18" s="225">
        <v>0</v>
      </c>
      <c r="N18" s="225" t="s">
        <v>284</v>
      </c>
      <c r="O18" s="225">
        <v>0</v>
      </c>
      <c r="P18" s="425"/>
      <c r="Q18" s="426"/>
      <c r="R18" s="427"/>
      <c r="S18" s="427"/>
      <c r="T18" s="427"/>
      <c r="U18" s="427"/>
      <c r="V18" s="427"/>
      <c r="W18" s="101"/>
      <c r="X18" s="412"/>
      <c r="Y18" s="412"/>
      <c r="Z18" s="412"/>
      <c r="AA18" s="412"/>
      <c r="AB18" s="101"/>
      <c r="AC18" s="143"/>
    </row>
    <row r="19" spans="1:29" ht="20.100000000000001" customHeight="1">
      <c r="A19" s="1"/>
      <c r="B19" s="225"/>
      <c r="C19" s="225"/>
      <c r="D19" s="225"/>
      <c r="E19" s="13"/>
      <c r="F19" s="225"/>
      <c r="G19" s="227"/>
      <c r="H19" s="227"/>
      <c r="I19" s="227"/>
      <c r="J19" s="227"/>
      <c r="K19" s="141"/>
      <c r="L19" s="20"/>
      <c r="M19" s="225"/>
      <c r="N19" s="225"/>
      <c r="O19" s="225"/>
      <c r="P19" s="20"/>
      <c r="Q19" s="142"/>
      <c r="R19" s="227"/>
      <c r="S19" s="227"/>
      <c r="T19" s="227"/>
      <c r="U19" s="227"/>
      <c r="V19" s="221"/>
      <c r="W19" s="147"/>
      <c r="X19" s="147"/>
      <c r="Y19" s="147"/>
      <c r="Z19" s="147"/>
      <c r="AA19" s="147"/>
      <c r="AB19" s="245"/>
      <c r="AC19" s="143"/>
    </row>
    <row r="20" spans="1:29" ht="20.100000000000001" customHeight="1">
      <c r="A20" s="1"/>
      <c r="B20" s="421" t="s">
        <v>287</v>
      </c>
      <c r="C20" s="422">
        <v>0.41666666666666669</v>
      </c>
      <c r="D20" s="422"/>
      <c r="E20" s="105"/>
      <c r="F20" s="446" t="str">
        <f>P7</f>
        <v>豊郷ジュニアフットボールクラブ宇都宮</v>
      </c>
      <c r="G20" s="446"/>
      <c r="H20" s="446"/>
      <c r="I20" s="446"/>
      <c r="J20" s="446"/>
      <c r="K20" s="424">
        <f>M20+M21</f>
        <v>1</v>
      </c>
      <c r="L20" s="425" t="s">
        <v>283</v>
      </c>
      <c r="M20" s="225">
        <v>1</v>
      </c>
      <c r="N20" s="225" t="s">
        <v>284</v>
      </c>
      <c r="O20" s="225">
        <v>0</v>
      </c>
      <c r="P20" s="425" t="s">
        <v>285</v>
      </c>
      <c r="Q20" s="426">
        <f>O20+O21</f>
        <v>2</v>
      </c>
      <c r="R20" s="423" t="str">
        <f>S7</f>
        <v>ＦＣ　ＳＨＵＪＡＫＵ</v>
      </c>
      <c r="S20" s="423"/>
      <c r="T20" s="423"/>
      <c r="U20" s="423"/>
      <c r="V20" s="423"/>
      <c r="W20" s="101"/>
      <c r="X20" s="412" t="s">
        <v>308</v>
      </c>
      <c r="Y20" s="412"/>
      <c r="Z20" s="412"/>
      <c r="AA20" s="412"/>
      <c r="AB20" s="101"/>
      <c r="AC20" s="143"/>
    </row>
    <row r="21" spans="1:29" ht="20.100000000000001" customHeight="1">
      <c r="A21" s="1"/>
      <c r="B21" s="421"/>
      <c r="C21" s="422"/>
      <c r="D21" s="422"/>
      <c r="E21" s="105"/>
      <c r="F21" s="446"/>
      <c r="G21" s="446"/>
      <c r="H21" s="446"/>
      <c r="I21" s="446"/>
      <c r="J21" s="446"/>
      <c r="K21" s="424"/>
      <c r="L21" s="425"/>
      <c r="M21" s="225">
        <v>0</v>
      </c>
      <c r="N21" s="225" t="s">
        <v>284</v>
      </c>
      <c r="O21" s="225">
        <v>2</v>
      </c>
      <c r="P21" s="425"/>
      <c r="Q21" s="426"/>
      <c r="R21" s="423"/>
      <c r="S21" s="423"/>
      <c r="T21" s="423"/>
      <c r="U21" s="423"/>
      <c r="V21" s="423"/>
      <c r="W21" s="101"/>
      <c r="X21" s="412"/>
      <c r="Y21" s="412"/>
      <c r="Z21" s="412"/>
      <c r="AA21" s="412"/>
      <c r="AB21" s="101"/>
      <c r="AC21" s="143"/>
    </row>
    <row r="22" spans="1:29" ht="20.100000000000001" customHeight="1">
      <c r="A22" s="1"/>
      <c r="B22" s="225"/>
      <c r="C22" s="226"/>
      <c r="D22" s="226"/>
      <c r="E22" s="105"/>
      <c r="F22" s="227"/>
      <c r="G22" s="227"/>
      <c r="H22" s="227"/>
      <c r="I22" s="227"/>
      <c r="J22" s="227"/>
      <c r="K22" s="141"/>
      <c r="L22" s="228"/>
      <c r="M22" s="225"/>
      <c r="N22" s="225"/>
      <c r="O22" s="225"/>
      <c r="P22" s="228"/>
      <c r="Q22" s="142"/>
      <c r="R22" s="227"/>
      <c r="S22" s="227"/>
      <c r="T22" s="227"/>
      <c r="U22" s="227"/>
      <c r="V22" s="227"/>
      <c r="W22" s="101"/>
      <c r="X22" s="222"/>
      <c r="Y22" s="222"/>
      <c r="Z22" s="222"/>
      <c r="AA22" s="222"/>
      <c r="AB22" s="101"/>
      <c r="AC22" s="143"/>
    </row>
    <row r="23" spans="1:29" ht="20.100000000000001" customHeight="1">
      <c r="A23" s="1"/>
      <c r="B23" s="421" t="s">
        <v>289</v>
      </c>
      <c r="C23" s="422">
        <v>0.4375</v>
      </c>
      <c r="D23" s="422"/>
      <c r="E23" s="105"/>
      <c r="F23" s="450" t="str">
        <f>E7</f>
        <v>ＮＩＫＫＯ．ＳＰＯＲＴＳ．ＣＬＵＢ</v>
      </c>
      <c r="G23" s="450"/>
      <c r="H23" s="450"/>
      <c r="I23" s="450"/>
      <c r="J23" s="450"/>
      <c r="K23" s="424">
        <f>M23+M24</f>
        <v>4</v>
      </c>
      <c r="L23" s="425" t="s">
        <v>283</v>
      </c>
      <c r="M23" s="225">
        <v>2</v>
      </c>
      <c r="N23" s="225" t="s">
        <v>284</v>
      </c>
      <c r="O23" s="225">
        <v>0</v>
      </c>
      <c r="P23" s="425" t="s">
        <v>285</v>
      </c>
      <c r="Q23" s="426">
        <f>O23+O24</f>
        <v>0</v>
      </c>
      <c r="R23" s="427" t="str">
        <f>K7</f>
        <v>ＦＣ中村Ｂ</v>
      </c>
      <c r="S23" s="427"/>
      <c r="T23" s="427"/>
      <c r="U23" s="427"/>
      <c r="V23" s="427"/>
      <c r="W23" s="101"/>
      <c r="X23" s="412" t="s">
        <v>309</v>
      </c>
      <c r="Y23" s="412"/>
      <c r="Z23" s="412"/>
      <c r="AA23" s="412"/>
      <c r="AB23" s="101"/>
      <c r="AC23" s="143"/>
    </row>
    <row r="24" spans="1:29" ht="20.100000000000001" customHeight="1">
      <c r="A24" s="1"/>
      <c r="B24" s="421"/>
      <c r="C24" s="422"/>
      <c r="D24" s="422"/>
      <c r="E24" s="105"/>
      <c r="F24" s="450"/>
      <c r="G24" s="450"/>
      <c r="H24" s="450"/>
      <c r="I24" s="450"/>
      <c r="J24" s="450"/>
      <c r="K24" s="424"/>
      <c r="L24" s="425"/>
      <c r="M24" s="225">
        <v>2</v>
      </c>
      <c r="N24" s="225" t="s">
        <v>284</v>
      </c>
      <c r="O24" s="225">
        <v>0</v>
      </c>
      <c r="P24" s="425"/>
      <c r="Q24" s="426"/>
      <c r="R24" s="427"/>
      <c r="S24" s="427"/>
      <c r="T24" s="427"/>
      <c r="U24" s="427"/>
      <c r="V24" s="427"/>
      <c r="W24" s="101"/>
      <c r="X24" s="412"/>
      <c r="Y24" s="412"/>
      <c r="Z24" s="412"/>
      <c r="AA24" s="412"/>
      <c r="AB24" s="101"/>
      <c r="AC24" s="143"/>
    </row>
    <row r="25" spans="1:29" ht="20.100000000000001" customHeight="1">
      <c r="A25" s="1"/>
      <c r="B25" s="225"/>
      <c r="C25" s="226"/>
      <c r="D25" s="226"/>
      <c r="E25" s="105"/>
      <c r="F25" s="227"/>
      <c r="G25" s="227"/>
      <c r="H25" s="227"/>
      <c r="I25" s="227"/>
      <c r="J25" s="227"/>
      <c r="K25" s="141"/>
      <c r="L25" s="228"/>
      <c r="M25" s="225"/>
      <c r="N25" s="225"/>
      <c r="O25" s="225"/>
      <c r="P25" s="228"/>
      <c r="Q25" s="142"/>
      <c r="R25" s="227"/>
      <c r="S25" s="227"/>
      <c r="T25" s="227"/>
      <c r="U25" s="227"/>
      <c r="V25" s="227"/>
      <c r="W25" s="101"/>
      <c r="X25" s="222"/>
      <c r="Y25" s="222"/>
      <c r="Z25" s="222"/>
      <c r="AA25" s="222"/>
      <c r="AB25" s="101"/>
      <c r="AC25" s="143"/>
    </row>
    <row r="26" spans="1:29" ht="20.100000000000001" customHeight="1">
      <c r="A26" s="143"/>
      <c r="B26" s="421" t="s">
        <v>291</v>
      </c>
      <c r="C26" s="422">
        <v>0.45833333333333331</v>
      </c>
      <c r="D26" s="422"/>
      <c r="E26" s="105"/>
      <c r="F26" s="446" t="str">
        <f>P7</f>
        <v>豊郷ジュニアフットボールクラブ宇都宮</v>
      </c>
      <c r="G26" s="446"/>
      <c r="H26" s="446"/>
      <c r="I26" s="446"/>
      <c r="J26" s="446"/>
      <c r="K26" s="424">
        <f>M26+M27</f>
        <v>0</v>
      </c>
      <c r="L26" s="425" t="s">
        <v>283</v>
      </c>
      <c r="M26" s="225">
        <v>0</v>
      </c>
      <c r="N26" s="225" t="s">
        <v>284</v>
      </c>
      <c r="O26" s="225">
        <v>2</v>
      </c>
      <c r="P26" s="425" t="s">
        <v>285</v>
      </c>
      <c r="Q26" s="426">
        <f>O26+O27</f>
        <v>3</v>
      </c>
      <c r="R26" s="423" t="str">
        <f>V7</f>
        <v>ボンジボーラ栃木</v>
      </c>
      <c r="S26" s="423"/>
      <c r="T26" s="423"/>
      <c r="U26" s="423"/>
      <c r="V26" s="423"/>
      <c r="W26" s="101"/>
      <c r="X26" s="412" t="s">
        <v>310</v>
      </c>
      <c r="Y26" s="412"/>
      <c r="Z26" s="412"/>
      <c r="AA26" s="412"/>
      <c r="AB26" s="101"/>
      <c r="AC26" s="143"/>
    </row>
    <row r="27" spans="1:29" ht="20.100000000000001" customHeight="1">
      <c r="A27" s="143"/>
      <c r="B27" s="421"/>
      <c r="C27" s="422"/>
      <c r="D27" s="422"/>
      <c r="E27" s="105"/>
      <c r="F27" s="446"/>
      <c r="G27" s="446"/>
      <c r="H27" s="446"/>
      <c r="I27" s="446"/>
      <c r="J27" s="446"/>
      <c r="K27" s="424"/>
      <c r="L27" s="425"/>
      <c r="M27" s="225">
        <v>0</v>
      </c>
      <c r="N27" s="225" t="s">
        <v>284</v>
      </c>
      <c r="O27" s="225">
        <v>1</v>
      </c>
      <c r="P27" s="425"/>
      <c r="Q27" s="426"/>
      <c r="R27" s="423"/>
      <c r="S27" s="423"/>
      <c r="T27" s="423"/>
      <c r="U27" s="423"/>
      <c r="V27" s="423"/>
      <c r="W27" s="101"/>
      <c r="X27" s="412"/>
      <c r="Y27" s="412"/>
      <c r="Z27" s="412"/>
      <c r="AA27" s="412"/>
      <c r="AB27" s="101"/>
      <c r="AC27" s="143"/>
    </row>
    <row r="28" spans="1:29" ht="20.100000000000001" customHeight="1">
      <c r="A28" s="1"/>
      <c r="B28" s="225"/>
      <c r="C28" s="226"/>
      <c r="D28" s="226"/>
      <c r="E28" s="105"/>
      <c r="F28" s="227"/>
      <c r="G28" s="227"/>
      <c r="H28" s="227"/>
      <c r="I28" s="227"/>
      <c r="J28" s="227"/>
      <c r="K28" s="141"/>
      <c r="L28" s="228"/>
      <c r="M28" s="225"/>
      <c r="N28" s="225"/>
      <c r="O28" s="225"/>
      <c r="P28" s="228"/>
      <c r="Q28" s="142"/>
      <c r="R28" s="227"/>
      <c r="S28" s="227"/>
      <c r="T28" s="227"/>
      <c r="U28" s="227"/>
      <c r="V28" s="227"/>
      <c r="W28" s="101"/>
      <c r="X28" s="222"/>
      <c r="Y28" s="222"/>
      <c r="Z28" s="222"/>
      <c r="AA28" s="222"/>
      <c r="AB28" s="101"/>
      <c r="AC28" s="143"/>
    </row>
    <row r="29" spans="1:29" ht="20.100000000000001" customHeight="1">
      <c r="A29" s="1"/>
      <c r="B29" s="421" t="s">
        <v>293</v>
      </c>
      <c r="C29" s="422">
        <v>0.47916666666666669</v>
      </c>
      <c r="D29" s="422"/>
      <c r="E29" s="105"/>
      <c r="F29" s="423" t="str">
        <f>H7</f>
        <v>壬生ＦＣユナイテッド</v>
      </c>
      <c r="G29" s="423"/>
      <c r="H29" s="423"/>
      <c r="I29" s="423"/>
      <c r="J29" s="423"/>
      <c r="K29" s="424">
        <f>M29+M30</f>
        <v>6</v>
      </c>
      <c r="L29" s="425" t="s">
        <v>283</v>
      </c>
      <c r="M29" s="225">
        <v>4</v>
      </c>
      <c r="N29" s="225" t="s">
        <v>284</v>
      </c>
      <c r="O29" s="225">
        <v>0</v>
      </c>
      <c r="P29" s="425" t="s">
        <v>285</v>
      </c>
      <c r="Q29" s="426">
        <f>O29+O30</f>
        <v>0</v>
      </c>
      <c r="R29" s="427" t="str">
        <f>K7</f>
        <v>ＦＣ中村Ｂ</v>
      </c>
      <c r="S29" s="427"/>
      <c r="T29" s="427"/>
      <c r="U29" s="427"/>
      <c r="V29" s="427"/>
      <c r="W29" s="101"/>
      <c r="X29" s="412" t="s">
        <v>311</v>
      </c>
      <c r="Y29" s="412"/>
      <c r="Z29" s="412"/>
      <c r="AA29" s="412"/>
      <c r="AB29" s="101"/>
      <c r="AC29" s="143"/>
    </row>
    <row r="30" spans="1:29" ht="20.100000000000001" customHeight="1">
      <c r="A30" s="1"/>
      <c r="B30" s="421"/>
      <c r="C30" s="422"/>
      <c r="D30" s="422"/>
      <c r="E30" s="105"/>
      <c r="F30" s="423"/>
      <c r="G30" s="423"/>
      <c r="H30" s="423"/>
      <c r="I30" s="423"/>
      <c r="J30" s="423"/>
      <c r="K30" s="424"/>
      <c r="L30" s="425"/>
      <c r="M30" s="225">
        <v>2</v>
      </c>
      <c r="N30" s="225" t="s">
        <v>284</v>
      </c>
      <c r="O30" s="225">
        <v>0</v>
      </c>
      <c r="P30" s="425"/>
      <c r="Q30" s="426"/>
      <c r="R30" s="427"/>
      <c r="S30" s="427"/>
      <c r="T30" s="427"/>
      <c r="U30" s="427"/>
      <c r="V30" s="427"/>
      <c r="W30" s="101"/>
      <c r="X30" s="412"/>
      <c r="Y30" s="412"/>
      <c r="Z30" s="412"/>
      <c r="AA30" s="412"/>
      <c r="AB30" s="101"/>
      <c r="AC30" s="143"/>
    </row>
    <row r="31" spans="1:29" ht="20.100000000000001" customHeight="1">
      <c r="A31" s="1"/>
      <c r="B31" s="225"/>
      <c r="C31" s="226"/>
      <c r="D31" s="226"/>
      <c r="E31" s="105"/>
      <c r="F31" s="227"/>
      <c r="G31" s="227"/>
      <c r="H31" s="227"/>
      <c r="I31" s="227"/>
      <c r="J31" s="227"/>
      <c r="K31" s="141"/>
      <c r="L31" s="228"/>
      <c r="M31" s="225"/>
      <c r="N31" s="225"/>
      <c r="O31" s="225"/>
      <c r="P31" s="228"/>
      <c r="Q31" s="142"/>
      <c r="R31" s="227"/>
      <c r="S31" s="227"/>
      <c r="T31" s="227"/>
      <c r="U31" s="227"/>
      <c r="V31" s="227"/>
      <c r="W31" s="101"/>
      <c r="X31" s="222"/>
      <c r="Y31" s="222"/>
      <c r="Z31" s="222"/>
      <c r="AA31" s="222"/>
      <c r="AB31" s="101"/>
      <c r="AC31" s="143"/>
    </row>
    <row r="32" spans="1:29" ht="20.100000000000001" customHeight="1">
      <c r="A32" s="1"/>
      <c r="B32" s="421" t="s">
        <v>295</v>
      </c>
      <c r="C32" s="422">
        <v>0.5</v>
      </c>
      <c r="D32" s="422"/>
      <c r="E32" s="105"/>
      <c r="F32" s="427" t="str">
        <f>S7</f>
        <v>ＦＣ　ＳＨＵＪＡＫＵ</v>
      </c>
      <c r="G32" s="427"/>
      <c r="H32" s="427"/>
      <c r="I32" s="427"/>
      <c r="J32" s="427"/>
      <c r="K32" s="424">
        <f>M32+M33</f>
        <v>1</v>
      </c>
      <c r="L32" s="425" t="s">
        <v>283</v>
      </c>
      <c r="M32" s="225">
        <v>1</v>
      </c>
      <c r="N32" s="225" t="s">
        <v>284</v>
      </c>
      <c r="O32" s="225">
        <v>1</v>
      </c>
      <c r="P32" s="425" t="s">
        <v>285</v>
      </c>
      <c r="Q32" s="426">
        <f>O32+O33</f>
        <v>4</v>
      </c>
      <c r="R32" s="423" t="str">
        <f>V7</f>
        <v>ボンジボーラ栃木</v>
      </c>
      <c r="S32" s="423"/>
      <c r="T32" s="423"/>
      <c r="U32" s="423"/>
      <c r="V32" s="423"/>
      <c r="W32" s="101"/>
      <c r="X32" s="412" t="s">
        <v>312</v>
      </c>
      <c r="Y32" s="412"/>
      <c r="Z32" s="412"/>
      <c r="AA32" s="412"/>
      <c r="AB32" s="101"/>
      <c r="AC32" s="143"/>
    </row>
    <row r="33" spans="1:29" ht="20.100000000000001" customHeight="1">
      <c r="A33" s="1"/>
      <c r="B33" s="421"/>
      <c r="C33" s="422"/>
      <c r="D33" s="422"/>
      <c r="E33" s="105"/>
      <c r="F33" s="427"/>
      <c r="G33" s="427"/>
      <c r="H33" s="427"/>
      <c r="I33" s="427"/>
      <c r="J33" s="427"/>
      <c r="K33" s="424"/>
      <c r="L33" s="425"/>
      <c r="M33" s="225">
        <v>0</v>
      </c>
      <c r="N33" s="225" t="s">
        <v>284</v>
      </c>
      <c r="O33" s="225">
        <v>3</v>
      </c>
      <c r="P33" s="425"/>
      <c r="Q33" s="426"/>
      <c r="R33" s="423"/>
      <c r="S33" s="423"/>
      <c r="T33" s="423"/>
      <c r="U33" s="423"/>
      <c r="V33" s="423"/>
      <c r="W33" s="101"/>
      <c r="X33" s="412"/>
      <c r="Y33" s="412"/>
      <c r="Z33" s="412"/>
      <c r="AA33" s="412"/>
      <c r="AB33" s="101"/>
      <c r="AC33" s="143"/>
    </row>
    <row r="34" spans="1:29" ht="20.100000000000001" customHeight="1">
      <c r="A34" s="1"/>
      <c r="B34" s="225"/>
      <c r="C34" s="226"/>
      <c r="D34" s="226"/>
      <c r="E34" s="105"/>
      <c r="F34" s="202"/>
      <c r="G34" s="202"/>
      <c r="H34" s="202"/>
      <c r="I34" s="202"/>
      <c r="J34" s="202"/>
      <c r="K34" s="141"/>
      <c r="L34" s="228"/>
      <c r="M34" s="13"/>
      <c r="N34" s="225"/>
      <c r="O34" s="142"/>
      <c r="P34" s="228"/>
      <c r="Q34" s="142"/>
      <c r="R34" s="202"/>
      <c r="S34" s="202"/>
      <c r="T34" s="202"/>
      <c r="U34" s="202"/>
      <c r="V34" s="202"/>
      <c r="W34" s="101"/>
      <c r="X34" s="222"/>
      <c r="Y34" s="222"/>
      <c r="Z34" s="222"/>
      <c r="AA34" s="222"/>
      <c r="AB34" s="101"/>
      <c r="AC34" s="143"/>
    </row>
    <row r="35" spans="1:29" ht="20.10000000000000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9" ht="20.100000000000001" customHeight="1">
      <c r="C36" s="413" t="str">
        <f>H3&amp; CHAR(10) &amp;"リーグ"</f>
        <v>K
リーグ</v>
      </c>
      <c r="D36" s="414"/>
      <c r="E36" s="400" t="str">
        <f>E7</f>
        <v>ＮＩＫＫＯ．ＳＰＯＲＴＳ．ＣＬＵＢ</v>
      </c>
      <c r="F36" s="401"/>
      <c r="G36" s="417" t="str">
        <f>H7</f>
        <v>壬生ＦＣユナイテッド</v>
      </c>
      <c r="H36" s="418"/>
      <c r="I36" s="417" t="str">
        <f>K7</f>
        <v>ＦＣ中村Ｂ</v>
      </c>
      <c r="J36" s="418"/>
      <c r="K36" s="408" t="s">
        <v>301</v>
      </c>
      <c r="L36" s="408" t="s">
        <v>302</v>
      </c>
      <c r="M36" s="408" t="s">
        <v>303</v>
      </c>
      <c r="N36" s="144"/>
      <c r="O36" s="413" t="str">
        <f>S3&amp; CHAR(10) &amp;"リーグ"</f>
        <v>KK
リーグ</v>
      </c>
      <c r="P36" s="414"/>
      <c r="Q36" s="442" t="str">
        <f>P7</f>
        <v>豊郷ジュニアフットボールクラブ宇都宮</v>
      </c>
      <c r="R36" s="443"/>
      <c r="S36" s="417" t="str">
        <f>S7</f>
        <v>ＦＣ　ＳＨＵＪＡＫＵ</v>
      </c>
      <c r="T36" s="418"/>
      <c r="U36" s="417" t="str">
        <f>V7</f>
        <v>ボンジボーラ栃木</v>
      </c>
      <c r="V36" s="418"/>
      <c r="W36" s="408" t="s">
        <v>301</v>
      </c>
      <c r="X36" s="408" t="s">
        <v>302</v>
      </c>
      <c r="Y36" s="408" t="s">
        <v>303</v>
      </c>
    </row>
    <row r="37" spans="1:29" ht="20.100000000000001" customHeight="1">
      <c r="C37" s="415"/>
      <c r="D37" s="416"/>
      <c r="E37" s="402"/>
      <c r="F37" s="403"/>
      <c r="G37" s="419"/>
      <c r="H37" s="420"/>
      <c r="I37" s="419"/>
      <c r="J37" s="420"/>
      <c r="K37" s="409"/>
      <c r="L37" s="409"/>
      <c r="M37" s="409"/>
      <c r="N37" s="144"/>
      <c r="O37" s="415"/>
      <c r="P37" s="416"/>
      <c r="Q37" s="448"/>
      <c r="R37" s="449"/>
      <c r="S37" s="419"/>
      <c r="T37" s="420"/>
      <c r="U37" s="419"/>
      <c r="V37" s="420"/>
      <c r="W37" s="409"/>
      <c r="X37" s="409"/>
      <c r="Y37" s="409"/>
    </row>
    <row r="38" spans="1:29" ht="20.100000000000001" customHeight="1">
      <c r="C38" s="400" t="str">
        <f>E7</f>
        <v>ＮＩＫＫＯ．ＳＰＯＲＴＳ．ＣＬＵＢ</v>
      </c>
      <c r="D38" s="401"/>
      <c r="E38" s="239"/>
      <c r="F38" s="223"/>
      <c r="G38" s="224">
        <f>K17</f>
        <v>1</v>
      </c>
      <c r="H38" s="240">
        <f>Q17</f>
        <v>0</v>
      </c>
      <c r="I38" s="224">
        <f>K23</f>
        <v>4</v>
      </c>
      <c r="J38" s="240">
        <f>Q23</f>
        <v>0</v>
      </c>
      <c r="K38" s="410">
        <f>COUNTIF(E39:J39,"○")*3+COUNTIF(E39:J39,"△")</f>
        <v>6</v>
      </c>
      <c r="L38" s="392">
        <f>E38-F38+G38-H38+I38-J38</f>
        <v>5</v>
      </c>
      <c r="M38" s="410">
        <v>1</v>
      </c>
      <c r="N38" s="144"/>
      <c r="O38" s="442" t="str">
        <f>P7</f>
        <v>豊郷ジュニアフットボールクラブ宇都宮</v>
      </c>
      <c r="P38" s="443"/>
      <c r="Q38" s="239"/>
      <c r="R38" s="223"/>
      <c r="S38" s="224">
        <f>K20</f>
        <v>1</v>
      </c>
      <c r="T38" s="240">
        <f>Q20</f>
        <v>2</v>
      </c>
      <c r="U38" s="224">
        <f>K26</f>
        <v>0</v>
      </c>
      <c r="V38" s="240">
        <f>Q26</f>
        <v>3</v>
      </c>
      <c r="W38" s="410">
        <f>COUNTIF(Q39:V39,"○")*3+COUNTIF(Q39:V39,"△")</f>
        <v>0</v>
      </c>
      <c r="X38" s="392">
        <f>Q38-R38+S38-T38+U38-V38</f>
        <v>-4</v>
      </c>
      <c r="Y38" s="410">
        <v>3</v>
      </c>
    </row>
    <row r="39" spans="1:29" ht="20.100000000000001" customHeight="1">
      <c r="C39" s="402"/>
      <c r="D39" s="403"/>
      <c r="E39" s="224"/>
      <c r="F39" s="241"/>
      <c r="G39" s="394" t="str">
        <f>IF(G38&gt;H38,"○",IF(G38&lt;H38,"×",IF(G38=H38,"△")))</f>
        <v>○</v>
      </c>
      <c r="H39" s="395"/>
      <c r="I39" s="394" t="str">
        <f t="shared" ref="I39" si="0">IF(I38&gt;J38,"○",IF(I38&lt;J38,"×",IF(I38=J38,"△")))</f>
        <v>○</v>
      </c>
      <c r="J39" s="395"/>
      <c r="K39" s="411"/>
      <c r="L39" s="393"/>
      <c r="M39" s="411"/>
      <c r="N39" s="144"/>
      <c r="O39" s="448"/>
      <c r="P39" s="449"/>
      <c r="Q39" s="224"/>
      <c r="R39" s="241"/>
      <c r="S39" s="394" t="str">
        <f>IF(S38&gt;T38,"○",IF(S38&lt;T38,"×",IF(S38=T38,"△")))</f>
        <v>×</v>
      </c>
      <c r="T39" s="395"/>
      <c r="U39" s="394" t="str">
        <f t="shared" ref="U39" si="1">IF(U38&gt;V38,"○",IF(U38&lt;V38,"×",IF(U38=V38,"△")))</f>
        <v>×</v>
      </c>
      <c r="V39" s="395"/>
      <c r="W39" s="411"/>
      <c r="X39" s="393"/>
      <c r="Y39" s="411"/>
    </row>
    <row r="40" spans="1:29" ht="20.100000000000001" customHeight="1">
      <c r="C40" s="396" t="str">
        <f>H7</f>
        <v>壬生ＦＣユナイテッド</v>
      </c>
      <c r="D40" s="397"/>
      <c r="E40" s="224">
        <f>Q17</f>
        <v>0</v>
      </c>
      <c r="F40" s="240">
        <f>K17</f>
        <v>1</v>
      </c>
      <c r="G40" s="239"/>
      <c r="H40" s="223"/>
      <c r="I40" s="224">
        <f>K29</f>
        <v>6</v>
      </c>
      <c r="J40" s="240">
        <f>Q29</f>
        <v>0</v>
      </c>
      <c r="K40" s="410">
        <f>COUNTIF(E41:J41,"○")*3+COUNTIF(E41:J41,"△")</f>
        <v>3</v>
      </c>
      <c r="L40" s="392">
        <f>E40-F40+G40-H40+I40-J40</f>
        <v>5</v>
      </c>
      <c r="M40" s="410">
        <v>2</v>
      </c>
      <c r="N40" s="144"/>
      <c r="O40" s="396" t="str">
        <f>S7</f>
        <v>ＦＣ　ＳＨＵＪＡＫＵ</v>
      </c>
      <c r="P40" s="397"/>
      <c r="Q40" s="224">
        <f>Q20</f>
        <v>2</v>
      </c>
      <c r="R40" s="240">
        <f>K20</f>
        <v>1</v>
      </c>
      <c r="S40" s="239"/>
      <c r="T40" s="223"/>
      <c r="U40" s="224">
        <f>K32</f>
        <v>1</v>
      </c>
      <c r="V40" s="240">
        <f>Q32</f>
        <v>4</v>
      </c>
      <c r="W40" s="410">
        <f>COUNTIF(Q41:V41,"○")*3+COUNTIF(Q41:V41,"△")</f>
        <v>3</v>
      </c>
      <c r="X40" s="392">
        <f>Q40-R40+S40-T40+U40-V40</f>
        <v>-2</v>
      </c>
      <c r="Y40" s="410">
        <v>2</v>
      </c>
    </row>
    <row r="41" spans="1:29" ht="20.100000000000001" customHeight="1">
      <c r="C41" s="398"/>
      <c r="D41" s="399"/>
      <c r="E41" s="394" t="str">
        <f>IF(E40&gt;F40,"○",IF(E40&lt;F40,"×",IF(E40=F40,"△")))</f>
        <v>×</v>
      </c>
      <c r="F41" s="395"/>
      <c r="G41" s="224"/>
      <c r="H41" s="241"/>
      <c r="I41" s="394" t="str">
        <f>IF(I40&gt;J40,"○",IF(I40&lt;J40,"×",IF(I40=J40,"△")))</f>
        <v>○</v>
      </c>
      <c r="J41" s="395"/>
      <c r="K41" s="411"/>
      <c r="L41" s="393"/>
      <c r="M41" s="411"/>
      <c r="N41" s="144"/>
      <c r="O41" s="398"/>
      <c r="P41" s="399"/>
      <c r="Q41" s="394" t="str">
        <f>IF(Q40&gt;R40,"○",IF(Q40&lt;R40,"×",IF(Q40=R40,"△")))</f>
        <v>○</v>
      </c>
      <c r="R41" s="395"/>
      <c r="S41" s="224"/>
      <c r="T41" s="241"/>
      <c r="U41" s="394" t="str">
        <f>IF(U40&gt;V40,"○",IF(U40&lt;V40,"×",IF(U40=V40,"△")))</f>
        <v>×</v>
      </c>
      <c r="V41" s="395"/>
      <c r="W41" s="411"/>
      <c r="X41" s="393"/>
      <c r="Y41" s="411"/>
    </row>
    <row r="42" spans="1:29" ht="20.100000000000001" customHeight="1">
      <c r="C42" s="396" t="str">
        <f>K7</f>
        <v>ＦＣ中村Ｂ</v>
      </c>
      <c r="D42" s="397"/>
      <c r="E42" s="242">
        <f>Q23</f>
        <v>0</v>
      </c>
      <c r="F42" s="240">
        <f>K23</f>
        <v>4</v>
      </c>
      <c r="G42" s="242">
        <f>Q29</f>
        <v>0</v>
      </c>
      <c r="H42" s="240">
        <f>K29</f>
        <v>6</v>
      </c>
      <c r="I42" s="239"/>
      <c r="J42" s="223"/>
      <c r="K42" s="392">
        <f>COUNTIF(E43:J43,"○")*3+COUNTIF(E43:J43,"△")</f>
        <v>0</v>
      </c>
      <c r="L42" s="392">
        <f>E42-F42+G42-H42+I42-J42</f>
        <v>-10</v>
      </c>
      <c r="M42" s="392">
        <v>3</v>
      </c>
      <c r="N42" s="144"/>
      <c r="O42" s="396" t="str">
        <f>V7</f>
        <v>ボンジボーラ栃木</v>
      </c>
      <c r="P42" s="397"/>
      <c r="Q42" s="242">
        <f>Q26</f>
        <v>3</v>
      </c>
      <c r="R42" s="240">
        <f>K26</f>
        <v>0</v>
      </c>
      <c r="S42" s="242">
        <f>Q32</f>
        <v>4</v>
      </c>
      <c r="T42" s="240">
        <f>K32</f>
        <v>1</v>
      </c>
      <c r="U42" s="239"/>
      <c r="V42" s="223"/>
      <c r="W42" s="392">
        <f>COUNTIF(Q43:V43,"○")*3+COUNTIF(Q43:V43,"△")</f>
        <v>6</v>
      </c>
      <c r="X42" s="392">
        <f>Q42-R42+S42-T42+U42-V42</f>
        <v>6</v>
      </c>
      <c r="Y42" s="392">
        <v>1</v>
      </c>
    </row>
    <row r="43" spans="1:29" ht="20.100000000000001" customHeight="1">
      <c r="C43" s="398"/>
      <c r="D43" s="399"/>
      <c r="E43" s="394" t="str">
        <f>IF(E42&gt;F42,"○",IF(E42&lt;F42,"×",IF(E42=F42,"△")))</f>
        <v>×</v>
      </c>
      <c r="F43" s="395"/>
      <c r="G43" s="394" t="str">
        <f>IF(G42&gt;H42,"○",IF(G42&lt;H42,"×",IF(G42=H42,"△")))</f>
        <v>×</v>
      </c>
      <c r="H43" s="395"/>
      <c r="I43" s="224"/>
      <c r="J43" s="241"/>
      <c r="K43" s="393"/>
      <c r="L43" s="393"/>
      <c r="M43" s="393"/>
      <c r="N43" s="144"/>
      <c r="O43" s="398"/>
      <c r="P43" s="399"/>
      <c r="Q43" s="394" t="str">
        <f t="shared" ref="Q43" si="2">IF(Q42&gt;R42,"○",IF(Q42&lt;R42,"×",IF(Q42=R42,"△")))</f>
        <v>○</v>
      </c>
      <c r="R43" s="395"/>
      <c r="S43" s="394" t="str">
        <f t="shared" ref="S43" si="3">IF(S42&gt;T42,"○",IF(S42&lt;T42,"×",IF(S42=T42,"△")))</f>
        <v>○</v>
      </c>
      <c r="T43" s="395"/>
      <c r="U43" s="224"/>
      <c r="V43" s="241"/>
      <c r="W43" s="393"/>
      <c r="X43" s="393"/>
      <c r="Y43" s="393"/>
    </row>
    <row r="44" spans="1:29" ht="20.100000000000001" customHeight="1">
      <c r="A44" s="233"/>
      <c r="B44" s="233"/>
      <c r="C44" s="148"/>
      <c r="D44" s="148"/>
      <c r="E44" s="148"/>
      <c r="F44" s="148"/>
      <c r="G44" s="149"/>
      <c r="H44" s="149"/>
      <c r="I44" s="148"/>
      <c r="J44" s="148"/>
      <c r="K44" s="232"/>
      <c r="L44" s="232"/>
      <c r="M44" s="232"/>
      <c r="N44" s="144"/>
      <c r="O44" s="233"/>
      <c r="P44" s="233"/>
      <c r="Q44" s="148"/>
      <c r="R44" s="148"/>
      <c r="S44" s="148"/>
      <c r="T44" s="148"/>
      <c r="U44" s="149"/>
      <c r="V44" s="149"/>
      <c r="W44" s="232"/>
      <c r="X44" s="232"/>
      <c r="Y44" s="232"/>
      <c r="Z44" s="232"/>
      <c r="AA44" s="232"/>
    </row>
    <row r="45" spans="1:29" ht="17.100000000000001" customHeight="1"/>
    <row r="46" spans="1:29" ht="30" customHeight="1">
      <c r="A46" s="23" t="str">
        <f>A1</f>
        <v>■第1日　10月16日</v>
      </c>
      <c r="B46" s="23"/>
      <c r="C46" s="23"/>
      <c r="D46" s="23"/>
      <c r="E46" s="23"/>
      <c r="F46" s="23"/>
      <c r="G46" s="23"/>
      <c r="H46" s="434" t="str">
        <f>H1</f>
        <v>一次リーグ</v>
      </c>
      <c r="I46" s="434"/>
      <c r="J46" s="434"/>
      <c r="K46" s="434"/>
      <c r="L46" s="434"/>
      <c r="O46" s="434" t="s">
        <v>322</v>
      </c>
      <c r="P46" s="434"/>
      <c r="Q46" s="434"/>
      <c r="R46" s="434" t="str">
        <f>U10組合せ①!BD20</f>
        <v>益子町南運動場A</v>
      </c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29" ht="10.199999999999999" customHeight="1">
      <c r="A47" s="23"/>
      <c r="B47" s="23"/>
      <c r="C47" s="23"/>
      <c r="O47" s="230"/>
      <c r="P47" s="230"/>
      <c r="Q47" s="230"/>
      <c r="R47" s="28"/>
      <c r="S47" s="28"/>
      <c r="T47" s="28"/>
      <c r="U47" s="28"/>
      <c r="V47" s="28"/>
      <c r="W47" s="28"/>
    </row>
    <row r="48" spans="1:29" ht="20.100000000000001" customHeight="1">
      <c r="A48" s="23"/>
      <c r="E48" s="108"/>
      <c r="H48" s="435" t="s">
        <v>256</v>
      </c>
      <c r="I48" s="435"/>
      <c r="J48" s="144"/>
      <c r="K48" s="144"/>
      <c r="L48" s="144"/>
      <c r="M48" s="144"/>
      <c r="N48" s="144"/>
      <c r="O48" s="144"/>
      <c r="P48" s="231"/>
      <c r="Q48" s="231"/>
      <c r="R48" s="231"/>
      <c r="S48" s="435" t="s">
        <v>257</v>
      </c>
      <c r="T48" s="435"/>
      <c r="U48" s="144"/>
      <c r="V48" s="109"/>
      <c r="W48" s="109"/>
      <c r="X48" s="144"/>
      <c r="Y48" s="144"/>
      <c r="Z48" s="144"/>
      <c r="AA48" s="144"/>
    </row>
    <row r="49" spans="1:29" ht="20.100000000000001" customHeight="1" thickBot="1">
      <c r="A49" s="13"/>
      <c r="E49" s="26"/>
      <c r="F49" s="24"/>
      <c r="G49" s="14"/>
      <c r="H49" s="14"/>
      <c r="I49" s="254"/>
      <c r="J49" s="22"/>
      <c r="K49" s="22"/>
      <c r="L49" s="22"/>
      <c r="M49" s="22"/>
      <c r="N49" s="22"/>
      <c r="O49" s="22"/>
      <c r="P49" s="22"/>
      <c r="Q49" s="22"/>
      <c r="R49" s="22"/>
      <c r="S49" s="271"/>
      <c r="T49" s="22"/>
      <c r="V49" s="22"/>
      <c r="W49" s="22"/>
      <c r="Z49" s="13"/>
    </row>
    <row r="50" spans="1:29" ht="20.100000000000001" customHeight="1" thickTop="1">
      <c r="A50" s="13"/>
      <c r="E50" s="140"/>
      <c r="F50" s="29"/>
      <c r="G50" s="22"/>
      <c r="H50" s="22"/>
      <c r="I50" s="261"/>
      <c r="J50" s="257"/>
      <c r="K50" s="260"/>
      <c r="L50" s="22"/>
      <c r="M50" s="22"/>
      <c r="N50" s="22"/>
      <c r="O50" s="22"/>
      <c r="P50" s="22"/>
      <c r="Q50" s="272"/>
      <c r="R50" s="257"/>
      <c r="S50" s="273"/>
      <c r="T50" s="29"/>
      <c r="U50" s="30"/>
      <c r="V50" s="31"/>
      <c r="W50" s="15"/>
      <c r="X50" s="22"/>
      <c r="Y50" s="22"/>
      <c r="Z50" s="22"/>
    </row>
    <row r="51" spans="1:29" ht="20.100000000000001" customHeight="1">
      <c r="A51" s="13"/>
      <c r="E51" s="436">
        <v>1</v>
      </c>
      <c r="F51" s="436"/>
      <c r="G51" s="26"/>
      <c r="H51" s="436">
        <v>2</v>
      </c>
      <c r="I51" s="436"/>
      <c r="J51" s="26"/>
      <c r="K51" s="436">
        <v>3</v>
      </c>
      <c r="L51" s="436"/>
      <c r="M51" s="26"/>
      <c r="N51" s="26"/>
      <c r="O51" s="26"/>
      <c r="P51" s="436">
        <v>4</v>
      </c>
      <c r="Q51" s="436"/>
      <c r="R51" s="13"/>
      <c r="S51" s="436">
        <v>5</v>
      </c>
      <c r="T51" s="436"/>
      <c r="U51" s="26"/>
      <c r="V51" s="436">
        <v>6</v>
      </c>
      <c r="W51" s="436"/>
      <c r="X51" s="26"/>
      <c r="Y51" s="436"/>
      <c r="Z51" s="436"/>
    </row>
    <row r="52" spans="1:29" ht="20.100000000000001" customHeight="1">
      <c r="A52" s="13"/>
      <c r="D52" s="12"/>
      <c r="E52" s="432" t="str">
        <f>U10組合せ①!BE25</f>
        <v>栃木ジュニオール</v>
      </c>
      <c r="F52" s="432"/>
      <c r="G52" s="4"/>
      <c r="H52" s="432" t="str">
        <f>U10組合せ①!BG25</f>
        <v>鹿沼西ＦＣ</v>
      </c>
      <c r="I52" s="432"/>
      <c r="J52" s="4"/>
      <c r="K52" s="480" t="str">
        <f>U10組合せ①!BI25</f>
        <v>緑が丘 ＹＦＣサッカー教室</v>
      </c>
      <c r="L52" s="480"/>
      <c r="M52" s="4"/>
      <c r="N52" s="4"/>
      <c r="O52" s="4"/>
      <c r="P52" s="451" t="str">
        <f>U10組合せ①!BL25</f>
        <v>益子ＳＣ</v>
      </c>
      <c r="Q52" s="451"/>
      <c r="R52" s="4"/>
      <c r="S52" s="432" t="str">
        <f>U10組合せ①!BN25</f>
        <v>ＧＲＳ足利Ｕ－１０</v>
      </c>
      <c r="T52" s="432"/>
      <c r="U52" s="4"/>
      <c r="V52" s="432" t="str">
        <f>U10組合せ①!BP25</f>
        <v>都賀クラブジュニア</v>
      </c>
      <c r="W52" s="432"/>
      <c r="X52" s="4"/>
      <c r="Y52" s="432"/>
      <c r="Z52" s="432"/>
    </row>
    <row r="53" spans="1:29" ht="20.100000000000001" customHeight="1">
      <c r="A53" s="13"/>
      <c r="D53" s="12"/>
      <c r="E53" s="432"/>
      <c r="F53" s="432"/>
      <c r="G53" s="4"/>
      <c r="H53" s="432"/>
      <c r="I53" s="432"/>
      <c r="J53" s="4"/>
      <c r="K53" s="480"/>
      <c r="L53" s="480"/>
      <c r="M53" s="4"/>
      <c r="N53" s="4"/>
      <c r="O53" s="4"/>
      <c r="P53" s="451"/>
      <c r="Q53" s="451"/>
      <c r="R53" s="4"/>
      <c r="S53" s="432"/>
      <c r="T53" s="432"/>
      <c r="U53" s="4"/>
      <c r="V53" s="432"/>
      <c r="W53" s="432"/>
      <c r="X53" s="4"/>
      <c r="Y53" s="432"/>
      <c r="Z53" s="432"/>
    </row>
    <row r="54" spans="1:29" ht="20.100000000000001" customHeight="1">
      <c r="A54" s="13"/>
      <c r="D54" s="12"/>
      <c r="E54" s="432"/>
      <c r="F54" s="432"/>
      <c r="G54" s="4"/>
      <c r="H54" s="432"/>
      <c r="I54" s="432"/>
      <c r="J54" s="4"/>
      <c r="K54" s="480"/>
      <c r="L54" s="480"/>
      <c r="M54" s="4"/>
      <c r="N54" s="4"/>
      <c r="O54" s="4"/>
      <c r="P54" s="451"/>
      <c r="Q54" s="451"/>
      <c r="R54" s="4"/>
      <c r="S54" s="432"/>
      <c r="T54" s="432"/>
      <c r="U54" s="4"/>
      <c r="V54" s="432"/>
      <c r="W54" s="432"/>
      <c r="X54" s="4"/>
      <c r="Y54" s="432"/>
      <c r="Z54" s="432"/>
    </row>
    <row r="55" spans="1:29" ht="20.100000000000001" customHeight="1">
      <c r="A55" s="13"/>
      <c r="D55" s="12"/>
      <c r="E55" s="432"/>
      <c r="F55" s="432"/>
      <c r="G55" s="4"/>
      <c r="H55" s="432"/>
      <c r="I55" s="432"/>
      <c r="J55" s="4"/>
      <c r="K55" s="480"/>
      <c r="L55" s="480"/>
      <c r="M55" s="4"/>
      <c r="N55" s="4"/>
      <c r="O55" s="4"/>
      <c r="P55" s="451"/>
      <c r="Q55" s="451"/>
      <c r="R55" s="4"/>
      <c r="S55" s="432"/>
      <c r="T55" s="432"/>
      <c r="U55" s="4"/>
      <c r="V55" s="432"/>
      <c r="W55" s="432"/>
      <c r="X55" s="4"/>
      <c r="Y55" s="432"/>
      <c r="Z55" s="432"/>
    </row>
    <row r="56" spans="1:29" ht="20.100000000000001" customHeight="1">
      <c r="A56" s="13"/>
      <c r="D56" s="12"/>
      <c r="E56" s="432"/>
      <c r="F56" s="432"/>
      <c r="G56" s="4"/>
      <c r="H56" s="432"/>
      <c r="I56" s="432"/>
      <c r="J56" s="4"/>
      <c r="K56" s="480"/>
      <c r="L56" s="480"/>
      <c r="M56" s="4"/>
      <c r="N56" s="4"/>
      <c r="O56" s="4"/>
      <c r="P56" s="451"/>
      <c r="Q56" s="451"/>
      <c r="R56" s="4"/>
      <c r="S56" s="432"/>
      <c r="T56" s="432"/>
      <c r="U56" s="4"/>
      <c r="V56" s="432"/>
      <c r="W56" s="432"/>
      <c r="X56" s="4"/>
      <c r="Y56" s="432"/>
      <c r="Z56" s="432"/>
    </row>
    <row r="57" spans="1:29" ht="20.100000000000001" customHeight="1">
      <c r="A57" s="13"/>
      <c r="D57" s="12"/>
      <c r="E57" s="432"/>
      <c r="F57" s="432"/>
      <c r="G57" s="4"/>
      <c r="H57" s="432"/>
      <c r="I57" s="432"/>
      <c r="J57" s="4"/>
      <c r="K57" s="480"/>
      <c r="L57" s="480"/>
      <c r="M57" s="4"/>
      <c r="N57" s="4"/>
      <c r="O57" s="4"/>
      <c r="P57" s="451"/>
      <c r="Q57" s="451"/>
      <c r="R57" s="4"/>
      <c r="S57" s="432"/>
      <c r="T57" s="432"/>
      <c r="U57" s="4"/>
      <c r="V57" s="432"/>
      <c r="W57" s="432"/>
      <c r="X57" s="4"/>
      <c r="Y57" s="432"/>
      <c r="Z57" s="432"/>
    </row>
    <row r="58" spans="1:29" ht="20.100000000000001" customHeight="1">
      <c r="A58" s="13"/>
      <c r="D58" s="12"/>
      <c r="E58" s="432"/>
      <c r="F58" s="432"/>
      <c r="G58" s="4"/>
      <c r="H58" s="432"/>
      <c r="I58" s="432"/>
      <c r="J58" s="4"/>
      <c r="K58" s="480"/>
      <c r="L58" s="480"/>
      <c r="M58" s="4"/>
      <c r="N58" s="4"/>
      <c r="O58" s="4"/>
      <c r="P58" s="451"/>
      <c r="Q58" s="451"/>
      <c r="R58" s="4"/>
      <c r="S58" s="432"/>
      <c r="T58" s="432"/>
      <c r="U58" s="4"/>
      <c r="V58" s="432"/>
      <c r="W58" s="432"/>
      <c r="X58" s="4"/>
      <c r="Y58" s="432"/>
      <c r="Z58" s="432"/>
    </row>
    <row r="59" spans="1:29" ht="20.100000000000001" customHeight="1">
      <c r="A59" s="13"/>
      <c r="D59" s="12"/>
      <c r="E59" s="432"/>
      <c r="F59" s="432"/>
      <c r="G59" s="4"/>
      <c r="H59" s="432"/>
      <c r="I59" s="432"/>
      <c r="J59" s="4"/>
      <c r="K59" s="480"/>
      <c r="L59" s="480"/>
      <c r="M59" s="4"/>
      <c r="N59" s="4"/>
      <c r="O59" s="4"/>
      <c r="P59" s="451"/>
      <c r="Q59" s="451"/>
      <c r="R59" s="4"/>
      <c r="S59" s="432"/>
      <c r="T59" s="432"/>
      <c r="U59" s="4"/>
      <c r="V59" s="432"/>
      <c r="W59" s="432"/>
      <c r="X59" s="4"/>
      <c r="Y59" s="432"/>
      <c r="Z59" s="432"/>
    </row>
    <row r="60" spans="1:29" ht="20.100000000000001" customHeight="1">
      <c r="A60" s="13"/>
      <c r="D60" s="12"/>
      <c r="E60" s="229"/>
      <c r="F60" s="229"/>
      <c r="G60" s="4"/>
      <c r="H60" s="229"/>
      <c r="I60" s="229"/>
      <c r="J60" s="4"/>
      <c r="K60" s="229"/>
      <c r="L60" s="229"/>
      <c r="M60" s="4"/>
      <c r="N60" s="4"/>
      <c r="O60" s="4"/>
      <c r="P60" s="229"/>
      <c r="Q60" s="229"/>
      <c r="R60" s="4"/>
      <c r="S60" s="229"/>
      <c r="T60" s="229"/>
      <c r="U60" s="4"/>
      <c r="V60" s="229"/>
      <c r="W60" s="229"/>
      <c r="X60" s="4"/>
      <c r="Y60" s="229"/>
      <c r="Z60" s="229"/>
    </row>
    <row r="61" spans="1:29" ht="24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W61" s="102"/>
      <c r="X61" s="433" t="s">
        <v>281</v>
      </c>
      <c r="Y61" s="433"/>
      <c r="Z61" s="433"/>
      <c r="AA61" s="433"/>
      <c r="AB61" s="102"/>
    </row>
    <row r="62" spans="1:29" ht="20.100000000000001" customHeight="1">
      <c r="A62" s="1"/>
      <c r="B62" s="421" t="s">
        <v>282</v>
      </c>
      <c r="C62" s="422">
        <v>0.39583333333333331</v>
      </c>
      <c r="D62" s="422"/>
      <c r="E62" s="105"/>
      <c r="F62" s="423" t="str">
        <f>E52</f>
        <v>栃木ジュニオール</v>
      </c>
      <c r="G62" s="423"/>
      <c r="H62" s="423"/>
      <c r="I62" s="423"/>
      <c r="J62" s="423"/>
      <c r="K62" s="424">
        <f>M62+M63</f>
        <v>4</v>
      </c>
      <c r="L62" s="425" t="s">
        <v>283</v>
      </c>
      <c r="M62" s="225">
        <v>2</v>
      </c>
      <c r="N62" s="225" t="s">
        <v>284</v>
      </c>
      <c r="O62" s="225">
        <v>0</v>
      </c>
      <c r="P62" s="425" t="s">
        <v>285</v>
      </c>
      <c r="Q62" s="426">
        <f>O62+O63</f>
        <v>1</v>
      </c>
      <c r="R62" s="427" t="str">
        <f>H52</f>
        <v>鹿沼西ＦＣ</v>
      </c>
      <c r="S62" s="427"/>
      <c r="T62" s="427"/>
      <c r="U62" s="427"/>
      <c r="V62" s="427"/>
      <c r="W62" s="101"/>
      <c r="X62" s="412" t="s">
        <v>307</v>
      </c>
      <c r="Y62" s="412"/>
      <c r="Z62" s="412"/>
      <c r="AA62" s="412"/>
      <c r="AB62" s="101"/>
      <c r="AC62" s="143"/>
    </row>
    <row r="63" spans="1:29" ht="20.100000000000001" customHeight="1">
      <c r="A63" s="1"/>
      <c r="B63" s="421"/>
      <c r="C63" s="422"/>
      <c r="D63" s="422"/>
      <c r="E63" s="105"/>
      <c r="F63" s="423"/>
      <c r="G63" s="423"/>
      <c r="H63" s="423"/>
      <c r="I63" s="423"/>
      <c r="J63" s="423"/>
      <c r="K63" s="424"/>
      <c r="L63" s="425"/>
      <c r="M63" s="225">
        <v>2</v>
      </c>
      <c r="N63" s="225" t="s">
        <v>284</v>
      </c>
      <c r="O63" s="225">
        <v>1</v>
      </c>
      <c r="P63" s="425"/>
      <c r="Q63" s="426"/>
      <c r="R63" s="427"/>
      <c r="S63" s="427"/>
      <c r="T63" s="427"/>
      <c r="U63" s="427"/>
      <c r="V63" s="427"/>
      <c r="W63" s="101"/>
      <c r="X63" s="412"/>
      <c r="Y63" s="412"/>
      <c r="Z63" s="412"/>
      <c r="AA63" s="412"/>
      <c r="AB63" s="101"/>
      <c r="AC63" s="143"/>
    </row>
    <row r="64" spans="1:29" ht="20.100000000000001" customHeight="1">
      <c r="A64" s="1"/>
      <c r="B64" s="225"/>
      <c r="C64" s="225"/>
      <c r="D64" s="225"/>
      <c r="E64" s="13"/>
      <c r="F64" s="225"/>
      <c r="G64" s="227"/>
      <c r="H64" s="227"/>
      <c r="I64" s="227"/>
      <c r="J64" s="227"/>
      <c r="K64" s="141"/>
      <c r="L64" s="20"/>
      <c r="M64" s="225"/>
      <c r="N64" s="225"/>
      <c r="O64" s="225"/>
      <c r="P64" s="20"/>
      <c r="Q64" s="142"/>
      <c r="R64" s="227"/>
      <c r="S64" s="227"/>
      <c r="T64" s="227"/>
      <c r="U64" s="227"/>
      <c r="V64" s="221"/>
      <c r="W64" s="147"/>
      <c r="X64" s="147"/>
      <c r="Y64" s="147"/>
      <c r="Z64" s="147"/>
      <c r="AA64" s="147"/>
      <c r="AB64" s="245"/>
      <c r="AC64" s="143"/>
    </row>
    <row r="65" spans="1:29" ht="20.100000000000001" customHeight="1">
      <c r="A65" s="1"/>
      <c r="B65" s="421" t="s">
        <v>287</v>
      </c>
      <c r="C65" s="422">
        <v>0.41666666666666669</v>
      </c>
      <c r="D65" s="422"/>
      <c r="E65" s="105"/>
      <c r="F65" s="423" t="str">
        <f>P52</f>
        <v>益子ＳＣ</v>
      </c>
      <c r="G65" s="423"/>
      <c r="H65" s="423"/>
      <c r="I65" s="423"/>
      <c r="J65" s="423"/>
      <c r="K65" s="424">
        <f>M65+M66</f>
        <v>2</v>
      </c>
      <c r="L65" s="425" t="s">
        <v>283</v>
      </c>
      <c r="M65" s="225">
        <v>1</v>
      </c>
      <c r="N65" s="225" t="s">
        <v>284</v>
      </c>
      <c r="O65" s="225">
        <v>0</v>
      </c>
      <c r="P65" s="425" t="s">
        <v>285</v>
      </c>
      <c r="Q65" s="426">
        <f>O65+O66</f>
        <v>0</v>
      </c>
      <c r="R65" s="427" t="str">
        <f>S52</f>
        <v>ＧＲＳ足利Ｕ－１０</v>
      </c>
      <c r="S65" s="427"/>
      <c r="T65" s="427"/>
      <c r="U65" s="427"/>
      <c r="V65" s="427"/>
      <c r="W65" s="101"/>
      <c r="X65" s="412" t="s">
        <v>308</v>
      </c>
      <c r="Y65" s="412"/>
      <c r="Z65" s="412"/>
      <c r="AA65" s="412"/>
      <c r="AB65" s="101"/>
      <c r="AC65" s="143"/>
    </row>
    <row r="66" spans="1:29" ht="20.100000000000001" customHeight="1">
      <c r="A66" s="1"/>
      <c r="B66" s="421"/>
      <c r="C66" s="422"/>
      <c r="D66" s="422"/>
      <c r="E66" s="105"/>
      <c r="F66" s="423"/>
      <c r="G66" s="423"/>
      <c r="H66" s="423"/>
      <c r="I66" s="423"/>
      <c r="J66" s="423"/>
      <c r="K66" s="424"/>
      <c r="L66" s="425"/>
      <c r="M66" s="225">
        <v>1</v>
      </c>
      <c r="N66" s="225" t="s">
        <v>284</v>
      </c>
      <c r="O66" s="225">
        <v>0</v>
      </c>
      <c r="P66" s="425"/>
      <c r="Q66" s="426"/>
      <c r="R66" s="427"/>
      <c r="S66" s="427"/>
      <c r="T66" s="427"/>
      <c r="U66" s="427"/>
      <c r="V66" s="427"/>
      <c r="W66" s="101"/>
      <c r="X66" s="412"/>
      <c r="Y66" s="412"/>
      <c r="Z66" s="412"/>
      <c r="AA66" s="412"/>
      <c r="AB66" s="101"/>
      <c r="AC66" s="143"/>
    </row>
    <row r="67" spans="1:29" ht="20.100000000000001" customHeight="1">
      <c r="A67" s="1"/>
      <c r="B67" s="225"/>
      <c r="C67" s="226"/>
      <c r="D67" s="226"/>
      <c r="E67" s="105"/>
      <c r="F67" s="227"/>
      <c r="G67" s="227"/>
      <c r="H67" s="227"/>
      <c r="I67" s="227"/>
      <c r="J67" s="227"/>
      <c r="K67" s="141"/>
      <c r="L67" s="228"/>
      <c r="M67" s="225"/>
      <c r="N67" s="225"/>
      <c r="O67" s="225"/>
      <c r="P67" s="228"/>
      <c r="Q67" s="142"/>
      <c r="R67" s="227"/>
      <c r="S67" s="227"/>
      <c r="T67" s="227"/>
      <c r="U67" s="227"/>
      <c r="V67" s="227"/>
      <c r="W67" s="101"/>
      <c r="X67" s="222"/>
      <c r="Y67" s="222"/>
      <c r="Z67" s="222"/>
      <c r="AA67" s="222"/>
      <c r="AB67" s="101"/>
      <c r="AC67" s="143"/>
    </row>
    <row r="68" spans="1:29" ht="20.100000000000001" customHeight="1">
      <c r="A68" s="1"/>
      <c r="B68" s="421" t="s">
        <v>289</v>
      </c>
      <c r="C68" s="422">
        <v>0.4375</v>
      </c>
      <c r="D68" s="422"/>
      <c r="E68" s="105"/>
      <c r="F68" s="427" t="str">
        <f>E52</f>
        <v>栃木ジュニオール</v>
      </c>
      <c r="G68" s="427"/>
      <c r="H68" s="427"/>
      <c r="I68" s="427"/>
      <c r="J68" s="427"/>
      <c r="K68" s="424">
        <f>M68+M69</f>
        <v>0</v>
      </c>
      <c r="L68" s="425" t="s">
        <v>283</v>
      </c>
      <c r="M68" s="225">
        <v>0</v>
      </c>
      <c r="N68" s="225" t="s">
        <v>284</v>
      </c>
      <c r="O68" s="225">
        <v>3</v>
      </c>
      <c r="P68" s="425" t="s">
        <v>285</v>
      </c>
      <c r="Q68" s="426">
        <f>O68+O69</f>
        <v>3</v>
      </c>
      <c r="R68" s="447" t="str">
        <f>K52</f>
        <v>緑が丘 ＹＦＣサッカー教室</v>
      </c>
      <c r="S68" s="447"/>
      <c r="T68" s="447"/>
      <c r="U68" s="447"/>
      <c r="V68" s="447"/>
      <c r="W68" s="101"/>
      <c r="X68" s="412" t="s">
        <v>309</v>
      </c>
      <c r="Y68" s="412"/>
      <c r="Z68" s="412"/>
      <c r="AA68" s="412"/>
      <c r="AB68" s="101"/>
      <c r="AC68" s="143"/>
    </row>
    <row r="69" spans="1:29" ht="20.100000000000001" customHeight="1">
      <c r="A69" s="1"/>
      <c r="B69" s="421"/>
      <c r="C69" s="422"/>
      <c r="D69" s="422"/>
      <c r="E69" s="105"/>
      <c r="F69" s="427"/>
      <c r="G69" s="427"/>
      <c r="H69" s="427"/>
      <c r="I69" s="427"/>
      <c r="J69" s="427"/>
      <c r="K69" s="424"/>
      <c r="L69" s="425"/>
      <c r="M69" s="225">
        <v>0</v>
      </c>
      <c r="N69" s="225" t="s">
        <v>284</v>
      </c>
      <c r="O69" s="225">
        <v>0</v>
      </c>
      <c r="P69" s="425"/>
      <c r="Q69" s="426"/>
      <c r="R69" s="447"/>
      <c r="S69" s="447"/>
      <c r="T69" s="447"/>
      <c r="U69" s="447"/>
      <c r="V69" s="447"/>
      <c r="W69" s="101"/>
      <c r="X69" s="412"/>
      <c r="Y69" s="412"/>
      <c r="Z69" s="412"/>
      <c r="AA69" s="412"/>
      <c r="AB69" s="101"/>
      <c r="AC69" s="143"/>
    </row>
    <row r="70" spans="1:29" ht="20.100000000000001" customHeight="1">
      <c r="A70" s="1"/>
      <c r="B70" s="225"/>
      <c r="C70" s="226"/>
      <c r="D70" s="226"/>
      <c r="E70" s="105"/>
      <c r="F70" s="227"/>
      <c r="G70" s="227"/>
      <c r="H70" s="227"/>
      <c r="I70" s="227"/>
      <c r="J70" s="227"/>
      <c r="K70" s="141"/>
      <c r="L70" s="228"/>
      <c r="M70" s="225"/>
      <c r="N70" s="225"/>
      <c r="O70" s="225"/>
      <c r="P70" s="228"/>
      <c r="Q70" s="142"/>
      <c r="R70" s="227"/>
      <c r="S70" s="227"/>
      <c r="T70" s="227"/>
      <c r="U70" s="227"/>
      <c r="V70" s="227"/>
      <c r="W70" s="101"/>
      <c r="X70" s="222"/>
      <c r="Y70" s="222"/>
      <c r="Z70" s="222"/>
      <c r="AA70" s="222"/>
      <c r="AB70" s="101"/>
      <c r="AC70" s="143"/>
    </row>
    <row r="71" spans="1:29" ht="20.100000000000001" customHeight="1">
      <c r="A71" s="143"/>
      <c r="B71" s="421" t="s">
        <v>291</v>
      </c>
      <c r="C71" s="422">
        <v>0.45833333333333331</v>
      </c>
      <c r="D71" s="422"/>
      <c r="E71" s="105"/>
      <c r="F71" s="423" t="str">
        <f>P52</f>
        <v>益子ＳＣ</v>
      </c>
      <c r="G71" s="423"/>
      <c r="H71" s="423"/>
      <c r="I71" s="423"/>
      <c r="J71" s="423"/>
      <c r="K71" s="424">
        <f>M71+M72</f>
        <v>1</v>
      </c>
      <c r="L71" s="425" t="s">
        <v>283</v>
      </c>
      <c r="M71" s="225">
        <v>1</v>
      </c>
      <c r="N71" s="225" t="s">
        <v>284</v>
      </c>
      <c r="O71" s="225">
        <v>0</v>
      </c>
      <c r="P71" s="425" t="s">
        <v>285</v>
      </c>
      <c r="Q71" s="426">
        <f>O71+O72</f>
        <v>0</v>
      </c>
      <c r="R71" s="427" t="str">
        <f>V52</f>
        <v>都賀クラブジュニア</v>
      </c>
      <c r="S71" s="427"/>
      <c r="T71" s="427"/>
      <c r="U71" s="427"/>
      <c r="V71" s="427"/>
      <c r="W71" s="101"/>
      <c r="X71" s="412" t="s">
        <v>310</v>
      </c>
      <c r="Y71" s="412"/>
      <c r="Z71" s="412"/>
      <c r="AA71" s="412"/>
      <c r="AB71" s="101"/>
      <c r="AC71" s="143"/>
    </row>
    <row r="72" spans="1:29" ht="20.100000000000001" customHeight="1">
      <c r="A72" s="143"/>
      <c r="B72" s="421"/>
      <c r="C72" s="422"/>
      <c r="D72" s="422"/>
      <c r="E72" s="105"/>
      <c r="F72" s="423"/>
      <c r="G72" s="423"/>
      <c r="H72" s="423"/>
      <c r="I72" s="423"/>
      <c r="J72" s="423"/>
      <c r="K72" s="424"/>
      <c r="L72" s="425"/>
      <c r="M72" s="225">
        <v>0</v>
      </c>
      <c r="N72" s="225" t="s">
        <v>284</v>
      </c>
      <c r="O72" s="225">
        <v>0</v>
      </c>
      <c r="P72" s="425"/>
      <c r="Q72" s="426"/>
      <c r="R72" s="427"/>
      <c r="S72" s="427"/>
      <c r="T72" s="427"/>
      <c r="U72" s="427"/>
      <c r="V72" s="427"/>
      <c r="W72" s="101"/>
      <c r="X72" s="412"/>
      <c r="Y72" s="412"/>
      <c r="Z72" s="412"/>
      <c r="AA72" s="412"/>
      <c r="AB72" s="101"/>
      <c r="AC72" s="143"/>
    </row>
    <row r="73" spans="1:29" ht="20.100000000000001" customHeight="1">
      <c r="A73" s="1"/>
      <c r="B73" s="225"/>
      <c r="C73" s="226"/>
      <c r="D73" s="226"/>
      <c r="E73" s="105"/>
      <c r="F73" s="227"/>
      <c r="G73" s="227"/>
      <c r="H73" s="227"/>
      <c r="I73" s="227"/>
      <c r="J73" s="227"/>
      <c r="K73" s="141"/>
      <c r="L73" s="228"/>
      <c r="M73" s="225"/>
      <c r="N73" s="225"/>
      <c r="O73" s="225"/>
      <c r="P73" s="228"/>
      <c r="Q73" s="142"/>
      <c r="R73" s="227"/>
      <c r="S73" s="227"/>
      <c r="T73" s="227"/>
      <c r="U73" s="227"/>
      <c r="V73" s="227"/>
      <c r="W73" s="101"/>
      <c r="X73" s="222"/>
      <c r="Y73" s="222"/>
      <c r="Z73" s="222"/>
      <c r="AA73" s="222"/>
      <c r="AB73" s="101"/>
      <c r="AC73" s="143"/>
    </row>
    <row r="74" spans="1:29" ht="20.100000000000001" customHeight="1">
      <c r="A74" s="1"/>
      <c r="B74" s="421" t="s">
        <v>293</v>
      </c>
      <c r="C74" s="422">
        <v>0.47916666666666669</v>
      </c>
      <c r="D74" s="422"/>
      <c r="E74" s="105"/>
      <c r="F74" s="427" t="str">
        <f>H52</f>
        <v>鹿沼西ＦＣ</v>
      </c>
      <c r="G74" s="427"/>
      <c r="H74" s="427"/>
      <c r="I74" s="427"/>
      <c r="J74" s="427"/>
      <c r="K74" s="424">
        <f>M74+M75</f>
        <v>1</v>
      </c>
      <c r="L74" s="425" t="s">
        <v>283</v>
      </c>
      <c r="M74" s="225">
        <v>0</v>
      </c>
      <c r="N74" s="225" t="s">
        <v>284</v>
      </c>
      <c r="O74" s="225">
        <v>2</v>
      </c>
      <c r="P74" s="425" t="s">
        <v>285</v>
      </c>
      <c r="Q74" s="426">
        <f>O74+O75</f>
        <v>2</v>
      </c>
      <c r="R74" s="447" t="str">
        <f>K52</f>
        <v>緑が丘 ＹＦＣサッカー教室</v>
      </c>
      <c r="S74" s="447"/>
      <c r="T74" s="447"/>
      <c r="U74" s="447"/>
      <c r="V74" s="447"/>
      <c r="W74" s="101"/>
      <c r="X74" s="412" t="s">
        <v>311</v>
      </c>
      <c r="Y74" s="412"/>
      <c r="Z74" s="412"/>
      <c r="AA74" s="412"/>
      <c r="AB74" s="101"/>
      <c r="AC74" s="143"/>
    </row>
    <row r="75" spans="1:29" ht="20.100000000000001" customHeight="1">
      <c r="A75" s="1"/>
      <c r="B75" s="421"/>
      <c r="C75" s="422"/>
      <c r="D75" s="422"/>
      <c r="E75" s="105"/>
      <c r="F75" s="427"/>
      <c r="G75" s="427"/>
      <c r="H75" s="427"/>
      <c r="I75" s="427"/>
      <c r="J75" s="427"/>
      <c r="K75" s="424"/>
      <c r="L75" s="425"/>
      <c r="M75" s="225">
        <v>1</v>
      </c>
      <c r="N75" s="225" t="s">
        <v>284</v>
      </c>
      <c r="O75" s="225">
        <v>0</v>
      </c>
      <c r="P75" s="425"/>
      <c r="Q75" s="426"/>
      <c r="R75" s="447"/>
      <c r="S75" s="447"/>
      <c r="T75" s="447"/>
      <c r="U75" s="447"/>
      <c r="V75" s="447"/>
      <c r="W75" s="101"/>
      <c r="X75" s="412"/>
      <c r="Y75" s="412"/>
      <c r="Z75" s="412"/>
      <c r="AA75" s="412"/>
      <c r="AB75" s="101"/>
      <c r="AC75" s="143"/>
    </row>
    <row r="76" spans="1:29" ht="20.100000000000001" customHeight="1">
      <c r="A76" s="1"/>
      <c r="B76" s="225"/>
      <c r="C76" s="226"/>
      <c r="D76" s="226"/>
      <c r="E76" s="105"/>
      <c r="F76" s="227"/>
      <c r="G76" s="227"/>
      <c r="H76" s="227"/>
      <c r="I76" s="227"/>
      <c r="J76" s="227"/>
      <c r="K76" s="141"/>
      <c r="L76" s="228"/>
      <c r="M76" s="225"/>
      <c r="N76" s="225"/>
      <c r="O76" s="225"/>
      <c r="P76" s="228"/>
      <c r="Q76" s="142"/>
      <c r="R76" s="227"/>
      <c r="S76" s="227"/>
      <c r="T76" s="227"/>
      <c r="U76" s="227"/>
      <c r="V76" s="227"/>
      <c r="W76" s="101"/>
      <c r="X76" s="222"/>
      <c r="Y76" s="222"/>
      <c r="Z76" s="222"/>
      <c r="AA76" s="222"/>
      <c r="AB76" s="101"/>
      <c r="AC76" s="143"/>
    </row>
    <row r="77" spans="1:29" ht="20.100000000000001" customHeight="1">
      <c r="A77" s="1"/>
      <c r="B77" s="421" t="s">
        <v>295</v>
      </c>
      <c r="C77" s="422">
        <v>0.5</v>
      </c>
      <c r="D77" s="422"/>
      <c r="E77" s="105"/>
      <c r="F77" s="427" t="str">
        <f>S52</f>
        <v>ＧＲＳ足利Ｕ－１０</v>
      </c>
      <c r="G77" s="427"/>
      <c r="H77" s="427"/>
      <c r="I77" s="427"/>
      <c r="J77" s="427"/>
      <c r="K77" s="424">
        <f>M77+M78</f>
        <v>0</v>
      </c>
      <c r="L77" s="425" t="s">
        <v>283</v>
      </c>
      <c r="M77" s="225">
        <v>0</v>
      </c>
      <c r="N77" s="225" t="s">
        <v>284</v>
      </c>
      <c r="O77" s="225">
        <v>2</v>
      </c>
      <c r="P77" s="425" t="s">
        <v>285</v>
      </c>
      <c r="Q77" s="426">
        <f>O77+O78</f>
        <v>5</v>
      </c>
      <c r="R77" s="423" t="str">
        <f>V52</f>
        <v>都賀クラブジュニア</v>
      </c>
      <c r="S77" s="423"/>
      <c r="T77" s="423"/>
      <c r="U77" s="423"/>
      <c r="V77" s="423"/>
      <c r="W77" s="101"/>
      <c r="X77" s="412" t="s">
        <v>312</v>
      </c>
      <c r="Y77" s="412"/>
      <c r="Z77" s="412"/>
      <c r="AA77" s="412"/>
      <c r="AB77" s="101"/>
      <c r="AC77" s="143"/>
    </row>
    <row r="78" spans="1:29" ht="20.100000000000001" customHeight="1">
      <c r="A78" s="1"/>
      <c r="B78" s="421"/>
      <c r="C78" s="422"/>
      <c r="D78" s="422"/>
      <c r="E78" s="105"/>
      <c r="F78" s="427"/>
      <c r="G78" s="427"/>
      <c r="H78" s="427"/>
      <c r="I78" s="427"/>
      <c r="J78" s="427"/>
      <c r="K78" s="424"/>
      <c r="L78" s="425"/>
      <c r="M78" s="225">
        <v>0</v>
      </c>
      <c r="N78" s="225" t="s">
        <v>284</v>
      </c>
      <c r="O78" s="225">
        <v>3</v>
      </c>
      <c r="P78" s="425"/>
      <c r="Q78" s="426"/>
      <c r="R78" s="423"/>
      <c r="S78" s="423"/>
      <c r="T78" s="423"/>
      <c r="U78" s="423"/>
      <c r="V78" s="423"/>
      <c r="W78" s="101"/>
      <c r="X78" s="412"/>
      <c r="Y78" s="412"/>
      <c r="Z78" s="412"/>
      <c r="AA78" s="412"/>
      <c r="AB78" s="101"/>
      <c r="AC78" s="143"/>
    </row>
    <row r="79" spans="1:29" ht="20.100000000000001" customHeight="1">
      <c r="A79" s="1"/>
      <c r="B79" s="225"/>
      <c r="C79" s="226"/>
      <c r="D79" s="226"/>
      <c r="E79" s="105"/>
      <c r="F79" s="202"/>
      <c r="G79" s="202"/>
      <c r="H79" s="202"/>
      <c r="I79" s="202"/>
      <c r="J79" s="202"/>
      <c r="K79" s="141"/>
      <c r="L79" s="228"/>
      <c r="M79" s="13"/>
      <c r="N79" s="225"/>
      <c r="O79" s="142"/>
      <c r="P79" s="228"/>
      <c r="Q79" s="142"/>
      <c r="R79" s="202"/>
      <c r="S79" s="202"/>
      <c r="T79" s="202"/>
      <c r="U79" s="202"/>
      <c r="V79" s="202"/>
      <c r="W79" s="101"/>
      <c r="X79" s="222"/>
      <c r="Y79" s="222"/>
      <c r="Z79" s="222"/>
      <c r="AA79" s="222"/>
      <c r="AB79" s="101"/>
      <c r="AC79" s="143"/>
    </row>
    <row r="80" spans="1:29" ht="20.100000000000001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</row>
    <row r="81" spans="1:27" ht="20.100000000000001" customHeight="1">
      <c r="C81" s="413" t="str">
        <f>H48&amp; CHAR(10) &amp;"リーグ"</f>
        <v>L
リーグ</v>
      </c>
      <c r="D81" s="414"/>
      <c r="E81" s="417" t="str">
        <f>E52</f>
        <v>栃木ジュニオール</v>
      </c>
      <c r="F81" s="418"/>
      <c r="G81" s="417" t="str">
        <f>H52</f>
        <v>鹿沼西ＦＣ</v>
      </c>
      <c r="H81" s="418"/>
      <c r="I81" s="404" t="str">
        <f>K52</f>
        <v>緑が丘 ＹＦＣサッカー教室</v>
      </c>
      <c r="J81" s="405"/>
      <c r="K81" s="408" t="s">
        <v>301</v>
      </c>
      <c r="L81" s="408" t="s">
        <v>302</v>
      </c>
      <c r="M81" s="408" t="s">
        <v>303</v>
      </c>
      <c r="N81" s="144"/>
      <c r="O81" s="413" t="str">
        <f>S48&amp; CHAR(10) &amp;"リーグ"</f>
        <v>LL
リーグ</v>
      </c>
      <c r="P81" s="414"/>
      <c r="Q81" s="417" t="str">
        <f>P52</f>
        <v>益子ＳＣ</v>
      </c>
      <c r="R81" s="418"/>
      <c r="S81" s="417" t="str">
        <f>S52</f>
        <v>ＧＲＳ足利Ｕ－１０</v>
      </c>
      <c r="T81" s="418"/>
      <c r="U81" s="476" t="str">
        <f>V52</f>
        <v>都賀クラブジュニア</v>
      </c>
      <c r="V81" s="477"/>
      <c r="W81" s="408" t="s">
        <v>301</v>
      </c>
      <c r="X81" s="408" t="s">
        <v>302</v>
      </c>
      <c r="Y81" s="408" t="s">
        <v>303</v>
      </c>
    </row>
    <row r="82" spans="1:27" ht="20.100000000000001" customHeight="1">
      <c r="C82" s="415"/>
      <c r="D82" s="416"/>
      <c r="E82" s="419"/>
      <c r="F82" s="420"/>
      <c r="G82" s="419"/>
      <c r="H82" s="420"/>
      <c r="I82" s="406"/>
      <c r="J82" s="407"/>
      <c r="K82" s="409"/>
      <c r="L82" s="409"/>
      <c r="M82" s="409"/>
      <c r="N82" s="144"/>
      <c r="O82" s="415"/>
      <c r="P82" s="416"/>
      <c r="Q82" s="419"/>
      <c r="R82" s="420"/>
      <c r="S82" s="419"/>
      <c r="T82" s="420"/>
      <c r="U82" s="478"/>
      <c r="V82" s="479"/>
      <c r="W82" s="409"/>
      <c r="X82" s="409"/>
      <c r="Y82" s="409"/>
    </row>
    <row r="83" spans="1:27" ht="20.100000000000001" customHeight="1">
      <c r="C83" s="396" t="str">
        <f>E52</f>
        <v>栃木ジュニオール</v>
      </c>
      <c r="D83" s="397"/>
      <c r="E83" s="239"/>
      <c r="F83" s="223"/>
      <c r="G83" s="224">
        <f>K62</f>
        <v>4</v>
      </c>
      <c r="H83" s="240">
        <f>Q62</f>
        <v>1</v>
      </c>
      <c r="I83" s="224">
        <f>K68</f>
        <v>0</v>
      </c>
      <c r="J83" s="240">
        <f>Q68</f>
        <v>3</v>
      </c>
      <c r="K83" s="410">
        <f>COUNTIF(E84:J84,"○")*3+COUNTIF(E84:J84,"△")</f>
        <v>3</v>
      </c>
      <c r="L83" s="392">
        <f>E83-F83+G83-H83+I83-J83</f>
        <v>0</v>
      </c>
      <c r="M83" s="410">
        <v>2</v>
      </c>
      <c r="N83" s="144"/>
      <c r="O83" s="396" t="str">
        <f>P52</f>
        <v>益子ＳＣ</v>
      </c>
      <c r="P83" s="397"/>
      <c r="Q83" s="239"/>
      <c r="R83" s="223"/>
      <c r="S83" s="224">
        <f>K65</f>
        <v>2</v>
      </c>
      <c r="T83" s="240">
        <f>Q65</f>
        <v>0</v>
      </c>
      <c r="U83" s="224">
        <f>K71</f>
        <v>1</v>
      </c>
      <c r="V83" s="240">
        <f>Q71</f>
        <v>0</v>
      </c>
      <c r="W83" s="410">
        <f>COUNTIF(Q84:V84,"○")*3+COUNTIF(Q84:V84,"△")</f>
        <v>6</v>
      </c>
      <c r="X83" s="392">
        <f>Q83-R83+S83-T83+U83-V83</f>
        <v>3</v>
      </c>
      <c r="Y83" s="410">
        <v>1</v>
      </c>
    </row>
    <row r="84" spans="1:27" ht="20.100000000000001" customHeight="1">
      <c r="C84" s="398"/>
      <c r="D84" s="399"/>
      <c r="E84" s="224"/>
      <c r="F84" s="241"/>
      <c r="G84" s="394" t="str">
        <f>IF(G83&gt;H83,"○",IF(G83&lt;H83,"×",IF(G83=H83,"△")))</f>
        <v>○</v>
      </c>
      <c r="H84" s="395"/>
      <c r="I84" s="394" t="str">
        <f t="shared" ref="I84" si="4">IF(I83&gt;J83,"○",IF(I83&lt;J83,"×",IF(I83=J83,"△")))</f>
        <v>×</v>
      </c>
      <c r="J84" s="395"/>
      <c r="K84" s="411"/>
      <c r="L84" s="393"/>
      <c r="M84" s="411"/>
      <c r="N84" s="144"/>
      <c r="O84" s="398"/>
      <c r="P84" s="399"/>
      <c r="Q84" s="224"/>
      <c r="R84" s="241"/>
      <c r="S84" s="394" t="str">
        <f>IF(S83&gt;T83,"○",IF(S83&lt;T83,"×",IF(S83=T83,"△")))</f>
        <v>○</v>
      </c>
      <c r="T84" s="395"/>
      <c r="U84" s="394" t="str">
        <f t="shared" ref="U84" si="5">IF(U83&gt;V83,"○",IF(U83&lt;V83,"×",IF(U83=V83,"△")))</f>
        <v>○</v>
      </c>
      <c r="V84" s="395"/>
      <c r="W84" s="411"/>
      <c r="X84" s="393"/>
      <c r="Y84" s="411"/>
    </row>
    <row r="85" spans="1:27" ht="20.100000000000001" customHeight="1">
      <c r="C85" s="396" t="str">
        <f>H52</f>
        <v>鹿沼西ＦＣ</v>
      </c>
      <c r="D85" s="397"/>
      <c r="E85" s="224">
        <f>Q62</f>
        <v>1</v>
      </c>
      <c r="F85" s="240">
        <f>K62</f>
        <v>4</v>
      </c>
      <c r="G85" s="239"/>
      <c r="H85" s="223"/>
      <c r="I85" s="224">
        <f>K74</f>
        <v>1</v>
      </c>
      <c r="J85" s="240">
        <f>Q74</f>
        <v>2</v>
      </c>
      <c r="K85" s="410">
        <f>COUNTIF(E86:J86,"○")*3+COUNTIF(E86:J86,"△")</f>
        <v>0</v>
      </c>
      <c r="L85" s="392">
        <f>E85-F85+G85-H85+I85-J85</f>
        <v>-4</v>
      </c>
      <c r="M85" s="410">
        <v>3</v>
      </c>
      <c r="N85" s="144"/>
      <c r="O85" s="396" t="str">
        <f>S52</f>
        <v>ＧＲＳ足利Ｕ－１０</v>
      </c>
      <c r="P85" s="397"/>
      <c r="Q85" s="224">
        <f>Q65</f>
        <v>0</v>
      </c>
      <c r="R85" s="240">
        <f>K65</f>
        <v>2</v>
      </c>
      <c r="S85" s="239"/>
      <c r="T85" s="223"/>
      <c r="U85" s="224">
        <f>K77</f>
        <v>0</v>
      </c>
      <c r="V85" s="240">
        <f>Q77</f>
        <v>5</v>
      </c>
      <c r="W85" s="410">
        <f>COUNTIF(Q86:V86,"○")*3+COUNTIF(Q86:V86,"△")</f>
        <v>0</v>
      </c>
      <c r="X85" s="392">
        <f>Q85-R85+S85-T85+U85-V85</f>
        <v>-7</v>
      </c>
      <c r="Y85" s="410">
        <v>3</v>
      </c>
    </row>
    <row r="86" spans="1:27" ht="20.100000000000001" customHeight="1">
      <c r="C86" s="398"/>
      <c r="D86" s="399"/>
      <c r="E86" s="394" t="str">
        <f>IF(E85&gt;F85,"○",IF(E85&lt;F85,"×",IF(E85=F85,"△")))</f>
        <v>×</v>
      </c>
      <c r="F86" s="395"/>
      <c r="G86" s="224"/>
      <c r="H86" s="241"/>
      <c r="I86" s="394" t="str">
        <f>IF(I85&gt;J85,"○",IF(I85&lt;J85,"×",IF(I85=J85,"△")))</f>
        <v>×</v>
      </c>
      <c r="J86" s="395"/>
      <c r="K86" s="411"/>
      <c r="L86" s="393"/>
      <c r="M86" s="411"/>
      <c r="N86" s="144"/>
      <c r="O86" s="398"/>
      <c r="P86" s="399"/>
      <c r="Q86" s="394" t="str">
        <f>IF(Q85&gt;R85,"○",IF(Q85&lt;R85,"×",IF(Q85=R85,"△")))</f>
        <v>×</v>
      </c>
      <c r="R86" s="395"/>
      <c r="S86" s="224"/>
      <c r="T86" s="241"/>
      <c r="U86" s="394" t="str">
        <f>IF(U85&gt;V85,"○",IF(U85&lt;V85,"×",IF(U85=V85,"△")))</f>
        <v>×</v>
      </c>
      <c r="V86" s="395"/>
      <c r="W86" s="411"/>
      <c r="X86" s="393"/>
      <c r="Y86" s="411"/>
    </row>
    <row r="87" spans="1:27" ht="20.100000000000001" customHeight="1">
      <c r="C87" s="404" t="str">
        <f>K52</f>
        <v>緑が丘 ＹＦＣサッカー教室</v>
      </c>
      <c r="D87" s="405"/>
      <c r="E87" s="242">
        <f>Q68</f>
        <v>3</v>
      </c>
      <c r="F87" s="240">
        <f>K68</f>
        <v>0</v>
      </c>
      <c r="G87" s="242">
        <f>Q74</f>
        <v>2</v>
      </c>
      <c r="H87" s="240">
        <f>K74</f>
        <v>1</v>
      </c>
      <c r="I87" s="239"/>
      <c r="J87" s="223"/>
      <c r="K87" s="392">
        <f>COUNTIF(E88:J88,"○")*3+COUNTIF(E88:J88,"△")</f>
        <v>6</v>
      </c>
      <c r="L87" s="392">
        <f>E87-F87+G87-H87+I87-J87</f>
        <v>4</v>
      </c>
      <c r="M87" s="392">
        <v>1</v>
      </c>
      <c r="N87" s="144"/>
      <c r="O87" s="404" t="str">
        <f>V52</f>
        <v>都賀クラブジュニア</v>
      </c>
      <c r="P87" s="405"/>
      <c r="Q87" s="242">
        <f>Q71</f>
        <v>0</v>
      </c>
      <c r="R87" s="240">
        <f>K71</f>
        <v>1</v>
      </c>
      <c r="S87" s="242">
        <f>Q77</f>
        <v>5</v>
      </c>
      <c r="T87" s="240">
        <f>K77</f>
        <v>0</v>
      </c>
      <c r="U87" s="239"/>
      <c r="V87" s="223"/>
      <c r="W87" s="392">
        <f>COUNTIF(Q88:V88,"○")*3+COUNTIF(Q88:V88,"△")</f>
        <v>3</v>
      </c>
      <c r="X87" s="392">
        <f>Q87-R87+S87-T87+U87-V87</f>
        <v>4</v>
      </c>
      <c r="Y87" s="392">
        <v>2</v>
      </c>
    </row>
    <row r="88" spans="1:27" ht="20.100000000000001" customHeight="1">
      <c r="C88" s="406"/>
      <c r="D88" s="407"/>
      <c r="E88" s="394" t="str">
        <f>IF(E87&gt;F87,"○",IF(E87&lt;F87,"×",IF(E87=F87,"△")))</f>
        <v>○</v>
      </c>
      <c r="F88" s="395"/>
      <c r="G88" s="394" t="str">
        <f>IF(G87&gt;H87,"○",IF(G87&lt;H87,"×",IF(G87=H87,"△")))</f>
        <v>○</v>
      </c>
      <c r="H88" s="395"/>
      <c r="I88" s="224"/>
      <c r="J88" s="241"/>
      <c r="K88" s="393"/>
      <c r="L88" s="393"/>
      <c r="M88" s="393"/>
      <c r="N88" s="144"/>
      <c r="O88" s="406"/>
      <c r="P88" s="407"/>
      <c r="Q88" s="394" t="str">
        <f t="shared" ref="Q88" si="6">IF(Q87&gt;R87,"○",IF(Q87&lt;R87,"×",IF(Q87=R87,"△")))</f>
        <v>×</v>
      </c>
      <c r="R88" s="395"/>
      <c r="S88" s="394" t="str">
        <f t="shared" ref="S88" si="7">IF(S87&gt;T87,"○",IF(S87&lt;T87,"×",IF(S87=T87,"△")))</f>
        <v>○</v>
      </c>
      <c r="T88" s="395"/>
      <c r="U88" s="224"/>
      <c r="V88" s="241"/>
      <c r="W88" s="393"/>
      <c r="X88" s="393"/>
      <c r="Y88" s="393"/>
    </row>
    <row r="89" spans="1:27" ht="20.100000000000001" customHeight="1">
      <c r="A89" s="233"/>
      <c r="B89" s="233"/>
      <c r="C89" s="148"/>
      <c r="D89" s="148"/>
      <c r="E89" s="148"/>
      <c r="F89" s="148"/>
      <c r="G89" s="149"/>
      <c r="H89" s="149"/>
      <c r="I89" s="148"/>
      <c r="J89" s="148"/>
      <c r="K89" s="232"/>
      <c r="L89" s="232"/>
      <c r="M89" s="232"/>
      <c r="N89" s="144"/>
      <c r="O89" s="233"/>
      <c r="P89" s="233"/>
      <c r="Q89" s="148"/>
      <c r="R89" s="148"/>
      <c r="S89" s="148"/>
      <c r="T89" s="148"/>
      <c r="U89" s="149"/>
      <c r="V89" s="149"/>
      <c r="W89" s="232"/>
      <c r="X89" s="232"/>
      <c r="Y89" s="232"/>
      <c r="Z89" s="232"/>
      <c r="AA89" s="232"/>
    </row>
    <row r="90" spans="1:27" ht="17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15" header="0.31496062992125984" footer="0.31496062992125984"/>
  <pageSetup paperSize="9" scale="44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抽選結果</vt:lpstr>
      <vt:lpstr>U10組合せ①</vt:lpstr>
      <vt:lpstr>U10組合せ②</vt:lpstr>
      <vt:lpstr>AB</vt:lpstr>
      <vt:lpstr>CD</vt:lpstr>
      <vt:lpstr>EF</vt:lpstr>
      <vt:lpstr>GH</vt:lpstr>
      <vt:lpstr>IJ</vt:lpstr>
      <vt:lpstr>KL</vt:lpstr>
      <vt:lpstr>MN</vt:lpstr>
      <vt:lpstr>OP</vt:lpstr>
      <vt:lpstr>２日目ab</vt:lpstr>
      <vt:lpstr>２日目cd</vt:lpstr>
      <vt:lpstr>準々決勝・準決勝・決勝</vt:lpstr>
      <vt:lpstr>'２日目ab'!Print_Area</vt:lpstr>
      <vt:lpstr>'２日目cd'!Print_Area</vt:lpstr>
      <vt:lpstr>AB!Print_Area</vt:lpstr>
      <vt:lpstr>CD!Print_Area</vt:lpstr>
      <vt:lpstr>EF!Print_Area</vt:lpstr>
      <vt:lpstr>GH!Print_Area</vt:lpstr>
      <vt:lpstr>KL!Print_Area</vt:lpstr>
      <vt:lpstr>MN!Print_Area</vt:lpstr>
      <vt:lpstr>OP!Print_Area</vt:lpstr>
      <vt:lpstr>U10組合せ①!Print_Area</vt:lpstr>
      <vt:lpstr>U10組合せ②!Print_Area</vt:lpstr>
      <vt:lpstr>準々決勝・準決勝・決勝!Print_Area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dcterms:created xsi:type="dcterms:W3CDTF">2005-09-26T14:53:02Z</dcterms:created>
  <dcterms:modified xsi:type="dcterms:W3CDTF">2021-10-17T05:21:20Z</dcterms:modified>
  <cp:category/>
  <cp:contentStatus/>
</cp:coreProperties>
</file>