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mamom\Desktop\サッカー関係\競技運営委員会\03_大会関係\06_U12選手権\2021\組合せ\"/>
    </mc:Choice>
  </mc:AlternateContent>
  <xr:revisionPtr revIDLastSave="0" documentId="13_ncr:1_{39F190B5-85C2-4373-A01E-8EA8EDBE3964}" xr6:coauthVersionLast="47" xr6:coauthVersionMax="47" xr10:uidLastSave="{00000000-0000-0000-0000-000000000000}"/>
  <bookViews>
    <workbookView xWindow="1950" yWindow="240" windowWidth="17970" windowHeight="15960" tabRatio="925" xr2:uid="{00000000-000D-0000-FFFF-FFFF00000000}"/>
  </bookViews>
  <sheets>
    <sheet name="抽選結果・会場準備担当" sheetId="159" r:id="rId1"/>
    <sheet name="U12組合せ①" sheetId="115" r:id="rId2"/>
    <sheet name="U12選手権②" sheetId="124" r:id="rId3"/>
    <sheet name="AB" sheetId="131" r:id="rId4"/>
    <sheet name="CD" sheetId="145" r:id="rId5"/>
    <sheet name="EF" sheetId="148" r:id="rId6"/>
    <sheet name="GH" sheetId="149" r:id="rId7"/>
    <sheet name="IJ" sheetId="150" r:id="rId8"/>
    <sheet name="KL" sheetId="151" r:id="rId9"/>
    <sheet name="MN" sheetId="152" r:id="rId10"/>
    <sheet name="OP" sheetId="141" r:id="rId11"/>
    <sheet name="QR" sheetId="142" r:id="rId12"/>
    <sheet name="ST" sheetId="143" r:id="rId13"/>
    <sheet name="UV" sheetId="144" r:id="rId14"/>
    <sheet name="WX" sheetId="146" r:id="rId15"/>
    <sheet name="YZ" sheetId="147" r:id="rId16"/>
    <sheet name="2日目ab" sheetId="125" r:id="rId17"/>
    <sheet name="2日目cd" sheetId="156" r:id="rId18"/>
    <sheet name="2日目ef" sheetId="130" r:id="rId19"/>
    <sheet name="2日目gh" sheetId="157" r:id="rId20"/>
    <sheet name="3日目準々決勝・準決勝・決勝" sheetId="160" r:id="rId21"/>
  </sheets>
  <definedNames>
    <definedName name="_xlnm.Print_Area" localSheetId="16">'2日目ab'!$A$1:$X$75</definedName>
    <definedName name="_xlnm.Print_Area" localSheetId="17">'2日目cd'!$A$1:$X$75</definedName>
    <definedName name="_xlnm.Print_Area" localSheetId="18">'2日目ef'!$A$1:$X$75</definedName>
    <definedName name="_xlnm.Print_Area" localSheetId="19">'2日目gh'!$A$1:$X$75</definedName>
    <definedName name="_xlnm.Print_Area" localSheetId="20">'3日目準々決勝・準決勝・決勝'!$A$1:$Y$67</definedName>
    <definedName name="_xlnm.Print_Area" localSheetId="3">AB!$A$1:$AH$92</definedName>
    <definedName name="_xlnm.Print_Area" localSheetId="4">CD!$A$1:$AG$84</definedName>
    <definedName name="_xlnm.Print_Area" localSheetId="5">EF!$A$1:$AG$84</definedName>
    <definedName name="_xlnm.Print_Area" localSheetId="6">GH!$A$1:$AG$84</definedName>
    <definedName name="_xlnm.Print_Area" localSheetId="7">IJ!$A$1:$AG$84</definedName>
    <definedName name="_xlnm.Print_Area" localSheetId="8">KL!$A$1:$AG$84</definedName>
    <definedName name="_xlnm.Print_Area" localSheetId="9">MN!$A$1:$AH$93</definedName>
    <definedName name="_xlnm.Print_Area" localSheetId="10">OP!$A$1:$AG$84</definedName>
    <definedName name="_xlnm.Print_Area" localSheetId="11">QR!$A$1:$AG$84</definedName>
    <definedName name="_xlnm.Print_Area" localSheetId="12">ST!$A$1:$AG$84</definedName>
    <definedName name="_xlnm.Print_Area" localSheetId="2">U12選手権②!$A$1:$Z$109</definedName>
    <definedName name="_xlnm.Print_Area" localSheetId="1">U12組合せ①!$A$1:$BR$60</definedName>
    <definedName name="_xlnm.Print_Area" localSheetId="13">UV!$A$1:$AG$84</definedName>
    <definedName name="_xlnm.Print_Area" localSheetId="14">WX!$A$1:$AG$84</definedName>
    <definedName name="_xlnm.Print_Area" localSheetId="15">YZ!$A$1:$AG$84</definedName>
    <definedName name="_xlnm.Print_Area" localSheetId="0">抽選結果・会場準備担当!$A$1:$E$180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" i="124" l="1"/>
  <c r="R1" i="160" l="1"/>
  <c r="A1" i="156"/>
  <c r="A40" i="156" s="1"/>
  <c r="A1" i="130"/>
  <c r="A40" i="130" s="1"/>
  <c r="A1" i="157"/>
  <c r="A40" i="157" s="1"/>
  <c r="A1" i="125"/>
  <c r="A40" i="125" s="1"/>
  <c r="A1" i="160"/>
  <c r="P39" i="160"/>
  <c r="J39" i="160"/>
  <c r="P35" i="160"/>
  <c r="J35" i="160"/>
  <c r="P32" i="160"/>
  <c r="J32" i="160"/>
  <c r="Q28" i="160"/>
  <c r="P28" i="160"/>
  <c r="J28" i="160"/>
  <c r="E28" i="160"/>
  <c r="Q25" i="160"/>
  <c r="P25" i="160"/>
  <c r="J25" i="160"/>
  <c r="E25" i="160"/>
  <c r="Q22" i="160"/>
  <c r="P22" i="160"/>
  <c r="J22" i="160"/>
  <c r="E22" i="160"/>
  <c r="Q19" i="160"/>
  <c r="P19" i="160"/>
  <c r="J19" i="160"/>
  <c r="E19" i="160"/>
  <c r="O72" i="156" l="1"/>
  <c r="I72" i="156"/>
  <c r="O72" i="130"/>
  <c r="I72" i="130"/>
  <c r="O72" i="157"/>
  <c r="I72" i="157"/>
  <c r="O72" i="125"/>
  <c r="I72" i="125"/>
  <c r="O36" i="156"/>
  <c r="I36" i="156"/>
  <c r="O36" i="130"/>
  <c r="I36" i="130"/>
  <c r="O36" i="157"/>
  <c r="I36" i="157"/>
  <c r="O36" i="125"/>
  <c r="I36" i="125"/>
  <c r="T81" i="152"/>
  <c r="T79" i="152"/>
  <c r="T77" i="152"/>
  <c r="T75" i="152"/>
  <c r="T73" i="152"/>
  <c r="T71" i="152"/>
  <c r="T69" i="152"/>
  <c r="T67" i="152"/>
  <c r="T65" i="152"/>
  <c r="T63" i="152"/>
  <c r="T61" i="152"/>
  <c r="T59" i="152"/>
  <c r="T31" i="152"/>
  <c r="T28" i="152"/>
  <c r="T25" i="152"/>
  <c r="T22" i="152"/>
  <c r="T19" i="152"/>
  <c r="T16" i="152"/>
  <c r="N79" i="131"/>
  <c r="T82" i="131"/>
  <c r="T79" i="131"/>
  <c r="T76" i="131"/>
  <c r="T73" i="131"/>
  <c r="T70" i="131"/>
  <c r="T67" i="131"/>
  <c r="N34" i="131"/>
  <c r="J45" i="131" s="1"/>
  <c r="T38" i="131"/>
  <c r="AB45" i="131" s="1"/>
  <c r="T36" i="131"/>
  <c r="AD43" i="131" s="1"/>
  <c r="T34" i="131"/>
  <c r="K45" i="131" s="1"/>
  <c r="T32" i="131"/>
  <c r="M43" i="131" s="1"/>
  <c r="T30" i="131"/>
  <c r="AD45" i="131" s="1"/>
  <c r="T28" i="131"/>
  <c r="AB43" i="131" s="1"/>
  <c r="T26" i="131"/>
  <c r="M45" i="131" s="1"/>
  <c r="T24" i="131"/>
  <c r="J43" i="131" s="1"/>
  <c r="T22" i="131"/>
  <c r="AD47" i="131" s="1"/>
  <c r="T20" i="131"/>
  <c r="Z43" i="131" s="1"/>
  <c r="T18" i="131"/>
  <c r="M47" i="131" s="1"/>
  <c r="T16" i="131"/>
  <c r="I43" i="131" s="1"/>
  <c r="B6" i="115" l="1"/>
  <c r="T27" i="115"/>
  <c r="T50" i="115"/>
  <c r="B50" i="115"/>
  <c r="BD43" i="115"/>
  <c r="AL43" i="115"/>
  <c r="T43" i="115"/>
  <c r="B43" i="115"/>
  <c r="BD35" i="115"/>
  <c r="AL35" i="115"/>
  <c r="B35" i="115"/>
  <c r="T35" i="115"/>
  <c r="BD27" i="115"/>
  <c r="AL27" i="115"/>
  <c r="B27" i="115"/>
  <c r="BD20" i="115"/>
  <c r="AL20" i="115"/>
  <c r="T20" i="115"/>
  <c r="B20" i="115"/>
  <c r="B13" i="115"/>
  <c r="BD6" i="115"/>
  <c r="AL6" i="115"/>
  <c r="T6" i="115"/>
  <c r="BD13" i="115"/>
  <c r="AL13" i="115"/>
  <c r="T13" i="115"/>
  <c r="AF54" i="115"/>
  <c r="AD54" i="115"/>
  <c r="AB54" i="115"/>
  <c r="Y54" i="115"/>
  <c r="W54" i="115"/>
  <c r="U54" i="115"/>
  <c r="N54" i="115"/>
  <c r="L54" i="115"/>
  <c r="J54" i="115"/>
  <c r="G54" i="115"/>
  <c r="E54" i="115"/>
  <c r="C54" i="115"/>
  <c r="N47" i="115"/>
  <c r="L47" i="115"/>
  <c r="J47" i="115"/>
  <c r="G47" i="115"/>
  <c r="E47" i="115"/>
  <c r="C47" i="115"/>
  <c r="AX47" i="115"/>
  <c r="AV47" i="115"/>
  <c r="AT47" i="115"/>
  <c r="AQ47" i="115"/>
  <c r="AO47" i="115"/>
  <c r="AM47" i="115"/>
  <c r="BP47" i="115"/>
  <c r="BN47" i="115"/>
  <c r="BL47" i="115"/>
  <c r="BI47" i="115"/>
  <c r="BG47" i="115"/>
  <c r="BE47" i="115"/>
  <c r="BN39" i="115"/>
  <c r="BG39" i="115"/>
  <c r="AV39" i="115"/>
  <c r="AO39" i="115"/>
  <c r="BP39" i="115"/>
  <c r="BL39" i="115"/>
  <c r="BI39" i="115"/>
  <c r="BE39" i="115"/>
  <c r="AX39" i="115"/>
  <c r="AT39" i="115"/>
  <c r="AQ39" i="115"/>
  <c r="AM39" i="115"/>
  <c r="AD39" i="115"/>
  <c r="W39" i="115"/>
  <c r="AF39" i="115"/>
  <c r="AB39" i="115"/>
  <c r="Y39" i="115"/>
  <c r="U39" i="115"/>
  <c r="U47" i="115"/>
  <c r="AF47" i="115"/>
  <c r="AD47" i="115"/>
  <c r="AB47" i="115"/>
  <c r="Y47" i="115"/>
  <c r="W47" i="115"/>
  <c r="E39" i="115"/>
  <c r="N39" i="115"/>
  <c r="L39" i="115"/>
  <c r="J39" i="115"/>
  <c r="G39" i="115"/>
  <c r="C39" i="115"/>
  <c r="BP31" i="115"/>
  <c r="BN31" i="115"/>
  <c r="BL31" i="115"/>
  <c r="BI31" i="115"/>
  <c r="BG31" i="115"/>
  <c r="BE31" i="115"/>
  <c r="AX31" i="115"/>
  <c r="AM31" i="115"/>
  <c r="AV31" i="115"/>
  <c r="AT31" i="115"/>
  <c r="AQ31" i="115"/>
  <c r="AO31" i="115"/>
  <c r="AM24" i="115"/>
  <c r="N31" i="115"/>
  <c r="AB31" i="115"/>
  <c r="AH31" i="115"/>
  <c r="AF31" i="115"/>
  <c r="AD31" i="115"/>
  <c r="U31" i="115"/>
  <c r="W31" i="115"/>
  <c r="Y31" i="115"/>
  <c r="S31" i="115"/>
  <c r="L31" i="115"/>
  <c r="J31" i="115"/>
  <c r="G31" i="115"/>
  <c r="E31" i="115"/>
  <c r="C31" i="115"/>
  <c r="Y24" i="115"/>
  <c r="BP24" i="115"/>
  <c r="BN24" i="115"/>
  <c r="BL24" i="115"/>
  <c r="BI24" i="115"/>
  <c r="BG24" i="115"/>
  <c r="BE24" i="115"/>
  <c r="AX24" i="115"/>
  <c r="AV24" i="115"/>
  <c r="AT24" i="115"/>
  <c r="AQ24" i="115"/>
  <c r="AO24" i="115"/>
  <c r="AF24" i="115"/>
  <c r="AD24" i="115"/>
  <c r="AB24" i="115"/>
  <c r="W24" i="115"/>
  <c r="U24" i="115"/>
  <c r="N24" i="115"/>
  <c r="L24" i="115"/>
  <c r="J24" i="115"/>
  <c r="G24" i="115"/>
  <c r="E24" i="115"/>
  <c r="C24" i="115"/>
  <c r="BP17" i="115"/>
  <c r="BN17" i="115"/>
  <c r="BL17" i="115"/>
  <c r="BG17" i="115"/>
  <c r="BI17" i="115"/>
  <c r="BE17" i="115"/>
  <c r="AX17" i="115"/>
  <c r="AV17" i="115"/>
  <c r="AT17" i="115"/>
  <c r="AO17" i="115"/>
  <c r="AQ17" i="115"/>
  <c r="AM17" i="115"/>
  <c r="AF17" i="115"/>
  <c r="AD17" i="115"/>
  <c r="AB17" i="115"/>
  <c r="W17" i="115"/>
  <c r="Y17" i="115"/>
  <c r="U17" i="115"/>
  <c r="N17" i="115"/>
  <c r="L17" i="115"/>
  <c r="J17" i="115"/>
  <c r="G17" i="115"/>
  <c r="E17" i="115"/>
  <c r="C17" i="115"/>
  <c r="BP10" i="115"/>
  <c r="BN10" i="115"/>
  <c r="BL10" i="115"/>
  <c r="BG10" i="115"/>
  <c r="BI10" i="115"/>
  <c r="BE10" i="115"/>
  <c r="AX10" i="115"/>
  <c r="AV10" i="115"/>
  <c r="AT10" i="115"/>
  <c r="AO10" i="115"/>
  <c r="AQ10" i="115"/>
  <c r="AM10" i="115"/>
  <c r="AF10" i="115"/>
  <c r="AD10" i="115"/>
  <c r="AB10" i="115"/>
  <c r="W10" i="115"/>
  <c r="Y10" i="115"/>
  <c r="U10" i="115"/>
  <c r="J10" i="115"/>
  <c r="P10" i="115"/>
  <c r="N10" i="115"/>
  <c r="L10" i="115"/>
  <c r="C10" i="115"/>
  <c r="E10" i="115"/>
  <c r="G10" i="115"/>
  <c r="A10" i="115"/>
  <c r="A169" i="159"/>
  <c r="A154" i="159"/>
  <c r="A155" i="159"/>
  <c r="A156" i="159"/>
  <c r="A157" i="159"/>
  <c r="A158" i="159"/>
  <c r="A159" i="159"/>
  <c r="A160" i="159"/>
  <c r="A161" i="159"/>
  <c r="A162" i="159"/>
  <c r="A163" i="159"/>
  <c r="A164" i="159"/>
  <c r="A165" i="159"/>
  <c r="A166" i="159"/>
  <c r="A167" i="159"/>
  <c r="A168" i="159"/>
  <c r="A170" i="159"/>
  <c r="A171" i="159"/>
  <c r="A172" i="159"/>
  <c r="A173" i="159"/>
  <c r="A174" i="159"/>
  <c r="A175" i="159"/>
  <c r="A176" i="159"/>
  <c r="A177" i="159"/>
  <c r="A178" i="159"/>
  <c r="A179" i="159"/>
  <c r="A153" i="159"/>
  <c r="A139" i="159"/>
  <c r="A140" i="159"/>
  <c r="A141" i="159"/>
  <c r="A142" i="159"/>
  <c r="A143" i="159"/>
  <c r="A144" i="159"/>
  <c r="A145" i="159"/>
  <c r="A146" i="159"/>
  <c r="A147" i="159"/>
  <c r="A148" i="159"/>
  <c r="A149" i="159"/>
  <c r="A150" i="159"/>
  <c r="A138" i="159"/>
  <c r="A127" i="159"/>
  <c r="A128" i="159"/>
  <c r="A129" i="159"/>
  <c r="A130" i="159"/>
  <c r="A131" i="159"/>
  <c r="A132" i="159"/>
  <c r="A133" i="159"/>
  <c r="A134" i="159"/>
  <c r="A135" i="159"/>
  <c r="A126" i="159"/>
  <c r="A90" i="159"/>
  <c r="A91" i="159"/>
  <c r="A92" i="159"/>
  <c r="A93" i="159"/>
  <c r="A94" i="159"/>
  <c r="A95" i="159"/>
  <c r="A96" i="159"/>
  <c r="A97" i="159"/>
  <c r="A98" i="159"/>
  <c r="A99" i="159"/>
  <c r="A100" i="159"/>
  <c r="A101" i="159"/>
  <c r="A102" i="159"/>
  <c r="A103" i="159"/>
  <c r="A104" i="159"/>
  <c r="A105" i="159"/>
  <c r="A106" i="159"/>
  <c r="A107" i="159"/>
  <c r="A108" i="159"/>
  <c r="A109" i="159"/>
  <c r="A110" i="159"/>
  <c r="A111" i="159"/>
  <c r="A112" i="159"/>
  <c r="A113" i="159"/>
  <c r="A114" i="159"/>
  <c r="A115" i="159"/>
  <c r="A116" i="159"/>
  <c r="A117" i="159"/>
  <c r="A118" i="159"/>
  <c r="A119" i="159"/>
  <c r="A120" i="159"/>
  <c r="A121" i="159"/>
  <c r="A122" i="159"/>
  <c r="A123" i="159"/>
  <c r="A89" i="159"/>
  <c r="A72" i="159"/>
  <c r="A73" i="159"/>
  <c r="A74" i="159"/>
  <c r="A75" i="159"/>
  <c r="A76" i="159"/>
  <c r="A77" i="159"/>
  <c r="A78" i="159"/>
  <c r="A79" i="159"/>
  <c r="A80" i="159"/>
  <c r="A81" i="159"/>
  <c r="A82" i="159"/>
  <c r="A83" i="159"/>
  <c r="A84" i="159"/>
  <c r="A85" i="159"/>
  <c r="A86" i="159"/>
  <c r="A71" i="159"/>
  <c r="A70" i="159"/>
  <c r="A50" i="159"/>
  <c r="A51" i="159"/>
  <c r="A52" i="159"/>
  <c r="A53" i="159"/>
  <c r="A54" i="159"/>
  <c r="A55" i="159"/>
  <c r="A56" i="159"/>
  <c r="A57" i="159"/>
  <c r="A58" i="159"/>
  <c r="A59" i="159"/>
  <c r="A60" i="159"/>
  <c r="A61" i="159"/>
  <c r="A62" i="159"/>
  <c r="A63" i="159"/>
  <c r="A64" i="159"/>
  <c r="A65" i="159"/>
  <c r="A66" i="159"/>
  <c r="A67" i="159"/>
  <c r="A49" i="159"/>
  <c r="A45" i="159"/>
  <c r="A46" i="159"/>
  <c r="A35" i="159"/>
  <c r="A36" i="159"/>
  <c r="A37" i="159"/>
  <c r="A38" i="159"/>
  <c r="A39" i="159"/>
  <c r="A40" i="159"/>
  <c r="A41" i="159"/>
  <c r="A42" i="159"/>
  <c r="A43" i="159"/>
  <c r="A44" i="159"/>
  <c r="A34" i="159"/>
  <c r="A7" i="159"/>
  <c r="A8" i="159"/>
  <c r="A9" i="159"/>
  <c r="A10" i="159"/>
  <c r="A11" i="159"/>
  <c r="A12" i="159"/>
  <c r="A13" i="159"/>
  <c r="A14" i="159"/>
  <c r="A15" i="159"/>
  <c r="A16" i="159"/>
  <c r="A17" i="159"/>
  <c r="A18" i="159"/>
  <c r="A19" i="159"/>
  <c r="A20" i="159"/>
  <c r="A21" i="159"/>
  <c r="A22" i="159"/>
  <c r="A23" i="159"/>
  <c r="A24" i="159"/>
  <c r="A25" i="159"/>
  <c r="A26" i="159"/>
  <c r="A27" i="159"/>
  <c r="A28" i="159"/>
  <c r="A29" i="159"/>
  <c r="A30" i="159"/>
  <c r="A31" i="159"/>
  <c r="A6" i="159"/>
  <c r="AB7" i="152" l="1"/>
  <c r="U31" i="152" s="1"/>
  <c r="X7" i="152"/>
  <c r="U19" i="152" s="1"/>
  <c r="T7" i="152"/>
  <c r="G19" i="152" s="1"/>
  <c r="N7" i="152"/>
  <c r="U28" i="152" s="1"/>
  <c r="J7" i="152"/>
  <c r="U16" i="152" s="1"/>
  <c r="F7" i="152"/>
  <c r="C36" i="152" s="1"/>
  <c r="G34" i="152" s="1"/>
  <c r="Y1" i="152"/>
  <c r="S34" i="152"/>
  <c r="C34" i="152"/>
  <c r="AB38" i="152"/>
  <c r="Y40" i="152" s="1"/>
  <c r="N31" i="152"/>
  <c r="AA38" i="152" s="1"/>
  <c r="L38" i="152"/>
  <c r="I40" i="152" s="1"/>
  <c r="N28" i="152"/>
  <c r="K38" i="152" s="1"/>
  <c r="AB36" i="152"/>
  <c r="W40" i="152" s="1"/>
  <c r="N25" i="152"/>
  <c r="AA36" i="152" s="1"/>
  <c r="L36" i="152"/>
  <c r="G40" i="152" s="1"/>
  <c r="N22" i="152"/>
  <c r="K36" i="152" s="1"/>
  <c r="Z36" i="152"/>
  <c r="W38" i="152" s="1"/>
  <c r="N19" i="152"/>
  <c r="Y36" i="152" s="1"/>
  <c r="J36" i="152"/>
  <c r="G38" i="152" s="1"/>
  <c r="N16" i="152"/>
  <c r="I36" i="152" s="1"/>
  <c r="A1" i="152"/>
  <c r="T49" i="157"/>
  <c r="P69" i="157" s="1"/>
  <c r="Q49" i="157"/>
  <c r="P63" i="157" s="1"/>
  <c r="N49" i="157"/>
  <c r="E63" i="157" s="1"/>
  <c r="I49" i="157"/>
  <c r="P60" i="157" s="1"/>
  <c r="F49" i="157"/>
  <c r="E60" i="157" s="1"/>
  <c r="C49" i="157"/>
  <c r="E66" i="157" s="1"/>
  <c r="O66" i="157"/>
  <c r="I66" i="157"/>
  <c r="O63" i="157"/>
  <c r="I63" i="157"/>
  <c r="O60" i="157"/>
  <c r="I60" i="157"/>
  <c r="T49" i="156"/>
  <c r="P69" i="156" s="1"/>
  <c r="Q49" i="156"/>
  <c r="P63" i="156" s="1"/>
  <c r="N49" i="156"/>
  <c r="E63" i="156" s="1"/>
  <c r="I49" i="156"/>
  <c r="P60" i="156" s="1"/>
  <c r="F49" i="156"/>
  <c r="E60" i="156" s="1"/>
  <c r="C49" i="156"/>
  <c r="E66" i="156" s="1"/>
  <c r="O69" i="157"/>
  <c r="I69" i="157"/>
  <c r="O69" i="156"/>
  <c r="I69" i="156"/>
  <c r="O66" i="156"/>
  <c r="I66" i="156"/>
  <c r="O63" i="156"/>
  <c r="I63" i="156"/>
  <c r="O60" i="156"/>
  <c r="I60" i="156"/>
  <c r="F41" i="156"/>
  <c r="W10" i="157"/>
  <c r="P27" i="157" s="1"/>
  <c r="T10" i="157"/>
  <c r="E27" i="157" s="1"/>
  <c r="Q10" i="157"/>
  <c r="P24" i="157" s="1"/>
  <c r="N10" i="157"/>
  <c r="E24" i="157" s="1"/>
  <c r="I10" i="157"/>
  <c r="P21" i="157" s="1"/>
  <c r="F10" i="157"/>
  <c r="E21" i="157" s="1"/>
  <c r="C10" i="157"/>
  <c r="E30" i="157" s="1"/>
  <c r="R40" i="157"/>
  <c r="R1" i="157"/>
  <c r="O33" i="157"/>
  <c r="I33" i="157"/>
  <c r="O30" i="157"/>
  <c r="I30" i="157"/>
  <c r="O27" i="157"/>
  <c r="I27" i="157"/>
  <c r="O24" i="157"/>
  <c r="I24" i="157"/>
  <c r="O21" i="157"/>
  <c r="I21" i="157"/>
  <c r="F41" i="157"/>
  <c r="G31" i="152" l="1"/>
  <c r="G25" i="152"/>
  <c r="G22" i="152"/>
  <c r="S36" i="152"/>
  <c r="W34" i="152" s="1"/>
  <c r="S38" i="152"/>
  <c r="Y34" i="152" s="1"/>
  <c r="G16" i="152"/>
  <c r="G28" i="152"/>
  <c r="C38" i="152"/>
  <c r="I34" i="152" s="1"/>
  <c r="S40" i="152"/>
  <c r="AA34" i="152" s="1"/>
  <c r="O36" i="152"/>
  <c r="N36" i="152" s="1"/>
  <c r="I37" i="152"/>
  <c r="H38" i="152"/>
  <c r="G39" i="152" s="1"/>
  <c r="AE38" i="152"/>
  <c r="J40" i="152"/>
  <c r="I41" i="152" s="1"/>
  <c r="K39" i="152"/>
  <c r="O40" i="152"/>
  <c r="O38" i="152"/>
  <c r="AA37" i="152"/>
  <c r="X40" i="152"/>
  <c r="K37" i="152"/>
  <c r="H40" i="152"/>
  <c r="G41" i="152" s="1"/>
  <c r="AE40" i="152"/>
  <c r="W41" i="152"/>
  <c r="AE36" i="152"/>
  <c r="AD36" i="152" s="1"/>
  <c r="X38" i="152"/>
  <c r="W39" i="152" s="1"/>
  <c r="Y37" i="152"/>
  <c r="AC36" i="152" s="1"/>
  <c r="AA39" i="152"/>
  <c r="Z40" i="152"/>
  <c r="Y41" i="152" s="1"/>
  <c r="C40" i="152"/>
  <c r="K34" i="152" s="1"/>
  <c r="U22" i="152"/>
  <c r="U25" i="152"/>
  <c r="W10" i="156"/>
  <c r="P27" i="156" s="1"/>
  <c r="T10" i="156"/>
  <c r="E27" i="156" s="1"/>
  <c r="Q10" i="156"/>
  <c r="P24" i="156" s="1"/>
  <c r="N10" i="156"/>
  <c r="E24" i="156" s="1"/>
  <c r="I10" i="156"/>
  <c r="P21" i="156" s="1"/>
  <c r="F10" i="156"/>
  <c r="E21" i="156" s="1"/>
  <c r="C10" i="156"/>
  <c r="E30" i="156" s="1"/>
  <c r="R40" i="156"/>
  <c r="R1" i="156"/>
  <c r="O33" i="156"/>
  <c r="I33" i="156"/>
  <c r="O30" i="156"/>
  <c r="I30" i="156"/>
  <c r="O27" i="156"/>
  <c r="I27" i="156"/>
  <c r="O24" i="156"/>
  <c r="I24" i="156"/>
  <c r="O21" i="156"/>
  <c r="I21" i="156"/>
  <c r="AE50" i="152"/>
  <c r="AC84" i="152" s="1"/>
  <c r="AA50" i="152"/>
  <c r="AA84" i="152" s="1"/>
  <c r="W50" i="152"/>
  <c r="G81" i="152" s="1"/>
  <c r="S50" i="152"/>
  <c r="W84" i="152" s="1"/>
  <c r="O50" i="152"/>
  <c r="U75" i="152" s="1"/>
  <c r="K50" i="152"/>
  <c r="G61" i="152" s="1"/>
  <c r="G50" i="152"/>
  <c r="G77" i="152" s="1"/>
  <c r="C50" i="152"/>
  <c r="G75" i="152" s="1"/>
  <c r="Y44" i="152"/>
  <c r="S84" i="152"/>
  <c r="B84" i="152"/>
  <c r="AB88" i="152"/>
  <c r="Y90" i="152" s="1"/>
  <c r="N81" i="152"/>
  <c r="AA88" i="152" s="1"/>
  <c r="AD86" i="152"/>
  <c r="W92" i="152" s="1"/>
  <c r="N79" i="152"/>
  <c r="AC86" i="152" s="1"/>
  <c r="K88" i="152"/>
  <c r="H90" i="152" s="1"/>
  <c r="N77" i="152"/>
  <c r="J88" i="152" s="1"/>
  <c r="M86" i="152"/>
  <c r="F92" i="152" s="1"/>
  <c r="N75" i="152"/>
  <c r="L86" i="152" s="1"/>
  <c r="AD88" i="152"/>
  <c r="Y92" i="152" s="1"/>
  <c r="N73" i="152"/>
  <c r="AC88" i="152" s="1"/>
  <c r="AB86" i="152"/>
  <c r="W90" i="152" s="1"/>
  <c r="N71" i="152"/>
  <c r="AA86" i="152" s="1"/>
  <c r="M88" i="152"/>
  <c r="H92" i="152" s="1"/>
  <c r="N69" i="152"/>
  <c r="L88" i="152" s="1"/>
  <c r="K86" i="152"/>
  <c r="F90" i="152" s="1"/>
  <c r="N67" i="152"/>
  <c r="J86" i="152" s="1"/>
  <c r="AD90" i="152"/>
  <c r="AA92" i="152" s="1"/>
  <c r="N65" i="152"/>
  <c r="AC90" i="152" s="1"/>
  <c r="Z86" i="152"/>
  <c r="W88" i="152" s="1"/>
  <c r="N63" i="152"/>
  <c r="Y86" i="152" s="1"/>
  <c r="AG86" i="152" s="1"/>
  <c r="M90" i="152"/>
  <c r="J92" i="152" s="1"/>
  <c r="N61" i="152"/>
  <c r="L90" i="152" s="1"/>
  <c r="I86" i="152"/>
  <c r="F88" i="152" s="1"/>
  <c r="N59" i="152"/>
  <c r="H86" i="152" s="1"/>
  <c r="P86" i="152" s="1"/>
  <c r="AA50" i="151"/>
  <c r="U74" i="151" s="1"/>
  <c r="W50" i="151"/>
  <c r="R81" i="151" s="1"/>
  <c r="X77" i="151" s="1"/>
  <c r="S50" i="151"/>
  <c r="R79" i="151" s="1"/>
  <c r="V77" i="151" s="1"/>
  <c r="N50" i="151"/>
  <c r="U71" i="151" s="1"/>
  <c r="J50" i="151"/>
  <c r="C81" i="151" s="1"/>
  <c r="I77" i="151" s="1"/>
  <c r="F50" i="151"/>
  <c r="C79" i="151" s="1"/>
  <c r="G77" i="151" s="1"/>
  <c r="X44" i="151"/>
  <c r="AA7" i="151"/>
  <c r="R40" i="151" s="1"/>
  <c r="Z34" i="151" s="1"/>
  <c r="W7" i="151"/>
  <c r="G31" i="151" s="1"/>
  <c r="S7" i="151"/>
  <c r="R36" i="151" s="1"/>
  <c r="V34" i="151" s="1"/>
  <c r="N7" i="151"/>
  <c r="U28" i="151" s="1"/>
  <c r="J7" i="151"/>
  <c r="C38" i="151" s="1"/>
  <c r="I34" i="151" s="1"/>
  <c r="F7" i="151"/>
  <c r="C36" i="151" s="1"/>
  <c r="G34" i="151" s="1"/>
  <c r="X1" i="151"/>
  <c r="AA50" i="150"/>
  <c r="U74" i="150" s="1"/>
  <c r="W50" i="150"/>
  <c r="U62" i="150" s="1"/>
  <c r="S50" i="150"/>
  <c r="R79" i="150" s="1"/>
  <c r="V77" i="150" s="1"/>
  <c r="N50" i="150"/>
  <c r="U71" i="150" s="1"/>
  <c r="J50" i="150"/>
  <c r="U59" i="150" s="1"/>
  <c r="F50" i="150"/>
  <c r="C79" i="150" s="1"/>
  <c r="G77" i="150" s="1"/>
  <c r="X44" i="150"/>
  <c r="AA7" i="150"/>
  <c r="U31" i="150" s="1"/>
  <c r="W7" i="150"/>
  <c r="U19" i="150" s="1"/>
  <c r="S7" i="150"/>
  <c r="R36" i="150" s="1"/>
  <c r="V34" i="150" s="1"/>
  <c r="N7" i="150"/>
  <c r="U28" i="150" s="1"/>
  <c r="J7" i="150"/>
  <c r="U16" i="150" s="1"/>
  <c r="F7" i="150"/>
  <c r="C36" i="150" s="1"/>
  <c r="G34" i="150" s="1"/>
  <c r="X1" i="150"/>
  <c r="AA50" i="149"/>
  <c r="U74" i="149" s="1"/>
  <c r="W50" i="149"/>
  <c r="R81" i="149" s="1"/>
  <c r="X77" i="149" s="1"/>
  <c r="S50" i="149"/>
  <c r="G68" i="149" s="1"/>
  <c r="N50" i="149"/>
  <c r="U71" i="149" s="1"/>
  <c r="J50" i="149"/>
  <c r="C81" i="149" s="1"/>
  <c r="I77" i="149" s="1"/>
  <c r="F50" i="149"/>
  <c r="C79" i="149" s="1"/>
  <c r="G77" i="149" s="1"/>
  <c r="X44" i="149"/>
  <c r="AA7" i="149"/>
  <c r="R40" i="149" s="1"/>
  <c r="Z34" i="149" s="1"/>
  <c r="W7" i="149"/>
  <c r="G31" i="149" s="1"/>
  <c r="S7" i="149"/>
  <c r="G19" i="149" s="1"/>
  <c r="N7" i="149"/>
  <c r="U28" i="149" s="1"/>
  <c r="J7" i="149"/>
  <c r="G28" i="149" s="1"/>
  <c r="F7" i="149"/>
  <c r="G22" i="149" s="1"/>
  <c r="X1" i="149"/>
  <c r="AA50" i="148"/>
  <c r="R83" i="148" s="1"/>
  <c r="Z77" i="148" s="1"/>
  <c r="W50" i="148"/>
  <c r="R81" i="148" s="1"/>
  <c r="X77" i="148" s="1"/>
  <c r="S50" i="148"/>
  <c r="R79" i="148" s="1"/>
  <c r="V77" i="148" s="1"/>
  <c r="N50" i="148"/>
  <c r="U71" i="148" s="1"/>
  <c r="J50" i="148"/>
  <c r="C81" i="148" s="1"/>
  <c r="I77" i="148" s="1"/>
  <c r="F50" i="148"/>
  <c r="G65" i="148" s="1"/>
  <c r="X44" i="148"/>
  <c r="AA7" i="148"/>
  <c r="U31" i="148" s="1"/>
  <c r="W7" i="148"/>
  <c r="R38" i="148" s="1"/>
  <c r="X34" i="148" s="1"/>
  <c r="S7" i="148"/>
  <c r="R36" i="148" s="1"/>
  <c r="V34" i="148" s="1"/>
  <c r="N7" i="148"/>
  <c r="U28" i="148" s="1"/>
  <c r="J7" i="148"/>
  <c r="C38" i="148" s="1"/>
  <c r="I34" i="148" s="1"/>
  <c r="F7" i="148"/>
  <c r="C36" i="148" s="1"/>
  <c r="G34" i="148" s="1"/>
  <c r="X1" i="148"/>
  <c r="A44" i="152"/>
  <c r="R77" i="151"/>
  <c r="C77" i="151"/>
  <c r="T74" i="151"/>
  <c r="AA81" i="151" s="1"/>
  <c r="X83" i="151" s="1"/>
  <c r="N74" i="151"/>
  <c r="Z81" i="151" s="1"/>
  <c r="G74" i="151"/>
  <c r="T71" i="151"/>
  <c r="L81" i="151" s="1"/>
  <c r="I83" i="151" s="1"/>
  <c r="N71" i="151"/>
  <c r="K81" i="151" s="1"/>
  <c r="T68" i="151"/>
  <c r="AA79" i="151" s="1"/>
  <c r="V83" i="151" s="1"/>
  <c r="N68" i="151"/>
  <c r="Z79" i="151" s="1"/>
  <c r="T65" i="151"/>
  <c r="L79" i="151" s="1"/>
  <c r="G83" i="151" s="1"/>
  <c r="N65" i="151"/>
  <c r="K79" i="151" s="1"/>
  <c r="T62" i="151"/>
  <c r="Y79" i="151" s="1"/>
  <c r="V81" i="151" s="1"/>
  <c r="N62" i="151"/>
  <c r="X79" i="151" s="1"/>
  <c r="T59" i="151"/>
  <c r="J79" i="151" s="1"/>
  <c r="G81" i="151" s="1"/>
  <c r="N59" i="151"/>
  <c r="I79" i="151" s="1"/>
  <c r="U59" i="151"/>
  <c r="A44" i="151"/>
  <c r="R34" i="151"/>
  <c r="C34" i="151"/>
  <c r="T31" i="151"/>
  <c r="AA38" i="151" s="1"/>
  <c r="X40" i="151" s="1"/>
  <c r="N31" i="151"/>
  <c r="Z38" i="151" s="1"/>
  <c r="T28" i="151"/>
  <c r="L38" i="151" s="1"/>
  <c r="I40" i="151" s="1"/>
  <c r="N28" i="151"/>
  <c r="K38" i="151" s="1"/>
  <c r="T25" i="151"/>
  <c r="AA36" i="151" s="1"/>
  <c r="V40" i="151" s="1"/>
  <c r="N25" i="151"/>
  <c r="Z36" i="151" s="1"/>
  <c r="T22" i="151"/>
  <c r="L36" i="151" s="1"/>
  <c r="G40" i="151" s="1"/>
  <c r="N22" i="151"/>
  <c r="K36" i="151" s="1"/>
  <c r="G22" i="151"/>
  <c r="T19" i="151"/>
  <c r="Y36" i="151" s="1"/>
  <c r="V38" i="151" s="1"/>
  <c r="N19" i="151"/>
  <c r="X36" i="151" s="1"/>
  <c r="T16" i="151"/>
  <c r="J36" i="151" s="1"/>
  <c r="G38" i="151" s="1"/>
  <c r="N16" i="151"/>
  <c r="I36" i="151" s="1"/>
  <c r="A1" i="151"/>
  <c r="R77" i="150"/>
  <c r="C77" i="150"/>
  <c r="T74" i="150"/>
  <c r="AA81" i="150" s="1"/>
  <c r="X83" i="150" s="1"/>
  <c r="N74" i="150"/>
  <c r="Z81" i="150" s="1"/>
  <c r="T71" i="150"/>
  <c r="L81" i="150" s="1"/>
  <c r="I83" i="150" s="1"/>
  <c r="N71" i="150"/>
  <c r="K81" i="150" s="1"/>
  <c r="T68" i="150"/>
  <c r="AA79" i="150" s="1"/>
  <c r="V83" i="150" s="1"/>
  <c r="N68" i="150"/>
  <c r="Z79" i="150" s="1"/>
  <c r="T65" i="150"/>
  <c r="L79" i="150" s="1"/>
  <c r="G83" i="150" s="1"/>
  <c r="N65" i="150"/>
  <c r="K79" i="150" s="1"/>
  <c r="T62" i="150"/>
  <c r="Y79" i="150" s="1"/>
  <c r="V81" i="150" s="1"/>
  <c r="N62" i="150"/>
  <c r="X79" i="150" s="1"/>
  <c r="T59" i="150"/>
  <c r="J79" i="150" s="1"/>
  <c r="G81" i="150" s="1"/>
  <c r="N59" i="150"/>
  <c r="I79" i="150" s="1"/>
  <c r="A44" i="150"/>
  <c r="R34" i="150"/>
  <c r="C34" i="150"/>
  <c r="T31" i="150"/>
  <c r="AA38" i="150" s="1"/>
  <c r="X40" i="150" s="1"/>
  <c r="N31" i="150"/>
  <c r="Z38" i="150" s="1"/>
  <c r="T28" i="150"/>
  <c r="L38" i="150" s="1"/>
  <c r="I40" i="150" s="1"/>
  <c r="N28" i="150"/>
  <c r="K38" i="150" s="1"/>
  <c r="T25" i="150"/>
  <c r="AA36" i="150" s="1"/>
  <c r="V40" i="150" s="1"/>
  <c r="N25" i="150"/>
  <c r="Z36" i="150" s="1"/>
  <c r="T22" i="150"/>
  <c r="L36" i="150" s="1"/>
  <c r="G40" i="150" s="1"/>
  <c r="N22" i="150"/>
  <c r="K36" i="150" s="1"/>
  <c r="T19" i="150"/>
  <c r="Y36" i="150" s="1"/>
  <c r="V38" i="150" s="1"/>
  <c r="N19" i="150"/>
  <c r="X36" i="150" s="1"/>
  <c r="T16" i="150"/>
  <c r="J36" i="150" s="1"/>
  <c r="G38" i="150" s="1"/>
  <c r="N16" i="150"/>
  <c r="I36" i="150" s="1"/>
  <c r="A1" i="150"/>
  <c r="AA50" i="147"/>
  <c r="R83" i="147" s="1"/>
  <c r="Z77" i="147" s="1"/>
  <c r="W50" i="147"/>
  <c r="R81" i="147" s="1"/>
  <c r="X77" i="147" s="1"/>
  <c r="S50" i="147"/>
  <c r="G68" i="147" s="1"/>
  <c r="N50" i="147"/>
  <c r="U71" i="147" s="1"/>
  <c r="J50" i="147"/>
  <c r="G71" i="147" s="1"/>
  <c r="F50" i="147"/>
  <c r="C79" i="147" s="1"/>
  <c r="G77" i="147" s="1"/>
  <c r="X44" i="147"/>
  <c r="AA7" i="147"/>
  <c r="R40" i="147" s="1"/>
  <c r="Z34" i="147" s="1"/>
  <c r="W7" i="147"/>
  <c r="R38" i="147" s="1"/>
  <c r="X34" i="147" s="1"/>
  <c r="S7" i="147"/>
  <c r="R36" i="147" s="1"/>
  <c r="V34" i="147" s="1"/>
  <c r="N7" i="147"/>
  <c r="U28" i="147" s="1"/>
  <c r="J7" i="147"/>
  <c r="C38" i="147" s="1"/>
  <c r="I34" i="147" s="1"/>
  <c r="F7" i="147"/>
  <c r="C36" i="147" s="1"/>
  <c r="G34" i="147" s="1"/>
  <c r="X1" i="147"/>
  <c r="AA50" i="146"/>
  <c r="U74" i="146" s="1"/>
  <c r="W50" i="146"/>
  <c r="R81" i="146" s="1"/>
  <c r="X77" i="146" s="1"/>
  <c r="S50" i="146"/>
  <c r="R79" i="146" s="1"/>
  <c r="V77" i="146" s="1"/>
  <c r="N50" i="146"/>
  <c r="U71" i="146" s="1"/>
  <c r="J50" i="146"/>
  <c r="C81" i="146" s="1"/>
  <c r="I77" i="146" s="1"/>
  <c r="F50" i="146"/>
  <c r="G65" i="146" s="1"/>
  <c r="X44" i="146"/>
  <c r="AA7" i="146"/>
  <c r="U31" i="146" s="1"/>
  <c r="W7" i="146"/>
  <c r="G31" i="146" s="1"/>
  <c r="S7" i="146"/>
  <c r="G25" i="146" s="1"/>
  <c r="N7" i="146"/>
  <c r="U28" i="146" s="1"/>
  <c r="J7" i="146"/>
  <c r="G28" i="146" s="1"/>
  <c r="F7" i="146"/>
  <c r="G16" i="146" s="1"/>
  <c r="X1" i="146"/>
  <c r="R77" i="149"/>
  <c r="C77" i="149"/>
  <c r="T74" i="149"/>
  <c r="AA81" i="149" s="1"/>
  <c r="X83" i="149" s="1"/>
  <c r="N74" i="149"/>
  <c r="Z81" i="149" s="1"/>
  <c r="T71" i="149"/>
  <c r="L81" i="149" s="1"/>
  <c r="I83" i="149" s="1"/>
  <c r="N71" i="149"/>
  <c r="K81" i="149" s="1"/>
  <c r="T68" i="149"/>
  <c r="AA79" i="149" s="1"/>
  <c r="V83" i="149" s="1"/>
  <c r="N68" i="149"/>
  <c r="Z79" i="149" s="1"/>
  <c r="T65" i="149"/>
  <c r="L79" i="149" s="1"/>
  <c r="G83" i="149" s="1"/>
  <c r="N65" i="149"/>
  <c r="K79" i="149" s="1"/>
  <c r="T62" i="149"/>
  <c r="Y79" i="149" s="1"/>
  <c r="V81" i="149" s="1"/>
  <c r="N62" i="149"/>
  <c r="X79" i="149" s="1"/>
  <c r="T59" i="149"/>
  <c r="J79" i="149" s="1"/>
  <c r="G81" i="149" s="1"/>
  <c r="N59" i="149"/>
  <c r="I79" i="149" s="1"/>
  <c r="A44" i="149"/>
  <c r="R34" i="149"/>
  <c r="C34" i="149"/>
  <c r="T31" i="149"/>
  <c r="AA38" i="149" s="1"/>
  <c r="X40" i="149" s="1"/>
  <c r="N31" i="149"/>
  <c r="Z38" i="149" s="1"/>
  <c r="T28" i="149"/>
  <c r="L38" i="149" s="1"/>
  <c r="I40" i="149" s="1"/>
  <c r="N28" i="149"/>
  <c r="K38" i="149" s="1"/>
  <c r="T25" i="149"/>
  <c r="AA36" i="149" s="1"/>
  <c r="V40" i="149" s="1"/>
  <c r="N25" i="149"/>
  <c r="Z36" i="149" s="1"/>
  <c r="T22" i="149"/>
  <c r="L36" i="149" s="1"/>
  <c r="G40" i="149" s="1"/>
  <c r="N22" i="149"/>
  <c r="K36" i="149" s="1"/>
  <c r="T19" i="149"/>
  <c r="Y36" i="149" s="1"/>
  <c r="V38" i="149" s="1"/>
  <c r="N19" i="149"/>
  <c r="X36" i="149" s="1"/>
  <c r="T16" i="149"/>
  <c r="J36" i="149" s="1"/>
  <c r="G38" i="149" s="1"/>
  <c r="N16" i="149"/>
  <c r="I36" i="149" s="1"/>
  <c r="A1" i="149"/>
  <c r="R77" i="148"/>
  <c r="C77" i="148"/>
  <c r="T74" i="148"/>
  <c r="AA81" i="148" s="1"/>
  <c r="X83" i="148" s="1"/>
  <c r="N74" i="148"/>
  <c r="Z81" i="148" s="1"/>
  <c r="T71" i="148"/>
  <c r="L81" i="148" s="1"/>
  <c r="I83" i="148" s="1"/>
  <c r="N71" i="148"/>
  <c r="K81" i="148" s="1"/>
  <c r="T68" i="148"/>
  <c r="AA79" i="148" s="1"/>
  <c r="V83" i="148" s="1"/>
  <c r="N68" i="148"/>
  <c r="Z79" i="148" s="1"/>
  <c r="T65" i="148"/>
  <c r="L79" i="148" s="1"/>
  <c r="G83" i="148" s="1"/>
  <c r="N65" i="148"/>
  <c r="K79" i="148" s="1"/>
  <c r="T62" i="148"/>
  <c r="Y79" i="148" s="1"/>
  <c r="V81" i="148" s="1"/>
  <c r="N62" i="148"/>
  <c r="X79" i="148" s="1"/>
  <c r="T59" i="148"/>
  <c r="J79" i="148" s="1"/>
  <c r="G81" i="148" s="1"/>
  <c r="N59" i="148"/>
  <c r="I79" i="148" s="1"/>
  <c r="A44" i="148"/>
  <c r="R34" i="148"/>
  <c r="C34" i="148"/>
  <c r="T31" i="148"/>
  <c r="AA38" i="148" s="1"/>
  <c r="X40" i="148" s="1"/>
  <c r="N31" i="148"/>
  <c r="Z38" i="148" s="1"/>
  <c r="T28" i="148"/>
  <c r="L38" i="148" s="1"/>
  <c r="I40" i="148" s="1"/>
  <c r="N28" i="148"/>
  <c r="K38" i="148" s="1"/>
  <c r="T25" i="148"/>
  <c r="AA36" i="148" s="1"/>
  <c r="V40" i="148" s="1"/>
  <c r="N25" i="148"/>
  <c r="Z36" i="148" s="1"/>
  <c r="T22" i="148"/>
  <c r="L36" i="148" s="1"/>
  <c r="G40" i="148" s="1"/>
  <c r="N22" i="148"/>
  <c r="K36" i="148" s="1"/>
  <c r="T19" i="148"/>
  <c r="Y36" i="148" s="1"/>
  <c r="V38" i="148" s="1"/>
  <c r="N19" i="148"/>
  <c r="X36" i="148" s="1"/>
  <c r="T16" i="148"/>
  <c r="J36" i="148" s="1"/>
  <c r="G38" i="148" s="1"/>
  <c r="N16" i="148"/>
  <c r="I36" i="148" s="1"/>
  <c r="A1" i="148"/>
  <c r="AA50" i="145"/>
  <c r="R83" i="145" s="1"/>
  <c r="Z77" i="145" s="1"/>
  <c r="W50" i="145"/>
  <c r="G74" i="145" s="1"/>
  <c r="S50" i="145"/>
  <c r="G62" i="145" s="1"/>
  <c r="N50" i="145"/>
  <c r="U71" i="145" s="1"/>
  <c r="J50" i="145"/>
  <c r="G71" i="145" s="1"/>
  <c r="F50" i="145"/>
  <c r="G65" i="145" s="1"/>
  <c r="X44" i="145"/>
  <c r="AA7" i="145"/>
  <c r="U31" i="145" s="1"/>
  <c r="W7" i="145"/>
  <c r="G31" i="145" s="1"/>
  <c r="S7" i="145"/>
  <c r="R36" i="145" s="1"/>
  <c r="V34" i="145" s="1"/>
  <c r="N7" i="145"/>
  <c r="U28" i="145" s="1"/>
  <c r="J7" i="145"/>
  <c r="C38" i="145" s="1"/>
  <c r="I34" i="145" s="1"/>
  <c r="F7" i="145"/>
  <c r="G22" i="145" s="1"/>
  <c r="X1" i="145"/>
  <c r="AB58" i="131"/>
  <c r="U82" i="131" s="1"/>
  <c r="X58" i="131"/>
  <c r="G82" i="131" s="1"/>
  <c r="T58" i="131"/>
  <c r="S87" i="131" s="1"/>
  <c r="W85" i="131" s="1"/>
  <c r="N58" i="131"/>
  <c r="U79" i="131" s="1"/>
  <c r="J58" i="131"/>
  <c r="G79" i="131" s="1"/>
  <c r="F58" i="131"/>
  <c r="G73" i="131" s="1"/>
  <c r="Y52" i="131"/>
  <c r="S85" i="131"/>
  <c r="C85" i="131"/>
  <c r="AB89" i="131"/>
  <c r="Y91" i="131" s="1"/>
  <c r="N82" i="131"/>
  <c r="AA89" i="131" s="1"/>
  <c r="L89" i="131"/>
  <c r="I91" i="131" s="1"/>
  <c r="K89" i="131"/>
  <c r="AB87" i="131"/>
  <c r="W91" i="131" s="1"/>
  <c r="N76" i="131"/>
  <c r="AA87" i="131" s="1"/>
  <c r="L87" i="131"/>
  <c r="G91" i="131" s="1"/>
  <c r="N73" i="131"/>
  <c r="K87" i="131" s="1"/>
  <c r="Z87" i="131"/>
  <c r="W89" i="131" s="1"/>
  <c r="N70" i="131"/>
  <c r="Y87" i="131" s="1"/>
  <c r="J87" i="131"/>
  <c r="G89" i="131" s="1"/>
  <c r="N67" i="131"/>
  <c r="I87" i="131" s="1"/>
  <c r="Y1" i="131"/>
  <c r="AA50" i="144"/>
  <c r="R83" i="144" s="1"/>
  <c r="Z77" i="144" s="1"/>
  <c r="W50" i="144"/>
  <c r="U62" i="144" s="1"/>
  <c r="S50" i="144"/>
  <c r="G62" i="144" s="1"/>
  <c r="N50" i="144"/>
  <c r="U71" i="144" s="1"/>
  <c r="J50" i="144"/>
  <c r="U59" i="144" s="1"/>
  <c r="F50" i="144"/>
  <c r="C79" i="144" s="1"/>
  <c r="G77" i="144" s="1"/>
  <c r="X44" i="144"/>
  <c r="AA7" i="144"/>
  <c r="U31" i="144" s="1"/>
  <c r="W7" i="144"/>
  <c r="U19" i="144" s="1"/>
  <c r="S7" i="144"/>
  <c r="R36" i="144" s="1"/>
  <c r="V34" i="144" s="1"/>
  <c r="N7" i="144"/>
  <c r="U28" i="144" s="1"/>
  <c r="J7" i="144"/>
  <c r="C38" i="144" s="1"/>
  <c r="I34" i="144" s="1"/>
  <c r="F7" i="144"/>
  <c r="G22" i="144" s="1"/>
  <c r="X1" i="144"/>
  <c r="AA50" i="143"/>
  <c r="U74" i="143" s="1"/>
  <c r="W50" i="143"/>
  <c r="R81" i="143" s="1"/>
  <c r="X77" i="143" s="1"/>
  <c r="S50" i="143"/>
  <c r="G62" i="143" s="1"/>
  <c r="N50" i="143"/>
  <c r="U71" i="143" s="1"/>
  <c r="J50" i="143"/>
  <c r="C81" i="143" s="1"/>
  <c r="I77" i="143" s="1"/>
  <c r="F50" i="143"/>
  <c r="G65" i="143" s="1"/>
  <c r="X44" i="143"/>
  <c r="AA7" i="143"/>
  <c r="U31" i="143" s="1"/>
  <c r="W7" i="143"/>
  <c r="G31" i="143" s="1"/>
  <c r="S7" i="143"/>
  <c r="G25" i="143" s="1"/>
  <c r="N7" i="143"/>
  <c r="U28" i="143" s="1"/>
  <c r="J7" i="143"/>
  <c r="U16" i="143" s="1"/>
  <c r="F7" i="143"/>
  <c r="G22" i="143" s="1"/>
  <c r="X1" i="143"/>
  <c r="AA50" i="142"/>
  <c r="U74" i="142" s="1"/>
  <c r="W50" i="142"/>
  <c r="G74" i="142" s="1"/>
  <c r="S50" i="142"/>
  <c r="G68" i="142" s="1"/>
  <c r="N50" i="142"/>
  <c r="U71" i="142" s="1"/>
  <c r="J50" i="142"/>
  <c r="G71" i="142" s="1"/>
  <c r="F50" i="142"/>
  <c r="G65" i="142" s="1"/>
  <c r="X44" i="142"/>
  <c r="AA7" i="142"/>
  <c r="R40" i="142" s="1"/>
  <c r="Z34" i="142" s="1"/>
  <c r="W7" i="142"/>
  <c r="R38" i="142" s="1"/>
  <c r="X34" i="142" s="1"/>
  <c r="S7" i="142"/>
  <c r="G25" i="142" s="1"/>
  <c r="N7" i="142"/>
  <c r="U28" i="142" s="1"/>
  <c r="J7" i="142"/>
  <c r="U16" i="142" s="1"/>
  <c r="F7" i="142"/>
  <c r="G16" i="142" s="1"/>
  <c r="X1" i="142"/>
  <c r="AA50" i="141"/>
  <c r="R83" i="141" s="1"/>
  <c r="Z77" i="141" s="1"/>
  <c r="W50" i="141"/>
  <c r="R81" i="141" s="1"/>
  <c r="X77" i="141" s="1"/>
  <c r="S50" i="141"/>
  <c r="G68" i="141" s="1"/>
  <c r="N50" i="141"/>
  <c r="U71" i="141" s="1"/>
  <c r="J50" i="141"/>
  <c r="G71" i="141" s="1"/>
  <c r="F50" i="141"/>
  <c r="G59" i="141" s="1"/>
  <c r="X44" i="141"/>
  <c r="AA7" i="141"/>
  <c r="U31" i="141" s="1"/>
  <c r="W7" i="141"/>
  <c r="G31" i="141" s="1"/>
  <c r="S7" i="141"/>
  <c r="G25" i="141" s="1"/>
  <c r="N7" i="141"/>
  <c r="U28" i="141" s="1"/>
  <c r="J7" i="141"/>
  <c r="C38" i="141" s="1"/>
  <c r="I34" i="141" s="1"/>
  <c r="F7" i="141"/>
  <c r="G22" i="141" s="1"/>
  <c r="X1" i="141"/>
  <c r="R77" i="147"/>
  <c r="C77" i="147"/>
  <c r="T74" i="147"/>
  <c r="AA81" i="147" s="1"/>
  <c r="X83" i="147" s="1"/>
  <c r="N74" i="147"/>
  <c r="Z81" i="147" s="1"/>
  <c r="T71" i="147"/>
  <c r="L81" i="147" s="1"/>
  <c r="I83" i="147" s="1"/>
  <c r="N71" i="147"/>
  <c r="K81" i="147" s="1"/>
  <c r="T68" i="147"/>
  <c r="AA79" i="147" s="1"/>
  <c r="V83" i="147" s="1"/>
  <c r="N68" i="147"/>
  <c r="Z79" i="147" s="1"/>
  <c r="T65" i="147"/>
  <c r="L79" i="147" s="1"/>
  <c r="G83" i="147" s="1"/>
  <c r="N65" i="147"/>
  <c r="K79" i="147" s="1"/>
  <c r="T62" i="147"/>
  <c r="Y79" i="147" s="1"/>
  <c r="V81" i="147" s="1"/>
  <c r="N62" i="147"/>
  <c r="X79" i="147" s="1"/>
  <c r="T59" i="147"/>
  <c r="J79" i="147" s="1"/>
  <c r="G81" i="147" s="1"/>
  <c r="N59" i="147"/>
  <c r="I79" i="147" s="1"/>
  <c r="A44" i="147"/>
  <c r="R34" i="147"/>
  <c r="C34" i="147"/>
  <c r="T31" i="147"/>
  <c r="AA38" i="147" s="1"/>
  <c r="X40" i="147" s="1"/>
  <c r="N31" i="147"/>
  <c r="Z38" i="147" s="1"/>
  <c r="T28" i="147"/>
  <c r="L38" i="147" s="1"/>
  <c r="I40" i="147" s="1"/>
  <c r="N28" i="147"/>
  <c r="K38" i="147" s="1"/>
  <c r="T25" i="147"/>
  <c r="AA36" i="147" s="1"/>
  <c r="V40" i="147" s="1"/>
  <c r="N25" i="147"/>
  <c r="Z36" i="147" s="1"/>
  <c r="T22" i="147"/>
  <c r="L36" i="147" s="1"/>
  <c r="G40" i="147" s="1"/>
  <c r="N22" i="147"/>
  <c r="K36" i="147" s="1"/>
  <c r="T19" i="147"/>
  <c r="Y36" i="147" s="1"/>
  <c r="V38" i="147" s="1"/>
  <c r="N19" i="147"/>
  <c r="X36" i="147" s="1"/>
  <c r="T16" i="147"/>
  <c r="J36" i="147" s="1"/>
  <c r="G38" i="147" s="1"/>
  <c r="N16" i="147"/>
  <c r="I36" i="147" s="1"/>
  <c r="A1" i="147"/>
  <c r="R77" i="146"/>
  <c r="C77" i="146"/>
  <c r="T74" i="146"/>
  <c r="AA81" i="146" s="1"/>
  <c r="X83" i="146" s="1"/>
  <c r="N74" i="146"/>
  <c r="Z81" i="146" s="1"/>
  <c r="T71" i="146"/>
  <c r="L81" i="146" s="1"/>
  <c r="I83" i="146" s="1"/>
  <c r="N71" i="146"/>
  <c r="K81" i="146" s="1"/>
  <c r="T68" i="146"/>
  <c r="AA79" i="146" s="1"/>
  <c r="V83" i="146" s="1"/>
  <c r="N68" i="146"/>
  <c r="Z79" i="146" s="1"/>
  <c r="T65" i="146"/>
  <c r="L79" i="146" s="1"/>
  <c r="G83" i="146" s="1"/>
  <c r="N65" i="146"/>
  <c r="K79" i="146" s="1"/>
  <c r="T62" i="146"/>
  <c r="Y79" i="146" s="1"/>
  <c r="V81" i="146" s="1"/>
  <c r="N62" i="146"/>
  <c r="X79" i="146" s="1"/>
  <c r="T59" i="146"/>
  <c r="J79" i="146" s="1"/>
  <c r="G81" i="146" s="1"/>
  <c r="N59" i="146"/>
  <c r="I79" i="146" s="1"/>
  <c r="A44" i="146"/>
  <c r="R34" i="146"/>
  <c r="C34" i="146"/>
  <c r="T31" i="146"/>
  <c r="AA38" i="146" s="1"/>
  <c r="X40" i="146" s="1"/>
  <c r="N31" i="146"/>
  <c r="Z38" i="146" s="1"/>
  <c r="T28" i="146"/>
  <c r="L38" i="146" s="1"/>
  <c r="I40" i="146" s="1"/>
  <c r="N28" i="146"/>
  <c r="K38" i="146" s="1"/>
  <c r="T25" i="146"/>
  <c r="AA36" i="146" s="1"/>
  <c r="V40" i="146" s="1"/>
  <c r="N25" i="146"/>
  <c r="Z36" i="146" s="1"/>
  <c r="T22" i="146"/>
  <c r="L36" i="146" s="1"/>
  <c r="G40" i="146" s="1"/>
  <c r="N22" i="146"/>
  <c r="K36" i="146" s="1"/>
  <c r="T19" i="146"/>
  <c r="Y36" i="146" s="1"/>
  <c r="V38" i="146" s="1"/>
  <c r="N19" i="146"/>
  <c r="X36" i="146" s="1"/>
  <c r="T16" i="146"/>
  <c r="J36" i="146" s="1"/>
  <c r="G38" i="146" s="1"/>
  <c r="N16" i="146"/>
  <c r="I36" i="146" s="1"/>
  <c r="A1" i="146"/>
  <c r="R77" i="145"/>
  <c r="C77" i="145"/>
  <c r="T74" i="145"/>
  <c r="AA81" i="145" s="1"/>
  <c r="X83" i="145" s="1"/>
  <c r="N74" i="145"/>
  <c r="Z81" i="145" s="1"/>
  <c r="T71" i="145"/>
  <c r="L81" i="145" s="1"/>
  <c r="I83" i="145" s="1"/>
  <c r="N71" i="145"/>
  <c r="K81" i="145" s="1"/>
  <c r="T68" i="145"/>
  <c r="AA79" i="145" s="1"/>
  <c r="V83" i="145" s="1"/>
  <c r="N68" i="145"/>
  <c r="Z79" i="145" s="1"/>
  <c r="T65" i="145"/>
  <c r="L79" i="145" s="1"/>
  <c r="G83" i="145" s="1"/>
  <c r="N65" i="145"/>
  <c r="K79" i="145" s="1"/>
  <c r="T62" i="145"/>
  <c r="Y79" i="145" s="1"/>
  <c r="V81" i="145" s="1"/>
  <c r="N62" i="145"/>
  <c r="X79" i="145" s="1"/>
  <c r="T59" i="145"/>
  <c r="J79" i="145" s="1"/>
  <c r="G81" i="145" s="1"/>
  <c r="N59" i="145"/>
  <c r="I79" i="145" s="1"/>
  <c r="A44" i="145"/>
  <c r="R34" i="145"/>
  <c r="C34" i="145"/>
  <c r="T31" i="145"/>
  <c r="AA38" i="145" s="1"/>
  <c r="X40" i="145" s="1"/>
  <c r="N31" i="145"/>
  <c r="Z38" i="145" s="1"/>
  <c r="T28" i="145"/>
  <c r="L38" i="145" s="1"/>
  <c r="I40" i="145" s="1"/>
  <c r="N28" i="145"/>
  <c r="K38" i="145" s="1"/>
  <c r="T25" i="145"/>
  <c r="AA36" i="145" s="1"/>
  <c r="V40" i="145" s="1"/>
  <c r="N25" i="145"/>
  <c r="Z36" i="145" s="1"/>
  <c r="T22" i="145"/>
  <c r="L36" i="145" s="1"/>
  <c r="G40" i="145" s="1"/>
  <c r="N22" i="145"/>
  <c r="K36" i="145" s="1"/>
  <c r="T19" i="145"/>
  <c r="Y36" i="145" s="1"/>
  <c r="V38" i="145" s="1"/>
  <c r="N19" i="145"/>
  <c r="X36" i="145" s="1"/>
  <c r="T16" i="145"/>
  <c r="J36" i="145" s="1"/>
  <c r="G38" i="145" s="1"/>
  <c r="N16" i="145"/>
  <c r="I36" i="145" s="1"/>
  <c r="A1" i="145"/>
  <c r="R77" i="144"/>
  <c r="C77" i="144"/>
  <c r="T74" i="144"/>
  <c r="AA81" i="144" s="1"/>
  <c r="X83" i="144" s="1"/>
  <c r="N74" i="144"/>
  <c r="Z81" i="144" s="1"/>
  <c r="T71" i="144"/>
  <c r="L81" i="144" s="1"/>
  <c r="I83" i="144" s="1"/>
  <c r="N71" i="144"/>
  <c r="K81" i="144" s="1"/>
  <c r="T68" i="144"/>
  <c r="AA79" i="144" s="1"/>
  <c r="V83" i="144" s="1"/>
  <c r="N68" i="144"/>
  <c r="Z79" i="144" s="1"/>
  <c r="T65" i="144"/>
  <c r="L79" i="144" s="1"/>
  <c r="G83" i="144" s="1"/>
  <c r="N65" i="144"/>
  <c r="K79" i="144" s="1"/>
  <c r="T62" i="144"/>
  <c r="Y79" i="144" s="1"/>
  <c r="V81" i="144" s="1"/>
  <c r="N62" i="144"/>
  <c r="X79" i="144" s="1"/>
  <c r="T59" i="144"/>
  <c r="J79" i="144" s="1"/>
  <c r="G81" i="144" s="1"/>
  <c r="N59" i="144"/>
  <c r="I79" i="144" s="1"/>
  <c r="A44" i="144"/>
  <c r="R34" i="144"/>
  <c r="C34" i="144"/>
  <c r="T31" i="144"/>
  <c r="AA38" i="144" s="1"/>
  <c r="X40" i="144" s="1"/>
  <c r="N31" i="144"/>
  <c r="Z38" i="144" s="1"/>
  <c r="T28" i="144"/>
  <c r="L38" i="144" s="1"/>
  <c r="I40" i="144" s="1"/>
  <c r="N28" i="144"/>
  <c r="K38" i="144" s="1"/>
  <c r="T25" i="144"/>
  <c r="AA36" i="144" s="1"/>
  <c r="V40" i="144" s="1"/>
  <c r="N25" i="144"/>
  <c r="Z36" i="144" s="1"/>
  <c r="T22" i="144"/>
  <c r="L36" i="144" s="1"/>
  <c r="G40" i="144" s="1"/>
  <c r="N22" i="144"/>
  <c r="K36" i="144" s="1"/>
  <c r="T19" i="144"/>
  <c r="Y36" i="144" s="1"/>
  <c r="V38" i="144" s="1"/>
  <c r="N19" i="144"/>
  <c r="X36" i="144" s="1"/>
  <c r="T16" i="144"/>
  <c r="J36" i="144" s="1"/>
  <c r="G38" i="144" s="1"/>
  <c r="N16" i="144"/>
  <c r="I36" i="144" s="1"/>
  <c r="A1" i="144"/>
  <c r="R77" i="143"/>
  <c r="C77" i="143"/>
  <c r="T74" i="143"/>
  <c r="AA81" i="143" s="1"/>
  <c r="X83" i="143" s="1"/>
  <c r="N74" i="143"/>
  <c r="Z81" i="143" s="1"/>
  <c r="T71" i="143"/>
  <c r="L81" i="143" s="1"/>
  <c r="I83" i="143" s="1"/>
  <c r="N71" i="143"/>
  <c r="K81" i="143" s="1"/>
  <c r="T68" i="143"/>
  <c r="AA79" i="143" s="1"/>
  <c r="V83" i="143" s="1"/>
  <c r="N68" i="143"/>
  <c r="Z79" i="143" s="1"/>
  <c r="T65" i="143"/>
  <c r="L79" i="143" s="1"/>
  <c r="G83" i="143" s="1"/>
  <c r="N65" i="143"/>
  <c r="K79" i="143" s="1"/>
  <c r="T62" i="143"/>
  <c r="Y79" i="143" s="1"/>
  <c r="V81" i="143" s="1"/>
  <c r="N62" i="143"/>
  <c r="X79" i="143" s="1"/>
  <c r="T59" i="143"/>
  <c r="J79" i="143" s="1"/>
  <c r="G81" i="143" s="1"/>
  <c r="N59" i="143"/>
  <c r="I79" i="143" s="1"/>
  <c r="A44" i="143"/>
  <c r="R34" i="143"/>
  <c r="C34" i="143"/>
  <c r="T31" i="143"/>
  <c r="AA38" i="143" s="1"/>
  <c r="X40" i="143" s="1"/>
  <c r="N31" i="143"/>
  <c r="Z38" i="143" s="1"/>
  <c r="T28" i="143"/>
  <c r="L38" i="143" s="1"/>
  <c r="I40" i="143" s="1"/>
  <c r="N28" i="143"/>
  <c r="K38" i="143" s="1"/>
  <c r="T25" i="143"/>
  <c r="AA36" i="143" s="1"/>
  <c r="V40" i="143" s="1"/>
  <c r="N25" i="143"/>
  <c r="Z36" i="143" s="1"/>
  <c r="T22" i="143"/>
  <c r="L36" i="143" s="1"/>
  <c r="G40" i="143" s="1"/>
  <c r="N22" i="143"/>
  <c r="K36" i="143" s="1"/>
  <c r="T19" i="143"/>
  <c r="Y36" i="143" s="1"/>
  <c r="V38" i="143" s="1"/>
  <c r="N19" i="143"/>
  <c r="X36" i="143" s="1"/>
  <c r="T16" i="143"/>
  <c r="J36" i="143" s="1"/>
  <c r="G38" i="143" s="1"/>
  <c r="N16" i="143"/>
  <c r="I36" i="143" s="1"/>
  <c r="A1" i="143"/>
  <c r="R77" i="142"/>
  <c r="C77" i="142"/>
  <c r="T74" i="142"/>
  <c r="AA81" i="142" s="1"/>
  <c r="X83" i="142" s="1"/>
  <c r="N74" i="142"/>
  <c r="Z81" i="142" s="1"/>
  <c r="T71" i="142"/>
  <c r="L81" i="142" s="1"/>
  <c r="I83" i="142" s="1"/>
  <c r="N71" i="142"/>
  <c r="K81" i="142" s="1"/>
  <c r="T68" i="142"/>
  <c r="AA79" i="142" s="1"/>
  <c r="V83" i="142" s="1"/>
  <c r="N68" i="142"/>
  <c r="Z79" i="142" s="1"/>
  <c r="T65" i="142"/>
  <c r="L79" i="142" s="1"/>
  <c r="G83" i="142" s="1"/>
  <c r="N65" i="142"/>
  <c r="K79" i="142" s="1"/>
  <c r="T62" i="142"/>
  <c r="Y79" i="142" s="1"/>
  <c r="V81" i="142" s="1"/>
  <c r="N62" i="142"/>
  <c r="X79" i="142" s="1"/>
  <c r="T59" i="142"/>
  <c r="J79" i="142" s="1"/>
  <c r="G81" i="142" s="1"/>
  <c r="N59" i="142"/>
  <c r="I79" i="142" s="1"/>
  <c r="A44" i="142"/>
  <c r="R34" i="142"/>
  <c r="C34" i="142"/>
  <c r="T31" i="142"/>
  <c r="AA38" i="142" s="1"/>
  <c r="X40" i="142" s="1"/>
  <c r="N31" i="142"/>
  <c r="Z38" i="142" s="1"/>
  <c r="T28" i="142"/>
  <c r="L38" i="142" s="1"/>
  <c r="I40" i="142" s="1"/>
  <c r="N28" i="142"/>
  <c r="K38" i="142" s="1"/>
  <c r="T25" i="142"/>
  <c r="AA36" i="142" s="1"/>
  <c r="V40" i="142" s="1"/>
  <c r="N25" i="142"/>
  <c r="Z36" i="142" s="1"/>
  <c r="T22" i="142"/>
  <c r="L36" i="142" s="1"/>
  <c r="G40" i="142" s="1"/>
  <c r="N22" i="142"/>
  <c r="K36" i="142" s="1"/>
  <c r="T19" i="142"/>
  <c r="Y36" i="142" s="1"/>
  <c r="V38" i="142" s="1"/>
  <c r="N19" i="142"/>
  <c r="X36" i="142" s="1"/>
  <c r="T16" i="142"/>
  <c r="J36" i="142" s="1"/>
  <c r="G38" i="142" s="1"/>
  <c r="N16" i="142"/>
  <c r="I36" i="142" s="1"/>
  <c r="A1" i="142"/>
  <c r="R77" i="141"/>
  <c r="C77" i="141"/>
  <c r="T74" i="141"/>
  <c r="AA81" i="141" s="1"/>
  <c r="X83" i="141" s="1"/>
  <c r="N74" i="141"/>
  <c r="Z81" i="141" s="1"/>
  <c r="T71" i="141"/>
  <c r="L81" i="141" s="1"/>
  <c r="I83" i="141" s="1"/>
  <c r="N71" i="141"/>
  <c r="K81" i="141" s="1"/>
  <c r="T68" i="141"/>
  <c r="AA79" i="141" s="1"/>
  <c r="V83" i="141" s="1"/>
  <c r="N68" i="141"/>
  <c r="Z79" i="141" s="1"/>
  <c r="T65" i="141"/>
  <c r="L79" i="141" s="1"/>
  <c r="G83" i="141" s="1"/>
  <c r="N65" i="141"/>
  <c r="K79" i="141" s="1"/>
  <c r="T62" i="141"/>
  <c r="Y79" i="141" s="1"/>
  <c r="V81" i="141" s="1"/>
  <c r="N62" i="141"/>
  <c r="X79" i="141" s="1"/>
  <c r="T59" i="141"/>
  <c r="J79" i="141" s="1"/>
  <c r="G81" i="141" s="1"/>
  <c r="N59" i="141"/>
  <c r="I79" i="141" s="1"/>
  <c r="A44" i="141"/>
  <c r="R34" i="141"/>
  <c r="C34" i="141"/>
  <c r="T31" i="141"/>
  <c r="AA38" i="141" s="1"/>
  <c r="X40" i="141" s="1"/>
  <c r="N31" i="141"/>
  <c r="Z38" i="141" s="1"/>
  <c r="T28" i="141"/>
  <c r="L38" i="141" s="1"/>
  <c r="I40" i="141" s="1"/>
  <c r="N28" i="141"/>
  <c r="K38" i="141" s="1"/>
  <c r="T25" i="141"/>
  <c r="AA36" i="141" s="1"/>
  <c r="V40" i="141" s="1"/>
  <c r="N25" i="141"/>
  <c r="Z36" i="141" s="1"/>
  <c r="T22" i="141"/>
  <c r="L36" i="141" s="1"/>
  <c r="G40" i="141" s="1"/>
  <c r="N22" i="141"/>
  <c r="K36" i="141" s="1"/>
  <c r="T19" i="141"/>
  <c r="Y36" i="141" s="1"/>
  <c r="V38" i="141" s="1"/>
  <c r="N19" i="141"/>
  <c r="X36" i="141" s="1"/>
  <c r="T16" i="141"/>
  <c r="J36" i="141" s="1"/>
  <c r="G38" i="141" s="1"/>
  <c r="N16" i="141"/>
  <c r="I36" i="141" s="1"/>
  <c r="A1" i="141"/>
  <c r="G31" i="147" l="1"/>
  <c r="U19" i="149"/>
  <c r="U22" i="150"/>
  <c r="U19" i="145"/>
  <c r="P88" i="152"/>
  <c r="AG88" i="152"/>
  <c r="P90" i="152"/>
  <c r="AG90" i="152"/>
  <c r="AG92" i="152"/>
  <c r="P92" i="152"/>
  <c r="N38" i="152"/>
  <c r="M38" i="152"/>
  <c r="U59" i="141"/>
  <c r="G62" i="148"/>
  <c r="U59" i="149"/>
  <c r="G59" i="151"/>
  <c r="G62" i="151"/>
  <c r="G65" i="151"/>
  <c r="G68" i="151"/>
  <c r="M36" i="152"/>
  <c r="C36" i="146"/>
  <c r="G34" i="146" s="1"/>
  <c r="R38" i="146"/>
  <c r="X34" i="146" s="1"/>
  <c r="G16" i="147"/>
  <c r="G71" i="146"/>
  <c r="U19" i="147"/>
  <c r="G22" i="147"/>
  <c r="G28" i="141"/>
  <c r="G28" i="142"/>
  <c r="C79" i="142"/>
  <c r="G77" i="142" s="1"/>
  <c r="R81" i="142"/>
  <c r="X77" i="142" s="1"/>
  <c r="C79" i="146"/>
  <c r="G77" i="146" s="1"/>
  <c r="U16" i="147"/>
  <c r="U31" i="147"/>
  <c r="G19" i="147"/>
  <c r="G28" i="147"/>
  <c r="U62" i="147"/>
  <c r="R83" i="149"/>
  <c r="Z77" i="149" s="1"/>
  <c r="U19" i="151"/>
  <c r="U16" i="141"/>
  <c r="G25" i="145"/>
  <c r="G22" i="146"/>
  <c r="U59" i="146"/>
  <c r="U19" i="148"/>
  <c r="U74" i="148"/>
  <c r="G68" i="148"/>
  <c r="C36" i="149"/>
  <c r="G34" i="149" s="1"/>
  <c r="R38" i="149"/>
  <c r="X34" i="149" s="1"/>
  <c r="G71" i="149"/>
  <c r="R79" i="149"/>
  <c r="V77" i="149" s="1"/>
  <c r="C40" i="150"/>
  <c r="K34" i="150" s="1"/>
  <c r="G16" i="151"/>
  <c r="R38" i="151"/>
  <c r="X34" i="151" s="1"/>
  <c r="G19" i="141"/>
  <c r="U62" i="141"/>
  <c r="U31" i="142"/>
  <c r="G59" i="142"/>
  <c r="R40" i="143"/>
  <c r="Z34" i="143" s="1"/>
  <c r="G59" i="143"/>
  <c r="G28" i="144"/>
  <c r="G62" i="146"/>
  <c r="G16" i="141"/>
  <c r="U19" i="141"/>
  <c r="C36" i="141"/>
  <c r="G34" i="141" s="1"/>
  <c r="R38" i="141"/>
  <c r="X34" i="141" s="1"/>
  <c r="R79" i="141"/>
  <c r="V77" i="141" s="1"/>
  <c r="C81" i="141"/>
  <c r="I77" i="141" s="1"/>
  <c r="U19" i="142"/>
  <c r="G22" i="142"/>
  <c r="G31" i="142"/>
  <c r="R79" i="142"/>
  <c r="V77" i="142" s="1"/>
  <c r="C81" i="142"/>
  <c r="I77" i="142" s="1"/>
  <c r="R83" i="142"/>
  <c r="Z77" i="142" s="1"/>
  <c r="R83" i="143"/>
  <c r="Z77" i="143" s="1"/>
  <c r="G68" i="145"/>
  <c r="R36" i="146"/>
  <c r="V34" i="146" s="1"/>
  <c r="C38" i="146"/>
  <c r="I34" i="146" s="1"/>
  <c r="R40" i="146"/>
  <c r="Z34" i="146" s="1"/>
  <c r="R40" i="148"/>
  <c r="Z34" i="148" s="1"/>
  <c r="C79" i="148"/>
  <c r="G77" i="148" s="1"/>
  <c r="G25" i="149"/>
  <c r="R36" i="141"/>
  <c r="V34" i="141" s="1"/>
  <c r="R40" i="141"/>
  <c r="Z34" i="141" s="1"/>
  <c r="G74" i="141"/>
  <c r="R36" i="142"/>
  <c r="V34" i="142" s="1"/>
  <c r="C38" i="142"/>
  <c r="I34" i="142" s="1"/>
  <c r="G28" i="143"/>
  <c r="R36" i="143"/>
  <c r="V34" i="143" s="1"/>
  <c r="C38" i="143"/>
  <c r="I34" i="143" s="1"/>
  <c r="C79" i="143"/>
  <c r="G77" i="143" s="1"/>
  <c r="G19" i="144"/>
  <c r="G74" i="144"/>
  <c r="R81" i="144"/>
  <c r="X77" i="144" s="1"/>
  <c r="G19" i="145"/>
  <c r="G28" i="145"/>
  <c r="R40" i="145"/>
  <c r="Z34" i="145" s="1"/>
  <c r="U62" i="145"/>
  <c r="C79" i="145"/>
  <c r="G77" i="145" s="1"/>
  <c r="R81" i="145"/>
  <c r="X77" i="145" s="1"/>
  <c r="G19" i="146"/>
  <c r="U62" i="146"/>
  <c r="G65" i="147"/>
  <c r="U16" i="148"/>
  <c r="U62" i="149"/>
  <c r="C83" i="150"/>
  <c r="K77" i="150" s="1"/>
  <c r="G28" i="151"/>
  <c r="G62" i="141"/>
  <c r="G62" i="142"/>
  <c r="G16" i="143"/>
  <c r="C36" i="143"/>
  <c r="G34" i="143" s="1"/>
  <c r="R38" i="143"/>
  <c r="X34" i="143" s="1"/>
  <c r="U59" i="143"/>
  <c r="G31" i="144"/>
  <c r="R38" i="144"/>
  <c r="X34" i="144" s="1"/>
  <c r="G71" i="144"/>
  <c r="C81" i="144"/>
  <c r="I77" i="144" s="1"/>
  <c r="R79" i="145"/>
  <c r="V77" i="145" s="1"/>
  <c r="C81" i="145"/>
  <c r="I77" i="145" s="1"/>
  <c r="G68" i="146"/>
  <c r="U74" i="147"/>
  <c r="G25" i="148"/>
  <c r="U16" i="149"/>
  <c r="U31" i="149"/>
  <c r="R36" i="149"/>
  <c r="V34" i="149" s="1"/>
  <c r="C38" i="149"/>
  <c r="I34" i="149" s="1"/>
  <c r="G65" i="149"/>
  <c r="G74" i="149"/>
  <c r="U74" i="141"/>
  <c r="C36" i="142"/>
  <c r="G34" i="142" s="1"/>
  <c r="U59" i="142"/>
  <c r="U19" i="143"/>
  <c r="G71" i="143"/>
  <c r="U74" i="144"/>
  <c r="G16" i="145"/>
  <c r="C36" i="145"/>
  <c r="G34" i="145" s="1"/>
  <c r="U59" i="145"/>
  <c r="U16" i="146"/>
  <c r="G59" i="146"/>
  <c r="G74" i="147"/>
  <c r="G19" i="148"/>
  <c r="G28" i="148"/>
  <c r="U62" i="148"/>
  <c r="G59" i="148"/>
  <c r="G74" i="148"/>
  <c r="G59" i="149"/>
  <c r="U16" i="151"/>
  <c r="U31" i="151"/>
  <c r="G19" i="151"/>
  <c r="G25" i="151"/>
  <c r="U62" i="151"/>
  <c r="U59" i="147"/>
  <c r="G62" i="147"/>
  <c r="U16" i="144"/>
  <c r="G25" i="144"/>
  <c r="R40" i="144"/>
  <c r="Z34" i="144" s="1"/>
  <c r="U19" i="146"/>
  <c r="U62" i="143"/>
  <c r="G19" i="143"/>
  <c r="G74" i="143"/>
  <c r="U62" i="142"/>
  <c r="G65" i="144"/>
  <c r="G59" i="144"/>
  <c r="G19" i="142"/>
  <c r="G65" i="141"/>
  <c r="C79" i="141"/>
  <c r="G77" i="141" s="1"/>
  <c r="G71" i="151"/>
  <c r="R83" i="151"/>
  <c r="Z77" i="151" s="1"/>
  <c r="G62" i="149"/>
  <c r="G16" i="149"/>
  <c r="U59" i="148"/>
  <c r="G71" i="148"/>
  <c r="G31" i="148"/>
  <c r="G16" i="148"/>
  <c r="G22" i="148"/>
  <c r="G59" i="145"/>
  <c r="U16" i="145"/>
  <c r="S92" i="152"/>
  <c r="AC38" i="152"/>
  <c r="M40" i="152"/>
  <c r="AD40" i="152"/>
  <c r="N40" i="152"/>
  <c r="AD38" i="152"/>
  <c r="AC40" i="152"/>
  <c r="C87" i="131"/>
  <c r="G85" i="131" s="1"/>
  <c r="B86" i="152"/>
  <c r="F84" i="152" s="1"/>
  <c r="G79" i="152"/>
  <c r="B92" i="152"/>
  <c r="L84" i="152" s="1"/>
  <c r="G88" i="152"/>
  <c r="O88" i="152" s="1"/>
  <c r="H87" i="152"/>
  <c r="O86" i="152"/>
  <c r="X88" i="152"/>
  <c r="AF88" i="152" s="1"/>
  <c r="Y87" i="152"/>
  <c r="AF86" i="152"/>
  <c r="J87" i="152"/>
  <c r="G90" i="152"/>
  <c r="F91" i="152" s="1"/>
  <c r="X90" i="152"/>
  <c r="W91" i="152" s="1"/>
  <c r="AA87" i="152"/>
  <c r="G92" i="152"/>
  <c r="L87" i="152"/>
  <c r="X92" i="152"/>
  <c r="W93" i="152" s="1"/>
  <c r="AC87" i="152"/>
  <c r="K92" i="152"/>
  <c r="J93" i="152" s="1"/>
  <c r="L91" i="152"/>
  <c r="AB92" i="152"/>
  <c r="AA93" i="152" s="1"/>
  <c r="AC91" i="152"/>
  <c r="L89" i="152"/>
  <c r="I92" i="152"/>
  <c r="H93" i="152" s="1"/>
  <c r="AC89" i="152"/>
  <c r="Z92" i="152"/>
  <c r="Y93" i="152" s="1"/>
  <c r="J89" i="152"/>
  <c r="I90" i="152"/>
  <c r="AA89" i="152"/>
  <c r="Z90" i="152"/>
  <c r="Y91" i="152" s="1"/>
  <c r="U59" i="152"/>
  <c r="U61" i="152"/>
  <c r="U63" i="152"/>
  <c r="U65" i="152"/>
  <c r="U67" i="152"/>
  <c r="U69" i="152"/>
  <c r="U71" i="152"/>
  <c r="U73" i="152"/>
  <c r="U77" i="152"/>
  <c r="U79" i="152"/>
  <c r="U81" i="152"/>
  <c r="Y84" i="152"/>
  <c r="S86" i="152"/>
  <c r="S88" i="152"/>
  <c r="S90" i="152"/>
  <c r="B88" i="152"/>
  <c r="H84" i="152" s="1"/>
  <c r="B90" i="152"/>
  <c r="J84" i="152" s="1"/>
  <c r="G59" i="152"/>
  <c r="G63" i="152"/>
  <c r="G65" i="152"/>
  <c r="G67" i="152"/>
  <c r="G69" i="152"/>
  <c r="G71" i="152"/>
  <c r="G73" i="152"/>
  <c r="U65" i="150"/>
  <c r="O83" i="151"/>
  <c r="O38" i="151"/>
  <c r="Z37" i="151"/>
  <c r="W40" i="151"/>
  <c r="AD81" i="151"/>
  <c r="K82" i="151"/>
  <c r="J83" i="151"/>
  <c r="I84" i="151" s="1"/>
  <c r="H40" i="151"/>
  <c r="G41" i="151" s="1"/>
  <c r="K37" i="151"/>
  <c r="AD40" i="151"/>
  <c r="V41" i="151"/>
  <c r="O81" i="151"/>
  <c r="Z80" i="151"/>
  <c r="W83" i="151"/>
  <c r="AD36" i="151"/>
  <c r="AC36" i="151" s="1"/>
  <c r="W38" i="151"/>
  <c r="X37" i="151"/>
  <c r="Z39" i="151"/>
  <c r="Y40" i="151"/>
  <c r="X41" i="151" s="1"/>
  <c r="K80" i="151"/>
  <c r="H83" i="151"/>
  <c r="G84" i="151" s="1"/>
  <c r="AD83" i="151"/>
  <c r="V84" i="151"/>
  <c r="O79" i="151"/>
  <c r="N79" i="151" s="1"/>
  <c r="I80" i="151"/>
  <c r="M79" i="151" s="1"/>
  <c r="H81" i="151"/>
  <c r="G82" i="151" s="1"/>
  <c r="M81" i="151" s="1"/>
  <c r="O36" i="151"/>
  <c r="N36" i="151" s="1"/>
  <c r="H38" i="151"/>
  <c r="G39" i="151" s="1"/>
  <c r="I37" i="151"/>
  <c r="M36" i="151" s="1"/>
  <c r="AD38" i="151"/>
  <c r="V39" i="151"/>
  <c r="J40" i="151"/>
  <c r="K39" i="151"/>
  <c r="O40" i="151"/>
  <c r="I41" i="151"/>
  <c r="AD79" i="151"/>
  <c r="AC79" i="151" s="1"/>
  <c r="W81" i="151"/>
  <c r="V82" i="151" s="1"/>
  <c r="X80" i="151"/>
  <c r="Z82" i="151"/>
  <c r="Y83" i="151"/>
  <c r="X84" i="151" s="1"/>
  <c r="C40" i="151"/>
  <c r="K34" i="151" s="1"/>
  <c r="C83" i="151"/>
  <c r="K77" i="151" s="1"/>
  <c r="U22" i="151"/>
  <c r="U25" i="151"/>
  <c r="U65" i="151"/>
  <c r="U68" i="151"/>
  <c r="H40" i="150"/>
  <c r="G41" i="150" s="1"/>
  <c r="K37" i="150"/>
  <c r="Z39" i="150"/>
  <c r="Y40" i="150"/>
  <c r="O79" i="150"/>
  <c r="N79" i="150" s="1"/>
  <c r="H81" i="150"/>
  <c r="I80" i="150"/>
  <c r="Z82" i="150"/>
  <c r="Y83" i="150"/>
  <c r="X84" i="150" s="1"/>
  <c r="O38" i="150"/>
  <c r="O40" i="150"/>
  <c r="K39" i="150"/>
  <c r="J40" i="150"/>
  <c r="X41" i="150"/>
  <c r="O81" i="150"/>
  <c r="N81" i="150" s="1"/>
  <c r="G82" i="150"/>
  <c r="O83" i="150"/>
  <c r="K82" i="150"/>
  <c r="J83" i="150"/>
  <c r="I84" i="150" s="1"/>
  <c r="O36" i="150"/>
  <c r="N36" i="150" s="1"/>
  <c r="H38" i="150"/>
  <c r="G39" i="150" s="1"/>
  <c r="I37" i="150"/>
  <c r="M36" i="150" s="1"/>
  <c r="K80" i="150"/>
  <c r="H83" i="150"/>
  <c r="G84" i="150" s="1"/>
  <c r="AD36" i="150"/>
  <c r="AC36" i="150" s="1"/>
  <c r="W38" i="150"/>
  <c r="V39" i="150" s="1"/>
  <c r="AB38" i="150" s="1"/>
  <c r="X37" i="150"/>
  <c r="I41" i="150"/>
  <c r="AD79" i="150"/>
  <c r="AC79" i="150" s="1"/>
  <c r="W81" i="150"/>
  <c r="V82" i="150" s="1"/>
  <c r="X80" i="150"/>
  <c r="AD40" i="150"/>
  <c r="AD83" i="150"/>
  <c r="AD38" i="150"/>
  <c r="Z37" i="150"/>
  <c r="W40" i="150"/>
  <c r="V41" i="150" s="1"/>
  <c r="AD81" i="150"/>
  <c r="Z80" i="150"/>
  <c r="W83" i="150"/>
  <c r="V84" i="150" s="1"/>
  <c r="G16" i="150"/>
  <c r="G19" i="150"/>
  <c r="G22" i="150"/>
  <c r="G25" i="150"/>
  <c r="G28" i="150"/>
  <c r="G31" i="150"/>
  <c r="C38" i="150"/>
  <c r="I34" i="150" s="1"/>
  <c r="R38" i="150"/>
  <c r="X34" i="150" s="1"/>
  <c r="R40" i="150"/>
  <c r="Z34" i="150" s="1"/>
  <c r="G59" i="150"/>
  <c r="G62" i="150"/>
  <c r="G65" i="150"/>
  <c r="G68" i="150"/>
  <c r="G71" i="150"/>
  <c r="G74" i="150"/>
  <c r="C81" i="150"/>
  <c r="I77" i="150" s="1"/>
  <c r="R81" i="150"/>
  <c r="X77" i="150" s="1"/>
  <c r="R83" i="150"/>
  <c r="Z77" i="150" s="1"/>
  <c r="U25" i="150"/>
  <c r="U68" i="150"/>
  <c r="R79" i="147"/>
  <c r="V77" i="147" s="1"/>
  <c r="C81" i="147"/>
  <c r="I77" i="147" s="1"/>
  <c r="G59" i="147"/>
  <c r="G25" i="147"/>
  <c r="R83" i="146"/>
  <c r="Z77" i="146" s="1"/>
  <c r="G74" i="146"/>
  <c r="O38" i="149"/>
  <c r="O79" i="149"/>
  <c r="N79" i="149" s="1"/>
  <c r="H81" i="149"/>
  <c r="G82" i="149" s="1"/>
  <c r="M81" i="149" s="1"/>
  <c r="I80" i="149"/>
  <c r="AD81" i="149"/>
  <c r="K82" i="149"/>
  <c r="J83" i="149"/>
  <c r="I84" i="149" s="1"/>
  <c r="H40" i="149"/>
  <c r="K37" i="149"/>
  <c r="AD40" i="149"/>
  <c r="O81" i="149"/>
  <c r="N81" i="149" s="1"/>
  <c r="Z80" i="149"/>
  <c r="W83" i="149"/>
  <c r="V84" i="149" s="1"/>
  <c r="Z37" i="149"/>
  <c r="W40" i="149"/>
  <c r="V41" i="149" s="1"/>
  <c r="AD36" i="149"/>
  <c r="AC36" i="149" s="1"/>
  <c r="W38" i="149"/>
  <c r="V39" i="149" s="1"/>
  <c r="X37" i="149"/>
  <c r="AB36" i="149" s="1"/>
  <c r="Z39" i="149"/>
  <c r="Y40" i="149"/>
  <c r="X41" i="149" s="1"/>
  <c r="H83" i="149"/>
  <c r="G84" i="149" s="1"/>
  <c r="K80" i="149"/>
  <c r="AD83" i="149"/>
  <c r="O83" i="149"/>
  <c r="O36" i="149"/>
  <c r="N36" i="149" s="1"/>
  <c r="H38" i="149"/>
  <c r="G39" i="149" s="1"/>
  <c r="I37" i="149"/>
  <c r="AD38" i="149"/>
  <c r="K39" i="149"/>
  <c r="J40" i="149"/>
  <c r="I41" i="149" s="1"/>
  <c r="O40" i="149"/>
  <c r="G41" i="149"/>
  <c r="AD79" i="149"/>
  <c r="AC79" i="149" s="1"/>
  <c r="W81" i="149"/>
  <c r="V82" i="149" s="1"/>
  <c r="X80" i="149"/>
  <c r="AB79" i="149" s="1"/>
  <c r="Z82" i="149"/>
  <c r="Y83" i="149"/>
  <c r="X84" i="149" s="1"/>
  <c r="C40" i="149"/>
  <c r="K34" i="149" s="1"/>
  <c r="C83" i="149"/>
  <c r="K77" i="149" s="1"/>
  <c r="U22" i="149"/>
  <c r="U25" i="149"/>
  <c r="U65" i="149"/>
  <c r="U68" i="149"/>
  <c r="O38" i="148"/>
  <c r="Z37" i="148"/>
  <c r="W40" i="148"/>
  <c r="O79" i="148"/>
  <c r="N79" i="148" s="1"/>
  <c r="I80" i="148"/>
  <c r="H81" i="148"/>
  <c r="G82" i="148" s="1"/>
  <c r="AD81" i="148"/>
  <c r="K82" i="148"/>
  <c r="J83" i="148"/>
  <c r="I84" i="148" s="1"/>
  <c r="O83" i="148"/>
  <c r="H40" i="148"/>
  <c r="G41" i="148" s="1"/>
  <c r="K37" i="148"/>
  <c r="AD40" i="148"/>
  <c r="V41" i="148"/>
  <c r="O81" i="148"/>
  <c r="N81" i="148" s="1"/>
  <c r="Z80" i="148"/>
  <c r="W83" i="148"/>
  <c r="V84" i="148" s="1"/>
  <c r="AD36" i="148"/>
  <c r="AC36" i="148" s="1"/>
  <c r="W38" i="148"/>
  <c r="X37" i="148"/>
  <c r="AB36" i="148" s="1"/>
  <c r="Z39" i="148"/>
  <c r="Y40" i="148"/>
  <c r="X41" i="148" s="1"/>
  <c r="H83" i="148"/>
  <c r="G84" i="148" s="1"/>
  <c r="K80" i="148"/>
  <c r="AD83" i="148"/>
  <c r="O36" i="148"/>
  <c r="N36" i="148" s="1"/>
  <c r="H38" i="148"/>
  <c r="G39" i="148" s="1"/>
  <c r="I37" i="148"/>
  <c r="M36" i="148" s="1"/>
  <c r="AD38" i="148"/>
  <c r="V39" i="148"/>
  <c r="K39" i="148"/>
  <c r="J40" i="148"/>
  <c r="I41" i="148" s="1"/>
  <c r="O40" i="148"/>
  <c r="AD79" i="148"/>
  <c r="AC79" i="148" s="1"/>
  <c r="W81" i="148"/>
  <c r="V82" i="148" s="1"/>
  <c r="X80" i="148"/>
  <c r="AB79" i="148" s="1"/>
  <c r="Z82" i="148"/>
  <c r="Y83" i="148"/>
  <c r="X84" i="148" s="1"/>
  <c r="C40" i="148"/>
  <c r="K34" i="148" s="1"/>
  <c r="C83" i="148"/>
  <c r="K77" i="148" s="1"/>
  <c r="U22" i="148"/>
  <c r="U25" i="148"/>
  <c r="U65" i="148"/>
  <c r="U68" i="148"/>
  <c r="U74" i="145"/>
  <c r="R38" i="145"/>
  <c r="X34" i="145" s="1"/>
  <c r="U70" i="131"/>
  <c r="U67" i="131"/>
  <c r="G67" i="131"/>
  <c r="O89" i="131"/>
  <c r="H91" i="131"/>
  <c r="G92" i="131" s="1"/>
  <c r="K88" i="131"/>
  <c r="AA90" i="131"/>
  <c r="Z91" i="131"/>
  <c r="Y92" i="131" s="1"/>
  <c r="O91" i="131"/>
  <c r="AE89" i="131"/>
  <c r="AA88" i="131"/>
  <c r="X91" i="131"/>
  <c r="W92" i="131" s="1"/>
  <c r="AC91" i="131" s="1"/>
  <c r="O87" i="131"/>
  <c r="N87" i="131" s="1"/>
  <c r="H89" i="131"/>
  <c r="G90" i="131" s="1"/>
  <c r="I88" i="131"/>
  <c r="AE87" i="131"/>
  <c r="AD87" i="131" s="1"/>
  <c r="X89" i="131"/>
  <c r="W90" i="131" s="1"/>
  <c r="AC89" i="131" s="1"/>
  <c r="Y88" i="131"/>
  <c r="AC87" i="131" s="1"/>
  <c r="K90" i="131"/>
  <c r="J91" i="131"/>
  <c r="I92" i="131" s="1"/>
  <c r="AE91" i="131"/>
  <c r="G70" i="131"/>
  <c r="G76" i="131"/>
  <c r="C89" i="131"/>
  <c r="I85" i="131" s="1"/>
  <c r="S89" i="131"/>
  <c r="Y85" i="131" s="1"/>
  <c r="C91" i="131"/>
  <c r="K85" i="131" s="1"/>
  <c r="S91" i="131"/>
  <c r="AA85" i="131" s="1"/>
  <c r="U73" i="131"/>
  <c r="U76" i="131"/>
  <c r="G68" i="144"/>
  <c r="R79" i="144"/>
  <c r="V77" i="144" s="1"/>
  <c r="G16" i="144"/>
  <c r="C36" i="144"/>
  <c r="G34" i="144" s="1"/>
  <c r="G68" i="143"/>
  <c r="R79" i="143"/>
  <c r="V77" i="143" s="1"/>
  <c r="O79" i="147"/>
  <c r="N79" i="147" s="1"/>
  <c r="H81" i="147"/>
  <c r="G82" i="147" s="1"/>
  <c r="I80" i="147"/>
  <c r="H40" i="147"/>
  <c r="K37" i="147"/>
  <c r="AD40" i="147"/>
  <c r="O81" i="147"/>
  <c r="N81" i="147" s="1"/>
  <c r="Z80" i="147"/>
  <c r="W83" i="147"/>
  <c r="V84" i="147" s="1"/>
  <c r="Z37" i="147"/>
  <c r="W40" i="147"/>
  <c r="V41" i="147" s="1"/>
  <c r="AD36" i="147"/>
  <c r="AC36" i="147" s="1"/>
  <c r="W38" i="147"/>
  <c r="V39" i="147" s="1"/>
  <c r="X37" i="147"/>
  <c r="AB36" i="147" s="1"/>
  <c r="Z39" i="147"/>
  <c r="Y40" i="147"/>
  <c r="X41" i="147" s="1"/>
  <c r="H83" i="147"/>
  <c r="K80" i="147"/>
  <c r="AD83" i="147"/>
  <c r="O38" i="147"/>
  <c r="AD81" i="147"/>
  <c r="J83" i="147"/>
  <c r="I84" i="147" s="1"/>
  <c r="K82" i="147"/>
  <c r="O83" i="147"/>
  <c r="G84" i="147"/>
  <c r="O36" i="147"/>
  <c r="N36" i="147" s="1"/>
  <c r="I37" i="147"/>
  <c r="H38" i="147"/>
  <c r="G39" i="147" s="1"/>
  <c r="AD38" i="147"/>
  <c r="AC38" i="147" s="1"/>
  <c r="K39" i="147"/>
  <c r="J40" i="147"/>
  <c r="O40" i="147"/>
  <c r="G41" i="147"/>
  <c r="I41" i="147"/>
  <c r="AD79" i="147"/>
  <c r="AC79" i="147" s="1"/>
  <c r="W81" i="147"/>
  <c r="V82" i="147" s="1"/>
  <c r="X80" i="147"/>
  <c r="Z82" i="147"/>
  <c r="Y83" i="147"/>
  <c r="X84" i="147" s="1"/>
  <c r="C40" i="147"/>
  <c r="K34" i="147" s="1"/>
  <c r="C83" i="147"/>
  <c r="K77" i="147" s="1"/>
  <c r="U22" i="147"/>
  <c r="U25" i="147"/>
  <c r="U65" i="147"/>
  <c r="U68" i="147"/>
  <c r="O38" i="146"/>
  <c r="Z37" i="146"/>
  <c r="W40" i="146"/>
  <c r="V41" i="146" s="1"/>
  <c r="O79" i="146"/>
  <c r="N79" i="146" s="1"/>
  <c r="I80" i="146"/>
  <c r="H81" i="146"/>
  <c r="AD81" i="146"/>
  <c r="K82" i="146"/>
  <c r="J83" i="146"/>
  <c r="I84" i="146" s="1"/>
  <c r="O83" i="146"/>
  <c r="H40" i="146"/>
  <c r="K37" i="146"/>
  <c r="AD40" i="146"/>
  <c r="O81" i="146"/>
  <c r="G82" i="146"/>
  <c r="Z80" i="146"/>
  <c r="W83" i="146"/>
  <c r="V84" i="146" s="1"/>
  <c r="AD36" i="146"/>
  <c r="AC36" i="146" s="1"/>
  <c r="W38" i="146"/>
  <c r="V39" i="146" s="1"/>
  <c r="X37" i="146"/>
  <c r="AB36" i="146" s="1"/>
  <c r="Z39" i="146"/>
  <c r="Y40" i="146"/>
  <c r="X41" i="146" s="1"/>
  <c r="H83" i="146"/>
  <c r="G84" i="146" s="1"/>
  <c r="K80" i="146"/>
  <c r="AD83" i="146"/>
  <c r="O36" i="146"/>
  <c r="N36" i="146" s="1"/>
  <c r="H38" i="146"/>
  <c r="G39" i="146" s="1"/>
  <c r="I37" i="146"/>
  <c r="AD38" i="146"/>
  <c r="K39" i="146"/>
  <c r="J40" i="146"/>
  <c r="I41" i="146" s="1"/>
  <c r="O40" i="146"/>
  <c r="G41" i="146"/>
  <c r="AD79" i="146"/>
  <c r="AC79" i="146" s="1"/>
  <c r="W81" i="146"/>
  <c r="V82" i="146" s="1"/>
  <c r="X80" i="146"/>
  <c r="Z82" i="146"/>
  <c r="Y83" i="146"/>
  <c r="X84" i="146" s="1"/>
  <c r="C83" i="146"/>
  <c r="K77" i="146" s="1"/>
  <c r="C40" i="146"/>
  <c r="K34" i="146" s="1"/>
  <c r="U22" i="146"/>
  <c r="U25" i="146"/>
  <c r="U65" i="146"/>
  <c r="U68" i="146"/>
  <c r="K37" i="145"/>
  <c r="H40" i="145"/>
  <c r="AD40" i="145"/>
  <c r="O81" i="145"/>
  <c r="Z80" i="145"/>
  <c r="W83" i="145"/>
  <c r="O79" i="145"/>
  <c r="N79" i="145" s="1"/>
  <c r="H81" i="145"/>
  <c r="G82" i="145" s="1"/>
  <c r="I80" i="145"/>
  <c r="AD36" i="145"/>
  <c r="AC36" i="145" s="1"/>
  <c r="W38" i="145"/>
  <c r="X37" i="145"/>
  <c r="Z39" i="145"/>
  <c r="Y40" i="145"/>
  <c r="X41" i="145" s="1"/>
  <c r="H83" i="145"/>
  <c r="G84" i="145" s="1"/>
  <c r="K80" i="145"/>
  <c r="AD83" i="145"/>
  <c r="V84" i="145"/>
  <c r="O38" i="145"/>
  <c r="Z37" i="145"/>
  <c r="W40" i="145"/>
  <c r="V41" i="145" s="1"/>
  <c r="AD81" i="145"/>
  <c r="J83" i="145"/>
  <c r="I84" i="145" s="1"/>
  <c r="K82" i="145"/>
  <c r="O83" i="145"/>
  <c r="O36" i="145"/>
  <c r="N36" i="145" s="1"/>
  <c r="I37" i="145"/>
  <c r="H38" i="145"/>
  <c r="G39" i="145" s="1"/>
  <c r="AD38" i="145"/>
  <c r="V39" i="145"/>
  <c r="AB38" i="145" s="1"/>
  <c r="K39" i="145"/>
  <c r="J40" i="145"/>
  <c r="I41" i="145" s="1"/>
  <c r="O40" i="145"/>
  <c r="G41" i="145"/>
  <c r="AD79" i="145"/>
  <c r="AC79" i="145" s="1"/>
  <c r="W81" i="145"/>
  <c r="V82" i="145" s="1"/>
  <c r="X80" i="145"/>
  <c r="Z82" i="145"/>
  <c r="Y83" i="145"/>
  <c r="X84" i="145" s="1"/>
  <c r="C40" i="145"/>
  <c r="K34" i="145" s="1"/>
  <c r="C83" i="145"/>
  <c r="K77" i="145" s="1"/>
  <c r="U22" i="145"/>
  <c r="U25" i="145"/>
  <c r="U65" i="145"/>
  <c r="U68" i="145"/>
  <c r="Z37" i="144"/>
  <c r="W40" i="144"/>
  <c r="O79" i="144"/>
  <c r="N79" i="144" s="1"/>
  <c r="H81" i="144"/>
  <c r="G82" i="144" s="1"/>
  <c r="I80" i="144"/>
  <c r="AD40" i="144"/>
  <c r="V41" i="144"/>
  <c r="Z80" i="144"/>
  <c r="W83" i="144"/>
  <c r="V84" i="144" s="1"/>
  <c r="AD36" i="144"/>
  <c r="AC36" i="144" s="1"/>
  <c r="W38" i="144"/>
  <c r="V39" i="144" s="1"/>
  <c r="X37" i="144"/>
  <c r="Z39" i="144"/>
  <c r="Y40" i="144"/>
  <c r="K80" i="144"/>
  <c r="H83" i="144"/>
  <c r="G84" i="144" s="1"/>
  <c r="AD83" i="144"/>
  <c r="O38" i="144"/>
  <c r="AD81" i="144"/>
  <c r="K82" i="144"/>
  <c r="J83" i="144"/>
  <c r="I84" i="144" s="1"/>
  <c r="O83" i="144"/>
  <c r="H40" i="144"/>
  <c r="G41" i="144" s="1"/>
  <c r="K37" i="144"/>
  <c r="X41" i="144"/>
  <c r="O81" i="144"/>
  <c r="O36" i="144"/>
  <c r="N36" i="144" s="1"/>
  <c r="I37" i="144"/>
  <c r="M36" i="144" s="1"/>
  <c r="H38" i="144"/>
  <c r="G39" i="144" s="1"/>
  <c r="AD38" i="144"/>
  <c r="K39" i="144"/>
  <c r="J40" i="144"/>
  <c r="I41" i="144" s="1"/>
  <c r="O40" i="144"/>
  <c r="AD79" i="144"/>
  <c r="AC79" i="144" s="1"/>
  <c r="W81" i="144"/>
  <c r="V82" i="144" s="1"/>
  <c r="X80" i="144"/>
  <c r="Z82" i="144"/>
  <c r="Y83" i="144"/>
  <c r="X84" i="144" s="1"/>
  <c r="C40" i="144"/>
  <c r="K34" i="144" s="1"/>
  <c r="C83" i="144"/>
  <c r="K77" i="144" s="1"/>
  <c r="U22" i="144"/>
  <c r="U25" i="144"/>
  <c r="U65" i="144"/>
  <c r="U68" i="144"/>
  <c r="Z37" i="143"/>
  <c r="W40" i="143"/>
  <c r="V41" i="143" s="1"/>
  <c r="O79" i="143"/>
  <c r="N79" i="143" s="1"/>
  <c r="H81" i="143"/>
  <c r="G82" i="143" s="1"/>
  <c r="I80" i="143"/>
  <c r="H40" i="143"/>
  <c r="G41" i="143" s="1"/>
  <c r="K37" i="143"/>
  <c r="AD40" i="143"/>
  <c r="Z80" i="143"/>
  <c r="W83" i="143"/>
  <c r="V84" i="143" s="1"/>
  <c r="AD36" i="143"/>
  <c r="AC36" i="143" s="1"/>
  <c r="W38" i="143"/>
  <c r="X37" i="143"/>
  <c r="Z39" i="143"/>
  <c r="Y40" i="143"/>
  <c r="X41" i="143" s="1"/>
  <c r="K80" i="143"/>
  <c r="H83" i="143"/>
  <c r="G84" i="143" s="1"/>
  <c r="AD83" i="143"/>
  <c r="O38" i="143"/>
  <c r="AD81" i="143"/>
  <c r="K82" i="143"/>
  <c r="J83" i="143"/>
  <c r="I84" i="143" s="1"/>
  <c r="O83" i="143"/>
  <c r="O81" i="143"/>
  <c r="O36" i="143"/>
  <c r="N36" i="143" s="1"/>
  <c r="H38" i="143"/>
  <c r="G39" i="143" s="1"/>
  <c r="I37" i="143"/>
  <c r="AD38" i="143"/>
  <c r="V39" i="143"/>
  <c r="J40" i="143"/>
  <c r="I41" i="143" s="1"/>
  <c r="K39" i="143"/>
  <c r="O40" i="143"/>
  <c r="AD79" i="143"/>
  <c r="AC79" i="143" s="1"/>
  <c r="W81" i="143"/>
  <c r="V82" i="143" s="1"/>
  <c r="X80" i="143"/>
  <c r="AB79" i="143" s="1"/>
  <c r="Z82" i="143"/>
  <c r="Y83" i="143"/>
  <c r="X84" i="143" s="1"/>
  <c r="C83" i="143"/>
  <c r="K77" i="143" s="1"/>
  <c r="C40" i="143"/>
  <c r="K34" i="143" s="1"/>
  <c r="U22" i="143"/>
  <c r="U25" i="143"/>
  <c r="U65" i="143"/>
  <c r="U68" i="143"/>
  <c r="O40" i="142"/>
  <c r="O38" i="142"/>
  <c r="Z37" i="142"/>
  <c r="W40" i="142"/>
  <c r="V41" i="142" s="1"/>
  <c r="O79" i="142"/>
  <c r="N79" i="142" s="1"/>
  <c r="H81" i="142"/>
  <c r="G82" i="142" s="1"/>
  <c r="I80" i="142"/>
  <c r="AD81" i="142"/>
  <c r="J83" i="142"/>
  <c r="I84" i="142" s="1"/>
  <c r="K82" i="142"/>
  <c r="O83" i="142"/>
  <c r="H40" i="142"/>
  <c r="G41" i="142" s="1"/>
  <c r="K37" i="142"/>
  <c r="AD40" i="142"/>
  <c r="O81" i="142"/>
  <c r="Z80" i="142"/>
  <c r="W83" i="142"/>
  <c r="V84" i="142" s="1"/>
  <c r="AD36" i="142"/>
  <c r="AC36" i="142" s="1"/>
  <c r="W38" i="142"/>
  <c r="V39" i="142" s="1"/>
  <c r="X37" i="142"/>
  <c r="Z39" i="142"/>
  <c r="Y40" i="142"/>
  <c r="X41" i="142" s="1"/>
  <c r="H83" i="142"/>
  <c r="G84" i="142" s="1"/>
  <c r="K80" i="142"/>
  <c r="AD83" i="142"/>
  <c r="O36" i="142"/>
  <c r="N36" i="142" s="1"/>
  <c r="H38" i="142"/>
  <c r="G39" i="142" s="1"/>
  <c r="I37" i="142"/>
  <c r="M36" i="142" s="1"/>
  <c r="AD38" i="142"/>
  <c r="J40" i="142"/>
  <c r="I41" i="142" s="1"/>
  <c r="K39" i="142"/>
  <c r="AD79" i="142"/>
  <c r="AC79" i="142" s="1"/>
  <c r="W81" i="142"/>
  <c r="V82" i="142" s="1"/>
  <c r="X80" i="142"/>
  <c r="Z82" i="142"/>
  <c r="Y83" i="142"/>
  <c r="X84" i="142" s="1"/>
  <c r="C40" i="142"/>
  <c r="K34" i="142" s="1"/>
  <c r="C83" i="142"/>
  <c r="K77" i="142" s="1"/>
  <c r="U22" i="142"/>
  <c r="U25" i="142"/>
  <c r="U65" i="142"/>
  <c r="U68" i="142"/>
  <c r="H40" i="141"/>
  <c r="G41" i="141" s="1"/>
  <c r="K37" i="141"/>
  <c r="O36" i="141"/>
  <c r="N36" i="141" s="1"/>
  <c r="H38" i="141"/>
  <c r="I37" i="141"/>
  <c r="AD38" i="141"/>
  <c r="Z39" i="141"/>
  <c r="Y40" i="141"/>
  <c r="X41" i="141" s="1"/>
  <c r="Z80" i="141"/>
  <c r="W83" i="141"/>
  <c r="V84" i="141" s="1"/>
  <c r="O38" i="141"/>
  <c r="G39" i="141"/>
  <c r="J40" i="141"/>
  <c r="I41" i="141" s="1"/>
  <c r="K39" i="141"/>
  <c r="O40" i="141"/>
  <c r="AD79" i="141"/>
  <c r="AC79" i="141" s="1"/>
  <c r="W81" i="141"/>
  <c r="V82" i="141" s="1"/>
  <c r="X80" i="141"/>
  <c r="H83" i="141"/>
  <c r="G84" i="141" s="1"/>
  <c r="K80" i="141"/>
  <c r="AD83" i="141"/>
  <c r="AD36" i="141"/>
  <c r="AC36" i="141" s="1"/>
  <c r="W38" i="141"/>
  <c r="V39" i="141" s="1"/>
  <c r="X37" i="141"/>
  <c r="AD40" i="141"/>
  <c r="O81" i="141"/>
  <c r="K82" i="141"/>
  <c r="J83" i="141"/>
  <c r="I84" i="141" s="1"/>
  <c r="O83" i="141"/>
  <c r="Z37" i="141"/>
  <c r="W40" i="141"/>
  <c r="V41" i="141" s="1"/>
  <c r="AB40" i="141" s="1"/>
  <c r="O79" i="141"/>
  <c r="N79" i="141" s="1"/>
  <c r="H81" i="141"/>
  <c r="G82" i="141" s="1"/>
  <c r="M81" i="141" s="1"/>
  <c r="I80" i="141"/>
  <c r="AD81" i="141"/>
  <c r="Z82" i="141"/>
  <c r="Y83" i="141"/>
  <c r="X84" i="141" s="1"/>
  <c r="C40" i="141"/>
  <c r="K34" i="141" s="1"/>
  <c r="C83" i="141"/>
  <c r="K77" i="141" s="1"/>
  <c r="U22" i="141"/>
  <c r="U25" i="141"/>
  <c r="U65" i="141"/>
  <c r="U68" i="141"/>
  <c r="AE7" i="131"/>
  <c r="AA7" i="131"/>
  <c r="W7" i="131"/>
  <c r="O7" i="131"/>
  <c r="S7" i="131"/>
  <c r="K7" i="131"/>
  <c r="G7" i="131"/>
  <c r="C7" i="131"/>
  <c r="M81" i="148" l="1"/>
  <c r="M36" i="141"/>
  <c r="AC38" i="149"/>
  <c r="N81" i="143"/>
  <c r="N81" i="144"/>
  <c r="N83" i="147"/>
  <c r="AB38" i="147"/>
  <c r="AB79" i="142"/>
  <c r="N38" i="141"/>
  <c r="N81" i="142"/>
  <c r="N83" i="144"/>
  <c r="M36" i="146"/>
  <c r="M36" i="147"/>
  <c r="N40" i="148"/>
  <c r="AC38" i="148"/>
  <c r="M83" i="142"/>
  <c r="AC38" i="142"/>
  <c r="AB36" i="143"/>
  <c r="AB36" i="144"/>
  <c r="AC38" i="145"/>
  <c r="M36" i="149"/>
  <c r="N83" i="149"/>
  <c r="AB83" i="150"/>
  <c r="AB40" i="150"/>
  <c r="AB79" i="151"/>
  <c r="AC38" i="151"/>
  <c r="M36" i="143"/>
  <c r="N83" i="145"/>
  <c r="AB38" i="146"/>
  <c r="M38" i="150"/>
  <c r="M83" i="151"/>
  <c r="AB36" i="151"/>
  <c r="AB38" i="141"/>
  <c r="M83" i="146"/>
  <c r="M79" i="141"/>
  <c r="AB79" i="141"/>
  <c r="AB79" i="144"/>
  <c r="M36" i="145"/>
  <c r="AB79" i="146"/>
  <c r="N40" i="146"/>
  <c r="AC38" i="146"/>
  <c r="N81" i="146"/>
  <c r="AB79" i="147"/>
  <c r="AB38" i="148"/>
  <c r="M83" i="148"/>
  <c r="M87" i="131"/>
  <c r="AC40" i="141"/>
  <c r="M38" i="141"/>
  <c r="AB83" i="141"/>
  <c r="AB81" i="142"/>
  <c r="M38" i="142"/>
  <c r="AC83" i="142"/>
  <c r="N83" i="142"/>
  <c r="AC81" i="142"/>
  <c r="M79" i="142"/>
  <c r="AB40" i="142"/>
  <c r="M83" i="143"/>
  <c r="AB83" i="143"/>
  <c r="M40" i="143"/>
  <c r="M81" i="143"/>
  <c r="AB81" i="144"/>
  <c r="M38" i="144"/>
  <c r="AC81" i="144"/>
  <c r="AB38" i="144"/>
  <c r="AB40" i="144"/>
  <c r="M81" i="144"/>
  <c r="AB81" i="145"/>
  <c r="M38" i="145"/>
  <c r="AC81" i="145"/>
  <c r="AB36" i="145"/>
  <c r="M79" i="145"/>
  <c r="M81" i="145"/>
  <c r="AB81" i="146"/>
  <c r="M38" i="146"/>
  <c r="AC40" i="146"/>
  <c r="N38" i="146"/>
  <c r="AB81" i="147"/>
  <c r="M38" i="147"/>
  <c r="AC81" i="147"/>
  <c r="AB81" i="148"/>
  <c r="M38" i="148"/>
  <c r="AB81" i="149"/>
  <c r="M38" i="149"/>
  <c r="AB40" i="149"/>
  <c r="M83" i="150"/>
  <c r="N40" i="150"/>
  <c r="AB81" i="151"/>
  <c r="M40" i="151"/>
  <c r="AC81" i="151"/>
  <c r="O90" i="152"/>
  <c r="N86" i="152"/>
  <c r="W89" i="152"/>
  <c r="AE88" i="152" s="1"/>
  <c r="F89" i="152"/>
  <c r="N88" i="152" s="1"/>
  <c r="O92" i="152"/>
  <c r="F93" i="152"/>
  <c r="N92" i="152" s="1"/>
  <c r="H91" i="152"/>
  <c r="AE92" i="152"/>
  <c r="AE90" i="152"/>
  <c r="AE86" i="152"/>
  <c r="N90" i="152"/>
  <c r="AF92" i="152"/>
  <c r="AF90" i="152"/>
  <c r="AC83" i="151"/>
  <c r="N38" i="151"/>
  <c r="AB83" i="151"/>
  <c r="N81" i="151"/>
  <c r="M38" i="151"/>
  <c r="AB38" i="151"/>
  <c r="AB40" i="151"/>
  <c r="N40" i="151"/>
  <c r="AC40" i="151"/>
  <c r="N83" i="151"/>
  <c r="AC83" i="150"/>
  <c r="AB79" i="150"/>
  <c r="AB36" i="150"/>
  <c r="N83" i="150"/>
  <c r="M79" i="150"/>
  <c r="M81" i="150"/>
  <c r="N38" i="150"/>
  <c r="AB81" i="150"/>
  <c r="AC81" i="150"/>
  <c r="AC38" i="150"/>
  <c r="AC40" i="150"/>
  <c r="M40" i="150"/>
  <c r="M40" i="149"/>
  <c r="AB38" i="149"/>
  <c r="AB83" i="149"/>
  <c r="AC81" i="149"/>
  <c r="N40" i="149"/>
  <c r="M83" i="149"/>
  <c r="AC83" i="149"/>
  <c r="AC40" i="149"/>
  <c r="M79" i="149"/>
  <c r="N38" i="149"/>
  <c r="AB83" i="148"/>
  <c r="N83" i="148"/>
  <c r="AC81" i="148"/>
  <c r="M40" i="148"/>
  <c r="AC83" i="148"/>
  <c r="AB40" i="148"/>
  <c r="M79" i="148"/>
  <c r="AC40" i="148"/>
  <c r="N38" i="148"/>
  <c r="M89" i="131"/>
  <c r="N91" i="131"/>
  <c r="M91" i="131"/>
  <c r="N89" i="131"/>
  <c r="AD91" i="131"/>
  <c r="AD89" i="131"/>
  <c r="AB40" i="147"/>
  <c r="AB83" i="147"/>
  <c r="AC83" i="147"/>
  <c r="M81" i="147"/>
  <c r="AC40" i="147"/>
  <c r="M79" i="147"/>
  <c r="M40" i="147"/>
  <c r="N38" i="147"/>
  <c r="N40" i="147"/>
  <c r="M83" i="147"/>
  <c r="M81" i="146"/>
  <c r="AB83" i="146"/>
  <c r="N83" i="146"/>
  <c r="AC81" i="146"/>
  <c r="AB40" i="146"/>
  <c r="M79" i="146"/>
  <c r="AC83" i="146"/>
  <c r="M40" i="146"/>
  <c r="AB40" i="145"/>
  <c r="AC40" i="145"/>
  <c r="N38" i="145"/>
  <c r="AB79" i="145"/>
  <c r="AB83" i="145"/>
  <c r="N81" i="145"/>
  <c r="M40" i="145"/>
  <c r="N40" i="145"/>
  <c r="M83" i="145"/>
  <c r="AC83" i="145"/>
  <c r="M40" i="144"/>
  <c r="AB83" i="144"/>
  <c r="AC40" i="144"/>
  <c r="AC83" i="144"/>
  <c r="M83" i="144"/>
  <c r="N40" i="144"/>
  <c r="AC38" i="144"/>
  <c r="N38" i="144"/>
  <c r="M79" i="144"/>
  <c r="AC83" i="143"/>
  <c r="AB81" i="143"/>
  <c r="AB40" i="143"/>
  <c r="M38" i="143"/>
  <c r="N38" i="143"/>
  <c r="AB38" i="143"/>
  <c r="N40" i="143"/>
  <c r="AC38" i="143"/>
  <c r="N83" i="143"/>
  <c r="AC81" i="143"/>
  <c r="AC40" i="143"/>
  <c r="M79" i="143"/>
  <c r="AB83" i="142"/>
  <c r="N40" i="142"/>
  <c r="AB38" i="142"/>
  <c r="AB36" i="142"/>
  <c r="M40" i="142"/>
  <c r="M81" i="142"/>
  <c r="AC40" i="142"/>
  <c r="N38" i="142"/>
  <c r="M83" i="141"/>
  <c r="AB36" i="141"/>
  <c r="M40" i="141"/>
  <c r="AC38" i="141"/>
  <c r="AB81" i="141"/>
  <c r="N83" i="141"/>
  <c r="N81" i="141"/>
  <c r="AC83" i="141"/>
  <c r="N40" i="141"/>
  <c r="AC81" i="141"/>
  <c r="N22" i="131" l="1"/>
  <c r="AC47" i="131" s="1"/>
  <c r="N30" i="131"/>
  <c r="AC45" i="131" s="1"/>
  <c r="G22" i="131" l="1"/>
  <c r="G36" i="131"/>
  <c r="G34" i="131"/>
  <c r="G32" i="131"/>
  <c r="A1" i="131"/>
  <c r="A52" i="131" s="1"/>
  <c r="S41" i="131"/>
  <c r="B41" i="131"/>
  <c r="Y47" i="131"/>
  <c r="N38" i="131"/>
  <c r="AA45" i="131" s="1"/>
  <c r="W49" i="131"/>
  <c r="N36" i="131"/>
  <c r="AC43" i="131" s="1"/>
  <c r="H47" i="131"/>
  <c r="F49" i="131"/>
  <c r="N32" i="131"/>
  <c r="L43" i="131" s="1"/>
  <c r="Y49" i="131"/>
  <c r="W47" i="131"/>
  <c r="N28" i="131"/>
  <c r="H49" i="131"/>
  <c r="N26" i="131"/>
  <c r="L45" i="131" s="1"/>
  <c r="P45" i="131" s="1"/>
  <c r="N24" i="131"/>
  <c r="K43" i="131" s="1"/>
  <c r="F47" i="131" s="1"/>
  <c r="AA49" i="131"/>
  <c r="W45" i="131"/>
  <c r="N20" i="131"/>
  <c r="Y43" i="131" s="1"/>
  <c r="J49" i="131"/>
  <c r="N18" i="131"/>
  <c r="L47" i="131" s="1"/>
  <c r="F45" i="131"/>
  <c r="N16" i="131"/>
  <c r="H43" i="131" s="1"/>
  <c r="U32" i="131"/>
  <c r="AG47" i="131" l="1"/>
  <c r="AG49" i="131"/>
  <c r="AG45" i="131"/>
  <c r="AA43" i="131"/>
  <c r="X47" i="131" s="1"/>
  <c r="W48" i="131" s="1"/>
  <c r="P47" i="131"/>
  <c r="P43" i="131"/>
  <c r="P49" i="131"/>
  <c r="G38" i="131"/>
  <c r="G30" i="131"/>
  <c r="AC41" i="131"/>
  <c r="U30" i="131"/>
  <c r="U22" i="131"/>
  <c r="U36" i="131"/>
  <c r="B45" i="131"/>
  <c r="H41" i="131" s="1"/>
  <c r="W41" i="131"/>
  <c r="B43" i="131"/>
  <c r="F41" i="131" s="1"/>
  <c r="S43" i="131"/>
  <c r="B49" i="131"/>
  <c r="L41" i="131" s="1"/>
  <c r="G18" i="131"/>
  <c r="U34" i="131"/>
  <c r="U24" i="131"/>
  <c r="B47" i="131"/>
  <c r="J41" i="131" s="1"/>
  <c r="L48" i="131"/>
  <c r="K49" i="131"/>
  <c r="J50" i="131" s="1"/>
  <c r="I49" i="131"/>
  <c r="H50" i="131" s="1"/>
  <c r="L46" i="131"/>
  <c r="J46" i="131"/>
  <c r="I47" i="131"/>
  <c r="H48" i="131" s="1"/>
  <c r="AA41" i="131"/>
  <c r="S47" i="131"/>
  <c r="U38" i="131"/>
  <c r="U28" i="131"/>
  <c r="AB49" i="131"/>
  <c r="AA50" i="131" s="1"/>
  <c r="AC48" i="131"/>
  <c r="AC46" i="131"/>
  <c r="Z49" i="131"/>
  <c r="Y50" i="131" s="1"/>
  <c r="G45" i="131"/>
  <c r="O45" i="131" s="1"/>
  <c r="H44" i="131"/>
  <c r="O43" i="131"/>
  <c r="X45" i="131"/>
  <c r="W46" i="131" s="1"/>
  <c r="Y44" i="131"/>
  <c r="J44" i="131"/>
  <c r="G47" i="131"/>
  <c r="L44" i="131"/>
  <c r="G49" i="131"/>
  <c r="X49" i="131"/>
  <c r="W50" i="131" s="1"/>
  <c r="AC44" i="131"/>
  <c r="AA46" i="131"/>
  <c r="U16" i="131"/>
  <c r="U18" i="131"/>
  <c r="U20" i="131"/>
  <c r="U26" i="131"/>
  <c r="Y41" i="131"/>
  <c r="S45" i="131"/>
  <c r="Z47" i="131"/>
  <c r="S49" i="131"/>
  <c r="G16" i="131"/>
  <c r="G20" i="131"/>
  <c r="G24" i="131"/>
  <c r="G26" i="131"/>
  <c r="G28" i="131"/>
  <c r="R40" i="130"/>
  <c r="R1" i="130"/>
  <c r="T49" i="130"/>
  <c r="P69" i="130" s="1"/>
  <c r="Q49" i="130"/>
  <c r="P63" i="130" s="1"/>
  <c r="N49" i="130"/>
  <c r="E63" i="130" s="1"/>
  <c r="I49" i="130"/>
  <c r="P60" i="130" s="1"/>
  <c r="F49" i="130"/>
  <c r="E60" i="130" s="1"/>
  <c r="C49" i="130"/>
  <c r="W10" i="130"/>
  <c r="P27" i="130" s="1"/>
  <c r="T10" i="130"/>
  <c r="E27" i="130" s="1"/>
  <c r="Q10" i="130"/>
  <c r="P24" i="130" s="1"/>
  <c r="N10" i="130"/>
  <c r="I10" i="130"/>
  <c r="P21" i="130" s="1"/>
  <c r="F10" i="130"/>
  <c r="E21" i="130" s="1"/>
  <c r="C10" i="130"/>
  <c r="E30" i="130" s="1"/>
  <c r="O69" i="130"/>
  <c r="I69" i="130"/>
  <c r="O66" i="130"/>
  <c r="I66" i="130"/>
  <c r="E66" i="130"/>
  <c r="O63" i="130"/>
  <c r="I63" i="130"/>
  <c r="O60" i="130"/>
  <c r="I60" i="130"/>
  <c r="F41" i="130"/>
  <c r="O33" i="130"/>
  <c r="I33" i="130"/>
  <c r="O30" i="130"/>
  <c r="I30" i="130"/>
  <c r="O27" i="130"/>
  <c r="I27" i="130"/>
  <c r="O24" i="130"/>
  <c r="I24" i="130"/>
  <c r="O21" i="130"/>
  <c r="I21" i="130"/>
  <c r="E24" i="130"/>
  <c r="O47" i="131" l="1"/>
  <c r="AA44" i="131"/>
  <c r="AG43" i="131"/>
  <c r="AF47" i="131"/>
  <c r="AF43" i="131"/>
  <c r="O49" i="131"/>
  <c r="F48" i="131"/>
  <c r="N47" i="131" s="1"/>
  <c r="F50" i="131"/>
  <c r="AF45" i="131"/>
  <c r="F46" i="131"/>
  <c r="N45" i="131" s="1"/>
  <c r="AE49" i="131"/>
  <c r="Y48" i="131"/>
  <c r="AE47" i="131" s="1"/>
  <c r="N43" i="131"/>
  <c r="AF49" i="131"/>
  <c r="AE43" i="131"/>
  <c r="N49" i="131"/>
  <c r="AE45" i="131"/>
  <c r="P69" i="125"/>
  <c r="E66" i="125"/>
  <c r="P63" i="125"/>
  <c r="E63" i="125"/>
  <c r="P60" i="125"/>
  <c r="E60" i="125"/>
  <c r="W10" i="125"/>
  <c r="P27" i="125" s="1"/>
  <c r="T10" i="125"/>
  <c r="E27" i="125" s="1"/>
  <c r="Q10" i="125"/>
  <c r="P24" i="125" s="1"/>
  <c r="N10" i="125"/>
  <c r="E24" i="125" s="1"/>
  <c r="I10" i="125"/>
  <c r="P21" i="125" s="1"/>
  <c r="F10" i="125"/>
  <c r="E21" i="125" s="1"/>
  <c r="C10" i="125"/>
  <c r="E30" i="125" s="1"/>
  <c r="R40" i="125"/>
  <c r="R1" i="125"/>
  <c r="F41" i="125"/>
  <c r="I21" i="125" l="1"/>
  <c r="O21" i="125"/>
  <c r="I24" i="125"/>
  <c r="O24" i="125"/>
  <c r="I27" i="125"/>
  <c r="O27" i="125"/>
  <c r="I30" i="125"/>
  <c r="O30" i="125"/>
  <c r="I33" i="125"/>
  <c r="O33" i="125"/>
  <c r="I60" i="125"/>
  <c r="O60" i="125"/>
  <c r="I63" i="125"/>
  <c r="O63" i="125"/>
  <c r="I66" i="125"/>
  <c r="O66" i="125"/>
  <c r="I69" i="125"/>
  <c r="O69" i="125"/>
</calcChain>
</file>

<file path=xl/sharedStrings.xml><?xml version="1.0" encoding="utf-8"?>
<sst xmlns="http://schemas.openxmlformats.org/spreadsheetml/2006/main" count="3191" uniqueCount="738">
  <si>
    <t>第50回栃木県U-12サッカー選手権大会　抽選順</t>
    <rPh sb="0" eb="1">
      <t>ダイ</t>
    </rPh>
    <rPh sb="3" eb="4">
      <t>カイ</t>
    </rPh>
    <rPh sb="4" eb="7">
      <t>トチギケン</t>
    </rPh>
    <rPh sb="15" eb="18">
      <t>センシュケン</t>
    </rPh>
    <rPh sb="18" eb="20">
      <t>タイカイ</t>
    </rPh>
    <rPh sb="21" eb="23">
      <t>チュウセン</t>
    </rPh>
    <rPh sb="23" eb="24">
      <t>ジュン</t>
    </rPh>
    <phoneticPr fontId="3"/>
  </si>
  <si>
    <t>両毛→北那須→塩谷南那須→宇河→上都賀→芳賀→下都賀</t>
    <rPh sb="0" eb="2">
      <t>リョウモウ</t>
    </rPh>
    <rPh sb="3" eb="4">
      <t>キタ</t>
    </rPh>
    <rPh sb="4" eb="6">
      <t>ナス</t>
    </rPh>
    <rPh sb="7" eb="9">
      <t>シオヤ</t>
    </rPh>
    <rPh sb="9" eb="12">
      <t>ミナミナス</t>
    </rPh>
    <rPh sb="13" eb="15">
      <t>ウカワ</t>
    </rPh>
    <rPh sb="16" eb="19">
      <t>カミツガ</t>
    </rPh>
    <rPh sb="20" eb="22">
      <t>ハガ</t>
    </rPh>
    <rPh sb="23" eb="26">
      <t>シモツガ</t>
    </rPh>
    <phoneticPr fontId="3"/>
  </si>
  <si>
    <t>【会場担当】</t>
    <rPh sb="1" eb="3">
      <t>カイジョウ</t>
    </rPh>
    <rPh sb="3" eb="5">
      <t>タントウ</t>
    </rPh>
    <phoneticPr fontId="3"/>
  </si>
  <si>
    <t>N6</t>
  </si>
  <si>
    <t>喜連川ＳＣＪｒ</t>
    <phoneticPr fontId="3"/>
  </si>
  <si>
    <t>A6</t>
  </si>
  <si>
    <t>上河内ジュニアサッカークラブ</t>
  </si>
  <si>
    <t>V6</t>
  </si>
  <si>
    <t>御厨フットボールクラブ</t>
  </si>
  <si>
    <t>足利本町グランド</t>
    <rPh sb="0" eb="2">
      <t>アシカガ</t>
    </rPh>
    <rPh sb="2" eb="4">
      <t>ホンチョウ</t>
    </rPh>
    <phoneticPr fontId="35"/>
  </si>
  <si>
    <t>C6</t>
  </si>
  <si>
    <t>Ｋ－ＷＥＳＴ．ＦＣ２００１</t>
  </si>
  <si>
    <t>足利市西部多目的運動場（あしスタ）A</t>
    <rPh sb="0" eb="3">
      <t>アシカガシ</t>
    </rPh>
    <rPh sb="3" eb="5">
      <t>セイブ</t>
    </rPh>
    <rPh sb="5" eb="8">
      <t>タモクテキ</t>
    </rPh>
    <rPh sb="8" eb="11">
      <t>ウンドウジョウ</t>
    </rPh>
    <phoneticPr fontId="35"/>
  </si>
  <si>
    <t>B6</t>
  </si>
  <si>
    <t>足利サッカークラブジュニア</t>
  </si>
  <si>
    <t>足利市西部多目的運動場（あしスタ）B</t>
    <rPh sb="0" eb="3">
      <t>アシカガシ</t>
    </rPh>
    <rPh sb="3" eb="5">
      <t>セイブ</t>
    </rPh>
    <rPh sb="5" eb="8">
      <t>タモクテキ</t>
    </rPh>
    <rPh sb="8" eb="11">
      <t>ウンドウジョウ</t>
    </rPh>
    <phoneticPr fontId="35"/>
  </si>
  <si>
    <t>R6</t>
  </si>
  <si>
    <t>足利サッカークラブジュニアＵー１１</t>
  </si>
  <si>
    <t>五十部運動公園サッカー場A</t>
    <rPh sb="0" eb="3">
      <t>ヨベ</t>
    </rPh>
    <rPh sb="3" eb="5">
      <t>ウンドウ</t>
    </rPh>
    <rPh sb="5" eb="7">
      <t>コウエン</t>
    </rPh>
    <rPh sb="11" eb="12">
      <t>ジョウ</t>
    </rPh>
    <phoneticPr fontId="35"/>
  </si>
  <si>
    <t>O6</t>
  </si>
  <si>
    <t>ＦＣ毛野</t>
  </si>
  <si>
    <t>五十部運動公園サッカー場B</t>
    <rPh sb="0" eb="3">
      <t>ヨベ</t>
    </rPh>
    <rPh sb="3" eb="5">
      <t>ウンドウ</t>
    </rPh>
    <rPh sb="5" eb="7">
      <t>コウエン</t>
    </rPh>
    <rPh sb="11" eb="12">
      <t>ジョウ</t>
    </rPh>
    <phoneticPr fontId="35"/>
  </si>
  <si>
    <t>X6</t>
  </si>
  <si>
    <t>岡西ＦＣ</t>
  </si>
  <si>
    <t>D6</t>
  </si>
  <si>
    <t>宝木キッカーズ</t>
  </si>
  <si>
    <t>Q6</t>
  </si>
  <si>
    <t>清原サッカースポーツ少年団</t>
  </si>
  <si>
    <t>H6</t>
  </si>
  <si>
    <t>ＦＣみらい V</t>
  </si>
  <si>
    <t>Y6</t>
  </si>
  <si>
    <t>ウエストフットコム</t>
    <phoneticPr fontId="3"/>
  </si>
  <si>
    <t>E6</t>
  </si>
  <si>
    <t>ウエストフットコムＵ１１</t>
  </si>
  <si>
    <t>I6</t>
  </si>
  <si>
    <t>北押原ＦＣ</t>
    <phoneticPr fontId="3"/>
  </si>
  <si>
    <t>F6</t>
  </si>
  <si>
    <t>ＦＣあわのレジェンド</t>
  </si>
  <si>
    <t>K6</t>
  </si>
  <si>
    <t>祖母井クラブ</t>
  </si>
  <si>
    <t>U6</t>
  </si>
  <si>
    <t>真岡西サッカークラブブリッツ</t>
  </si>
  <si>
    <t>W6</t>
  </si>
  <si>
    <t>ＪＦＣアミスタＵ１１</t>
  </si>
  <si>
    <t>P6</t>
  </si>
  <si>
    <t>益子ＳＣ</t>
  </si>
  <si>
    <t>M6</t>
  </si>
  <si>
    <t>赤羽スポーツ少年団</t>
  </si>
  <si>
    <t>J6</t>
  </si>
  <si>
    <t>ＪＦＣアミスタ市貝</t>
  </si>
  <si>
    <t>Z6</t>
  </si>
  <si>
    <t>南河内サッカースポーツ少年団</t>
  </si>
  <si>
    <t>G6</t>
  </si>
  <si>
    <t>ＪＦＣ　Ｗｉｎｇ</t>
  </si>
  <si>
    <t>S6</t>
  </si>
  <si>
    <t>石橋ＦＣ</t>
  </si>
  <si>
    <t>大松山運動公園多目的グランドA</t>
    <rPh sb="0" eb="3">
      <t>オオマツヤマ</t>
    </rPh>
    <rPh sb="3" eb="5">
      <t>ウンドウ</t>
    </rPh>
    <rPh sb="5" eb="7">
      <t>コウエン</t>
    </rPh>
    <rPh sb="7" eb="10">
      <t>タモクテキ</t>
    </rPh>
    <phoneticPr fontId="35"/>
  </si>
  <si>
    <t>T6</t>
  </si>
  <si>
    <t>国分寺サッカークラブ</t>
  </si>
  <si>
    <t>大松山運動公園多目的グランドB</t>
    <rPh sb="0" eb="3">
      <t>オオマツヤマ</t>
    </rPh>
    <rPh sb="3" eb="5">
      <t>ウンドウ</t>
    </rPh>
    <rPh sb="5" eb="7">
      <t>コウエン</t>
    </rPh>
    <rPh sb="7" eb="10">
      <t>タモクテキ</t>
    </rPh>
    <phoneticPr fontId="35"/>
  </si>
  <si>
    <t>L6</t>
  </si>
  <si>
    <t>栃木ウーヴァＦＣ・Ｕ－１２</t>
  </si>
  <si>
    <t>【両毛地区】</t>
    <rPh sb="1" eb="3">
      <t>リョウモウ</t>
    </rPh>
    <phoneticPr fontId="38"/>
  </si>
  <si>
    <t>X3</t>
  </si>
  <si>
    <t>葛生ＦＣ</t>
  </si>
  <si>
    <t>G3</t>
  </si>
  <si>
    <t>ＦＥ．アトレチコ　佐野</t>
  </si>
  <si>
    <t>J2</t>
  </si>
  <si>
    <t>犬伏フットボールクラブ</t>
  </si>
  <si>
    <t>B4</t>
  </si>
  <si>
    <t>佐野ＳＳＳ</t>
  </si>
  <si>
    <t>E1</t>
  </si>
  <si>
    <t>呑竜ＦＣ</t>
  </si>
  <si>
    <t>P1</t>
  </si>
  <si>
    <t>ＦＣ　ＳＨＵＪＡＫＵ</t>
  </si>
  <si>
    <t>E5</t>
  </si>
  <si>
    <t>田沼ＦＣリュミエールＳ</t>
  </si>
  <si>
    <t>O2</t>
  </si>
  <si>
    <t>ＧＲＳ足利Ｊｒ．</t>
  </si>
  <si>
    <t>S2</t>
  </si>
  <si>
    <t>ＪＦＣ　足利ラトゥール</t>
  </si>
  <si>
    <t>Z3</t>
  </si>
  <si>
    <t>坂西ジュニオール</t>
  </si>
  <si>
    <t>H2</t>
  </si>
  <si>
    <t>山辺千歳ＦＣ</t>
  </si>
  <si>
    <t>F1</t>
  </si>
  <si>
    <t>三重・山前ＦＣ</t>
  </si>
  <si>
    <t>P4</t>
  </si>
  <si>
    <t>北郷ＦＣ</t>
  </si>
  <si>
    <t>【北那須地区】</t>
    <rPh sb="1" eb="2">
      <t>キタ</t>
    </rPh>
    <rPh sb="2" eb="4">
      <t>ナス</t>
    </rPh>
    <rPh sb="4" eb="6">
      <t>チク</t>
    </rPh>
    <phoneticPr fontId="38"/>
  </si>
  <si>
    <t>R5</t>
  </si>
  <si>
    <t>大山フットボールクラブアミーゴ</t>
  </si>
  <si>
    <t>K4</t>
  </si>
  <si>
    <t>西那須野西ＳＣ</t>
    <phoneticPr fontId="3"/>
  </si>
  <si>
    <t>L1</t>
  </si>
  <si>
    <t>三島ＦＣ</t>
    <phoneticPr fontId="3"/>
  </si>
  <si>
    <t>S1</t>
  </si>
  <si>
    <t>三島Ｂｅａｓｔ</t>
    <phoneticPr fontId="3"/>
  </si>
  <si>
    <t>U1</t>
  </si>
  <si>
    <t>南イレブン</t>
  </si>
  <si>
    <t>J4</t>
  </si>
  <si>
    <t>稲村フットボールクラブ</t>
    <phoneticPr fontId="3"/>
  </si>
  <si>
    <t>A2</t>
  </si>
  <si>
    <t>高林・青木フットボールクラブ</t>
    <rPh sb="3" eb="5">
      <t>アオキ</t>
    </rPh>
    <phoneticPr fontId="28"/>
  </si>
  <si>
    <t>C1</t>
  </si>
  <si>
    <t>波立フットボールクラブ</t>
  </si>
  <si>
    <t>D4</t>
  </si>
  <si>
    <t>野原グランディオスＦＣ</t>
    <phoneticPr fontId="3"/>
  </si>
  <si>
    <t>Z4</t>
  </si>
  <si>
    <t>東那須野ＦＣフェニックス</t>
    <phoneticPr fontId="3"/>
  </si>
  <si>
    <t>F3</t>
  </si>
  <si>
    <t>ジヴェルチード那須</t>
    <phoneticPr fontId="3"/>
  </si>
  <si>
    <t>S4</t>
  </si>
  <si>
    <t>ボンジボーラ栃木</t>
    <rPh sb="6" eb="8">
      <t>トチギ</t>
    </rPh>
    <phoneticPr fontId="28"/>
  </si>
  <si>
    <t>C3</t>
  </si>
  <si>
    <t>ＫＯＨＡＲＵ　ＰＲＯＵＤ栃木フットボールクラブ</t>
    <phoneticPr fontId="3"/>
  </si>
  <si>
    <t>T3</t>
  </si>
  <si>
    <t>フットボールクラブガナドール大田原Ｕ１２</t>
  </si>
  <si>
    <t>W5</t>
  </si>
  <si>
    <t>市野沢ＦＣ</t>
    <phoneticPr fontId="3"/>
  </si>
  <si>
    <t>K1</t>
  </si>
  <si>
    <t>大田原城山サッカークラブ</t>
    <phoneticPr fontId="3"/>
  </si>
  <si>
    <t>A7</t>
  </si>
  <si>
    <t>黒羽Ｆ・ＦＣ</t>
    <phoneticPr fontId="3"/>
  </si>
  <si>
    <t>T5</t>
  </si>
  <si>
    <t>西原ＦＣ</t>
    <phoneticPr fontId="3"/>
  </si>
  <si>
    <t>O5</t>
  </si>
  <si>
    <t>紫塚ＦＣ</t>
    <phoneticPr fontId="3"/>
  </si>
  <si>
    <t>【塩谷・南那須地区】</t>
    <rPh sb="1" eb="3">
      <t>シオヤ</t>
    </rPh>
    <rPh sb="4" eb="7">
      <t>ミナミナス</t>
    </rPh>
    <rPh sb="7" eb="9">
      <t>チク</t>
    </rPh>
    <phoneticPr fontId="38"/>
  </si>
  <si>
    <t>O3</t>
  </si>
  <si>
    <t>フットボールクラブ片岡</t>
  </si>
  <si>
    <t>S5</t>
  </si>
  <si>
    <t>ＹＵＺＵＨＡ　ＦＣ　ジュニア</t>
    <phoneticPr fontId="3"/>
  </si>
  <si>
    <t>B1</t>
  </si>
  <si>
    <t>ヴェルフェ矢板Ｕ－１２・ｆｌｅｕｒ</t>
    <phoneticPr fontId="3"/>
  </si>
  <si>
    <t>Y3</t>
  </si>
  <si>
    <t>ヴェルフェ矢板Ｕ－１２・ｖｅｒｔ</t>
    <phoneticPr fontId="3"/>
  </si>
  <si>
    <t>F2</t>
  </si>
  <si>
    <t>ヴェルフェ矢板Ｕ－１２・ｂｌａｎｃ</t>
    <phoneticPr fontId="3"/>
  </si>
  <si>
    <t>Z1</t>
  </si>
  <si>
    <t>しおやＦＣヴィガウス</t>
    <phoneticPr fontId="3"/>
  </si>
  <si>
    <t>L4</t>
  </si>
  <si>
    <t>フットボールクラブ氏家オレンジ</t>
    <phoneticPr fontId="3"/>
  </si>
  <si>
    <t>H1</t>
  </si>
  <si>
    <t>フットボールクラブ氏家ホワイト</t>
    <phoneticPr fontId="3"/>
  </si>
  <si>
    <t>Q4</t>
  </si>
  <si>
    <t>熟田フットボールクラブ</t>
    <phoneticPr fontId="3"/>
  </si>
  <si>
    <t>E3</t>
  </si>
  <si>
    <t>上松山クラブ</t>
    <phoneticPr fontId="3"/>
  </si>
  <si>
    <t>E2</t>
  </si>
  <si>
    <t>ＦＣ　ＳＦｉＤＡ</t>
    <phoneticPr fontId="3"/>
  </si>
  <si>
    <t>N8</t>
  </si>
  <si>
    <t>さくらボン・ディ・ボーラ</t>
    <phoneticPr fontId="3"/>
  </si>
  <si>
    <t>U5</t>
  </si>
  <si>
    <t>阿久津サッカークラブ</t>
    <phoneticPr fontId="3"/>
  </si>
  <si>
    <t>L3</t>
  </si>
  <si>
    <t>ＢＬＵＥ　ＴＵＮＤＥＲ</t>
    <phoneticPr fontId="3"/>
  </si>
  <si>
    <t>N7</t>
  </si>
  <si>
    <t>高根沢西フットボールクラブ</t>
    <phoneticPr fontId="3"/>
  </si>
  <si>
    <t>M2</t>
  </si>
  <si>
    <t>ＦＣアラノ</t>
    <phoneticPr fontId="3"/>
  </si>
  <si>
    <t>Y2</t>
  </si>
  <si>
    <t>ＦＣバジェルボ那須烏山</t>
    <phoneticPr fontId="3"/>
  </si>
  <si>
    <t>【宇河地区】</t>
    <rPh sb="1" eb="2">
      <t>ヒサシ</t>
    </rPh>
    <rPh sb="2" eb="3">
      <t>カワ</t>
    </rPh>
    <rPh sb="3" eb="5">
      <t>チク</t>
    </rPh>
    <phoneticPr fontId="38"/>
  </si>
  <si>
    <t>H3</t>
  </si>
  <si>
    <t>河内ＳＣジュベニール</t>
  </si>
  <si>
    <t>N3</t>
  </si>
  <si>
    <t>国本ジュニアサッカークラブ</t>
  </si>
  <si>
    <t>E4</t>
  </si>
  <si>
    <t>Ｓ４　スペランツァ</t>
  </si>
  <si>
    <t>G5</t>
  </si>
  <si>
    <t>昭和・戸祭サッカークラブ</t>
  </si>
  <si>
    <t>Q3</t>
  </si>
  <si>
    <t>細谷サッカークラブ</t>
  </si>
  <si>
    <t>O1</t>
  </si>
  <si>
    <t>ともぞうサッカークラブ</t>
  </si>
  <si>
    <t>G4</t>
  </si>
  <si>
    <t>ともぞうサッカークラブＵ１１</t>
  </si>
  <si>
    <t>V5</t>
  </si>
  <si>
    <t>雀宮フットボールクラブ</t>
  </si>
  <si>
    <t>N5</t>
  </si>
  <si>
    <t>緑が丘ＹＦＣサッカー教室</t>
    <phoneticPr fontId="3"/>
  </si>
  <si>
    <t>D1</t>
  </si>
  <si>
    <t>ＮＰＯ法人サウス宇都宮スポーツクラブ</t>
  </si>
  <si>
    <t>D3</t>
  </si>
  <si>
    <t>ＦＣアリーバビクトリー</t>
  </si>
  <si>
    <t>Y4</t>
  </si>
  <si>
    <t>ＦＣアリーバフトゥーロ</t>
  </si>
  <si>
    <t>G1</t>
  </si>
  <si>
    <t>ｕｎｉｏｎｓｐｏｒｔｓｃｌｕｂ</t>
    <phoneticPr fontId="3"/>
  </si>
  <si>
    <t>W4</t>
  </si>
  <si>
    <t>石井フットボールクラブ</t>
  </si>
  <si>
    <t>V4</t>
  </si>
  <si>
    <t>陽東サッカースポーツ少年団</t>
  </si>
  <si>
    <t>J5</t>
  </si>
  <si>
    <t>ＦＣみらい P</t>
  </si>
  <si>
    <t>T2</t>
  </si>
  <si>
    <t>栃木サッカークラブ　Ｕ－１２</t>
  </si>
  <si>
    <t>J3</t>
  </si>
  <si>
    <t>豊郷ジュニアフットボールクラブ宇都宮</t>
  </si>
  <si>
    <t>V3</t>
  </si>
  <si>
    <t>ＦＣグランディール宇都宮</t>
  </si>
  <si>
    <t>K5</t>
  </si>
  <si>
    <t>みはらサッカークラブジュニア</t>
  </si>
  <si>
    <t>C2</t>
  </si>
  <si>
    <t>ＦＣスポルト宇都宮</t>
  </si>
  <si>
    <t>V1</t>
  </si>
  <si>
    <t>カテット白沢サッカースクール</t>
  </si>
  <si>
    <t>Y1</t>
  </si>
  <si>
    <t>カテット白沢サッカースクール ドイス</t>
  </si>
  <si>
    <t>L5</t>
  </si>
  <si>
    <t>ＦＣグラシアス</t>
  </si>
  <si>
    <t>P5</t>
  </si>
  <si>
    <t>ＩＳＯＳＯＣＣＥＲＣＬＵＢ</t>
  </si>
  <si>
    <t>R1</t>
  </si>
  <si>
    <t>宇都宮フットボールクラブジュニア</t>
  </si>
  <si>
    <t>I1</t>
  </si>
  <si>
    <t>宇大附属小サッカースポーツ少年団</t>
  </si>
  <si>
    <t>L2</t>
  </si>
  <si>
    <t>ＳＵＧＡＯサッカークラブ</t>
  </si>
  <si>
    <t>H5</t>
  </si>
  <si>
    <t>富士見サッカースポーツ少年団</t>
  </si>
  <si>
    <t>U3</t>
  </si>
  <si>
    <t>ブラッドレスサッカークラブ</t>
  </si>
  <si>
    <t>N4</t>
  </si>
  <si>
    <t>西部ＦＣ</t>
  </si>
  <si>
    <t>V2</t>
  </si>
  <si>
    <t>本郷北フットボールクラブ</t>
  </si>
  <si>
    <t>Y5</t>
  </si>
  <si>
    <t>上三川サッカークラブ</t>
  </si>
  <si>
    <t>A8</t>
  </si>
  <si>
    <t>ＴＥＡＭ　リフレＳＣ</t>
  </si>
  <si>
    <t>A1</t>
  </si>
  <si>
    <t>ＴＥＡＭ　リフレＳＣ　チェルビアット</t>
  </si>
  <si>
    <t>【上都賀地区】</t>
    <rPh sb="1" eb="4">
      <t>カミツガ</t>
    </rPh>
    <rPh sb="4" eb="6">
      <t>チク</t>
    </rPh>
    <phoneticPr fontId="38"/>
  </si>
  <si>
    <t>H4</t>
  </si>
  <si>
    <t>アルゼンチンサッカークラブ日光</t>
  </si>
  <si>
    <t>U4</t>
  </si>
  <si>
    <t>藤原ＦＣ</t>
  </si>
  <si>
    <t>R2</t>
  </si>
  <si>
    <t>Ｎ　Ｆ　Ｃ</t>
    <phoneticPr fontId="3"/>
  </si>
  <si>
    <t>A3</t>
  </si>
  <si>
    <t>ＮＩＫＫＯ．ＳＰＯＲＴＳ．ＣＬＵＢ</t>
  </si>
  <si>
    <t>B2</t>
  </si>
  <si>
    <t>今市ＦＣプログレス</t>
  </si>
  <si>
    <t>N2</t>
  </si>
  <si>
    <t>今市ジュニオール</t>
    <phoneticPr fontId="3"/>
  </si>
  <si>
    <t>W3</t>
  </si>
  <si>
    <t>さつきが丘スポーツ少年団サッカー部</t>
  </si>
  <si>
    <t>I2</t>
  </si>
  <si>
    <t>鹿沼東光ＦＣ</t>
    <phoneticPr fontId="3"/>
  </si>
  <si>
    <t>S3</t>
  </si>
  <si>
    <t>鹿沼西ＦＣ</t>
    <phoneticPr fontId="3"/>
  </si>
  <si>
    <t>B3</t>
  </si>
  <si>
    <t>ＫＳＣ鹿沼</t>
    <phoneticPr fontId="3"/>
  </si>
  <si>
    <t>【芳賀地区】</t>
    <rPh sb="1" eb="3">
      <t>ハガ</t>
    </rPh>
    <rPh sb="3" eb="5">
      <t>チク</t>
    </rPh>
    <phoneticPr fontId="38"/>
  </si>
  <si>
    <t>A5</t>
  </si>
  <si>
    <t>久下田ＦＣ</t>
  </si>
  <si>
    <t>C4</t>
  </si>
  <si>
    <t>ＪＦＣファイターズ</t>
  </si>
  <si>
    <t>Z2</t>
  </si>
  <si>
    <t>エスペランサＭＯＫＡ</t>
  </si>
  <si>
    <t>R4</t>
  </si>
  <si>
    <t>ＦＣ真岡２１ファンタジーＵ－１２</t>
  </si>
  <si>
    <t>P3</t>
  </si>
  <si>
    <t>ＦＣ真岡２１ファンタジーＵ－１１</t>
  </si>
  <si>
    <t>T1</t>
  </si>
  <si>
    <t>おおぞらＳＣスカイ</t>
  </si>
  <si>
    <t>X4</t>
  </si>
  <si>
    <t>おおぞらＳＣオーシャン</t>
  </si>
  <si>
    <t>G2</t>
  </si>
  <si>
    <t>ＨＦＣ．ＺＥＲＯ真岡</t>
  </si>
  <si>
    <t>M4</t>
  </si>
  <si>
    <t>ＨＦＣ真岡</t>
  </si>
  <si>
    <t>X5</t>
  </si>
  <si>
    <t>茂木ＦＣ</t>
  </si>
  <si>
    <t>M1</t>
  </si>
  <si>
    <t>ＦＣ中村</t>
  </si>
  <si>
    <t>R3</t>
  </si>
  <si>
    <t>ＦＣ中村Ｂ</t>
  </si>
  <si>
    <t>Q1</t>
  </si>
  <si>
    <t>Ｊ－ＳＰＯＲＴＳＦＯＯＴＢＡＬＬＣＬＵＢＵ－１２</t>
  </si>
  <si>
    <t>【下都賀地区】</t>
    <rPh sb="1" eb="4">
      <t>シモツガ</t>
    </rPh>
    <phoneticPr fontId="38"/>
  </si>
  <si>
    <t>F4</t>
  </si>
  <si>
    <t>都賀クラブジュニア</t>
  </si>
  <si>
    <t>Z5</t>
  </si>
  <si>
    <t>合戦場フットボールクラブ</t>
  </si>
  <si>
    <t>M3</t>
  </si>
  <si>
    <t>壬生町ジュニアサッカークラブ</t>
  </si>
  <si>
    <t>D2</t>
  </si>
  <si>
    <t>壬生ＦＣユナイテッド</t>
  </si>
  <si>
    <t>Q2</t>
  </si>
  <si>
    <t>岩舟ＪＦＣ</t>
  </si>
  <si>
    <t>W1</t>
  </si>
  <si>
    <t>野木ＳＳＳ</t>
  </si>
  <si>
    <t>B5</t>
  </si>
  <si>
    <t>藤岡ＪＦＣ</t>
  </si>
  <si>
    <t>M5</t>
  </si>
  <si>
    <t>Ｐｅｇａｓｕｓ藤岡２００７</t>
  </si>
  <si>
    <t>T4</t>
  </si>
  <si>
    <t>ＦＣプリメーロ</t>
  </si>
  <si>
    <t>F5</t>
  </si>
  <si>
    <t>ＦＣ城東</t>
  </si>
  <si>
    <t>O4</t>
  </si>
  <si>
    <t>ＦＣカンピオーネ</t>
  </si>
  <si>
    <t>I4</t>
  </si>
  <si>
    <t>小山三小　ＦＣ</t>
  </si>
  <si>
    <t>Q5</t>
  </si>
  <si>
    <t>大谷北ＦＣフォルテ</t>
  </si>
  <si>
    <t>D5</t>
  </si>
  <si>
    <t>ＦＣがむしゃら</t>
  </si>
  <si>
    <t>I3</t>
  </si>
  <si>
    <t>間東ＦＣミラクルズ</t>
  </si>
  <si>
    <t>K2</t>
  </si>
  <si>
    <t>大谷東フットボールクラブ</t>
  </si>
  <si>
    <t>I5</t>
  </si>
  <si>
    <t>小山ウエストＪＦＣ</t>
  </si>
  <si>
    <t>P2</t>
  </si>
  <si>
    <t>栃木ユナイテッド</t>
  </si>
  <si>
    <t>N1</t>
  </si>
  <si>
    <t>Ｆ．Ｃ．栃木ジュニア</t>
  </si>
  <si>
    <t>A4</t>
  </si>
  <si>
    <t>栃木ジュニオール</t>
  </si>
  <si>
    <t>U2</t>
  </si>
  <si>
    <t>ＴＯＣＨＩＧＩ　ＫＯＵ　ＦＣ</t>
  </si>
  <si>
    <t>C5</t>
  </si>
  <si>
    <t>ＳＡＫＵＲＡ　ＦＯＯＴＢＡＬＬ　ＣＬＵＢ　Ｊｒ</t>
  </si>
  <si>
    <t>W2</t>
  </si>
  <si>
    <t>ＭＯＲＡＮＧＯ栃木フットボールクラブＵ１２</t>
  </si>
  <si>
    <t>X2</t>
  </si>
  <si>
    <t>ＦＣ　ＶＡＬＯＮ</t>
  </si>
  <si>
    <t>K3</t>
  </si>
  <si>
    <t>ＦＣ　ＶＡＬＯＮ　Ｕ１１</t>
  </si>
  <si>
    <t>X1</t>
  </si>
  <si>
    <t>壬生アルマドールフットボールクラブ</t>
  </si>
  <si>
    <t>J1</t>
  </si>
  <si>
    <t>栃木Ｃｈａｒｍｅ．Ｆ．Ｃ</t>
  </si>
  <si>
    <t>第５０回栃木県U-１２サッカー選手権大会　組み合わせ表</t>
    <rPh sb="0" eb="1">
      <t>ダイ</t>
    </rPh>
    <rPh sb="3" eb="4">
      <t>カイ</t>
    </rPh>
    <rPh sb="4" eb="7">
      <t>トチギケン</t>
    </rPh>
    <rPh sb="15" eb="18">
      <t>センシュケン</t>
    </rPh>
    <rPh sb="18" eb="20">
      <t>タイカイ</t>
    </rPh>
    <rPh sb="21" eb="22">
      <t>ク</t>
    </rPh>
    <rPh sb="23" eb="24">
      <t>ア</t>
    </rPh>
    <rPh sb="26" eb="27">
      <t>ヒョウ</t>
    </rPh>
    <phoneticPr fontId="3"/>
  </si>
  <si>
    <t>第1会場</t>
    <rPh sb="0" eb="1">
      <t>ダイ</t>
    </rPh>
    <rPh sb="2" eb="4">
      <t>カイジョウ</t>
    </rPh>
    <phoneticPr fontId="3"/>
  </si>
  <si>
    <t>第２会場</t>
    <rPh sb="0" eb="1">
      <t>ダイ</t>
    </rPh>
    <rPh sb="2" eb="3">
      <t>カイ</t>
    </rPh>
    <rPh sb="3" eb="4">
      <t>ジョウ</t>
    </rPh>
    <phoneticPr fontId="3"/>
  </si>
  <si>
    <t>第３会場</t>
    <rPh sb="0" eb="1">
      <t>ダイ</t>
    </rPh>
    <rPh sb="2" eb="3">
      <t>カイ</t>
    </rPh>
    <rPh sb="3" eb="4">
      <t>ジョウ</t>
    </rPh>
    <phoneticPr fontId="3"/>
  </si>
  <si>
    <t>第４会場</t>
    <rPh sb="0" eb="1">
      <t>ダイ</t>
    </rPh>
    <rPh sb="2" eb="4">
      <t>カイジョウ</t>
    </rPh>
    <phoneticPr fontId="3"/>
  </si>
  <si>
    <t>A</t>
  </si>
  <si>
    <t>AA</t>
  </si>
  <si>
    <t>B</t>
    <phoneticPr fontId="3"/>
  </si>
  <si>
    <t>BB</t>
    <phoneticPr fontId="3"/>
  </si>
  <si>
    <t>C</t>
    <phoneticPr fontId="3"/>
  </si>
  <si>
    <t>CC</t>
    <phoneticPr fontId="3"/>
  </si>
  <si>
    <t>D</t>
    <phoneticPr fontId="3"/>
  </si>
  <si>
    <t>DD</t>
    <phoneticPr fontId="3"/>
  </si>
  <si>
    <t>第５会場</t>
    <rPh sb="0" eb="1">
      <t>ダイ</t>
    </rPh>
    <rPh sb="2" eb="4">
      <t>カイジョウ</t>
    </rPh>
    <phoneticPr fontId="3"/>
  </si>
  <si>
    <t>第６会場</t>
    <rPh sb="0" eb="1">
      <t>ダイ</t>
    </rPh>
    <rPh sb="2" eb="3">
      <t>カイ</t>
    </rPh>
    <rPh sb="3" eb="4">
      <t>ジョウ</t>
    </rPh>
    <phoneticPr fontId="3"/>
  </si>
  <si>
    <t>第７会場</t>
    <rPh sb="0" eb="1">
      <t>ダイ</t>
    </rPh>
    <rPh sb="2" eb="3">
      <t>カイ</t>
    </rPh>
    <rPh sb="3" eb="4">
      <t>ジョウ</t>
    </rPh>
    <phoneticPr fontId="3"/>
  </si>
  <si>
    <t>第８会場</t>
    <rPh sb="0" eb="1">
      <t>ダイ</t>
    </rPh>
    <rPh sb="2" eb="4">
      <t>カイジョウ</t>
    </rPh>
    <phoneticPr fontId="3"/>
  </si>
  <si>
    <t>E</t>
    <phoneticPr fontId="3"/>
  </si>
  <si>
    <t>EE</t>
    <phoneticPr fontId="3"/>
  </si>
  <si>
    <t>F</t>
    <phoneticPr fontId="3"/>
  </si>
  <si>
    <t>FF</t>
    <phoneticPr fontId="3"/>
  </si>
  <si>
    <t>G</t>
    <phoneticPr fontId="3"/>
  </si>
  <si>
    <t>GG</t>
    <phoneticPr fontId="3"/>
  </si>
  <si>
    <t>H</t>
    <phoneticPr fontId="3"/>
  </si>
  <si>
    <t>HH</t>
    <phoneticPr fontId="3"/>
  </si>
  <si>
    <t>第９会場</t>
    <rPh sb="0" eb="1">
      <t>ダイ</t>
    </rPh>
    <rPh sb="2" eb="4">
      <t>カイジョウ</t>
    </rPh>
    <phoneticPr fontId="3"/>
  </si>
  <si>
    <t>第１０会場</t>
    <rPh sb="0" eb="1">
      <t>ダイ</t>
    </rPh>
    <rPh sb="3" eb="4">
      <t>カイ</t>
    </rPh>
    <rPh sb="4" eb="5">
      <t>ジョウ</t>
    </rPh>
    <phoneticPr fontId="3"/>
  </si>
  <si>
    <t>第１１会場</t>
    <rPh sb="0" eb="1">
      <t>ダイ</t>
    </rPh>
    <rPh sb="3" eb="4">
      <t>カイ</t>
    </rPh>
    <rPh sb="4" eb="5">
      <t>ジョウ</t>
    </rPh>
    <phoneticPr fontId="3"/>
  </si>
  <si>
    <t>第１２会場</t>
    <rPh sb="0" eb="1">
      <t>ダイ</t>
    </rPh>
    <rPh sb="3" eb="5">
      <t>カイジョウ</t>
    </rPh>
    <phoneticPr fontId="3"/>
  </si>
  <si>
    <t>I</t>
    <phoneticPr fontId="3"/>
  </si>
  <si>
    <t>II</t>
    <phoneticPr fontId="3"/>
  </si>
  <si>
    <t>J</t>
    <phoneticPr fontId="3"/>
  </si>
  <si>
    <t>JJ</t>
    <phoneticPr fontId="3"/>
  </si>
  <si>
    <t>K</t>
    <phoneticPr fontId="3"/>
  </si>
  <si>
    <t>KK</t>
    <phoneticPr fontId="3"/>
  </si>
  <si>
    <t>L</t>
    <phoneticPr fontId="3"/>
  </si>
  <si>
    <t>LL</t>
    <phoneticPr fontId="3"/>
  </si>
  <si>
    <t>第１３会場</t>
    <rPh sb="0" eb="1">
      <t>ダイ</t>
    </rPh>
    <rPh sb="3" eb="5">
      <t>カイジョウ</t>
    </rPh>
    <phoneticPr fontId="3"/>
  </si>
  <si>
    <t>第１４会場</t>
    <rPh sb="0" eb="1">
      <t>ダイ</t>
    </rPh>
    <rPh sb="3" eb="4">
      <t>カイ</t>
    </rPh>
    <rPh sb="4" eb="5">
      <t>ジョウ</t>
    </rPh>
    <phoneticPr fontId="3"/>
  </si>
  <si>
    <t>第１５会場</t>
    <rPh sb="0" eb="1">
      <t>ダイ</t>
    </rPh>
    <rPh sb="3" eb="4">
      <t>カイ</t>
    </rPh>
    <rPh sb="4" eb="5">
      <t>ジョウ</t>
    </rPh>
    <phoneticPr fontId="3"/>
  </si>
  <si>
    <t>第１６会場</t>
    <rPh sb="0" eb="1">
      <t>ダイ</t>
    </rPh>
    <rPh sb="3" eb="5">
      <t>カイジョウ</t>
    </rPh>
    <phoneticPr fontId="3"/>
  </si>
  <si>
    <t>M</t>
    <phoneticPr fontId="3"/>
  </si>
  <si>
    <t>MM</t>
    <phoneticPr fontId="3"/>
  </si>
  <si>
    <t>N</t>
  </si>
  <si>
    <t>NN</t>
  </si>
  <si>
    <t>O</t>
    <phoneticPr fontId="3"/>
  </si>
  <si>
    <t>OO</t>
    <phoneticPr fontId="3"/>
  </si>
  <si>
    <t>P</t>
    <phoneticPr fontId="3"/>
  </si>
  <si>
    <t>PP</t>
    <phoneticPr fontId="3"/>
  </si>
  <si>
    <t>第１７会場</t>
    <rPh sb="0" eb="1">
      <t>ダイ</t>
    </rPh>
    <rPh sb="3" eb="5">
      <t>カイジョウ</t>
    </rPh>
    <phoneticPr fontId="3"/>
  </si>
  <si>
    <t>第１８会場</t>
    <rPh sb="0" eb="1">
      <t>ダイ</t>
    </rPh>
    <rPh sb="3" eb="4">
      <t>カイ</t>
    </rPh>
    <rPh sb="4" eb="5">
      <t>ジョウ</t>
    </rPh>
    <phoneticPr fontId="3"/>
  </si>
  <si>
    <t>第１９会場</t>
    <rPh sb="0" eb="1">
      <t>ダイ</t>
    </rPh>
    <rPh sb="3" eb="4">
      <t>カイ</t>
    </rPh>
    <rPh sb="4" eb="5">
      <t>ジョウ</t>
    </rPh>
    <phoneticPr fontId="3"/>
  </si>
  <si>
    <t>第２０会場</t>
    <rPh sb="0" eb="1">
      <t>ダイ</t>
    </rPh>
    <rPh sb="3" eb="5">
      <t>カイジョウ</t>
    </rPh>
    <phoneticPr fontId="3"/>
  </si>
  <si>
    <t>Q</t>
    <phoneticPr fontId="3"/>
  </si>
  <si>
    <t>QQ</t>
    <phoneticPr fontId="3"/>
  </si>
  <si>
    <t>R</t>
    <phoneticPr fontId="3"/>
  </si>
  <si>
    <t>RR</t>
    <phoneticPr fontId="3"/>
  </si>
  <si>
    <t>S</t>
    <phoneticPr fontId="3"/>
  </si>
  <si>
    <t>SS</t>
    <phoneticPr fontId="3"/>
  </si>
  <si>
    <t>T</t>
    <phoneticPr fontId="3"/>
  </si>
  <si>
    <t>TT</t>
    <phoneticPr fontId="3"/>
  </si>
  <si>
    <t>第２１会場</t>
    <rPh sb="0" eb="1">
      <t>ダイ</t>
    </rPh>
    <rPh sb="3" eb="5">
      <t>カイジョウ</t>
    </rPh>
    <phoneticPr fontId="3"/>
  </si>
  <si>
    <t>第２２会場</t>
    <rPh sb="0" eb="1">
      <t>ダイ</t>
    </rPh>
    <rPh sb="3" eb="4">
      <t>カイ</t>
    </rPh>
    <rPh sb="4" eb="5">
      <t>ジョウ</t>
    </rPh>
    <phoneticPr fontId="3"/>
  </si>
  <si>
    <t>第２３会場</t>
    <rPh sb="0" eb="1">
      <t>ダイ</t>
    </rPh>
    <rPh sb="3" eb="4">
      <t>カイ</t>
    </rPh>
    <rPh sb="4" eb="5">
      <t>ジョウ</t>
    </rPh>
    <phoneticPr fontId="3"/>
  </si>
  <si>
    <t>第２４会場</t>
    <rPh sb="0" eb="1">
      <t>ダイ</t>
    </rPh>
    <rPh sb="3" eb="5">
      <t>カイジョウ</t>
    </rPh>
    <phoneticPr fontId="3"/>
  </si>
  <si>
    <t>U</t>
    <phoneticPr fontId="3"/>
  </si>
  <si>
    <t>UU</t>
    <phoneticPr fontId="3"/>
  </si>
  <si>
    <t>V</t>
    <phoneticPr fontId="3"/>
  </si>
  <si>
    <t>VV</t>
    <phoneticPr fontId="3"/>
  </si>
  <si>
    <t>W</t>
    <phoneticPr fontId="3"/>
  </si>
  <si>
    <t>WW</t>
    <phoneticPr fontId="3"/>
  </si>
  <si>
    <t>X</t>
    <phoneticPr fontId="3"/>
  </si>
  <si>
    <t>XX</t>
    <phoneticPr fontId="3"/>
  </si>
  <si>
    <t>第２５会場</t>
    <rPh sb="0" eb="1">
      <t>ダイ</t>
    </rPh>
    <rPh sb="3" eb="5">
      <t>カイジョウ</t>
    </rPh>
    <phoneticPr fontId="3"/>
  </si>
  <si>
    <t>第２６会場</t>
    <rPh sb="0" eb="1">
      <t>ダイ</t>
    </rPh>
    <rPh sb="3" eb="5">
      <t>カイジョウ</t>
    </rPh>
    <phoneticPr fontId="3"/>
  </si>
  <si>
    <t>Y</t>
    <phoneticPr fontId="3"/>
  </si>
  <si>
    <t>YY</t>
    <phoneticPr fontId="3"/>
  </si>
  <si>
    <t>Z</t>
  </si>
  <si>
    <t>ZZ</t>
  </si>
  <si>
    <t>第５０回栃木県Ｕ－１２サッカー選手権大会</t>
    <rPh sb="0" eb="1">
      <t>ダイ</t>
    </rPh>
    <rPh sb="3" eb="4">
      <t>カイ</t>
    </rPh>
    <rPh sb="4" eb="7">
      <t>トチギケン</t>
    </rPh>
    <rPh sb="15" eb="20">
      <t>センシュケンタイカイ</t>
    </rPh>
    <phoneticPr fontId="3"/>
  </si>
  <si>
    <t>A１位</t>
    <rPh sb="2" eb="3">
      <t>イ</t>
    </rPh>
    <phoneticPr fontId="3"/>
  </si>
  <si>
    <t>ZZ1位</t>
    <rPh sb="3" eb="4">
      <t>イ</t>
    </rPh>
    <phoneticPr fontId="3"/>
  </si>
  <si>
    <t>B１位</t>
    <rPh sb="2" eb="3">
      <t>イ</t>
    </rPh>
    <phoneticPr fontId="3"/>
  </si>
  <si>
    <t>YY1位</t>
    <rPh sb="3" eb="4">
      <t>イ</t>
    </rPh>
    <phoneticPr fontId="3"/>
  </si>
  <si>
    <t>C１位</t>
    <rPh sb="2" eb="3">
      <t>イ</t>
    </rPh>
    <phoneticPr fontId="3"/>
  </si>
  <si>
    <t>XX1位</t>
    <rPh sb="3" eb="4">
      <t>イ</t>
    </rPh>
    <phoneticPr fontId="3"/>
  </si>
  <si>
    <t>a</t>
    <phoneticPr fontId="3"/>
  </si>
  <si>
    <t>h</t>
    <phoneticPr fontId="3"/>
  </si>
  <si>
    <t>D１位</t>
    <rPh sb="2" eb="3">
      <t>イ</t>
    </rPh>
    <phoneticPr fontId="3"/>
  </si>
  <si>
    <t>WW1位</t>
    <rPh sb="3" eb="4">
      <t>イ</t>
    </rPh>
    <phoneticPr fontId="3"/>
  </si>
  <si>
    <t>E１位</t>
    <rPh sb="2" eb="3">
      <t>イ</t>
    </rPh>
    <phoneticPr fontId="3"/>
  </si>
  <si>
    <t>VV1位</t>
    <rPh sb="3" eb="4">
      <t>イ</t>
    </rPh>
    <phoneticPr fontId="3"/>
  </si>
  <si>
    <t>F１位</t>
    <rPh sb="2" eb="3">
      <t>イ</t>
    </rPh>
    <phoneticPr fontId="3"/>
  </si>
  <si>
    <t>UU1位</t>
    <rPh sb="3" eb="4">
      <t>イ</t>
    </rPh>
    <phoneticPr fontId="3"/>
  </si>
  <si>
    <t>G１位</t>
    <rPh sb="2" eb="3">
      <t>イ</t>
    </rPh>
    <phoneticPr fontId="3"/>
  </si>
  <si>
    <t>TT1位</t>
    <rPh sb="3" eb="4">
      <t>イ</t>
    </rPh>
    <phoneticPr fontId="3"/>
  </si>
  <si>
    <t>H１位</t>
    <rPh sb="2" eb="3">
      <t>イ</t>
    </rPh>
    <phoneticPr fontId="3"/>
  </si>
  <si>
    <t>SS1位</t>
    <rPh sb="3" eb="4">
      <t>イ</t>
    </rPh>
    <phoneticPr fontId="3"/>
  </si>
  <si>
    <t>I１位</t>
    <rPh sb="2" eb="3">
      <t>イ</t>
    </rPh>
    <phoneticPr fontId="3"/>
  </si>
  <si>
    <t>RR1位</t>
    <rPh sb="3" eb="4">
      <t>イ</t>
    </rPh>
    <phoneticPr fontId="3"/>
  </si>
  <si>
    <t>J１位</t>
    <rPh sb="2" eb="3">
      <t>イ</t>
    </rPh>
    <phoneticPr fontId="3"/>
  </si>
  <si>
    <t>QQ1位</t>
    <rPh sb="3" eb="4">
      <t>イ</t>
    </rPh>
    <phoneticPr fontId="3"/>
  </si>
  <si>
    <t>b</t>
    <phoneticPr fontId="3"/>
  </si>
  <si>
    <t>g</t>
    <phoneticPr fontId="3"/>
  </si>
  <si>
    <t>K１位</t>
    <rPh sb="2" eb="3">
      <t>イ</t>
    </rPh>
    <phoneticPr fontId="3"/>
  </si>
  <si>
    <t>PP1位</t>
    <rPh sb="3" eb="4">
      <t>イ</t>
    </rPh>
    <phoneticPr fontId="3"/>
  </si>
  <si>
    <t>L１位</t>
    <rPh sb="2" eb="3">
      <t>イ</t>
    </rPh>
    <phoneticPr fontId="3"/>
  </si>
  <si>
    <t>OO1位</t>
    <rPh sb="3" eb="4">
      <t>イ</t>
    </rPh>
    <phoneticPr fontId="3"/>
  </si>
  <si>
    <t>M１位</t>
    <rPh sb="2" eb="3">
      <t>イ</t>
    </rPh>
    <phoneticPr fontId="3"/>
  </si>
  <si>
    <t>NN1位</t>
    <rPh sb="3" eb="4">
      <t>イ</t>
    </rPh>
    <phoneticPr fontId="3"/>
  </si>
  <si>
    <t>N1位</t>
    <rPh sb="2" eb="3">
      <t>イ</t>
    </rPh>
    <phoneticPr fontId="3"/>
  </si>
  <si>
    <t>MM1位</t>
    <rPh sb="3" eb="4">
      <t>イ</t>
    </rPh>
    <phoneticPr fontId="3"/>
  </si>
  <si>
    <t>O1位</t>
    <rPh sb="2" eb="3">
      <t>イ</t>
    </rPh>
    <phoneticPr fontId="3"/>
  </si>
  <si>
    <t>LL1位</t>
    <rPh sb="3" eb="4">
      <t>イ</t>
    </rPh>
    <phoneticPr fontId="3"/>
  </si>
  <si>
    <t>P1位</t>
    <rPh sb="2" eb="3">
      <t>イ</t>
    </rPh>
    <phoneticPr fontId="3"/>
  </si>
  <si>
    <t>KK1位</t>
    <rPh sb="3" eb="4">
      <t>イ</t>
    </rPh>
    <phoneticPr fontId="3"/>
  </si>
  <si>
    <t>c</t>
    <phoneticPr fontId="3"/>
  </si>
  <si>
    <t>f</t>
    <phoneticPr fontId="3"/>
  </si>
  <si>
    <t>Q1位</t>
    <rPh sb="2" eb="3">
      <t>イ</t>
    </rPh>
    <phoneticPr fontId="3"/>
  </si>
  <si>
    <t>JJ1位</t>
    <rPh sb="3" eb="4">
      <t>イ</t>
    </rPh>
    <phoneticPr fontId="3"/>
  </si>
  <si>
    <t>R1位</t>
    <rPh sb="2" eb="3">
      <t>イ</t>
    </rPh>
    <phoneticPr fontId="3"/>
  </si>
  <si>
    <t>II1位</t>
    <rPh sb="3" eb="4">
      <t>イ</t>
    </rPh>
    <phoneticPr fontId="3"/>
  </si>
  <si>
    <t>S1位</t>
    <rPh sb="2" eb="3">
      <t>イ</t>
    </rPh>
    <phoneticPr fontId="3"/>
  </si>
  <si>
    <t>HH1位</t>
    <rPh sb="3" eb="4">
      <t>イ</t>
    </rPh>
    <phoneticPr fontId="3"/>
  </si>
  <si>
    <t>T1位</t>
    <rPh sb="2" eb="3">
      <t>イ</t>
    </rPh>
    <phoneticPr fontId="3"/>
  </si>
  <si>
    <t>GG1位</t>
    <rPh sb="3" eb="4">
      <t>イ</t>
    </rPh>
    <phoneticPr fontId="3"/>
  </si>
  <si>
    <t>U1位</t>
    <rPh sb="2" eb="3">
      <t>イ</t>
    </rPh>
    <phoneticPr fontId="3"/>
  </si>
  <si>
    <t>FF1位</t>
    <rPh sb="3" eb="4">
      <t>イ</t>
    </rPh>
    <phoneticPr fontId="3"/>
  </si>
  <si>
    <t>V1位</t>
    <rPh sb="2" eb="3">
      <t>イ</t>
    </rPh>
    <phoneticPr fontId="3"/>
  </si>
  <si>
    <t>EE1位</t>
    <rPh sb="3" eb="4">
      <t>イ</t>
    </rPh>
    <phoneticPr fontId="3"/>
  </si>
  <si>
    <t>W1位</t>
    <rPh sb="2" eb="3">
      <t>イ</t>
    </rPh>
    <phoneticPr fontId="3"/>
  </si>
  <si>
    <t>DD1位</t>
    <rPh sb="3" eb="4">
      <t>イ</t>
    </rPh>
    <phoneticPr fontId="3"/>
  </si>
  <si>
    <t>d</t>
    <phoneticPr fontId="3"/>
  </si>
  <si>
    <t>e</t>
    <phoneticPr fontId="3"/>
  </si>
  <si>
    <t>X1位</t>
    <rPh sb="2" eb="3">
      <t>イ</t>
    </rPh>
    <phoneticPr fontId="3"/>
  </si>
  <si>
    <t>CC1位</t>
    <rPh sb="3" eb="4">
      <t>イ</t>
    </rPh>
    <phoneticPr fontId="3"/>
  </si>
  <si>
    <t>Y1位</t>
    <rPh sb="2" eb="3">
      <t>イ</t>
    </rPh>
    <phoneticPr fontId="3"/>
  </si>
  <si>
    <t>BB1位</t>
    <rPh sb="3" eb="4">
      <t>イ</t>
    </rPh>
    <phoneticPr fontId="3"/>
  </si>
  <si>
    <t>Z1位</t>
    <rPh sb="2" eb="3">
      <t>イ</t>
    </rPh>
    <phoneticPr fontId="3"/>
  </si>
  <si>
    <t>AA1位</t>
    <rPh sb="3" eb="4">
      <t>イ</t>
    </rPh>
    <phoneticPr fontId="3"/>
  </si>
  <si>
    <t>A・AAブロック</t>
  </si>
  <si>
    <t>ピッチ</t>
    <phoneticPr fontId="3"/>
  </si>
  <si>
    <t>(</t>
    <phoneticPr fontId="3"/>
  </si>
  <si>
    <t>主，</t>
    <rPh sb="0" eb="1">
      <t>シュ</t>
    </rPh>
    <phoneticPr fontId="3"/>
  </si>
  <si>
    <t>副，</t>
    <rPh sb="0" eb="1">
      <t>フク</t>
    </rPh>
    <phoneticPr fontId="3"/>
  </si>
  <si>
    <t>４ｔｈ</t>
    <phoneticPr fontId="3"/>
  </si>
  <si>
    <t>)</t>
    <phoneticPr fontId="3"/>
  </si>
  <si>
    <t>Ａ</t>
    <phoneticPr fontId="3"/>
  </si>
  <si>
    <t>①</t>
    <phoneticPr fontId="3"/>
  </si>
  <si>
    <t>（</t>
    <phoneticPr fontId="3"/>
  </si>
  <si>
    <t>－</t>
  </si>
  <si>
    <t>）</t>
    <phoneticPr fontId="3"/>
  </si>
  <si>
    <t>5,</t>
    <phoneticPr fontId="3"/>
  </si>
  <si>
    <t>6,</t>
    <phoneticPr fontId="3"/>
  </si>
  <si>
    <t>7,</t>
    <phoneticPr fontId="3"/>
  </si>
  <si>
    <t>Ｂ</t>
    <phoneticPr fontId="3"/>
  </si>
  <si>
    <t>8,</t>
    <phoneticPr fontId="3"/>
  </si>
  <si>
    <t>②</t>
    <phoneticPr fontId="3"/>
  </si>
  <si>
    <t>1,</t>
    <phoneticPr fontId="3"/>
  </si>
  <si>
    <t>2,</t>
    <phoneticPr fontId="3"/>
  </si>
  <si>
    <t>3,</t>
    <phoneticPr fontId="3"/>
  </si>
  <si>
    <t>4,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</si>
  <si>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</si>
  <si>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</si>
  <si>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</si>
  <si>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</si>
  <si>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勝点</t>
    <rPh sb="0" eb="1">
      <t>カ</t>
    </rPh>
    <rPh sb="1" eb="2">
      <t>テン</t>
    </rPh>
    <phoneticPr fontId="3"/>
  </si>
  <si>
    <t>得失点</t>
    <rPh sb="0" eb="3">
      <t>トクシッテン</t>
    </rPh>
    <phoneticPr fontId="3"/>
  </si>
  <si>
    <t>順位</t>
    <rPh sb="0" eb="2">
      <t>ジュンイ</t>
    </rPh>
    <phoneticPr fontId="3"/>
  </si>
  <si>
    <t>B・BBブロック</t>
  </si>
  <si>
    <t>第2会場</t>
    <rPh sb="0" eb="1">
      <t>ダイ</t>
    </rPh>
    <rPh sb="2" eb="4">
      <t>カイジョウ</t>
    </rPh>
    <phoneticPr fontId="3"/>
  </si>
  <si>
    <t>B</t>
  </si>
  <si>
    <t>BB</t>
  </si>
  <si>
    <t>－</t>
    <phoneticPr fontId="3"/>
  </si>
  <si>
    <t>総得点</t>
    <rPh sb="0" eb="3">
      <t>ソウトクテン</t>
    </rPh>
    <phoneticPr fontId="3"/>
  </si>
  <si>
    <t>C・CCブロック</t>
  </si>
  <si>
    <t>第3会場</t>
    <rPh sb="0" eb="1">
      <t>ダイ</t>
    </rPh>
    <rPh sb="2" eb="4">
      <t>カイジョウ</t>
    </rPh>
    <phoneticPr fontId="3"/>
  </si>
  <si>
    <t>C</t>
  </si>
  <si>
    <t>CC</t>
  </si>
  <si>
    <t>D・DDブロック</t>
  </si>
  <si>
    <t>第4会場</t>
    <rPh sb="0" eb="1">
      <t>ダイ</t>
    </rPh>
    <rPh sb="2" eb="4">
      <t>カイジョウ</t>
    </rPh>
    <phoneticPr fontId="3"/>
  </si>
  <si>
    <t>D</t>
  </si>
  <si>
    <t>DD</t>
  </si>
  <si>
    <t>E・EEブロック</t>
  </si>
  <si>
    <t>第5会場</t>
    <rPh sb="0" eb="1">
      <t>ダイ</t>
    </rPh>
    <rPh sb="2" eb="4">
      <t>カイジョウ</t>
    </rPh>
    <phoneticPr fontId="3"/>
  </si>
  <si>
    <t>E</t>
  </si>
  <si>
    <t>EE</t>
  </si>
  <si>
    <t>F・FFブロック</t>
  </si>
  <si>
    <t>第6会場</t>
    <rPh sb="0" eb="1">
      <t>ダイ</t>
    </rPh>
    <rPh sb="2" eb="4">
      <t>カイジョウ</t>
    </rPh>
    <phoneticPr fontId="3"/>
  </si>
  <si>
    <t>F</t>
  </si>
  <si>
    <t>FF</t>
  </si>
  <si>
    <t>G・GGブロック</t>
  </si>
  <si>
    <t>第7会場</t>
    <rPh sb="0" eb="1">
      <t>ダイ</t>
    </rPh>
    <rPh sb="2" eb="4">
      <t>カイジョウ</t>
    </rPh>
    <phoneticPr fontId="3"/>
  </si>
  <si>
    <t>G</t>
  </si>
  <si>
    <t>GG</t>
  </si>
  <si>
    <t>H・HHブロック</t>
  </si>
  <si>
    <t>第8会場</t>
    <rPh sb="0" eb="1">
      <t>ダイ</t>
    </rPh>
    <rPh sb="2" eb="4">
      <t>カイジョウ</t>
    </rPh>
    <phoneticPr fontId="3"/>
  </si>
  <si>
    <t>H</t>
  </si>
  <si>
    <t>HH</t>
  </si>
  <si>
    <t>I・IIブロック</t>
  </si>
  <si>
    <t>第9会場</t>
    <rPh sb="0" eb="1">
      <t>ダイ</t>
    </rPh>
    <rPh sb="2" eb="4">
      <t>カイジョウ</t>
    </rPh>
    <phoneticPr fontId="3"/>
  </si>
  <si>
    <t>I</t>
  </si>
  <si>
    <t>II</t>
  </si>
  <si>
    <t>J・JJブロック</t>
  </si>
  <si>
    <t>第10会場</t>
    <rPh sb="0" eb="1">
      <t>ダイ</t>
    </rPh>
    <rPh sb="3" eb="5">
      <t>カイジョウ</t>
    </rPh>
    <phoneticPr fontId="3"/>
  </si>
  <si>
    <t>J</t>
  </si>
  <si>
    <t>JJ</t>
  </si>
  <si>
    <t>K・KKブロック</t>
  </si>
  <si>
    <t>第11会場</t>
    <rPh sb="0" eb="1">
      <t>ダイ</t>
    </rPh>
    <rPh sb="3" eb="5">
      <t>カイジョウ</t>
    </rPh>
    <phoneticPr fontId="3"/>
  </si>
  <si>
    <t>K</t>
  </si>
  <si>
    <t>KK</t>
  </si>
  <si>
    <t>L・LLブロック</t>
  </si>
  <si>
    <t>第12会場</t>
    <rPh sb="0" eb="1">
      <t>ダイ</t>
    </rPh>
    <rPh sb="3" eb="5">
      <t>カイジョウ</t>
    </rPh>
    <phoneticPr fontId="3"/>
  </si>
  <si>
    <t>L</t>
  </si>
  <si>
    <t>LL</t>
  </si>
  <si>
    <t>M・MMブロック</t>
  </si>
  <si>
    <t>第13会場</t>
    <rPh sb="0" eb="1">
      <t>ダイ</t>
    </rPh>
    <rPh sb="3" eb="5">
      <t>カイジョウ</t>
    </rPh>
    <phoneticPr fontId="3"/>
  </si>
  <si>
    <t>M</t>
  </si>
  <si>
    <t>MM</t>
  </si>
  <si>
    <t>N・NNブロック</t>
  </si>
  <si>
    <t>第14会場</t>
    <rPh sb="0" eb="1">
      <t>ダイ</t>
    </rPh>
    <rPh sb="3" eb="5">
      <t>カイジョウ</t>
    </rPh>
    <phoneticPr fontId="3"/>
  </si>
  <si>
    <t>O・OOブロック</t>
  </si>
  <si>
    <t>第15会場</t>
    <rPh sb="0" eb="1">
      <t>ダイ</t>
    </rPh>
    <rPh sb="3" eb="5">
      <t>カイジョウ</t>
    </rPh>
    <phoneticPr fontId="3"/>
  </si>
  <si>
    <t>O</t>
  </si>
  <si>
    <t>OO</t>
  </si>
  <si>
    <t>P・PPブロック</t>
  </si>
  <si>
    <t>第16会場</t>
    <rPh sb="0" eb="1">
      <t>ダイ</t>
    </rPh>
    <rPh sb="3" eb="5">
      <t>カイジョウ</t>
    </rPh>
    <phoneticPr fontId="3"/>
  </si>
  <si>
    <t>P</t>
  </si>
  <si>
    <t>PP</t>
  </si>
  <si>
    <t>Q・QQブロック</t>
  </si>
  <si>
    <t>第17会場</t>
    <rPh sb="0" eb="1">
      <t>ダイ</t>
    </rPh>
    <rPh sb="3" eb="5">
      <t>カイジョウ</t>
    </rPh>
    <phoneticPr fontId="3"/>
  </si>
  <si>
    <t>Q</t>
  </si>
  <si>
    <t>QQ</t>
  </si>
  <si>
    <t>R・RRブロック</t>
  </si>
  <si>
    <t>第18会場</t>
    <rPh sb="0" eb="1">
      <t>ダイ</t>
    </rPh>
    <rPh sb="3" eb="5">
      <t>カイジョウ</t>
    </rPh>
    <phoneticPr fontId="3"/>
  </si>
  <si>
    <t>R</t>
  </si>
  <si>
    <t>RR</t>
  </si>
  <si>
    <t>S・SSブロック</t>
  </si>
  <si>
    <t>第19会場</t>
    <rPh sb="0" eb="1">
      <t>ダイ</t>
    </rPh>
    <rPh sb="3" eb="5">
      <t>カイジョウ</t>
    </rPh>
    <phoneticPr fontId="3"/>
  </si>
  <si>
    <t>S</t>
  </si>
  <si>
    <t>SS</t>
  </si>
  <si>
    <t>T・TTブロック</t>
  </si>
  <si>
    <t>第20会場</t>
    <rPh sb="0" eb="1">
      <t>ダイ</t>
    </rPh>
    <rPh sb="3" eb="5">
      <t>カイジョウ</t>
    </rPh>
    <phoneticPr fontId="3"/>
  </si>
  <si>
    <t>T</t>
  </si>
  <si>
    <t>TT</t>
  </si>
  <si>
    <t>U・UUブロック</t>
  </si>
  <si>
    <t>第21会場</t>
    <rPh sb="0" eb="1">
      <t>ダイ</t>
    </rPh>
    <rPh sb="3" eb="5">
      <t>カイジョウ</t>
    </rPh>
    <phoneticPr fontId="3"/>
  </si>
  <si>
    <t>U</t>
  </si>
  <si>
    <t>UU</t>
  </si>
  <si>
    <t>V・VVブロック</t>
  </si>
  <si>
    <t>第22会場</t>
    <rPh sb="0" eb="1">
      <t>ダイ</t>
    </rPh>
    <rPh sb="3" eb="5">
      <t>カイジョウ</t>
    </rPh>
    <phoneticPr fontId="3"/>
  </si>
  <si>
    <t>V</t>
  </si>
  <si>
    <t>VV</t>
  </si>
  <si>
    <t>W・WWブロック</t>
  </si>
  <si>
    <t>第23会場</t>
    <rPh sb="0" eb="1">
      <t>ダイ</t>
    </rPh>
    <rPh sb="3" eb="5">
      <t>カイジョウ</t>
    </rPh>
    <phoneticPr fontId="3"/>
  </si>
  <si>
    <t>W</t>
  </si>
  <si>
    <t>WW</t>
  </si>
  <si>
    <t>X・XXブロック</t>
  </si>
  <si>
    <t>第24会場</t>
    <rPh sb="0" eb="1">
      <t>ダイ</t>
    </rPh>
    <rPh sb="3" eb="5">
      <t>カイジョウ</t>
    </rPh>
    <phoneticPr fontId="3"/>
  </si>
  <si>
    <t>X</t>
  </si>
  <si>
    <t>XX</t>
  </si>
  <si>
    <t>Y・YYブロック</t>
  </si>
  <si>
    <t>第25会場</t>
    <rPh sb="0" eb="1">
      <t>ダイ</t>
    </rPh>
    <rPh sb="3" eb="5">
      <t>カイジョウ</t>
    </rPh>
    <phoneticPr fontId="3"/>
  </si>
  <si>
    <t>Y</t>
  </si>
  <si>
    <t>YY</t>
  </si>
  <si>
    <t>Z・ZZブロック</t>
  </si>
  <si>
    <t>第26会場</t>
    <rPh sb="0" eb="1">
      <t>ダイ</t>
    </rPh>
    <rPh sb="3" eb="5">
      <t>カイジョウ</t>
    </rPh>
    <phoneticPr fontId="3"/>
  </si>
  <si>
    <t>第１会場</t>
  </si>
  <si>
    <t>aブロック</t>
    <phoneticPr fontId="3"/>
  </si>
  <si>
    <t>(主，副 ，副 ，4th）</t>
    <phoneticPr fontId="3"/>
  </si>
  <si>
    <t>戦評</t>
    <rPh sb="0" eb="2">
      <t>センピョウ</t>
    </rPh>
    <phoneticPr fontId="3"/>
  </si>
  <si>
    <t>①</t>
  </si>
  <si>
    <t>（</t>
  </si>
  <si>
    <t>ー</t>
  </si>
  <si>
    <t>）</t>
  </si>
  <si>
    <t>（　１　，　４　，　５　，　６　）</t>
    <phoneticPr fontId="3"/>
  </si>
  <si>
    <t>（　７　，　１　，　３　，　２　）</t>
    <phoneticPr fontId="3"/>
  </si>
  <si>
    <t>（  ５  ，　３　，　２　，　４　）</t>
    <phoneticPr fontId="3"/>
  </si>
  <si>
    <t>①勝</t>
    <rPh sb="1" eb="2">
      <t>カ</t>
    </rPh>
    <phoneticPr fontId="3"/>
  </si>
  <si>
    <t>（  ６  ，　７　，　４　，　５　）</t>
    <phoneticPr fontId="3"/>
  </si>
  <si>
    <t>②勝</t>
    <rPh sb="1" eb="2">
      <t>カ</t>
    </rPh>
    <phoneticPr fontId="3"/>
  </si>
  <si>
    <t>③勝</t>
    <rPh sb="1" eb="2">
      <t>カ</t>
    </rPh>
    <phoneticPr fontId="3"/>
  </si>
  <si>
    <t>（  ２  ， ③負　， ３　， １　）</t>
    <phoneticPr fontId="3"/>
  </si>
  <si>
    <t>第２会場</t>
    <phoneticPr fontId="3"/>
  </si>
  <si>
    <t>ｂブロック</t>
    <phoneticPr fontId="3"/>
  </si>
  <si>
    <t>H１位</t>
  </si>
  <si>
    <t>I１位</t>
  </si>
  <si>
    <t>J１位</t>
  </si>
  <si>
    <t>K１位</t>
  </si>
  <si>
    <t>L１位</t>
  </si>
  <si>
    <t>M１位</t>
  </si>
  <si>
    <t>（　４　，　５　，　６　，　１　）</t>
    <phoneticPr fontId="3"/>
  </si>
  <si>
    <t>（　１　，　２　，　３　，　６　）</t>
    <phoneticPr fontId="3"/>
  </si>
  <si>
    <t>（  ６  ， ４　， ５　， ①負　）</t>
    <rPh sb="17" eb="18">
      <t>フ</t>
    </rPh>
    <phoneticPr fontId="3"/>
  </si>
  <si>
    <t>①負</t>
    <rPh sb="1" eb="2">
      <t>マ</t>
    </rPh>
    <phoneticPr fontId="3"/>
  </si>
  <si>
    <t>（  ２  ， ３　， １　， ②負　）</t>
    <rPh sb="17" eb="18">
      <t>フ</t>
    </rPh>
    <phoneticPr fontId="3"/>
  </si>
  <si>
    <t>②負</t>
    <rPh sb="1" eb="2">
      <t>マ</t>
    </rPh>
    <phoneticPr fontId="3"/>
  </si>
  <si>
    <t>第3会場</t>
    <phoneticPr fontId="3"/>
  </si>
  <si>
    <t>cブロック</t>
    <phoneticPr fontId="3"/>
  </si>
  <si>
    <t>第4会場</t>
    <phoneticPr fontId="3"/>
  </si>
  <si>
    <t>ｄブロック</t>
    <phoneticPr fontId="3"/>
  </si>
  <si>
    <t>第5会場</t>
    <phoneticPr fontId="3"/>
  </si>
  <si>
    <t>eブロック</t>
    <phoneticPr fontId="3"/>
  </si>
  <si>
    <t>第6会場</t>
    <phoneticPr fontId="3"/>
  </si>
  <si>
    <t>fブロック</t>
    <phoneticPr fontId="3"/>
  </si>
  <si>
    <t>第7会場</t>
    <phoneticPr fontId="3"/>
  </si>
  <si>
    <t>gブロック</t>
    <phoneticPr fontId="3"/>
  </si>
  <si>
    <t>第8会場</t>
    <phoneticPr fontId="3"/>
  </si>
  <si>
    <t>ｈブロック</t>
    <phoneticPr fontId="3"/>
  </si>
  <si>
    <t>A①</t>
    <phoneticPr fontId="3"/>
  </si>
  <si>
    <t>B①</t>
    <phoneticPr fontId="3"/>
  </si>
  <si>
    <t>A③</t>
    <phoneticPr fontId="3"/>
  </si>
  <si>
    <t>B③</t>
    <phoneticPr fontId="3"/>
  </si>
  <si>
    <t>A②</t>
    <phoneticPr fontId="3"/>
  </si>
  <si>
    <t>B②</t>
    <phoneticPr fontId="3"/>
  </si>
  <si>
    <t>A④</t>
    <phoneticPr fontId="3"/>
  </si>
  <si>
    <t>A①勝</t>
    <rPh sb="2" eb="3">
      <t>カ</t>
    </rPh>
    <phoneticPr fontId="3"/>
  </si>
  <si>
    <t>B①勝</t>
    <rPh sb="2" eb="3">
      <t>カ</t>
    </rPh>
    <phoneticPr fontId="3"/>
  </si>
  <si>
    <t>A②勝</t>
    <rPh sb="2" eb="3">
      <t>カ</t>
    </rPh>
    <phoneticPr fontId="3"/>
  </si>
  <si>
    <t>B②勝</t>
    <rPh sb="2" eb="3">
      <t>カ</t>
    </rPh>
    <phoneticPr fontId="3"/>
  </si>
  <si>
    <t>A③勝</t>
    <rPh sb="2" eb="3">
      <t>カ</t>
    </rPh>
    <phoneticPr fontId="3"/>
  </si>
  <si>
    <t>B③勝</t>
    <rPh sb="2" eb="3">
      <t>カ</t>
    </rPh>
    <phoneticPr fontId="3"/>
  </si>
  <si>
    <t>■成　績</t>
    <rPh sb="1" eb="2">
      <t>シゲル</t>
    </rPh>
    <rPh sb="3" eb="4">
      <t>イサオ</t>
    </rPh>
    <phoneticPr fontId="3"/>
  </si>
  <si>
    <t>優秀選手</t>
    <rPh sb="0" eb="2">
      <t>ユウシュウ</t>
    </rPh>
    <rPh sb="2" eb="4">
      <t>センシュ</t>
    </rPh>
    <phoneticPr fontId="3"/>
  </si>
  <si>
    <t>優　勝</t>
    <rPh sb="0" eb="1">
      <t>ユウ</t>
    </rPh>
    <rPh sb="2" eb="3">
      <t>マサル</t>
    </rPh>
    <phoneticPr fontId="3"/>
  </si>
  <si>
    <t>(               )</t>
    <phoneticPr fontId="3"/>
  </si>
  <si>
    <t>準優勝</t>
    <rPh sb="0" eb="3">
      <t>ジュンユウショウ</t>
    </rPh>
    <phoneticPr fontId="3"/>
  </si>
  <si>
    <t>３位</t>
    <rPh sb="1" eb="2">
      <t>イ</t>
    </rPh>
    <phoneticPr fontId="3"/>
  </si>
  <si>
    <t>敢闘賞</t>
    <rPh sb="0" eb="3">
      <t>カントウショウ</t>
    </rPh>
    <phoneticPr fontId="3"/>
  </si>
  <si>
    <t>総得点</t>
  </si>
  <si>
    <t>■第1日  2月26日  一次リーグ</t>
    <rPh sb="1" eb="2">
      <t>ダイ</t>
    </rPh>
    <rPh sb="7" eb="8">
      <t>ツキ</t>
    </rPh>
    <rPh sb="10" eb="11">
      <t>ニチ</t>
    </rPh>
    <phoneticPr fontId="3"/>
  </si>
  <si>
    <t>⑥</t>
    <phoneticPr fontId="3"/>
  </si>
  <si>
    <t>④勝</t>
    <rPh sb="1" eb="2">
      <t>カ</t>
    </rPh>
    <phoneticPr fontId="3"/>
  </si>
  <si>
    <t>（  ④負  ，⑤負　， ⑤負　， ④負　）</t>
    <rPh sb="4" eb="5">
      <t>マ</t>
    </rPh>
    <rPh sb="9" eb="10">
      <t>マ</t>
    </rPh>
    <rPh sb="19" eb="20">
      <t>マ</t>
    </rPh>
    <phoneticPr fontId="3"/>
  </si>
  <si>
    <t>④負</t>
    <rPh sb="1" eb="2">
      <t>マ</t>
    </rPh>
    <phoneticPr fontId="3"/>
  </si>
  <si>
    <t>④勝</t>
    <rPh sb="1" eb="2">
      <t>カ</t>
    </rPh>
    <phoneticPr fontId="3"/>
  </si>
  <si>
    <t>（  ③負  ， ④負　， ④負　， ③負　）</t>
    <rPh sb="4" eb="5">
      <t>マ</t>
    </rPh>
    <rPh sb="10" eb="11">
      <t>マ</t>
    </rPh>
    <rPh sb="15" eb="16">
      <t>マ</t>
    </rPh>
    <rPh sb="20" eb="21">
      <t>フ</t>
    </rPh>
    <phoneticPr fontId="3"/>
  </si>
  <si>
    <t>③負</t>
    <rPh sb="1" eb="2">
      <t>マ</t>
    </rPh>
    <phoneticPr fontId="3"/>
  </si>
  <si>
    <t>⑤勝</t>
    <rPh sb="1" eb="2">
      <t>カ</t>
    </rPh>
    <phoneticPr fontId="3"/>
  </si>
  <si>
    <t>真岡市総合運動公園運動広場A</t>
    <rPh sb="0" eb="3">
      <t>モオカシ</t>
    </rPh>
    <rPh sb="3" eb="5">
      <t>ソウゴウ</t>
    </rPh>
    <rPh sb="5" eb="7">
      <t>ウンドウ</t>
    </rPh>
    <rPh sb="7" eb="9">
      <t>コウエン</t>
    </rPh>
    <rPh sb="9" eb="11">
      <t>ウンドウ</t>
    </rPh>
    <rPh sb="11" eb="13">
      <t>ヒロバ</t>
    </rPh>
    <phoneticPr fontId="3"/>
  </si>
  <si>
    <t>会場</t>
  </si>
  <si>
    <t>A④</t>
  </si>
  <si>
    <t>A③</t>
  </si>
  <si>
    <t>B③</t>
  </si>
  <si>
    <t>A①</t>
  </si>
  <si>
    <t>B①</t>
  </si>
  <si>
    <t>A②</t>
  </si>
  <si>
    <t>B②</t>
  </si>
  <si>
    <t>準々決勝</t>
  </si>
  <si>
    <t>主、 副 、 副 、 4th</t>
  </si>
  <si>
    <t>審判委員会</t>
    <rPh sb="0" eb="2">
      <t>シンパン</t>
    </rPh>
    <rPh sb="2" eb="5">
      <t>イインカイ</t>
    </rPh>
    <phoneticPr fontId="3"/>
  </si>
  <si>
    <t>準決勝</t>
  </si>
  <si>
    <t>決勝</t>
  </si>
  <si>
    <t>■第2日　2月27日　決勝トーナメント　１・２・３回戦</t>
    <rPh sb="1" eb="2">
      <t>ダイ</t>
    </rPh>
    <rPh sb="11" eb="13">
      <t>ケッショウ</t>
    </rPh>
    <rPh sb="25" eb="27">
      <t>カイセン</t>
    </rPh>
    <phoneticPr fontId="3"/>
  </si>
  <si>
    <t>■第3日　3月5日 　決勝トーナメント　準々決勝・準決勝・決勝　</t>
    <rPh sb="1" eb="2">
      <t>ダイ</t>
    </rPh>
    <rPh sb="11" eb="13">
      <t>ケッショウ</t>
    </rPh>
    <rPh sb="20" eb="22">
      <t>ジュンジュン</t>
    </rPh>
    <rPh sb="22" eb="24">
      <t>ケッショウ</t>
    </rPh>
    <rPh sb="25" eb="28">
      <t>ジュンケッショウ</t>
    </rPh>
    <rPh sb="29" eb="31">
      <t>ケッショウ</t>
    </rPh>
    <phoneticPr fontId="3"/>
  </si>
  <si>
    <t>15分ｰ5分ｰ15分</t>
    <rPh sb="2" eb="3">
      <t>フン</t>
    </rPh>
    <rPh sb="5" eb="6">
      <t>フン</t>
    </rPh>
    <rPh sb="9" eb="10">
      <t>フン</t>
    </rPh>
    <phoneticPr fontId="3"/>
  </si>
  <si>
    <t>佐野市運動公園第2多目的球技場B</t>
    <rPh sb="0" eb="8">
      <t>サノシウンドウコウエンダイ</t>
    </rPh>
    <rPh sb="9" eb="16">
      <t>タモクテキキュウギジョウb</t>
    </rPh>
    <phoneticPr fontId="3"/>
  </si>
  <si>
    <t>真岡市総合運動公園運動広場B</t>
    <rPh sb="0" eb="2">
      <t>モオカ</t>
    </rPh>
    <rPh sb="2" eb="3">
      <t>シ</t>
    </rPh>
    <rPh sb="3" eb="5">
      <t>ソウゴウ</t>
    </rPh>
    <rPh sb="5" eb="7">
      <t>ウンドウ</t>
    </rPh>
    <rPh sb="7" eb="9">
      <t>コウエン</t>
    </rPh>
    <rPh sb="9" eb="11">
      <t>ウンドウ</t>
    </rPh>
    <rPh sb="11" eb="13">
      <t>ヒロバ</t>
    </rPh>
    <phoneticPr fontId="3"/>
  </si>
  <si>
    <t>東部運動広場サッカー場A</t>
    <rPh sb="0" eb="2">
      <t>トウブ</t>
    </rPh>
    <rPh sb="2" eb="4">
      <t>ウンドウ</t>
    </rPh>
    <rPh sb="4" eb="6">
      <t>ヒロバ</t>
    </rPh>
    <rPh sb="10" eb="11">
      <t>ジョウ</t>
    </rPh>
    <phoneticPr fontId="35"/>
  </si>
  <si>
    <t>東部運動広場サッカー場B</t>
    <rPh sb="0" eb="2">
      <t>トウブ</t>
    </rPh>
    <rPh sb="2" eb="4">
      <t>ウンドウ</t>
    </rPh>
    <rPh sb="4" eb="6">
      <t>ヒロバ</t>
    </rPh>
    <rPh sb="10" eb="11">
      <t>ジョウ</t>
    </rPh>
    <phoneticPr fontId="35"/>
  </si>
  <si>
    <t>益子町民センターグランドA</t>
    <rPh sb="0" eb="2">
      <t>マシコ</t>
    </rPh>
    <rPh sb="2" eb="4">
      <t>チョウミン</t>
    </rPh>
    <phoneticPr fontId="3"/>
  </si>
  <si>
    <t>益子町民センターグランドB</t>
    <rPh sb="0" eb="2">
      <t>マシコ</t>
    </rPh>
    <rPh sb="2" eb="4">
      <t>チョウミン</t>
    </rPh>
    <phoneticPr fontId="3"/>
  </si>
  <si>
    <t>鬼怒自然公園サッカー場（クレー）A</t>
    <rPh sb="0" eb="2">
      <t>キヌ</t>
    </rPh>
    <rPh sb="2" eb="4">
      <t>シゼン</t>
    </rPh>
    <rPh sb="4" eb="6">
      <t>コウエン</t>
    </rPh>
    <rPh sb="10" eb="11">
      <t>ジョウ</t>
    </rPh>
    <phoneticPr fontId="3"/>
  </si>
  <si>
    <t>鬼怒自然公園サッカー場（クレー）B</t>
    <rPh sb="0" eb="2">
      <t>キヌ</t>
    </rPh>
    <rPh sb="2" eb="4">
      <t>シゼン</t>
    </rPh>
    <rPh sb="4" eb="6">
      <t>コウエン</t>
    </rPh>
    <rPh sb="10" eb="11">
      <t>ジョウ</t>
    </rPh>
    <phoneticPr fontId="3"/>
  </si>
  <si>
    <t>鬼怒自然公園サッカー場（クレー）C</t>
    <rPh sb="0" eb="2">
      <t>キヌ</t>
    </rPh>
    <rPh sb="2" eb="4">
      <t>シゼン</t>
    </rPh>
    <rPh sb="4" eb="6">
      <t>コウエン</t>
    </rPh>
    <rPh sb="10" eb="11">
      <t>ジョウ</t>
    </rPh>
    <phoneticPr fontId="3"/>
  </si>
  <si>
    <t>鬼怒自然公園サッカー場（クレー）D</t>
    <rPh sb="0" eb="2">
      <t>キヌ</t>
    </rPh>
    <rPh sb="2" eb="4">
      <t>シゼン</t>
    </rPh>
    <rPh sb="4" eb="6">
      <t>コウエン</t>
    </rPh>
    <rPh sb="10" eb="11">
      <t>ジョウ</t>
    </rPh>
    <phoneticPr fontId="3"/>
  </si>
  <si>
    <t>久下田FC</t>
    <rPh sb="0" eb="3">
      <t>クゲタ</t>
    </rPh>
    <phoneticPr fontId="3"/>
  </si>
  <si>
    <t>佐野市運動公園第１多目的球技場A</t>
    <rPh sb="0" eb="3">
      <t>サノシ</t>
    </rPh>
    <rPh sb="3" eb="5">
      <t>ウンドウ</t>
    </rPh>
    <rPh sb="5" eb="7">
      <t>コウエン</t>
    </rPh>
    <rPh sb="7" eb="8">
      <t>ダイ</t>
    </rPh>
    <rPh sb="9" eb="12">
      <t>タモクテキ</t>
    </rPh>
    <rPh sb="12" eb="15">
      <t>キュウギジョウ</t>
    </rPh>
    <phoneticPr fontId="3"/>
  </si>
  <si>
    <t>佐野市運動公園第１多目的球技場B</t>
    <rPh sb="0" eb="8">
      <t>サノシウンドウコウエンダイ</t>
    </rPh>
    <rPh sb="9" eb="16">
      <t>タモクテキキュウギジョウb</t>
    </rPh>
    <phoneticPr fontId="3"/>
  </si>
  <si>
    <t>佐野市運動公園第２多目的球技場A</t>
    <rPh sb="0" eb="3">
      <t>サノシ</t>
    </rPh>
    <rPh sb="3" eb="5">
      <t>ウンドウ</t>
    </rPh>
    <rPh sb="5" eb="7">
      <t>コウエン</t>
    </rPh>
    <rPh sb="7" eb="8">
      <t>ダイ</t>
    </rPh>
    <rPh sb="9" eb="12">
      <t>タモクテキ</t>
    </rPh>
    <rPh sb="12" eb="15">
      <t>キュウギジョウ</t>
    </rPh>
    <phoneticPr fontId="3"/>
  </si>
  <si>
    <t>佐野市運動公園第２多目的球技場B</t>
    <rPh sb="0" eb="8">
      <t>サノシウンドウコウエンダイ</t>
    </rPh>
    <rPh sb="9" eb="16">
      <t>タモクテキキュウギジョウb</t>
    </rPh>
    <phoneticPr fontId="3"/>
  </si>
  <si>
    <t>田沼ＦＣリュミエールＳ</t>
    <rPh sb="0" eb="11">
      <t>タヌマfcリュミエールs</t>
    </rPh>
    <phoneticPr fontId="3"/>
  </si>
  <si>
    <t>葛生</t>
    <rPh sb="0" eb="2">
      <t>クズウ</t>
    </rPh>
    <phoneticPr fontId="3"/>
  </si>
  <si>
    <t>Ｊ－ＳＰＯＲＴＳＦＯＯＴＢＡＬＬＣＬＵＢＵ－１２</t>
    <phoneticPr fontId="3"/>
  </si>
  <si>
    <t>三重山前</t>
    <rPh sb="0" eb="2">
      <t>ミエ</t>
    </rPh>
    <rPh sb="2" eb="4">
      <t>ヤママエ</t>
    </rPh>
    <phoneticPr fontId="3"/>
  </si>
  <si>
    <t>佐野ＳＳＳ</t>
    <rPh sb="0" eb="2">
      <t>サノ</t>
    </rPh>
    <phoneticPr fontId="3"/>
  </si>
  <si>
    <t>（ＦＣ中村　）</t>
    <rPh sb="3" eb="5">
      <t>ナカムラ</t>
    </rPh>
    <phoneticPr fontId="3"/>
  </si>
  <si>
    <t>（ＨＦＣ真岡）</t>
    <phoneticPr fontId="3"/>
  </si>
  <si>
    <t>（田沼ＦＣリュミエールＳ）</t>
    <rPh sb="1" eb="12">
      <t>タヌマfcリュミエールs</t>
    </rPh>
    <phoneticPr fontId="3"/>
  </si>
  <si>
    <t>（ＦＣ真岡２１ファンタジーＵ１１）</t>
    <rPh sb="1" eb="14">
      <t>fcシンオカ21ファンタジーu</t>
    </rPh>
    <phoneticPr fontId="3"/>
  </si>
  <si>
    <t>駐車券取消</t>
    <rPh sb="0" eb="3">
      <t>チュウシャケン</t>
    </rPh>
    <rPh sb="3" eb="5">
      <t>トリケシ</t>
    </rPh>
    <phoneticPr fontId="3"/>
  </si>
  <si>
    <t>駐車券６枚要発行</t>
    <rPh sb="0" eb="3">
      <t>チュウシャケン</t>
    </rPh>
    <rPh sb="4" eb="5">
      <t>マイ</t>
    </rPh>
    <rPh sb="5" eb="6">
      <t>ヨウ</t>
    </rPh>
    <rPh sb="6" eb="8">
      <t>ハッコウ</t>
    </rPh>
    <phoneticPr fontId="3"/>
  </si>
  <si>
    <t>【会場準備担当】</t>
    <rPh sb="1" eb="3">
      <t>カイジョウ</t>
    </rPh>
    <rPh sb="3" eb="5">
      <t>ジュンビ</t>
    </rPh>
    <rPh sb="5" eb="7">
      <t>タントウ</t>
    </rPh>
    <phoneticPr fontId="3"/>
  </si>
  <si>
    <t>城見ヶ丘運動公園A</t>
    <rPh sb="0" eb="8">
      <t>シロミガオカウンドウコウエン</t>
    </rPh>
    <phoneticPr fontId="3"/>
  </si>
  <si>
    <t>LUXPERIOR FOOTBALL PARK</t>
    <phoneticPr fontId="35"/>
  </si>
  <si>
    <t>佐野市運動公園第1多目的球技場A</t>
    <rPh sb="0" eb="8">
      <t>サノシウンドウコウエンダイ</t>
    </rPh>
    <rPh sb="9" eb="15">
      <t>タモクテキキュウギジョウ</t>
    </rPh>
    <phoneticPr fontId="3"/>
  </si>
  <si>
    <t>市貝町城見ヶ丘運動公園B</t>
    <rPh sb="0" eb="3">
      <t>イチカイマチ</t>
    </rPh>
    <rPh sb="3" eb="11">
      <t>シロミガオカウンドウコウエン</t>
    </rPh>
    <phoneticPr fontId="3"/>
  </si>
  <si>
    <t>a</t>
    <phoneticPr fontId="3"/>
  </si>
  <si>
    <t>b</t>
    <phoneticPr fontId="3"/>
  </si>
  <si>
    <t>佐野市運動公園第1多目的球技場B</t>
    <rPh sb="0" eb="8">
      <t>サノシウンドウコウエンダイ</t>
    </rPh>
    <rPh sb="9" eb="16">
      <t>タモクテキキュウギジョウb</t>
    </rPh>
    <phoneticPr fontId="3"/>
  </si>
  <si>
    <t>市貝町城見ヶ丘運動公園A</t>
    <rPh sb="0" eb="3">
      <t>イチカイマチ</t>
    </rPh>
    <rPh sb="3" eb="7">
      <t>シロミガオカ</t>
    </rPh>
    <rPh sb="7" eb="9">
      <t>ウンドウ</t>
    </rPh>
    <rPh sb="9" eb="11">
      <t>コウエン</t>
    </rPh>
    <phoneticPr fontId="3"/>
  </si>
  <si>
    <t>市貝町城見ヶ丘運動公園</t>
    <rPh sb="0" eb="3">
      <t>イチカイマチ</t>
    </rPh>
    <rPh sb="3" eb="7">
      <t>シロミガオカ</t>
    </rPh>
    <rPh sb="7" eb="9">
      <t>ウンドウ</t>
    </rPh>
    <rPh sb="9" eb="11">
      <t>コウエン</t>
    </rPh>
    <phoneticPr fontId="3"/>
  </si>
  <si>
    <t>c</t>
    <phoneticPr fontId="3"/>
  </si>
  <si>
    <t>佐野市運動公園第2多目的球技場A</t>
    <rPh sb="0" eb="3">
      <t>サノシ</t>
    </rPh>
    <rPh sb="3" eb="5">
      <t>ウンドウ</t>
    </rPh>
    <rPh sb="5" eb="7">
      <t>コウエン</t>
    </rPh>
    <rPh sb="7" eb="8">
      <t>ダイ</t>
    </rPh>
    <rPh sb="9" eb="12">
      <t>タモクテキ</t>
    </rPh>
    <rPh sb="12" eb="15">
      <t>キュウギジョウ</t>
    </rPh>
    <phoneticPr fontId="3"/>
  </si>
  <si>
    <t>d</t>
    <phoneticPr fontId="3"/>
  </si>
  <si>
    <t>真岡市総合運動公園運動広場AB</t>
    <rPh sb="0" eb="3">
      <t>モオカシ</t>
    </rPh>
    <rPh sb="3" eb="5">
      <t>ソウゴウ</t>
    </rPh>
    <rPh sb="5" eb="7">
      <t>ウンドウ</t>
    </rPh>
    <rPh sb="7" eb="9">
      <t>コウエン</t>
    </rPh>
    <rPh sb="9" eb="11">
      <t>ウンドウ</t>
    </rPh>
    <rPh sb="11" eb="13">
      <t>ヒロバ</t>
    </rPh>
    <phoneticPr fontId="3"/>
  </si>
  <si>
    <t>矢板市運動公園サッカー場AB</t>
    <rPh sb="0" eb="3">
      <t>ヤイタシ</t>
    </rPh>
    <rPh sb="3" eb="5">
      <t>ウンドウ</t>
    </rPh>
    <rPh sb="5" eb="7">
      <t>コウエン</t>
    </rPh>
    <rPh sb="11" eb="12">
      <t>ジョウ</t>
    </rPh>
    <phoneticPr fontId="3"/>
  </si>
  <si>
    <t>益子町南運動公園B</t>
    <rPh sb="0" eb="2">
      <t>マシコ</t>
    </rPh>
    <rPh sb="2" eb="3">
      <t>マチ</t>
    </rPh>
    <rPh sb="3" eb="4">
      <t>ミナミ</t>
    </rPh>
    <rPh sb="4" eb="6">
      <t>ウンドウ</t>
    </rPh>
    <rPh sb="6" eb="8">
      <t>コウエン</t>
    </rPh>
    <phoneticPr fontId="3"/>
  </si>
  <si>
    <t>益子町南運動公園A</t>
    <rPh sb="0" eb="2">
      <t>マシコ</t>
    </rPh>
    <rPh sb="2" eb="3">
      <t>マチ</t>
    </rPh>
    <rPh sb="3" eb="4">
      <t>ミナミ</t>
    </rPh>
    <rPh sb="4" eb="6">
      <t>ウンドウ</t>
    </rPh>
    <rPh sb="6" eb="8">
      <t>コウエン</t>
    </rPh>
    <phoneticPr fontId="3"/>
  </si>
  <si>
    <t>城見ヶ丘運動公園B</t>
    <rPh sb="0" eb="9">
      <t>シロミガオカウンドウコウエンb</t>
    </rPh>
    <phoneticPr fontId="3"/>
  </si>
  <si>
    <t>高西　さくらボンディ</t>
    <rPh sb="0" eb="2">
      <t>タカニシ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</si>
</sst>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sz val="20"/>
      <name val="ＤＨＰ平成ゴシックW5"/>
      <family val="3"/>
      <charset val="128"/>
    </font>
    <font>
      <b/>
      <sz val="18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b/>
      <sz val="20"/>
      <name val="ＤＨＰ平成ゴシックW5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6"/>
      <name val="ＭＳ Ｐゴシック"/>
      <family val="3"/>
      <charset val="128"/>
      <scheme val="major"/>
    </font>
    <font>
      <b/>
      <sz val="26"/>
      <name val="HGｺﾞｼｯｸE"/>
      <family val="3"/>
      <charset val="128"/>
    </font>
    <font>
      <b/>
      <sz val="18"/>
      <name val="BIZ UDPゴシック"/>
      <family val="3"/>
      <charset val="128"/>
    </font>
    <font>
      <sz val="11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HG正楷書体-PRO"/>
      <family val="4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name val="ＤＨＰ特太ゴシック体"/>
      <family val="3"/>
      <charset val="128"/>
    </font>
    <font>
      <sz val="20"/>
      <color theme="1"/>
      <name val="ＤＨＰ特太ゴシック体"/>
      <family val="3"/>
      <charset val="128"/>
    </font>
    <font>
      <b/>
      <sz val="11"/>
      <name val="ＭＳ Ｐゴシック"/>
      <family val="3"/>
      <charset val="128"/>
      <scheme val="major"/>
    </font>
    <font>
      <sz val="11"/>
      <name val="ＤＨＰ特太ゴシック体"/>
      <family val="3"/>
      <charset val="128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11"/>
      <color theme="1"/>
      <name val="BIZ UDPゴシック"/>
      <family val="3"/>
      <charset val="128"/>
    </font>
    <font>
      <sz val="11"/>
      <color rgb="FF000000"/>
      <name val="Biz udp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3"/>
      <name val="ＭＳ Ｐゴシック"/>
      <family val="3"/>
      <charset val="128"/>
    </font>
    <font>
      <sz val="18"/>
      <color theme="0"/>
      <name val="ＭＳ Ｐゴシック"/>
      <family val="3"/>
      <charset val="128"/>
      <scheme val="minor"/>
    </font>
    <font>
      <sz val="18"/>
      <name val="ＤＨＰ平成ゴシックW5"/>
      <family val="3"/>
      <charset val="128"/>
    </font>
    <font>
      <sz val="20"/>
      <name val="HG正楷書体-PRO"/>
      <family val="4"/>
      <charset val="128"/>
    </font>
    <font>
      <sz val="10"/>
      <color theme="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sz val="20"/>
      <name val="ＤＨＰ特太ゴシック体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indexed="64"/>
      </bottom>
      <diagonal style="thin">
        <color auto="1"/>
      </diagonal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</cellStyleXfs>
  <cellXfs count="459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0" fillId="0" borderId="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6" fillId="0" borderId="0" xfId="0" applyFont="1" applyAlignment="1">
      <alignment vertical="center" textRotation="255"/>
    </xf>
    <xf numFmtId="0" fontId="6" fillId="0" borderId="0" xfId="0" applyFont="1" applyAlignment="1">
      <alignment vertical="distributed" textRotation="255" wrapText="1"/>
    </xf>
    <xf numFmtId="0" fontId="0" fillId="0" borderId="0" xfId="0" applyAlignment="1">
      <alignment vertical="distributed" textRotation="255" wrapText="1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vertical="center" shrinkToFit="1"/>
    </xf>
    <xf numFmtId="0" fontId="13" fillId="0" borderId="0" xfId="0" applyFont="1" applyAlignment="1">
      <alignment horizontal="distributed" vertical="center"/>
    </xf>
    <xf numFmtId="0" fontId="7" fillId="0" borderId="0" xfId="0" applyFont="1">
      <alignment vertical="center"/>
    </xf>
    <xf numFmtId="0" fontId="15" fillId="0" borderId="0" xfId="0" applyFont="1" applyAlignment="1">
      <alignment vertical="center" shrinkToFit="1"/>
    </xf>
    <xf numFmtId="0" fontId="17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16" fillId="0" borderId="0" xfId="0" applyFont="1" applyAlignment="1">
      <alignment horizontal="center" vertical="center"/>
    </xf>
    <xf numFmtId="0" fontId="0" fillId="0" borderId="11" xfId="0" applyBorder="1">
      <alignment vertical="center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 textRotation="91"/>
    </xf>
    <xf numFmtId="0" fontId="17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1" fillId="0" borderId="0" xfId="0" applyFont="1" applyAlignment="1">
      <alignment horizontal="distributed" vertical="center"/>
    </xf>
    <xf numFmtId="0" fontId="22" fillId="0" borderId="6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255" shrinkToFit="1"/>
    </xf>
    <xf numFmtId="0" fontId="8" fillId="0" borderId="0" xfId="0" applyFont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5" xfId="0" applyFont="1" applyBorder="1">
      <alignment vertical="center"/>
    </xf>
    <xf numFmtId="0" fontId="6" fillId="0" borderId="9" xfId="0" applyFont="1" applyBorder="1" applyAlignment="1">
      <alignment vertical="center" textRotation="255" shrinkToFit="1"/>
    </xf>
    <xf numFmtId="0" fontId="7" fillId="0" borderId="0" xfId="0" applyFont="1" applyAlignment="1">
      <alignment horizontal="center" vertical="distributed" textRotation="255" shrinkToFit="1"/>
    </xf>
    <xf numFmtId="0" fontId="7" fillId="0" borderId="0" xfId="0" applyFont="1" applyAlignment="1">
      <alignment horizontal="center" vertical="distributed" textRotation="255"/>
    </xf>
    <xf numFmtId="0" fontId="5" fillId="0" borderId="0" xfId="0" applyFont="1" applyAlignment="1">
      <alignment horizontal="center" vertical="distributed" textRotation="255" shrinkToFit="1"/>
    </xf>
    <xf numFmtId="0" fontId="6" fillId="0" borderId="0" xfId="0" applyFont="1" applyAlignment="1">
      <alignment vertical="center" textRotation="255" shrinkToFit="1"/>
    </xf>
    <xf numFmtId="0" fontId="6" fillId="0" borderId="0" xfId="0" applyFont="1" applyAlignment="1">
      <alignment horizontal="center" vertical="center" textRotation="255" wrapText="1" shrinkToFi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0" fillId="0" borderId="22" xfId="0" applyBorder="1">
      <alignment vertical="center"/>
    </xf>
    <xf numFmtId="0" fontId="24" fillId="0" borderId="1" xfId="0" applyFont="1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0" fontId="0" fillId="0" borderId="24" xfId="0" applyBorder="1">
      <alignment vertical="center"/>
    </xf>
    <xf numFmtId="0" fontId="0" fillId="0" borderId="13" xfId="0" applyBorder="1">
      <alignment vertical="center"/>
    </xf>
    <xf numFmtId="0" fontId="25" fillId="0" borderId="0" xfId="0" applyFont="1" applyAlignment="1">
      <alignment horizontal="right" vertical="center"/>
    </xf>
    <xf numFmtId="0" fontId="25" fillId="0" borderId="13" xfId="0" applyFont="1" applyBorder="1" applyAlignment="1">
      <alignment horizontal="right" vertical="center"/>
    </xf>
    <xf numFmtId="0" fontId="25" fillId="0" borderId="11" xfId="0" applyFont="1" applyBorder="1" applyAlignment="1">
      <alignment horizontal="right" vertical="center"/>
    </xf>
    <xf numFmtId="0" fontId="25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vertical="center" textRotation="255"/>
    </xf>
    <xf numFmtId="0" fontId="0" fillId="0" borderId="27" xfId="0" applyBorder="1">
      <alignment vertical="center"/>
    </xf>
    <xf numFmtId="0" fontId="24" fillId="0" borderId="0" xfId="0" applyFont="1" applyAlignment="1">
      <alignment vertical="center" shrinkToFit="1"/>
    </xf>
    <xf numFmtId="0" fontId="0" fillId="0" borderId="1" xfId="0" applyBorder="1" applyAlignment="1">
      <alignment horizontal="left" vertical="center"/>
    </xf>
    <xf numFmtId="0" fontId="25" fillId="0" borderId="3" xfId="0" applyFont="1" applyBorder="1">
      <alignment vertical="center"/>
    </xf>
    <xf numFmtId="0" fontId="25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vertical="top" textRotation="255" wrapText="1"/>
    </xf>
    <xf numFmtId="0" fontId="6" fillId="0" borderId="3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5" xfId="0" applyFont="1" applyBorder="1">
      <alignment vertical="center"/>
    </xf>
    <xf numFmtId="0" fontId="27" fillId="0" borderId="0" xfId="0" applyFont="1" applyAlignment="1">
      <alignment horizontal="distributed" vertical="center"/>
    </xf>
    <xf numFmtId="0" fontId="11" fillId="0" borderId="0" xfId="0" applyFont="1">
      <alignment vertical="center"/>
    </xf>
    <xf numFmtId="0" fontId="4" fillId="0" borderId="0" xfId="0" applyFont="1">
      <alignment vertical="center"/>
    </xf>
    <xf numFmtId="0" fontId="26" fillId="0" borderId="0" xfId="0" applyFont="1">
      <alignment vertical="center"/>
    </xf>
    <xf numFmtId="56" fontId="11" fillId="0" borderId="0" xfId="0" applyNumberFormat="1" applyFont="1">
      <alignment vertical="center"/>
    </xf>
    <xf numFmtId="0" fontId="4" fillId="0" borderId="0" xfId="0" applyFont="1" applyAlignment="1">
      <alignment vertical="top" textRotation="255" shrinkToFit="1"/>
    </xf>
    <xf numFmtId="2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vertical="center" textRotation="255"/>
    </xf>
    <xf numFmtId="0" fontId="6" fillId="0" borderId="0" xfId="0" applyFont="1" applyAlignment="1">
      <alignment horizontal="left" vertical="center"/>
    </xf>
    <xf numFmtId="0" fontId="25" fillId="0" borderId="2" xfId="0" applyFont="1" applyBorder="1">
      <alignment vertical="center"/>
    </xf>
    <xf numFmtId="0" fontId="25" fillId="0" borderId="0" xfId="0" applyFont="1">
      <alignment vertical="center"/>
    </xf>
    <xf numFmtId="0" fontId="25" fillId="0" borderId="10" xfId="0" applyFont="1" applyBorder="1">
      <alignment vertical="center"/>
    </xf>
    <xf numFmtId="0" fontId="26" fillId="0" borderId="15" xfId="0" applyFont="1" applyBorder="1">
      <alignment vertical="center"/>
    </xf>
    <xf numFmtId="0" fontId="25" fillId="0" borderId="13" xfId="0" applyFont="1" applyBorder="1">
      <alignment vertical="center"/>
    </xf>
    <xf numFmtId="0" fontId="26" fillId="0" borderId="11" xfId="0" applyFont="1" applyBorder="1">
      <alignment vertical="center"/>
    </xf>
    <xf numFmtId="0" fontId="20" fillId="0" borderId="0" xfId="0" applyFont="1" applyAlignment="1">
      <alignment vertical="top" wrapText="1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top" textRotation="255" wrapText="1"/>
    </xf>
    <xf numFmtId="0" fontId="11" fillId="0" borderId="0" xfId="0" applyFont="1" applyAlignment="1">
      <alignment horizontal="left" vertical="center"/>
    </xf>
    <xf numFmtId="0" fontId="6" fillId="0" borderId="11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textRotation="255" wrapText="1"/>
    </xf>
    <xf numFmtId="0" fontId="6" fillId="0" borderId="0" xfId="0" applyFont="1" applyAlignment="1">
      <alignment horizontal="center" vertical="distributed" textRotation="255"/>
    </xf>
    <xf numFmtId="0" fontId="7" fillId="0" borderId="14" xfId="0" applyFont="1" applyBorder="1">
      <alignment vertical="center"/>
    </xf>
    <xf numFmtId="0" fontId="6" fillId="0" borderId="14" xfId="0" applyFont="1" applyBorder="1" applyAlignment="1">
      <alignment vertical="center" shrinkToFit="1"/>
    </xf>
    <xf numFmtId="0" fontId="13" fillId="0" borderId="6" xfId="0" applyFont="1" applyBorder="1" applyAlignment="1">
      <alignment horizontal="center" vertical="center"/>
    </xf>
    <xf numFmtId="56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4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6" fillId="0" borderId="3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7" fillId="0" borderId="0" xfId="0" applyFont="1" applyAlignment="1">
      <alignment vertical="center" textRotation="255" shrinkToFit="1"/>
    </xf>
    <xf numFmtId="0" fontId="34" fillId="0" borderId="0" xfId="4" applyFont="1" applyAlignment="1">
      <alignment horizontal="left" vertical="center" shrinkToFit="1"/>
    </xf>
    <xf numFmtId="0" fontId="34" fillId="0" borderId="0" xfId="5" applyFont="1" applyAlignment="1">
      <alignment horizontal="left" vertical="center" shrinkToFit="1"/>
    </xf>
    <xf numFmtId="0" fontId="34" fillId="0" borderId="0" xfId="2" applyFont="1" applyAlignment="1">
      <alignment horizontal="left" vertical="center" shrinkToFit="1"/>
    </xf>
    <xf numFmtId="0" fontId="34" fillId="0" borderId="0" xfId="3" applyFont="1" applyAlignment="1">
      <alignment horizontal="left" vertical="center" shrinkToFit="1"/>
    </xf>
    <xf numFmtId="0" fontId="31" fillId="0" borderId="0" xfId="2" applyFont="1">
      <alignment vertical="center"/>
    </xf>
    <xf numFmtId="0" fontId="30" fillId="0" borderId="0" xfId="2" applyFont="1" applyAlignment="1">
      <alignment horizontal="left" vertical="center"/>
    </xf>
    <xf numFmtId="0" fontId="30" fillId="0" borderId="0" xfId="2" applyFont="1" applyAlignment="1">
      <alignment horizontal="center" vertical="center"/>
    </xf>
    <xf numFmtId="0" fontId="33" fillId="0" borderId="0" xfId="2" applyFont="1" applyAlignment="1">
      <alignment horizontal="left" vertical="center"/>
    </xf>
    <xf numFmtId="0" fontId="30" fillId="0" borderId="0" xfId="2" applyFont="1">
      <alignment vertical="center"/>
    </xf>
    <xf numFmtId="0" fontId="28" fillId="0" borderId="0" xfId="2" applyFont="1" applyAlignment="1">
      <alignment horizontal="center" vertical="center"/>
    </xf>
    <xf numFmtId="0" fontId="37" fillId="0" borderId="0" xfId="2" applyFont="1" applyAlignment="1">
      <alignment horizontal="left" vertical="center"/>
    </xf>
    <xf numFmtId="0" fontId="37" fillId="0" borderId="0" xfId="2" applyFont="1" applyAlignment="1">
      <alignment vertical="center" shrinkToFit="1"/>
    </xf>
    <xf numFmtId="0" fontId="34" fillId="0" borderId="0" xfId="2" quotePrefix="1" applyFont="1" applyAlignment="1">
      <alignment horizontal="center" vertical="center"/>
    </xf>
    <xf numFmtId="0" fontId="34" fillId="0" borderId="0" xfId="2" applyFont="1" applyAlignment="1">
      <alignment vertical="center" shrinkToFit="1"/>
    </xf>
    <xf numFmtId="0" fontId="29" fillId="0" borderId="0" xfId="2">
      <alignment vertical="center"/>
    </xf>
    <xf numFmtId="0" fontId="34" fillId="0" borderId="0" xfId="2" quotePrefix="1" applyFont="1" applyAlignment="1">
      <alignment horizontal="left" vertical="center"/>
    </xf>
    <xf numFmtId="0" fontId="39" fillId="0" borderId="0" xfId="2" applyFont="1" applyAlignment="1">
      <alignment vertical="center" shrinkToFit="1"/>
    </xf>
    <xf numFmtId="0" fontId="34" fillId="0" borderId="0" xfId="2" applyFont="1" applyAlignment="1">
      <alignment horizontal="left" vertical="center"/>
    </xf>
    <xf numFmtId="0" fontId="40" fillId="0" borderId="0" xfId="2" applyFont="1" applyAlignment="1">
      <alignment horizontal="left" vertical="center" shrinkToFit="1"/>
    </xf>
    <xf numFmtId="0" fontId="40" fillId="0" borderId="0" xfId="2" applyFont="1">
      <alignment vertical="center"/>
    </xf>
    <xf numFmtId="0" fontId="41" fillId="0" borderId="0" xfId="2" applyFont="1">
      <alignment vertical="center"/>
    </xf>
    <xf numFmtId="0" fontId="42" fillId="0" borderId="0" xfId="2" applyFont="1" applyAlignment="1">
      <alignment horizontal="left" vertical="center"/>
    </xf>
    <xf numFmtId="0" fontId="42" fillId="0" borderId="0" xfId="2" applyFont="1" applyAlignment="1">
      <alignment vertical="center" shrinkToFit="1"/>
    </xf>
    <xf numFmtId="0" fontId="43" fillId="0" borderId="0" xfId="2" applyFont="1" applyAlignment="1">
      <alignment horizontal="left" vertical="center"/>
    </xf>
    <xf numFmtId="0" fontId="43" fillId="0" borderId="0" xfId="2" applyFont="1" applyAlignment="1">
      <alignment vertical="center" shrinkToFit="1"/>
    </xf>
    <xf numFmtId="0" fontId="39" fillId="0" borderId="0" xfId="2" applyFont="1" applyAlignment="1">
      <alignment horizontal="left" vertical="center"/>
    </xf>
    <xf numFmtId="0" fontId="44" fillId="0" borderId="0" xfId="2" applyFont="1">
      <alignment vertical="center"/>
    </xf>
    <xf numFmtId="0" fontId="45" fillId="2" borderId="0" xfId="0" applyFont="1" applyFill="1" applyAlignment="1">
      <alignment horizontal="center" vertical="center"/>
    </xf>
    <xf numFmtId="0" fontId="36" fillId="0" borderId="0" xfId="2" applyFont="1">
      <alignment vertical="center"/>
    </xf>
    <xf numFmtId="0" fontId="34" fillId="0" borderId="0" xfId="2" applyFont="1" applyAlignment="1">
      <alignment horizontal="justify" vertical="center"/>
    </xf>
    <xf numFmtId="0" fontId="34" fillId="0" borderId="0" xfId="2" applyFont="1" applyAlignment="1">
      <alignment horizontal="justify" vertical="center" shrinkToFit="1"/>
    </xf>
    <xf numFmtId="0" fontId="6" fillId="0" borderId="0" xfId="0" applyFont="1" applyAlignment="1">
      <alignment vertical="top" textRotation="255" shrinkToFit="1"/>
    </xf>
    <xf numFmtId="0" fontId="6" fillId="0" borderId="0" xfId="0" applyFont="1" applyAlignment="1">
      <alignment horizontal="center" vertical="top" textRotation="255" shrinkToFit="1"/>
    </xf>
    <xf numFmtId="0" fontId="6" fillId="0" borderId="9" xfId="0" applyFont="1" applyBorder="1" applyAlignment="1">
      <alignment vertical="top" textRotation="255" shrinkToFit="1"/>
    </xf>
    <xf numFmtId="0" fontId="0" fillId="0" borderId="0" xfId="0" applyAlignment="1">
      <alignment vertical="top" shrinkToFit="1"/>
    </xf>
    <xf numFmtId="0" fontId="0" fillId="0" borderId="2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56" fontId="1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0" fontId="24" fillId="0" borderId="0" xfId="0" applyFont="1" applyAlignment="1">
      <alignment vertical="center" shrinkToFit="1"/>
    </xf>
    <xf numFmtId="20" fontId="6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20" fontId="6" fillId="0" borderId="0" xfId="0" applyNumberFormat="1" applyFont="1" applyAlignment="1">
      <alignment horizontal="center" vertical="center"/>
    </xf>
    <xf numFmtId="0" fontId="0" fillId="0" borderId="0" xfId="0" applyBorder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center" textRotation="255"/>
    </xf>
    <xf numFmtId="5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2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vertical="center" textRotation="255"/>
    </xf>
    <xf numFmtId="0" fontId="25" fillId="0" borderId="0" xfId="0" applyFont="1" applyBorder="1">
      <alignment vertical="center"/>
    </xf>
    <xf numFmtId="0" fontId="6" fillId="0" borderId="15" xfId="0" applyFont="1" applyBorder="1" applyAlignment="1">
      <alignment vertical="center" textRotation="255"/>
    </xf>
    <xf numFmtId="0" fontId="4" fillId="0" borderId="21" xfId="0" applyFont="1" applyBorder="1" applyAlignment="1">
      <alignment vertical="center" textRotation="255" shrinkToFit="1"/>
    </xf>
    <xf numFmtId="0" fontId="0" fillId="0" borderId="2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" fillId="0" borderId="20" xfId="0" applyFont="1" applyBorder="1" applyAlignment="1">
      <alignment horizontal="left" vertical="center" textRotation="255" shrinkToFit="1"/>
    </xf>
    <xf numFmtId="0" fontId="0" fillId="0" borderId="0" xfId="0" applyBorder="1" applyAlignment="1">
      <alignment horizontal="left" vertical="center"/>
    </xf>
    <xf numFmtId="0" fontId="4" fillId="0" borderId="14" xfId="0" applyFont="1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51" fillId="0" borderId="0" xfId="0" applyFo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shrinkToFit="1"/>
    </xf>
    <xf numFmtId="0" fontId="6" fillId="0" borderId="4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13" fillId="0" borderId="0" xfId="0" applyFont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20" fontId="4" fillId="0" borderId="0" xfId="0" applyNumberFormat="1" applyFont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0" xfId="0" applyFont="1" applyAlignment="1">
      <alignment vertical="center" shrinkToFit="1"/>
    </xf>
    <xf numFmtId="0" fontId="52" fillId="0" borderId="0" xfId="0" applyFont="1" applyAlignment="1">
      <alignment vertical="center" shrinkToFit="1"/>
    </xf>
    <xf numFmtId="0" fontId="4" fillId="0" borderId="0" xfId="0" applyFont="1" applyAlignment="1">
      <alignment horizontal="distributed" vertical="center" shrinkToFit="1"/>
    </xf>
    <xf numFmtId="0" fontId="14" fillId="0" borderId="0" xfId="0" applyFont="1" applyAlignment="1">
      <alignment horizontal="distributed" vertical="center" shrinkToFit="1"/>
    </xf>
    <xf numFmtId="0" fontId="4" fillId="0" borderId="1" xfId="0" applyFont="1" applyBorder="1" applyAlignment="1">
      <alignment vertical="center" shrinkToFit="1"/>
    </xf>
    <xf numFmtId="0" fontId="53" fillId="0" borderId="0" xfId="2" applyFont="1">
      <alignment vertical="center"/>
    </xf>
    <xf numFmtId="0" fontId="55" fillId="0" borderId="0" xfId="2" applyFont="1">
      <alignment vertical="center"/>
    </xf>
    <xf numFmtId="0" fontId="42" fillId="0" borderId="0" xfId="2" applyFont="1">
      <alignment vertical="center"/>
    </xf>
    <xf numFmtId="0" fontId="56" fillId="0" borderId="0" xfId="2" applyFont="1">
      <alignment vertical="center"/>
    </xf>
    <xf numFmtId="0" fontId="57" fillId="0" borderId="0" xfId="2" applyFont="1">
      <alignment vertical="center"/>
    </xf>
    <xf numFmtId="0" fontId="6" fillId="0" borderId="0" xfId="0" applyFont="1" applyAlignment="1">
      <alignment horizontal="center" vertical="center" textRotation="255" shrinkToFit="1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shrinkToFit="1"/>
    </xf>
    <xf numFmtId="0" fontId="24" fillId="0" borderId="0" xfId="0" applyFont="1" applyAlignment="1">
      <alignment vertical="center" shrinkToFi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top" textRotation="255" shrinkToFit="1"/>
    </xf>
    <xf numFmtId="0" fontId="6" fillId="0" borderId="0" xfId="0" applyFont="1" applyBorder="1" applyAlignment="1">
      <alignment vertical="center" textRotation="255" shrinkToFit="1"/>
    </xf>
    <xf numFmtId="0" fontId="24" fillId="0" borderId="0" xfId="0" applyFont="1" applyBorder="1" applyAlignment="1">
      <alignment horizontal="center" vertical="top" textRotation="255" shrinkToFit="1"/>
    </xf>
    <xf numFmtId="0" fontId="54" fillId="0" borderId="0" xfId="2" applyFont="1" applyBorder="1" applyAlignment="1">
      <alignment horizontal="left" vertical="top" wrapText="1"/>
    </xf>
    <xf numFmtId="0" fontId="30" fillId="0" borderId="0" xfId="2" applyFont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top" textRotation="255" shrinkToFit="1"/>
    </xf>
    <xf numFmtId="0" fontId="6" fillId="0" borderId="5" xfId="0" applyFont="1" applyBorder="1" applyAlignment="1">
      <alignment horizontal="center" vertical="top" textRotation="255" shrinkToFit="1"/>
    </xf>
    <xf numFmtId="0" fontId="6" fillId="0" borderId="3" xfId="0" applyFont="1" applyBorder="1" applyAlignment="1">
      <alignment horizontal="center" vertical="top" textRotation="255" shrinkToFit="1"/>
    </xf>
    <xf numFmtId="0" fontId="6" fillId="0" borderId="9" xfId="0" applyFont="1" applyBorder="1" applyAlignment="1">
      <alignment horizontal="center" vertical="top" textRotation="255" shrinkToFit="1"/>
    </xf>
    <xf numFmtId="0" fontId="6" fillId="0" borderId="2" xfId="0" applyFont="1" applyBorder="1" applyAlignment="1">
      <alignment horizontal="center" vertical="top" textRotation="255" shrinkToFit="1"/>
    </xf>
    <xf numFmtId="0" fontId="6" fillId="0" borderId="9" xfId="0" applyFont="1" applyBorder="1" applyAlignment="1">
      <alignment horizontal="center" vertical="center" textRotation="255" shrinkToFit="1"/>
    </xf>
    <xf numFmtId="0" fontId="6" fillId="0" borderId="2" xfId="0" applyFont="1" applyBorder="1" applyAlignment="1">
      <alignment horizontal="center" vertical="center" textRotation="255" shrinkToFit="1"/>
    </xf>
    <xf numFmtId="0" fontId="6" fillId="0" borderId="3" xfId="0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center" vertical="center" textRotation="255" shrinkToFit="1"/>
    </xf>
    <xf numFmtId="0" fontId="3" fillId="0" borderId="0" xfId="0" applyFont="1" applyAlignment="1">
      <alignment horizontal="left" vertical="center" shrinkToFit="1"/>
    </xf>
    <xf numFmtId="0" fontId="24" fillId="0" borderId="4" xfId="0" applyFont="1" applyBorder="1" applyAlignment="1">
      <alignment horizontal="center" vertical="top" textRotation="255" shrinkToFit="1"/>
    </xf>
    <xf numFmtId="0" fontId="24" fillId="0" borderId="5" xfId="0" applyFont="1" applyBorder="1" applyAlignment="1">
      <alignment horizontal="center" vertical="top" textRotation="255" shrinkToFit="1"/>
    </xf>
    <xf numFmtId="0" fontId="10" fillId="0" borderId="0" xfId="0" applyFont="1" applyAlignment="1">
      <alignment horizontal="center" vertical="center" shrinkToFit="1"/>
    </xf>
    <xf numFmtId="0" fontId="7" fillId="0" borderId="12" xfId="0" applyFont="1" applyBorder="1" applyAlignment="1">
      <alignment horizontal="center" vertical="center" textRotation="255" shrinkToFit="1"/>
    </xf>
    <xf numFmtId="0" fontId="7" fillId="0" borderId="9" xfId="0" applyFont="1" applyBorder="1" applyAlignment="1">
      <alignment horizontal="center" vertical="center" textRotation="255" shrinkToFit="1"/>
    </xf>
    <xf numFmtId="0" fontId="7" fillId="0" borderId="7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 shrinkToFit="1"/>
    </xf>
    <xf numFmtId="0" fontId="4" fillId="0" borderId="15" xfId="0" applyFont="1" applyBorder="1" applyAlignment="1">
      <alignment horizontal="center" vertical="center" textRotation="255" shrinkToFit="1"/>
    </xf>
    <xf numFmtId="0" fontId="4" fillId="0" borderId="2" xfId="0" applyFont="1" applyBorder="1" applyAlignment="1">
      <alignment horizontal="center" vertical="center" textRotation="255" shrinkToFit="1"/>
    </xf>
    <xf numFmtId="0" fontId="4" fillId="0" borderId="3" xfId="0" applyFont="1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textRotation="255" shrinkToFit="1"/>
    </xf>
    <xf numFmtId="56" fontId="0" fillId="0" borderId="0" xfId="0" quotePrefix="1" applyNumberFormat="1" applyAlignment="1">
      <alignment horizontal="center" vertical="center"/>
    </xf>
    <xf numFmtId="56" fontId="0" fillId="0" borderId="20" xfId="0" quotePrefix="1" applyNumberFormat="1" applyBorder="1" applyAlignment="1">
      <alignment horizontal="center" vertical="center"/>
    </xf>
    <xf numFmtId="56" fontId="0" fillId="0" borderId="0" xfId="0" quotePrefix="1" applyNumberFormat="1" applyBorder="1" applyAlignment="1">
      <alignment horizontal="center" vertical="center"/>
    </xf>
    <xf numFmtId="56" fontId="0" fillId="0" borderId="21" xfId="0" quotePrefix="1" applyNumberForma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distributed"/>
    </xf>
    <xf numFmtId="0" fontId="13" fillId="0" borderId="7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textRotation="255" shrinkToFit="1"/>
    </xf>
    <xf numFmtId="0" fontId="5" fillId="0" borderId="7" xfId="0" applyFont="1" applyBorder="1" applyAlignment="1">
      <alignment horizontal="center" vertical="top" textRotation="255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20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distributed" textRotation="255" shrinkToFit="1"/>
    </xf>
    <xf numFmtId="0" fontId="6" fillId="0" borderId="0" xfId="0" applyFont="1" applyAlignment="1">
      <alignment horizontal="center" vertical="top" textRotation="255" wrapText="1" shrinkToFit="1"/>
    </xf>
    <xf numFmtId="0" fontId="24" fillId="0" borderId="0" xfId="0" applyFont="1" applyAlignment="1">
      <alignment horizontal="center" vertical="top" textRotation="255" shrinkToFit="1"/>
    </xf>
    <xf numFmtId="0" fontId="6" fillId="0" borderId="0" xfId="0" applyFont="1" applyAlignment="1">
      <alignment horizontal="center" vertical="top" textRotation="255" shrinkToFit="1"/>
    </xf>
    <xf numFmtId="0" fontId="46" fillId="0" borderId="0" xfId="0" applyFont="1" applyAlignment="1">
      <alignment horizontal="center" vertical="top" textRotation="255" wrapText="1" shrinkToFit="1"/>
    </xf>
    <xf numFmtId="0" fontId="6" fillId="0" borderId="3" xfId="0" applyFont="1" applyBorder="1" applyAlignment="1">
      <alignment horizontal="center" vertical="distributed" textRotation="255" shrinkToFit="1"/>
    </xf>
    <xf numFmtId="0" fontId="6" fillId="0" borderId="2" xfId="0" applyFont="1" applyBorder="1" applyAlignment="1">
      <alignment horizontal="center" vertical="distributed" textRotation="255" shrinkToFit="1"/>
    </xf>
    <xf numFmtId="0" fontId="11" fillId="0" borderId="0" xfId="0" applyFont="1" applyAlignment="1">
      <alignment horizontal="left" vertical="center" shrinkToFit="1"/>
    </xf>
    <xf numFmtId="56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2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textRotation="255" wrapText="1"/>
    </xf>
    <xf numFmtId="0" fontId="5" fillId="0" borderId="0" xfId="0" applyFont="1" applyAlignment="1">
      <alignment horizontal="center" vertical="top" textRotation="255" wrapText="1"/>
    </xf>
    <xf numFmtId="0" fontId="1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20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center" vertical="center" textRotation="255" shrinkToFit="1"/>
    </xf>
    <xf numFmtId="0" fontId="24" fillId="0" borderId="1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textRotation="255" shrinkToFit="1"/>
    </xf>
    <xf numFmtId="0" fontId="13" fillId="0" borderId="6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 shrinkToFit="1"/>
    </xf>
    <xf numFmtId="0" fontId="46" fillId="0" borderId="14" xfId="0" applyFont="1" applyBorder="1" applyAlignment="1">
      <alignment horizontal="center" vertical="center" wrapText="1" shrinkToFit="1"/>
    </xf>
    <xf numFmtId="0" fontId="46" fillId="0" borderId="15" xfId="0" applyFont="1" applyBorder="1" applyAlignment="1">
      <alignment horizontal="center" vertical="center" wrapText="1" shrinkToFit="1"/>
    </xf>
    <xf numFmtId="0" fontId="46" fillId="0" borderId="11" xfId="0" applyFont="1" applyBorder="1" applyAlignment="1">
      <alignment horizontal="center" vertical="center" wrapText="1" shrinkToFit="1"/>
    </xf>
    <xf numFmtId="0" fontId="46" fillId="0" borderId="1" xfId="0" applyFont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 wrapText="1" shrinkToFit="1"/>
    </xf>
    <xf numFmtId="0" fontId="46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top" textRotation="255" wrapText="1" shrinkToFit="1"/>
    </xf>
    <xf numFmtId="0" fontId="5" fillId="0" borderId="0" xfId="0" applyFont="1" applyAlignment="1">
      <alignment horizontal="center" vertical="top" textRotation="255" wrapText="1" shrinkToFit="1"/>
    </xf>
    <xf numFmtId="0" fontId="49" fillId="0" borderId="0" xfId="0" applyFont="1" applyAlignment="1">
      <alignment horizontal="center" vertical="top" textRotation="255" wrapText="1" shrinkToFit="1"/>
    </xf>
    <xf numFmtId="0" fontId="24" fillId="0" borderId="0" xfId="0" applyFont="1" applyAlignment="1">
      <alignment horizontal="distributed" vertical="center"/>
    </xf>
    <xf numFmtId="0" fontId="24" fillId="0" borderId="0" xfId="0" applyFont="1" applyAlignment="1">
      <alignment horizontal="center" vertical="top" textRotation="255" wrapText="1" shrinkToFit="1"/>
    </xf>
    <xf numFmtId="0" fontId="46" fillId="0" borderId="14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top" textRotation="255" wrapText="1" shrinkToFit="1"/>
    </xf>
    <xf numFmtId="0" fontId="24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top" textRotation="255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2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56" fontId="6" fillId="0" borderId="0" xfId="0" applyNumberFormat="1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textRotation="255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1" xfId="0" applyFont="1" applyBorder="1" applyAlignment="1">
      <alignment horizontal="right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2" fillId="0" borderId="0" xfId="2" applyFont="1" applyFill="1">
      <alignment vertical="center"/>
    </xf>
    <xf numFmtId="0" fontId="28" fillId="0" borderId="0" xfId="2" applyFont="1" applyFill="1" applyAlignment="1">
      <alignment vertical="center" shrinkToFit="1"/>
    </xf>
    <xf numFmtId="0" fontId="31" fillId="0" borderId="0" xfId="2" applyFont="1" applyBorder="1">
      <alignment vertical="center"/>
    </xf>
    <xf numFmtId="0" fontId="54" fillId="0" borderId="0" xfId="2" applyFont="1" applyBorder="1" applyAlignment="1">
      <alignment vertical="top" wrapText="1"/>
    </xf>
  </cellXfs>
  <cellStyles count="6">
    <cellStyle name="標準" xfId="0" builtinId="0"/>
    <cellStyle name="標準 2" xfId="1" xr:uid="{00000000-0005-0000-0000-000001000000}"/>
    <cellStyle name="標準 2 2" xfId="3" xr:uid="{00000000-0005-0000-0000-000002000000}"/>
    <cellStyle name="標準 2 3" xfId="5" xr:uid="{00000000-0005-0000-0000-000003000000}"/>
    <cellStyle name="標準 2 4" xfId="4" xr:uid="{00000000-0005-0000-0000-000004000000}"/>
    <cellStyle name="標準 3" xfId="2" xr:uid="{00000000-0005-0000-0000-000005000000}"/>
  </cellStyles>
  <dxfs count="0"/>
  <tableStyles count="0" defaultTableStyle="TableStyleMedium2" defaultPivotStyle="PivotStyleLight16"/>
  <colors>
    <mruColors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774700" y="75501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774700" y="755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774700" y="75501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774700" y="75501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774700" y="75501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774700" y="75501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774700" y="75501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774700" y="75501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774700" y="75501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774700" y="755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774700" y="755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74700" y="127317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774700" y="1273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74700" y="127317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" name="Rectangle 4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774700" y="127317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" name="Rectangle 5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774700" y="127317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8" name="Rectangle 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774700" y="127317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9" name="Rectangle 7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774700" y="127317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0" name="Rectangle 8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774700" y="127317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1" name="Rectangle 9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774700" y="127317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774700" y="187769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ShapeType="1"/>
        </xdr:cNvSpPr>
      </xdr:nvSpPr>
      <xdr:spPr bwMode="auto">
        <a:xfrm>
          <a:off x="774700" y="18776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774700" y="187769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 macro="" textlink="">
      <xdr:nvSpPr>
        <xdr:cNvPr id="25" name="Rectangle 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rrowheads="1"/>
        </xdr:cNvSpPr>
      </xdr:nvSpPr>
      <xdr:spPr bwMode="auto">
        <a:xfrm>
          <a:off x="774700" y="187769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 macro="" textlink="">
      <xdr:nvSpPr>
        <xdr:cNvPr id="26" name="Rectangle 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774700" y="187769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 macro="" textlink="">
      <xdr:nvSpPr>
        <xdr:cNvPr id="27" name="Rectangle 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774700" y="187769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 macro="" textlink="">
      <xdr:nvSpPr>
        <xdr:cNvPr id="28" name="Rectangle 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774700" y="187769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 macro="" textlink="">
      <xdr:nvSpPr>
        <xdr:cNvPr id="29" name="Rectangle 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Arrowheads="1"/>
        </xdr:cNvSpPr>
      </xdr:nvSpPr>
      <xdr:spPr bwMode="auto">
        <a:xfrm>
          <a:off x="774700" y="187769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 macro="" textlink="">
      <xdr:nvSpPr>
        <xdr:cNvPr id="30" name="Rectangle 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Arrowheads="1"/>
        </xdr:cNvSpPr>
      </xdr:nvSpPr>
      <xdr:spPr bwMode="auto">
        <a:xfrm>
          <a:off x="774700" y="187769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 macro="" textlink="">
      <xdr:nvSpPr>
        <xdr:cNvPr id="31" name="Line 1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ShapeType="1"/>
        </xdr:cNvSpPr>
      </xdr:nvSpPr>
      <xdr:spPr bwMode="auto">
        <a:xfrm>
          <a:off x="774700" y="18776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 macro="" textlink="">
      <xdr:nvSpPr>
        <xdr:cNvPr id="32" name="Line 1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ShapeType="1"/>
        </xdr:cNvSpPr>
      </xdr:nvSpPr>
      <xdr:spPr bwMode="auto">
        <a:xfrm>
          <a:off x="774700" y="18776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ShapeType="1"/>
        </xdr:cNvSpPr>
      </xdr:nvSpPr>
      <xdr:spPr bwMode="auto">
        <a:xfrm>
          <a:off x="838200" y="781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36" name="Rectangle 4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>
          <a:spLocks noChangeArrowheads="1"/>
        </xdr:cNvSpPr>
      </xdr:nvSpPr>
      <xdr:spPr bwMode="auto">
        <a:xfrm>
          <a:off x="838200" y="78105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37" name="Rectangle 5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838200" y="78105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38" name="Rectangle 6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>
          <a:spLocks noChangeArrowheads="1"/>
        </xdr:cNvSpPr>
      </xdr:nvSpPr>
      <xdr:spPr bwMode="auto">
        <a:xfrm>
          <a:off x="838200" y="78105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39" name="Rectangle 7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>
          <a:spLocks noChangeArrowheads="1"/>
        </xdr:cNvSpPr>
      </xdr:nvSpPr>
      <xdr:spPr bwMode="auto">
        <a:xfrm>
          <a:off x="838200" y="78105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40" name="Rectangle 8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>
          <a:spLocks noChangeArrowheads="1"/>
        </xdr:cNvSpPr>
      </xdr:nvSpPr>
      <xdr:spPr bwMode="auto">
        <a:xfrm>
          <a:off x="838200" y="78105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41" name="Rectangle 9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>
          <a:spLocks noChangeArrowheads="1"/>
        </xdr:cNvSpPr>
      </xdr:nvSpPr>
      <xdr:spPr bwMode="auto">
        <a:xfrm>
          <a:off x="838200" y="78105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42" name="Line 10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>
          <a:spLocks noChangeShapeType="1"/>
        </xdr:cNvSpPr>
      </xdr:nvSpPr>
      <xdr:spPr bwMode="auto">
        <a:xfrm>
          <a:off x="838200" y="781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43" name="Line 1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>
          <a:spLocks noChangeShapeType="1"/>
        </xdr:cNvSpPr>
      </xdr:nvSpPr>
      <xdr:spPr bwMode="auto">
        <a:xfrm>
          <a:off x="838200" y="781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838200" y="1283970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5" name="Line 2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>
          <a:spLocks noChangeShapeType="1"/>
        </xdr:cNvSpPr>
      </xdr:nvSpPr>
      <xdr:spPr bwMode="auto">
        <a:xfrm>
          <a:off x="838200" y="1283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838200" y="1283970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7" name="Rectangle 4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>
          <a:spLocks noChangeArrowheads="1"/>
        </xdr:cNvSpPr>
      </xdr:nvSpPr>
      <xdr:spPr bwMode="auto">
        <a:xfrm>
          <a:off x="838200" y="128397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8" name="Rectangle 5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>
          <a:spLocks noChangeArrowheads="1"/>
        </xdr:cNvSpPr>
      </xdr:nvSpPr>
      <xdr:spPr bwMode="auto">
        <a:xfrm>
          <a:off x="838200" y="128397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9" name="Rectangle 6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>
          <a:spLocks noChangeArrowheads="1"/>
        </xdr:cNvSpPr>
      </xdr:nvSpPr>
      <xdr:spPr bwMode="auto">
        <a:xfrm>
          <a:off x="838200" y="128397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0" name="Rectangle 7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>
          <a:spLocks noChangeArrowheads="1"/>
        </xdr:cNvSpPr>
      </xdr:nvSpPr>
      <xdr:spPr bwMode="auto">
        <a:xfrm>
          <a:off x="838200" y="128397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1" name="Rectangle 8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>
          <a:spLocks noChangeArrowheads="1"/>
        </xdr:cNvSpPr>
      </xdr:nvSpPr>
      <xdr:spPr bwMode="auto">
        <a:xfrm>
          <a:off x="838200" y="128397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2" name="Rectangle 9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>
          <a:spLocks noChangeArrowheads="1"/>
        </xdr:cNvSpPr>
      </xdr:nvSpPr>
      <xdr:spPr bwMode="auto">
        <a:xfrm>
          <a:off x="838200" y="128397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838200" y="1870710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 macro="" textlink="">
      <xdr:nvSpPr>
        <xdr:cNvPr id="54" name="Line 2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>
          <a:spLocks noChangeShapeType="1"/>
        </xdr:cNvSpPr>
      </xdr:nvSpPr>
      <xdr:spPr bwMode="auto">
        <a:xfrm>
          <a:off x="838200" y="18707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 macro="" textlink="">
      <xdr:nvSpPr>
        <xdr:cNvPr id="55" name="Text Box 3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838200" y="1870710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 macro="" textlink="">
      <xdr:nvSpPr>
        <xdr:cNvPr id="56" name="Rectangle 4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>
          <a:spLocks noChangeArrowheads="1"/>
        </xdr:cNvSpPr>
      </xdr:nvSpPr>
      <xdr:spPr bwMode="auto">
        <a:xfrm>
          <a:off x="838200" y="187071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 macro="" textlink="">
      <xdr:nvSpPr>
        <xdr:cNvPr id="57" name="Rectangle 5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>
          <a:spLocks noChangeArrowheads="1"/>
        </xdr:cNvSpPr>
      </xdr:nvSpPr>
      <xdr:spPr bwMode="auto">
        <a:xfrm>
          <a:off x="838200" y="187071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 macro="" textlink="">
      <xdr:nvSpPr>
        <xdr:cNvPr id="58" name="Rectangle 6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>
          <a:spLocks noChangeArrowheads="1"/>
        </xdr:cNvSpPr>
      </xdr:nvSpPr>
      <xdr:spPr bwMode="auto">
        <a:xfrm>
          <a:off x="838200" y="187071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 macro="" textlink="">
      <xdr:nvSpPr>
        <xdr:cNvPr id="59" name="Rectangle 7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>
          <a:spLocks noChangeArrowheads="1"/>
        </xdr:cNvSpPr>
      </xdr:nvSpPr>
      <xdr:spPr bwMode="auto">
        <a:xfrm>
          <a:off x="838200" y="187071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 macro="" textlink="">
      <xdr:nvSpPr>
        <xdr:cNvPr id="60" name="Rectangle 8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>
          <a:spLocks noChangeArrowheads="1"/>
        </xdr:cNvSpPr>
      </xdr:nvSpPr>
      <xdr:spPr bwMode="auto">
        <a:xfrm>
          <a:off x="838200" y="187071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 macro="" textlink="">
      <xdr:nvSpPr>
        <xdr:cNvPr id="61" name="Rectangle 9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>
          <a:spLocks noChangeArrowheads="1"/>
        </xdr:cNvSpPr>
      </xdr:nvSpPr>
      <xdr:spPr bwMode="auto">
        <a:xfrm>
          <a:off x="838200" y="1870710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 macro="" textlink="">
      <xdr:nvSpPr>
        <xdr:cNvPr id="62" name="Line 10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>
          <a:spLocks noChangeShapeType="1"/>
        </xdr:cNvSpPr>
      </xdr:nvSpPr>
      <xdr:spPr bwMode="auto">
        <a:xfrm>
          <a:off x="838200" y="18707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 macro="" textlink="">
      <xdr:nvSpPr>
        <xdr:cNvPr id="63" name="Line 11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>
          <a:spLocks noChangeShapeType="1"/>
        </xdr:cNvSpPr>
      </xdr:nvSpPr>
      <xdr:spPr bwMode="auto">
        <a:xfrm>
          <a:off x="838200" y="18707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</sheetPr>
  <dimension ref="A1:N304"/>
  <sheetViews>
    <sheetView showGridLines="0" tabSelected="1" view="pageBreakPreview" topLeftCell="B1" zoomScaleNormal="100" zoomScaleSheetLayoutView="100" workbookViewId="0">
      <selection activeCell="E22" sqref="E22"/>
    </sheetView>
  </sheetViews>
  <sheetFormatPr defaultColWidth="9" defaultRowHeight="13.5" x14ac:dyDescent="0.15"/>
  <cols>
    <col min="1" max="1" width="3.125" style="143" bestFit="1" customWidth="1"/>
    <col min="2" max="2" width="7" style="143" bestFit="1" customWidth="1"/>
    <col min="3" max="3" width="7" style="154" customWidth="1"/>
    <col min="4" max="4" width="39" style="145" bestFit="1" customWidth="1"/>
    <col min="5" max="5" width="35.625" style="145" customWidth="1"/>
    <col min="6" max="8" width="9" style="234"/>
    <col min="9" max="9" width="9" style="236"/>
    <col min="10" max="14" width="9" style="234"/>
    <col min="15" max="16384" width="9" style="143"/>
  </cols>
  <sheetData>
    <row r="1" spans="1:14" s="133" customFormat="1" ht="14.1" customHeight="1" x14ac:dyDescent="0.15">
      <c r="C1" s="248" t="s">
        <v>0</v>
      </c>
      <c r="D1" s="248"/>
      <c r="E1" s="248"/>
      <c r="F1" s="457"/>
      <c r="G1" s="458"/>
      <c r="H1" s="458"/>
      <c r="I1" s="458"/>
      <c r="J1" s="458"/>
      <c r="K1" s="458"/>
      <c r="L1" s="458"/>
      <c r="M1" s="234"/>
      <c r="N1" s="234"/>
    </row>
    <row r="2" spans="1:14" s="133" customFormat="1" ht="14.25" customHeight="1" x14ac:dyDescent="0.15">
      <c r="C2" s="248"/>
      <c r="D2" s="248"/>
      <c r="E2" s="248"/>
      <c r="F2" s="247"/>
      <c r="G2" s="247"/>
      <c r="H2" s="247"/>
      <c r="I2" s="247"/>
      <c r="J2" s="247"/>
      <c r="K2" s="247"/>
      <c r="L2" s="247"/>
      <c r="M2" s="234"/>
      <c r="N2" s="234"/>
    </row>
    <row r="3" spans="1:14" s="133" customFormat="1" ht="14.25" customHeight="1" x14ac:dyDescent="0.15">
      <c r="C3" s="134"/>
      <c r="D3" s="249" t="s">
        <v>1</v>
      </c>
      <c r="E3" s="249"/>
      <c r="F3" s="247"/>
      <c r="G3" s="247"/>
      <c r="H3" s="247"/>
      <c r="I3" s="247"/>
      <c r="J3" s="247"/>
      <c r="K3" s="247"/>
      <c r="L3" s="247"/>
      <c r="M3" s="234"/>
      <c r="N3" s="234"/>
    </row>
    <row r="4" spans="1:14" s="133" customFormat="1" ht="14.25" customHeight="1" x14ac:dyDescent="0.15">
      <c r="C4" s="134"/>
      <c r="D4" s="135"/>
      <c r="E4" s="135"/>
      <c r="F4" s="247"/>
      <c r="G4" s="247"/>
      <c r="H4" s="247"/>
      <c r="I4" s="247"/>
      <c r="J4" s="247"/>
      <c r="K4" s="247"/>
      <c r="L4" s="247"/>
      <c r="M4" s="234"/>
      <c r="N4" s="234"/>
    </row>
    <row r="5" spans="1:14" s="133" customFormat="1" ht="14.25" customHeight="1" x14ac:dyDescent="0.15">
      <c r="C5" s="136" t="s">
        <v>2</v>
      </c>
      <c r="D5" s="137"/>
      <c r="E5" s="137"/>
      <c r="F5" s="235" t="s">
        <v>719</v>
      </c>
      <c r="G5" s="234"/>
      <c r="H5" s="234"/>
      <c r="I5" s="238"/>
      <c r="J5" s="234"/>
      <c r="K5" s="234"/>
      <c r="L5" s="234"/>
      <c r="M5" s="234"/>
      <c r="N5" s="234"/>
    </row>
    <row r="6" spans="1:14" s="133" customFormat="1" ht="14.25" customHeight="1" x14ac:dyDescent="0.15">
      <c r="A6" s="155">
        <f t="shared" ref="A6:A31" si="0">COUNTIF(B:B,B6)</f>
        <v>1</v>
      </c>
      <c r="B6" s="156" t="s">
        <v>3</v>
      </c>
      <c r="C6" s="138">
        <v>1</v>
      </c>
      <c r="D6" s="131" t="s">
        <v>4</v>
      </c>
      <c r="E6" s="455" t="s">
        <v>733</v>
      </c>
      <c r="F6" s="235" t="s">
        <v>737</v>
      </c>
      <c r="G6" s="234"/>
      <c r="H6" s="234"/>
      <c r="I6" s="238"/>
      <c r="J6" s="234"/>
      <c r="L6" s="234"/>
      <c r="M6" s="234"/>
      <c r="N6" s="234"/>
    </row>
    <row r="7" spans="1:14" s="133" customFormat="1" ht="14.25" customHeight="1" x14ac:dyDescent="0.15">
      <c r="A7" s="155">
        <f t="shared" si="0"/>
        <v>1</v>
      </c>
      <c r="B7" s="156" t="s">
        <v>5</v>
      </c>
      <c r="C7" s="138">
        <v>2</v>
      </c>
      <c r="D7" s="131" t="s">
        <v>6</v>
      </c>
      <c r="E7" s="455" t="s">
        <v>732</v>
      </c>
      <c r="F7" s="235" t="s">
        <v>703</v>
      </c>
      <c r="I7" s="237" t="s">
        <v>717</v>
      </c>
      <c r="J7" s="234"/>
      <c r="K7" s="234"/>
      <c r="L7" s="234"/>
      <c r="M7" s="234"/>
      <c r="N7" s="234"/>
    </row>
    <row r="8" spans="1:14" s="133" customFormat="1" ht="14.25" customHeight="1" x14ac:dyDescent="0.15">
      <c r="A8" s="155">
        <f t="shared" si="0"/>
        <v>1</v>
      </c>
      <c r="B8" s="156" t="s">
        <v>7</v>
      </c>
      <c r="C8" s="138">
        <v>3</v>
      </c>
      <c r="D8" s="157" t="s">
        <v>8</v>
      </c>
      <c r="E8" s="456" t="s">
        <v>9</v>
      </c>
      <c r="F8" s="234"/>
      <c r="G8" s="234"/>
      <c r="H8" s="234"/>
      <c r="I8" s="238"/>
      <c r="J8" s="234"/>
      <c r="K8" s="234"/>
      <c r="L8" s="234"/>
      <c r="M8" s="234"/>
      <c r="N8" s="234"/>
    </row>
    <row r="9" spans="1:14" s="133" customFormat="1" ht="14.25" customHeight="1" x14ac:dyDescent="0.15">
      <c r="A9" s="155">
        <f t="shared" si="0"/>
        <v>1</v>
      </c>
      <c r="B9" s="156" t="s">
        <v>10</v>
      </c>
      <c r="C9" s="138">
        <v>4</v>
      </c>
      <c r="D9" s="157" t="s">
        <v>11</v>
      </c>
      <c r="E9" s="456" t="s">
        <v>12</v>
      </c>
      <c r="F9" s="157"/>
      <c r="G9" s="234"/>
      <c r="H9" s="234"/>
      <c r="I9" s="238"/>
      <c r="J9" s="234"/>
      <c r="K9" s="234"/>
      <c r="L9" s="234"/>
      <c r="M9" s="234"/>
      <c r="N9" s="234"/>
    </row>
    <row r="10" spans="1:14" s="133" customFormat="1" ht="14.25" customHeight="1" x14ac:dyDescent="0.15">
      <c r="A10" s="155">
        <f t="shared" si="0"/>
        <v>1</v>
      </c>
      <c r="B10" s="156" t="s">
        <v>13</v>
      </c>
      <c r="C10" s="138">
        <v>5</v>
      </c>
      <c r="D10" s="157" t="s">
        <v>14</v>
      </c>
      <c r="E10" s="455" t="s">
        <v>705</v>
      </c>
      <c r="F10" s="235" t="s">
        <v>712</v>
      </c>
      <c r="G10" s="234"/>
      <c r="H10" s="234"/>
      <c r="I10" s="237" t="s">
        <v>717</v>
      </c>
      <c r="J10" s="234"/>
      <c r="L10" s="234"/>
      <c r="M10" s="234"/>
      <c r="N10" s="234"/>
    </row>
    <row r="11" spans="1:14" s="133" customFormat="1" ht="14.25" customHeight="1" x14ac:dyDescent="0.15">
      <c r="A11" s="155">
        <f t="shared" si="0"/>
        <v>1</v>
      </c>
      <c r="B11" s="156" t="s">
        <v>16</v>
      </c>
      <c r="C11" s="138">
        <v>6</v>
      </c>
      <c r="D11" s="157" t="s">
        <v>17</v>
      </c>
      <c r="E11" s="456" t="s">
        <v>18</v>
      </c>
      <c r="F11" s="234"/>
      <c r="G11" s="234"/>
      <c r="H11" s="234"/>
      <c r="I11" s="238"/>
      <c r="J11" s="234"/>
      <c r="L11" s="234"/>
      <c r="M11" s="234"/>
      <c r="N11" s="234"/>
    </row>
    <row r="12" spans="1:14" s="133" customFormat="1" ht="14.25" customHeight="1" x14ac:dyDescent="0.15">
      <c r="A12" s="155">
        <f t="shared" si="0"/>
        <v>1</v>
      </c>
      <c r="B12" s="156" t="s">
        <v>19</v>
      </c>
      <c r="C12" s="138">
        <v>7</v>
      </c>
      <c r="D12" s="157" t="s">
        <v>20</v>
      </c>
      <c r="E12" s="456" t="s">
        <v>21</v>
      </c>
      <c r="F12" s="234"/>
      <c r="G12" s="234"/>
      <c r="H12" s="234"/>
      <c r="I12" s="238"/>
      <c r="J12" s="234"/>
      <c r="L12" s="234"/>
      <c r="M12" s="234"/>
      <c r="N12" s="234"/>
    </row>
    <row r="13" spans="1:14" s="133" customFormat="1" ht="14.25" customHeight="1" x14ac:dyDescent="0.15">
      <c r="A13" s="155">
        <f t="shared" si="0"/>
        <v>1</v>
      </c>
      <c r="B13" s="156" t="s">
        <v>22</v>
      </c>
      <c r="C13" s="138">
        <v>8</v>
      </c>
      <c r="D13" s="132" t="s">
        <v>23</v>
      </c>
      <c r="E13" s="455" t="s">
        <v>704</v>
      </c>
      <c r="F13" s="235" t="s">
        <v>709</v>
      </c>
      <c r="G13" s="234"/>
      <c r="H13" s="234"/>
      <c r="I13" s="238"/>
      <c r="J13" s="234"/>
      <c r="L13" s="234"/>
      <c r="M13" s="234"/>
      <c r="N13" s="234"/>
    </row>
    <row r="14" spans="1:14" s="133" customFormat="1" ht="14.25" customHeight="1" x14ac:dyDescent="0.15">
      <c r="A14" s="155">
        <f t="shared" si="0"/>
        <v>1</v>
      </c>
      <c r="B14" s="156" t="s">
        <v>24</v>
      </c>
      <c r="C14" s="138">
        <v>9</v>
      </c>
      <c r="D14" s="129" t="s">
        <v>25</v>
      </c>
      <c r="E14" s="455" t="s">
        <v>702</v>
      </c>
      <c r="F14" s="235" t="s">
        <v>714</v>
      </c>
      <c r="G14" s="234"/>
      <c r="H14" s="234"/>
      <c r="I14" s="238"/>
      <c r="J14" s="234"/>
      <c r="L14" s="234"/>
      <c r="M14" s="234"/>
      <c r="N14" s="234"/>
    </row>
    <row r="15" spans="1:14" s="133" customFormat="1" ht="14.25" customHeight="1" x14ac:dyDescent="0.15">
      <c r="A15" s="155">
        <f t="shared" si="0"/>
        <v>1</v>
      </c>
      <c r="B15" s="156" t="s">
        <v>26</v>
      </c>
      <c r="C15" s="138">
        <v>10</v>
      </c>
      <c r="D15" s="129" t="s">
        <v>27</v>
      </c>
      <c r="E15" s="455" t="s">
        <v>699</v>
      </c>
      <c r="F15" s="235" t="s">
        <v>710</v>
      </c>
      <c r="G15" s="234"/>
      <c r="H15" s="234"/>
      <c r="I15" s="238"/>
      <c r="J15" s="234"/>
      <c r="L15" s="234"/>
      <c r="M15" s="234"/>
      <c r="N15" s="234"/>
    </row>
    <row r="16" spans="1:14" s="133" customFormat="1" ht="14.25" customHeight="1" x14ac:dyDescent="0.15">
      <c r="A16" s="155">
        <f t="shared" si="0"/>
        <v>1</v>
      </c>
      <c r="B16" s="156" t="s">
        <v>28</v>
      </c>
      <c r="C16" s="138">
        <v>11</v>
      </c>
      <c r="D16" s="129" t="s">
        <v>29</v>
      </c>
      <c r="E16" s="455" t="s">
        <v>700</v>
      </c>
      <c r="F16" s="235" t="s">
        <v>713</v>
      </c>
      <c r="G16" s="234"/>
      <c r="H16" s="234"/>
      <c r="I16" s="238"/>
      <c r="J16" s="234"/>
      <c r="L16" s="234"/>
      <c r="M16" s="234"/>
      <c r="N16" s="234"/>
    </row>
    <row r="17" spans="1:14" s="133" customFormat="1" ht="14.25" customHeight="1" x14ac:dyDescent="0.15">
      <c r="A17" s="155">
        <f t="shared" si="0"/>
        <v>1</v>
      </c>
      <c r="B17" s="156" t="s">
        <v>30</v>
      </c>
      <c r="C17" s="138">
        <v>12</v>
      </c>
      <c r="D17" s="132" t="s">
        <v>31</v>
      </c>
      <c r="E17" s="455" t="s">
        <v>706</v>
      </c>
      <c r="F17" s="235" t="s">
        <v>715</v>
      </c>
      <c r="H17" s="234"/>
      <c r="I17" s="238"/>
      <c r="J17" s="234"/>
      <c r="L17" s="234"/>
      <c r="M17" s="234"/>
      <c r="N17" s="234"/>
    </row>
    <row r="18" spans="1:14" s="133" customFormat="1" ht="14.25" customHeight="1" x14ac:dyDescent="0.15">
      <c r="A18" s="155">
        <f t="shared" si="0"/>
        <v>1</v>
      </c>
      <c r="B18" s="156" t="s">
        <v>32</v>
      </c>
      <c r="C18" s="138">
        <v>13</v>
      </c>
      <c r="D18" s="132" t="s">
        <v>33</v>
      </c>
      <c r="E18" s="455" t="s">
        <v>707</v>
      </c>
      <c r="F18" s="235" t="s">
        <v>708</v>
      </c>
      <c r="G18" s="234"/>
      <c r="H18" s="234"/>
      <c r="I18" s="238"/>
      <c r="J18" s="234"/>
      <c r="K18" s="234"/>
      <c r="L18" s="234"/>
      <c r="M18" s="234"/>
      <c r="N18" s="234"/>
    </row>
    <row r="19" spans="1:14" s="133" customFormat="1" ht="14.25" customHeight="1" x14ac:dyDescent="0.15">
      <c r="A19" s="155">
        <f t="shared" si="0"/>
        <v>1</v>
      </c>
      <c r="B19" s="156" t="s">
        <v>34</v>
      </c>
      <c r="C19" s="138">
        <v>14</v>
      </c>
      <c r="D19" s="158" t="s">
        <v>35</v>
      </c>
      <c r="E19" s="455" t="s">
        <v>697</v>
      </c>
      <c r="F19" s="235" t="s">
        <v>716</v>
      </c>
      <c r="G19" s="234"/>
      <c r="H19" s="234"/>
      <c r="I19" s="237" t="s">
        <v>717</v>
      </c>
      <c r="J19" s="234"/>
      <c r="M19" s="234"/>
      <c r="N19" s="234"/>
    </row>
    <row r="20" spans="1:14" s="133" customFormat="1" ht="14.25" customHeight="1" x14ac:dyDescent="0.15">
      <c r="A20" s="155">
        <f t="shared" si="0"/>
        <v>1</v>
      </c>
      <c r="B20" s="156" t="s">
        <v>36</v>
      </c>
      <c r="C20" s="138">
        <v>15</v>
      </c>
      <c r="D20" s="158" t="s">
        <v>37</v>
      </c>
      <c r="E20" s="455" t="s">
        <v>15</v>
      </c>
      <c r="F20" s="235" t="s">
        <v>711</v>
      </c>
      <c r="G20" s="234"/>
      <c r="H20" s="234"/>
      <c r="I20" s="237" t="s">
        <v>718</v>
      </c>
      <c r="J20" s="234"/>
      <c r="L20" s="234"/>
      <c r="M20" s="234"/>
      <c r="N20" s="234"/>
    </row>
    <row r="21" spans="1:14" s="133" customFormat="1" ht="14.25" customHeight="1" x14ac:dyDescent="0.15">
      <c r="A21" s="155">
        <f t="shared" si="0"/>
        <v>1</v>
      </c>
      <c r="B21" s="156" t="s">
        <v>38</v>
      </c>
      <c r="C21" s="138">
        <v>16</v>
      </c>
      <c r="D21" s="157" t="s">
        <v>39</v>
      </c>
      <c r="E21" s="455" t="s">
        <v>736</v>
      </c>
      <c r="F21" s="234"/>
      <c r="G21" s="234"/>
      <c r="H21" s="234"/>
      <c r="I21" s="237" t="s">
        <v>717</v>
      </c>
      <c r="J21" s="234"/>
      <c r="L21" s="234"/>
      <c r="M21" s="234"/>
      <c r="N21" s="234"/>
    </row>
    <row r="22" spans="1:14" s="133" customFormat="1" ht="14.25" customHeight="1" x14ac:dyDescent="0.15">
      <c r="A22" s="155">
        <f t="shared" si="0"/>
        <v>1</v>
      </c>
      <c r="B22" s="156" t="s">
        <v>40</v>
      </c>
      <c r="C22" s="138">
        <v>17</v>
      </c>
      <c r="D22" s="157" t="s">
        <v>41</v>
      </c>
      <c r="E22" s="455" t="s">
        <v>735</v>
      </c>
      <c r="F22" s="234"/>
      <c r="G22" s="234"/>
      <c r="H22" s="234"/>
      <c r="I22" s="237" t="s">
        <v>717</v>
      </c>
      <c r="J22" s="234"/>
      <c r="L22" s="234"/>
      <c r="M22" s="234"/>
      <c r="N22" s="234"/>
    </row>
    <row r="23" spans="1:14" s="133" customFormat="1" ht="14.25" customHeight="1" x14ac:dyDescent="0.15">
      <c r="A23" s="155">
        <f t="shared" si="0"/>
        <v>1</v>
      </c>
      <c r="B23" s="156" t="s">
        <v>42</v>
      </c>
      <c r="C23" s="138">
        <v>18</v>
      </c>
      <c r="D23" s="157" t="s">
        <v>43</v>
      </c>
      <c r="E23" s="455" t="s">
        <v>698</v>
      </c>
      <c r="F23" s="234"/>
      <c r="G23" s="234"/>
      <c r="H23" s="234"/>
      <c r="I23" s="237" t="s">
        <v>717</v>
      </c>
      <c r="J23" s="234"/>
      <c r="L23" s="234"/>
      <c r="M23" s="234"/>
      <c r="N23" s="234"/>
    </row>
    <row r="24" spans="1:14" s="133" customFormat="1" ht="14.25" customHeight="1" x14ac:dyDescent="0.15">
      <c r="A24" s="155">
        <f t="shared" si="0"/>
        <v>1</v>
      </c>
      <c r="B24" s="156" t="s">
        <v>44</v>
      </c>
      <c r="C24" s="138">
        <v>19</v>
      </c>
      <c r="D24" s="157" t="s">
        <v>45</v>
      </c>
      <c r="E24" s="455" t="s">
        <v>734</v>
      </c>
      <c r="F24" s="234"/>
      <c r="G24" s="234"/>
      <c r="H24" s="234"/>
      <c r="I24" s="237" t="s">
        <v>717</v>
      </c>
      <c r="J24" s="234"/>
      <c r="L24" s="234"/>
      <c r="M24" s="234"/>
      <c r="N24" s="234"/>
    </row>
    <row r="25" spans="1:14" s="133" customFormat="1" ht="14.25" customHeight="1" x14ac:dyDescent="0.15">
      <c r="A25" s="155">
        <f t="shared" si="0"/>
        <v>1</v>
      </c>
      <c r="B25" s="156" t="s">
        <v>46</v>
      </c>
      <c r="C25" s="138">
        <v>20</v>
      </c>
      <c r="D25" s="157" t="s">
        <v>47</v>
      </c>
      <c r="E25" s="455" t="s">
        <v>701</v>
      </c>
      <c r="F25" s="234"/>
      <c r="G25" s="234"/>
      <c r="H25" s="234"/>
      <c r="I25" s="238"/>
      <c r="J25" s="234"/>
      <c r="L25" s="234"/>
      <c r="M25" s="234"/>
      <c r="N25" s="234"/>
    </row>
    <row r="26" spans="1:14" s="133" customFormat="1" ht="14.25" customHeight="1" x14ac:dyDescent="0.15">
      <c r="A26" s="155">
        <f t="shared" si="0"/>
        <v>1</v>
      </c>
      <c r="B26" s="156" t="s">
        <v>48</v>
      </c>
      <c r="C26" s="138">
        <v>21</v>
      </c>
      <c r="D26" s="157" t="s">
        <v>49</v>
      </c>
      <c r="E26" s="455" t="s">
        <v>720</v>
      </c>
      <c r="F26" s="234"/>
      <c r="G26" s="234"/>
      <c r="H26" s="234"/>
      <c r="I26" s="238"/>
      <c r="J26" s="234"/>
      <c r="K26" s="234"/>
      <c r="L26" s="234"/>
      <c r="M26" s="234"/>
      <c r="N26" s="234"/>
    </row>
    <row r="27" spans="1:14" s="133" customFormat="1" ht="14.25" customHeight="1" x14ac:dyDescent="0.15">
      <c r="A27" s="155">
        <f t="shared" si="0"/>
        <v>1</v>
      </c>
      <c r="B27" s="156" t="s">
        <v>50</v>
      </c>
      <c r="C27" s="138">
        <v>22</v>
      </c>
      <c r="D27" s="157" t="s">
        <v>51</v>
      </c>
      <c r="E27" s="456" t="s">
        <v>695</v>
      </c>
      <c r="F27" s="157"/>
      <c r="G27" s="234"/>
      <c r="H27" s="234"/>
      <c r="I27" s="236"/>
      <c r="J27" s="234"/>
      <c r="K27" s="234"/>
      <c r="L27" s="234"/>
      <c r="M27" s="234"/>
      <c r="N27" s="234"/>
    </row>
    <row r="28" spans="1:14" s="133" customFormat="1" ht="14.25" customHeight="1" x14ac:dyDescent="0.15">
      <c r="A28" s="155">
        <f t="shared" si="0"/>
        <v>1</v>
      </c>
      <c r="B28" s="156" t="s">
        <v>52</v>
      </c>
      <c r="C28" s="138">
        <v>23</v>
      </c>
      <c r="D28" s="157" t="s">
        <v>53</v>
      </c>
      <c r="E28" s="456" t="s">
        <v>696</v>
      </c>
      <c r="F28" s="157"/>
      <c r="G28" s="234"/>
      <c r="H28" s="234"/>
      <c r="I28" s="236"/>
      <c r="J28" s="234"/>
      <c r="K28" s="234"/>
      <c r="L28" s="234"/>
      <c r="M28" s="234"/>
      <c r="N28" s="234"/>
    </row>
    <row r="29" spans="1:14" s="133" customFormat="1" ht="14.25" customHeight="1" x14ac:dyDescent="0.15">
      <c r="A29" s="155">
        <f t="shared" si="0"/>
        <v>1</v>
      </c>
      <c r="B29" s="156" t="s">
        <v>54</v>
      </c>
      <c r="C29" s="138">
        <v>24</v>
      </c>
      <c r="D29" s="157" t="s">
        <v>55</v>
      </c>
      <c r="E29" s="456" t="s">
        <v>56</v>
      </c>
      <c r="F29" s="157"/>
      <c r="G29" s="234"/>
      <c r="H29" s="234"/>
      <c r="I29" s="236"/>
      <c r="J29" s="234"/>
      <c r="K29" s="234"/>
      <c r="L29" s="234"/>
      <c r="M29" s="234"/>
      <c r="N29" s="234"/>
    </row>
    <row r="30" spans="1:14" s="133" customFormat="1" ht="14.25" customHeight="1" x14ac:dyDescent="0.15">
      <c r="A30" s="155">
        <f t="shared" si="0"/>
        <v>1</v>
      </c>
      <c r="B30" s="156" t="s">
        <v>57</v>
      </c>
      <c r="C30" s="138">
        <v>25</v>
      </c>
      <c r="D30" s="157" t="s">
        <v>58</v>
      </c>
      <c r="E30" s="456" t="s">
        <v>59</v>
      </c>
      <c r="F30" s="157"/>
      <c r="G30" s="234"/>
      <c r="H30" s="234"/>
      <c r="I30" s="236"/>
      <c r="J30" s="234"/>
      <c r="K30" s="234"/>
      <c r="L30" s="234"/>
      <c r="M30" s="234"/>
      <c r="N30" s="234"/>
    </row>
    <row r="31" spans="1:14" s="133" customFormat="1" ht="14.25" customHeight="1" x14ac:dyDescent="0.15">
      <c r="A31" s="155">
        <f t="shared" si="0"/>
        <v>1</v>
      </c>
      <c r="B31" s="156" t="s">
        <v>60</v>
      </c>
      <c r="C31" s="138">
        <v>26</v>
      </c>
      <c r="D31" s="157" t="s">
        <v>61</v>
      </c>
      <c r="E31" s="456" t="s">
        <v>721</v>
      </c>
      <c r="F31" s="157"/>
      <c r="G31" s="234"/>
      <c r="H31" s="234"/>
      <c r="I31" s="236"/>
      <c r="J31" s="234"/>
      <c r="K31" s="234"/>
      <c r="L31" s="234"/>
      <c r="M31" s="234"/>
      <c r="N31" s="234"/>
    </row>
    <row r="32" spans="1:14" s="133" customFormat="1" ht="17.100000000000001" customHeight="1" x14ac:dyDescent="0.15">
      <c r="C32" s="139"/>
      <c r="D32" s="140"/>
      <c r="E32" s="140"/>
      <c r="F32" s="234"/>
      <c r="G32" s="234"/>
      <c r="H32" s="234"/>
      <c r="I32" s="236"/>
      <c r="J32" s="234"/>
      <c r="K32" s="234"/>
      <c r="L32" s="234"/>
      <c r="M32" s="234"/>
      <c r="N32" s="234"/>
    </row>
    <row r="33" spans="1:14" s="133" customFormat="1" ht="17.100000000000001" customHeight="1" x14ac:dyDescent="0.15">
      <c r="C33" s="136" t="s">
        <v>62</v>
      </c>
      <c r="D33" s="131"/>
      <c r="E33" s="140"/>
      <c r="F33" s="234"/>
      <c r="G33" s="234"/>
      <c r="H33" s="234"/>
      <c r="I33" s="236"/>
      <c r="J33" s="234"/>
      <c r="K33" s="234"/>
      <c r="L33" s="234"/>
      <c r="M33" s="234"/>
      <c r="N33" s="234"/>
    </row>
    <row r="34" spans="1:14" s="133" customFormat="1" ht="17.100000000000001" customHeight="1" x14ac:dyDescent="0.15">
      <c r="A34" s="155">
        <f t="shared" ref="A34:A46" si="1">COUNTIF(B:B,B34)</f>
        <v>1</v>
      </c>
      <c r="B34" s="156" t="s">
        <v>63</v>
      </c>
      <c r="C34" s="141">
        <v>1</v>
      </c>
      <c r="D34" s="157" t="s">
        <v>64</v>
      </c>
      <c r="E34" s="140"/>
      <c r="F34" s="234"/>
      <c r="G34" s="234"/>
      <c r="H34" s="234"/>
      <c r="I34" s="236"/>
      <c r="J34" s="234"/>
      <c r="K34" s="234"/>
      <c r="L34" s="234"/>
      <c r="M34" s="234"/>
      <c r="N34" s="234"/>
    </row>
    <row r="35" spans="1:14" s="133" customFormat="1" ht="17.100000000000001" customHeight="1" x14ac:dyDescent="0.15">
      <c r="A35" s="155">
        <f t="shared" si="1"/>
        <v>1</v>
      </c>
      <c r="B35" s="156" t="s">
        <v>65</v>
      </c>
      <c r="C35" s="141">
        <v>2</v>
      </c>
      <c r="D35" s="157" t="s">
        <v>66</v>
      </c>
      <c r="E35" s="140"/>
      <c r="F35" s="234"/>
      <c r="G35" s="234"/>
      <c r="H35" s="234"/>
      <c r="I35" s="236"/>
      <c r="J35" s="234"/>
      <c r="K35" s="234"/>
      <c r="L35" s="234"/>
      <c r="M35" s="234"/>
      <c r="N35" s="234"/>
    </row>
    <row r="36" spans="1:14" s="133" customFormat="1" ht="17.100000000000001" customHeight="1" x14ac:dyDescent="0.15">
      <c r="A36" s="155">
        <f t="shared" si="1"/>
        <v>1</v>
      </c>
      <c r="B36" s="156" t="s">
        <v>67</v>
      </c>
      <c r="C36" s="141">
        <v>3</v>
      </c>
      <c r="D36" s="157" t="s">
        <v>68</v>
      </c>
      <c r="E36" s="140"/>
      <c r="F36" s="234"/>
      <c r="G36" s="234"/>
      <c r="H36" s="234"/>
      <c r="I36" s="236"/>
      <c r="J36" s="234"/>
      <c r="K36" s="234"/>
      <c r="L36" s="234"/>
      <c r="M36" s="234"/>
      <c r="N36" s="234"/>
    </row>
    <row r="37" spans="1:14" s="133" customFormat="1" ht="17.100000000000001" customHeight="1" x14ac:dyDescent="0.15">
      <c r="A37" s="155">
        <f t="shared" si="1"/>
        <v>1</v>
      </c>
      <c r="B37" s="156" t="s">
        <v>69</v>
      </c>
      <c r="C37" s="141">
        <v>4</v>
      </c>
      <c r="D37" s="157" t="s">
        <v>70</v>
      </c>
      <c r="E37" s="140"/>
      <c r="F37" s="234"/>
      <c r="G37" s="234"/>
      <c r="H37" s="234"/>
      <c r="I37" s="236"/>
      <c r="J37" s="234"/>
      <c r="K37" s="234"/>
      <c r="L37" s="234"/>
      <c r="M37" s="234"/>
      <c r="N37" s="234"/>
    </row>
    <row r="38" spans="1:14" s="133" customFormat="1" ht="17.100000000000001" customHeight="1" x14ac:dyDescent="0.15">
      <c r="A38" s="155">
        <f t="shared" si="1"/>
        <v>1</v>
      </c>
      <c r="B38" s="156" t="s">
        <v>71</v>
      </c>
      <c r="C38" s="141">
        <v>5</v>
      </c>
      <c r="D38" s="157" t="s">
        <v>72</v>
      </c>
      <c r="E38" s="140"/>
      <c r="F38" s="234"/>
      <c r="G38" s="234"/>
      <c r="H38" s="234"/>
      <c r="I38" s="236"/>
      <c r="J38" s="234"/>
      <c r="K38" s="234"/>
      <c r="L38" s="234"/>
      <c r="M38" s="234"/>
      <c r="N38" s="234"/>
    </row>
    <row r="39" spans="1:14" s="133" customFormat="1" ht="17.100000000000001" customHeight="1" x14ac:dyDescent="0.15">
      <c r="A39" s="155">
        <f t="shared" si="1"/>
        <v>1</v>
      </c>
      <c r="B39" s="156" t="s">
        <v>73</v>
      </c>
      <c r="C39" s="141">
        <v>6</v>
      </c>
      <c r="D39" s="157" t="s">
        <v>74</v>
      </c>
      <c r="E39" s="140"/>
      <c r="F39" s="234"/>
      <c r="G39" s="234"/>
      <c r="H39" s="234"/>
      <c r="I39" s="236"/>
      <c r="J39" s="234"/>
      <c r="K39" s="234"/>
      <c r="L39" s="234"/>
      <c r="M39" s="234"/>
      <c r="N39" s="234"/>
    </row>
    <row r="40" spans="1:14" s="133" customFormat="1" ht="17.100000000000001" customHeight="1" x14ac:dyDescent="0.15">
      <c r="A40" s="155">
        <f t="shared" si="1"/>
        <v>1</v>
      </c>
      <c r="B40" s="156" t="s">
        <v>75</v>
      </c>
      <c r="C40" s="141">
        <v>7</v>
      </c>
      <c r="D40" s="157" t="s">
        <v>76</v>
      </c>
      <c r="E40" s="140"/>
      <c r="F40" s="234"/>
      <c r="G40" s="234"/>
      <c r="H40" s="234"/>
      <c r="I40" s="236"/>
      <c r="J40" s="234"/>
      <c r="K40" s="234"/>
      <c r="L40" s="234"/>
      <c r="M40" s="234"/>
      <c r="N40" s="234"/>
    </row>
    <row r="41" spans="1:14" s="133" customFormat="1" ht="17.100000000000001" customHeight="1" x14ac:dyDescent="0.15">
      <c r="A41" s="155">
        <f t="shared" si="1"/>
        <v>1</v>
      </c>
      <c r="B41" s="156" t="s">
        <v>77</v>
      </c>
      <c r="C41" s="141">
        <v>8</v>
      </c>
      <c r="D41" s="157" t="s">
        <v>78</v>
      </c>
      <c r="E41" s="140"/>
      <c r="F41" s="234"/>
      <c r="G41" s="234"/>
      <c r="H41" s="234"/>
      <c r="I41" s="236"/>
      <c r="J41" s="234"/>
      <c r="K41" s="234"/>
      <c r="L41" s="234"/>
      <c r="M41" s="234"/>
      <c r="N41" s="234"/>
    </row>
    <row r="42" spans="1:14" s="133" customFormat="1" ht="17.100000000000001" customHeight="1" x14ac:dyDescent="0.15">
      <c r="A42" s="155">
        <f t="shared" si="1"/>
        <v>1</v>
      </c>
      <c r="B42" s="156" t="s">
        <v>79</v>
      </c>
      <c r="C42" s="141">
        <v>9</v>
      </c>
      <c r="D42" s="157" t="s">
        <v>80</v>
      </c>
      <c r="E42" s="140"/>
      <c r="F42" s="234"/>
      <c r="G42" s="234"/>
      <c r="H42" s="234"/>
      <c r="I42" s="236"/>
      <c r="J42" s="234"/>
      <c r="K42" s="234"/>
      <c r="L42" s="234"/>
      <c r="M42" s="234"/>
      <c r="N42" s="234"/>
    </row>
    <row r="43" spans="1:14" s="133" customFormat="1" ht="17.100000000000001" customHeight="1" x14ac:dyDescent="0.15">
      <c r="A43" s="155">
        <f t="shared" si="1"/>
        <v>1</v>
      </c>
      <c r="B43" s="156" t="s">
        <v>81</v>
      </c>
      <c r="C43" s="141">
        <v>10</v>
      </c>
      <c r="D43" s="157" t="s">
        <v>82</v>
      </c>
      <c r="E43" s="140"/>
      <c r="F43" s="234"/>
      <c r="G43" s="234"/>
      <c r="H43" s="234"/>
      <c r="I43" s="236"/>
      <c r="J43" s="234"/>
      <c r="K43" s="234"/>
      <c r="L43" s="234"/>
      <c r="M43" s="234"/>
      <c r="N43" s="234"/>
    </row>
    <row r="44" spans="1:14" s="133" customFormat="1" ht="17.100000000000001" customHeight="1" x14ac:dyDescent="0.15">
      <c r="A44" s="155">
        <f t="shared" si="1"/>
        <v>1</v>
      </c>
      <c r="B44" s="156" t="s">
        <v>83</v>
      </c>
      <c r="C44" s="141">
        <v>11</v>
      </c>
      <c r="D44" s="157" t="s">
        <v>84</v>
      </c>
      <c r="E44" s="140"/>
      <c r="F44" s="234"/>
      <c r="G44" s="234"/>
      <c r="H44" s="234"/>
      <c r="I44" s="236"/>
      <c r="J44" s="234"/>
      <c r="K44" s="234"/>
      <c r="L44" s="234"/>
      <c r="M44" s="234"/>
      <c r="N44" s="234"/>
    </row>
    <row r="45" spans="1:14" s="133" customFormat="1" ht="17.100000000000001" customHeight="1" x14ac:dyDescent="0.15">
      <c r="A45" s="155">
        <f t="shared" si="1"/>
        <v>1</v>
      </c>
      <c r="B45" s="156" t="s">
        <v>85</v>
      </c>
      <c r="C45" s="141">
        <v>12</v>
      </c>
      <c r="D45" s="157" t="s">
        <v>86</v>
      </c>
      <c r="E45" s="140"/>
      <c r="F45" s="234"/>
      <c r="G45" s="234"/>
      <c r="H45" s="234"/>
      <c r="I45" s="236"/>
      <c r="J45" s="234"/>
      <c r="K45" s="234"/>
      <c r="L45" s="234"/>
      <c r="M45" s="234"/>
      <c r="N45" s="234"/>
    </row>
    <row r="46" spans="1:14" s="133" customFormat="1" ht="17.100000000000001" customHeight="1" x14ac:dyDescent="0.15">
      <c r="A46" s="155">
        <f t="shared" si="1"/>
        <v>1</v>
      </c>
      <c r="B46" s="156" t="s">
        <v>87</v>
      </c>
      <c r="C46" s="141">
        <v>13</v>
      </c>
      <c r="D46" s="157" t="s">
        <v>88</v>
      </c>
      <c r="E46" s="140"/>
      <c r="F46" s="234"/>
      <c r="G46" s="234"/>
      <c r="H46" s="234"/>
      <c r="I46" s="236"/>
      <c r="J46" s="234"/>
      <c r="K46" s="234"/>
      <c r="L46" s="234"/>
      <c r="M46" s="234"/>
      <c r="N46" s="234"/>
    </row>
    <row r="47" spans="1:14" s="133" customFormat="1" ht="17.100000000000001" customHeight="1" x14ac:dyDescent="0.15">
      <c r="C47" s="139"/>
      <c r="D47" s="140"/>
      <c r="E47" s="140"/>
      <c r="F47" s="234"/>
      <c r="G47" s="234"/>
      <c r="H47" s="234"/>
      <c r="I47" s="236"/>
      <c r="J47" s="234"/>
      <c r="K47" s="234"/>
      <c r="L47" s="234"/>
      <c r="M47" s="234"/>
      <c r="N47" s="234"/>
    </row>
    <row r="48" spans="1:14" ht="17.100000000000001" customHeight="1" x14ac:dyDescent="0.15">
      <c r="C48" s="136" t="s">
        <v>89</v>
      </c>
      <c r="D48" s="142"/>
      <c r="E48" s="143"/>
    </row>
    <row r="49" spans="1:5" ht="17.100000000000001" customHeight="1" x14ac:dyDescent="0.15">
      <c r="A49" s="155">
        <f t="shared" ref="A49:A67" si="2">COUNTIF(B:B,B49)</f>
        <v>1</v>
      </c>
      <c r="B49" s="156" t="s">
        <v>90</v>
      </c>
      <c r="C49" s="141">
        <v>14</v>
      </c>
      <c r="D49" s="130" t="s">
        <v>91</v>
      </c>
      <c r="E49" s="143"/>
    </row>
    <row r="50" spans="1:5" ht="17.100000000000001" customHeight="1" x14ac:dyDescent="0.15">
      <c r="A50" s="155">
        <f t="shared" si="2"/>
        <v>1</v>
      </c>
      <c r="B50" s="156" t="s">
        <v>92</v>
      </c>
      <c r="C50" s="141">
        <v>15</v>
      </c>
      <c r="D50" s="130" t="s">
        <v>93</v>
      </c>
      <c r="E50" s="143"/>
    </row>
    <row r="51" spans="1:5" ht="17.100000000000001" customHeight="1" x14ac:dyDescent="0.15">
      <c r="A51" s="155">
        <f t="shared" si="2"/>
        <v>1</v>
      </c>
      <c r="B51" s="156" t="s">
        <v>94</v>
      </c>
      <c r="C51" s="141">
        <v>16</v>
      </c>
      <c r="D51" s="130" t="s">
        <v>95</v>
      </c>
      <c r="E51" s="143"/>
    </row>
    <row r="52" spans="1:5" ht="17.100000000000001" customHeight="1" x14ac:dyDescent="0.15">
      <c r="A52" s="155">
        <f t="shared" si="2"/>
        <v>1</v>
      </c>
      <c r="B52" s="156" t="s">
        <v>96</v>
      </c>
      <c r="C52" s="141">
        <v>17</v>
      </c>
      <c r="D52" s="130" t="s">
        <v>97</v>
      </c>
      <c r="E52" s="143"/>
    </row>
    <row r="53" spans="1:5" ht="17.100000000000001" customHeight="1" x14ac:dyDescent="0.15">
      <c r="A53" s="155">
        <f t="shared" si="2"/>
        <v>1</v>
      </c>
      <c r="B53" s="156" t="s">
        <v>98</v>
      </c>
      <c r="C53" s="141">
        <v>18</v>
      </c>
      <c r="D53" s="130" t="s">
        <v>99</v>
      </c>
      <c r="E53" s="143"/>
    </row>
    <row r="54" spans="1:5" ht="17.100000000000001" customHeight="1" x14ac:dyDescent="0.15">
      <c r="A54" s="155">
        <f t="shared" si="2"/>
        <v>1</v>
      </c>
      <c r="B54" s="156" t="s">
        <v>100</v>
      </c>
      <c r="C54" s="141">
        <v>19</v>
      </c>
      <c r="D54" s="130" t="s">
        <v>101</v>
      </c>
      <c r="E54" s="143"/>
    </row>
    <row r="55" spans="1:5" ht="17.100000000000001" customHeight="1" x14ac:dyDescent="0.15">
      <c r="A55" s="155">
        <f t="shared" si="2"/>
        <v>1</v>
      </c>
      <c r="B55" s="156" t="s">
        <v>102</v>
      </c>
      <c r="C55" s="141">
        <v>20</v>
      </c>
      <c r="D55" s="130" t="s">
        <v>103</v>
      </c>
      <c r="E55" s="143"/>
    </row>
    <row r="56" spans="1:5" ht="17.100000000000001" customHeight="1" x14ac:dyDescent="0.15">
      <c r="A56" s="155">
        <f t="shared" si="2"/>
        <v>1</v>
      </c>
      <c r="B56" s="156" t="s">
        <v>104</v>
      </c>
      <c r="C56" s="141">
        <v>21</v>
      </c>
      <c r="D56" s="130" t="s">
        <v>105</v>
      </c>
      <c r="E56" s="143"/>
    </row>
    <row r="57" spans="1:5" ht="17.100000000000001" customHeight="1" x14ac:dyDescent="0.15">
      <c r="A57" s="155">
        <f t="shared" si="2"/>
        <v>1</v>
      </c>
      <c r="B57" s="156" t="s">
        <v>106</v>
      </c>
      <c r="C57" s="141">
        <v>22</v>
      </c>
      <c r="D57" s="130" t="s">
        <v>107</v>
      </c>
      <c r="E57" s="143"/>
    </row>
    <row r="58" spans="1:5" ht="17.100000000000001" customHeight="1" x14ac:dyDescent="0.15">
      <c r="A58" s="155">
        <f t="shared" si="2"/>
        <v>1</v>
      </c>
      <c r="B58" s="156" t="s">
        <v>108</v>
      </c>
      <c r="C58" s="141">
        <v>23</v>
      </c>
      <c r="D58" s="130" t="s">
        <v>109</v>
      </c>
      <c r="E58" s="143"/>
    </row>
    <row r="59" spans="1:5" ht="17.100000000000001" customHeight="1" x14ac:dyDescent="0.15">
      <c r="A59" s="155">
        <f t="shared" si="2"/>
        <v>1</v>
      </c>
      <c r="B59" s="156" t="s">
        <v>110</v>
      </c>
      <c r="C59" s="141">
        <v>24</v>
      </c>
      <c r="D59" s="130" t="s">
        <v>111</v>
      </c>
      <c r="E59" s="143"/>
    </row>
    <row r="60" spans="1:5" ht="17.100000000000001" customHeight="1" x14ac:dyDescent="0.15">
      <c r="A60" s="155">
        <f t="shared" si="2"/>
        <v>1</v>
      </c>
      <c r="B60" s="156" t="s">
        <v>112</v>
      </c>
      <c r="C60" s="141">
        <v>25</v>
      </c>
      <c r="D60" s="130" t="s">
        <v>113</v>
      </c>
      <c r="E60" s="143"/>
    </row>
    <row r="61" spans="1:5" ht="17.100000000000001" customHeight="1" x14ac:dyDescent="0.15">
      <c r="A61" s="155">
        <f t="shared" si="2"/>
        <v>1</v>
      </c>
      <c r="B61" s="156" t="s">
        <v>114</v>
      </c>
      <c r="C61" s="141">
        <v>26</v>
      </c>
      <c r="D61" s="130" t="s">
        <v>115</v>
      </c>
      <c r="E61" s="143"/>
    </row>
    <row r="62" spans="1:5" ht="17.100000000000001" customHeight="1" x14ac:dyDescent="0.15">
      <c r="A62" s="155">
        <f t="shared" si="2"/>
        <v>1</v>
      </c>
      <c r="B62" s="156" t="s">
        <v>116</v>
      </c>
      <c r="C62" s="141">
        <v>27</v>
      </c>
      <c r="D62" s="130" t="s">
        <v>117</v>
      </c>
      <c r="E62" s="143"/>
    </row>
    <row r="63" spans="1:5" ht="17.100000000000001" customHeight="1" x14ac:dyDescent="0.15">
      <c r="A63" s="155">
        <f t="shared" si="2"/>
        <v>1</v>
      </c>
      <c r="B63" s="156" t="s">
        <v>118</v>
      </c>
      <c r="C63" s="141">
        <v>28</v>
      </c>
      <c r="D63" s="130" t="s">
        <v>119</v>
      </c>
      <c r="E63" s="143"/>
    </row>
    <row r="64" spans="1:5" ht="17.100000000000001" customHeight="1" x14ac:dyDescent="0.15">
      <c r="A64" s="155">
        <f t="shared" si="2"/>
        <v>1</v>
      </c>
      <c r="B64" s="156" t="s">
        <v>120</v>
      </c>
      <c r="C64" s="141">
        <v>29</v>
      </c>
      <c r="D64" s="130" t="s">
        <v>121</v>
      </c>
      <c r="E64" s="143"/>
    </row>
    <row r="65" spans="1:5" ht="17.100000000000001" customHeight="1" x14ac:dyDescent="0.15">
      <c r="A65" s="155">
        <f t="shared" si="2"/>
        <v>1</v>
      </c>
      <c r="B65" s="156" t="s">
        <v>122</v>
      </c>
      <c r="C65" s="141">
        <v>30</v>
      </c>
      <c r="D65" s="130" t="s">
        <v>123</v>
      </c>
      <c r="E65" s="143"/>
    </row>
    <row r="66" spans="1:5" ht="17.100000000000001" customHeight="1" x14ac:dyDescent="0.15">
      <c r="A66" s="155">
        <f t="shared" si="2"/>
        <v>1</v>
      </c>
      <c r="B66" s="156" t="s">
        <v>124</v>
      </c>
      <c r="C66" s="141">
        <v>31</v>
      </c>
      <c r="D66" s="130" t="s">
        <v>125</v>
      </c>
      <c r="E66" s="143"/>
    </row>
    <row r="67" spans="1:5" ht="17.100000000000001" customHeight="1" x14ac:dyDescent="0.15">
      <c r="A67" s="155">
        <f t="shared" si="2"/>
        <v>1</v>
      </c>
      <c r="B67" s="156" t="s">
        <v>126</v>
      </c>
      <c r="C67" s="141">
        <v>32</v>
      </c>
      <c r="D67" s="130" t="s">
        <v>127</v>
      </c>
      <c r="E67" s="143"/>
    </row>
    <row r="68" spans="1:5" ht="17.100000000000001" customHeight="1" x14ac:dyDescent="0.15">
      <c r="C68" s="144"/>
      <c r="D68" s="130"/>
      <c r="E68" s="143"/>
    </row>
    <row r="69" spans="1:5" ht="17.100000000000001" customHeight="1" x14ac:dyDescent="0.15">
      <c r="C69" s="136" t="s">
        <v>128</v>
      </c>
      <c r="D69" s="142"/>
      <c r="E69" s="143"/>
    </row>
    <row r="70" spans="1:5" ht="17.100000000000001" customHeight="1" x14ac:dyDescent="0.15">
      <c r="A70" s="155">
        <f t="shared" ref="A70:A86" si="3">COUNTIF(B:B,B70)</f>
        <v>1</v>
      </c>
      <c r="B70" s="156" t="s">
        <v>129</v>
      </c>
      <c r="C70" s="141">
        <v>33</v>
      </c>
      <c r="D70" s="131" t="s">
        <v>130</v>
      </c>
      <c r="E70" s="143"/>
    </row>
    <row r="71" spans="1:5" ht="17.100000000000001" customHeight="1" x14ac:dyDescent="0.15">
      <c r="A71" s="155">
        <f t="shared" si="3"/>
        <v>1</v>
      </c>
      <c r="B71" s="156" t="s">
        <v>131</v>
      </c>
      <c r="C71" s="141">
        <v>34</v>
      </c>
      <c r="D71" s="131" t="s">
        <v>132</v>
      </c>
      <c r="E71" s="143"/>
    </row>
    <row r="72" spans="1:5" ht="17.100000000000001" customHeight="1" x14ac:dyDescent="0.15">
      <c r="A72" s="155">
        <f t="shared" si="3"/>
        <v>1</v>
      </c>
      <c r="B72" s="156" t="s">
        <v>133</v>
      </c>
      <c r="C72" s="141">
        <v>35</v>
      </c>
      <c r="D72" s="131" t="s">
        <v>134</v>
      </c>
      <c r="E72" s="143"/>
    </row>
    <row r="73" spans="1:5" ht="17.100000000000001" customHeight="1" x14ac:dyDescent="0.15">
      <c r="A73" s="155">
        <f t="shared" si="3"/>
        <v>1</v>
      </c>
      <c r="B73" s="156" t="s">
        <v>135</v>
      </c>
      <c r="C73" s="141">
        <v>36</v>
      </c>
      <c r="D73" s="131" t="s">
        <v>136</v>
      </c>
      <c r="E73" s="143"/>
    </row>
    <row r="74" spans="1:5" ht="17.100000000000001" customHeight="1" x14ac:dyDescent="0.15">
      <c r="A74" s="155">
        <f t="shared" si="3"/>
        <v>1</v>
      </c>
      <c r="B74" s="156" t="s">
        <v>137</v>
      </c>
      <c r="C74" s="141">
        <v>37</v>
      </c>
      <c r="D74" s="131" t="s">
        <v>138</v>
      </c>
      <c r="E74" s="143"/>
    </row>
    <row r="75" spans="1:5" ht="17.100000000000001" customHeight="1" x14ac:dyDescent="0.15">
      <c r="A75" s="155">
        <f t="shared" si="3"/>
        <v>1</v>
      </c>
      <c r="B75" s="156" t="s">
        <v>139</v>
      </c>
      <c r="C75" s="141">
        <v>38</v>
      </c>
      <c r="D75" s="131" t="s">
        <v>140</v>
      </c>
      <c r="E75" s="143"/>
    </row>
    <row r="76" spans="1:5" ht="17.100000000000001" customHeight="1" x14ac:dyDescent="0.15">
      <c r="A76" s="155">
        <f t="shared" si="3"/>
        <v>1</v>
      </c>
      <c r="B76" s="156" t="s">
        <v>141</v>
      </c>
      <c r="C76" s="141">
        <v>39</v>
      </c>
      <c r="D76" s="131" t="s">
        <v>142</v>
      </c>
      <c r="E76" s="143"/>
    </row>
    <row r="77" spans="1:5" ht="17.100000000000001" customHeight="1" x14ac:dyDescent="0.15">
      <c r="A77" s="155">
        <f t="shared" si="3"/>
        <v>1</v>
      </c>
      <c r="B77" s="156" t="s">
        <v>143</v>
      </c>
      <c r="C77" s="141">
        <v>40</v>
      </c>
      <c r="D77" s="131" t="s">
        <v>144</v>
      </c>
      <c r="E77" s="143"/>
    </row>
    <row r="78" spans="1:5" ht="17.100000000000001" customHeight="1" x14ac:dyDescent="0.15">
      <c r="A78" s="155">
        <f t="shared" si="3"/>
        <v>1</v>
      </c>
      <c r="B78" s="156" t="s">
        <v>145</v>
      </c>
      <c r="C78" s="141">
        <v>41</v>
      </c>
      <c r="D78" s="131" t="s">
        <v>146</v>
      </c>
      <c r="E78" s="143"/>
    </row>
    <row r="79" spans="1:5" ht="17.100000000000001" customHeight="1" x14ac:dyDescent="0.15">
      <c r="A79" s="155">
        <f t="shared" si="3"/>
        <v>1</v>
      </c>
      <c r="B79" s="156" t="s">
        <v>147</v>
      </c>
      <c r="C79" s="141">
        <v>42</v>
      </c>
      <c r="D79" s="131" t="s">
        <v>148</v>
      </c>
      <c r="E79" s="143"/>
    </row>
    <row r="80" spans="1:5" ht="17.100000000000001" customHeight="1" x14ac:dyDescent="0.15">
      <c r="A80" s="155">
        <f t="shared" si="3"/>
        <v>1</v>
      </c>
      <c r="B80" s="156" t="s">
        <v>149</v>
      </c>
      <c r="C80" s="141">
        <v>43</v>
      </c>
      <c r="D80" s="131" t="s">
        <v>150</v>
      </c>
      <c r="E80" s="143"/>
    </row>
    <row r="81" spans="1:5" ht="17.100000000000001" customHeight="1" x14ac:dyDescent="0.15">
      <c r="A81" s="155">
        <f t="shared" si="3"/>
        <v>1</v>
      </c>
      <c r="B81" s="156" t="s">
        <v>151</v>
      </c>
      <c r="C81" s="141">
        <v>44</v>
      </c>
      <c r="D81" s="131" t="s">
        <v>152</v>
      </c>
      <c r="E81" s="143"/>
    </row>
    <row r="82" spans="1:5" ht="17.100000000000001" customHeight="1" x14ac:dyDescent="0.15">
      <c r="A82" s="155">
        <f t="shared" si="3"/>
        <v>1</v>
      </c>
      <c r="B82" s="156" t="s">
        <v>153</v>
      </c>
      <c r="C82" s="141">
        <v>45</v>
      </c>
      <c r="D82" s="131" t="s">
        <v>154</v>
      </c>
      <c r="E82" s="143"/>
    </row>
    <row r="83" spans="1:5" ht="17.100000000000001" customHeight="1" x14ac:dyDescent="0.15">
      <c r="A83" s="155">
        <f t="shared" si="3"/>
        <v>1</v>
      </c>
      <c r="B83" s="156" t="s">
        <v>155</v>
      </c>
      <c r="C83" s="141">
        <v>46</v>
      </c>
      <c r="D83" s="131" t="s">
        <v>156</v>
      </c>
      <c r="E83" s="143"/>
    </row>
    <row r="84" spans="1:5" ht="17.100000000000001" customHeight="1" x14ac:dyDescent="0.15">
      <c r="A84" s="155">
        <f t="shared" si="3"/>
        <v>1</v>
      </c>
      <c r="B84" s="156" t="s">
        <v>157</v>
      </c>
      <c r="C84" s="141">
        <v>47</v>
      </c>
      <c r="D84" s="131" t="s">
        <v>158</v>
      </c>
      <c r="E84" s="143"/>
    </row>
    <row r="85" spans="1:5" ht="17.100000000000001" customHeight="1" x14ac:dyDescent="0.15">
      <c r="A85" s="155">
        <f t="shared" si="3"/>
        <v>1</v>
      </c>
      <c r="B85" s="156" t="s">
        <v>159</v>
      </c>
      <c r="C85" s="141">
        <v>48</v>
      </c>
      <c r="D85" s="131" t="s">
        <v>160</v>
      </c>
      <c r="E85" s="143"/>
    </row>
    <row r="86" spans="1:5" ht="17.100000000000001" customHeight="1" x14ac:dyDescent="0.15">
      <c r="A86" s="155">
        <f t="shared" si="3"/>
        <v>1</v>
      </c>
      <c r="B86" s="156" t="s">
        <v>161</v>
      </c>
      <c r="C86" s="141">
        <v>49</v>
      </c>
      <c r="D86" s="131" t="s">
        <v>162</v>
      </c>
      <c r="E86" s="143"/>
    </row>
    <row r="87" spans="1:5" ht="17.100000000000001" customHeight="1" x14ac:dyDescent="0.15">
      <c r="C87" s="144"/>
      <c r="E87" s="143"/>
    </row>
    <row r="88" spans="1:5" ht="17.100000000000001" customHeight="1" x14ac:dyDescent="0.15">
      <c r="C88" s="136" t="s">
        <v>163</v>
      </c>
      <c r="D88" s="142"/>
      <c r="E88" s="132"/>
    </row>
    <row r="89" spans="1:5" ht="17.100000000000001" customHeight="1" x14ac:dyDescent="0.15">
      <c r="A89" s="155">
        <f t="shared" ref="A89:A123" si="4">COUNTIF(B:B,B89)</f>
        <v>1</v>
      </c>
      <c r="B89" s="156" t="s">
        <v>164</v>
      </c>
      <c r="C89" s="141">
        <v>50</v>
      </c>
      <c r="D89" s="132" t="s">
        <v>165</v>
      </c>
      <c r="E89" s="132"/>
    </row>
    <row r="90" spans="1:5" ht="17.100000000000001" customHeight="1" x14ac:dyDescent="0.15">
      <c r="A90" s="155">
        <f t="shared" si="4"/>
        <v>1</v>
      </c>
      <c r="B90" s="156" t="s">
        <v>166</v>
      </c>
      <c r="C90" s="141">
        <v>51</v>
      </c>
      <c r="D90" s="130" t="s">
        <v>167</v>
      </c>
      <c r="E90" s="132"/>
    </row>
    <row r="91" spans="1:5" ht="17.100000000000001" customHeight="1" x14ac:dyDescent="0.15">
      <c r="A91" s="155">
        <f t="shared" si="4"/>
        <v>1</v>
      </c>
      <c r="B91" s="156" t="s">
        <v>168</v>
      </c>
      <c r="C91" s="141">
        <v>52</v>
      </c>
      <c r="D91" s="130" t="s">
        <v>169</v>
      </c>
      <c r="E91" s="132"/>
    </row>
    <row r="92" spans="1:5" ht="17.100000000000001" customHeight="1" x14ac:dyDescent="0.15">
      <c r="A92" s="155">
        <f t="shared" si="4"/>
        <v>1</v>
      </c>
      <c r="B92" s="156" t="s">
        <v>170</v>
      </c>
      <c r="C92" s="141">
        <v>53</v>
      </c>
      <c r="D92" s="130" t="s">
        <v>171</v>
      </c>
      <c r="E92" s="132"/>
    </row>
    <row r="93" spans="1:5" ht="17.100000000000001" customHeight="1" x14ac:dyDescent="0.15">
      <c r="A93" s="155">
        <f t="shared" si="4"/>
        <v>1</v>
      </c>
      <c r="B93" s="156" t="s">
        <v>172</v>
      </c>
      <c r="C93" s="141">
        <v>54</v>
      </c>
      <c r="D93" s="130" t="s">
        <v>173</v>
      </c>
      <c r="E93" s="132"/>
    </row>
    <row r="94" spans="1:5" ht="17.100000000000001" customHeight="1" x14ac:dyDescent="0.15">
      <c r="A94" s="155">
        <f t="shared" si="4"/>
        <v>1</v>
      </c>
      <c r="B94" s="156" t="s">
        <v>174</v>
      </c>
      <c r="C94" s="141">
        <v>55</v>
      </c>
      <c r="D94" s="130" t="s">
        <v>175</v>
      </c>
      <c r="E94" s="132"/>
    </row>
    <row r="95" spans="1:5" ht="17.100000000000001" customHeight="1" x14ac:dyDescent="0.15">
      <c r="A95" s="155">
        <f t="shared" si="4"/>
        <v>1</v>
      </c>
      <c r="B95" s="156" t="s">
        <v>176</v>
      </c>
      <c r="C95" s="141">
        <v>56</v>
      </c>
      <c r="D95" s="130" t="s">
        <v>177</v>
      </c>
      <c r="E95" s="132"/>
    </row>
    <row r="96" spans="1:5" ht="17.100000000000001" customHeight="1" x14ac:dyDescent="0.15">
      <c r="A96" s="155">
        <f t="shared" si="4"/>
        <v>1</v>
      </c>
      <c r="B96" s="156" t="s">
        <v>178</v>
      </c>
      <c r="C96" s="141">
        <v>57</v>
      </c>
      <c r="D96" s="131" t="s">
        <v>179</v>
      </c>
      <c r="E96" s="132"/>
    </row>
    <row r="97" spans="1:5" ht="17.100000000000001" customHeight="1" x14ac:dyDescent="0.15">
      <c r="A97" s="155">
        <f t="shared" si="4"/>
        <v>1</v>
      </c>
      <c r="B97" s="156" t="s">
        <v>180</v>
      </c>
      <c r="C97" s="141">
        <v>58</v>
      </c>
      <c r="D97" s="131" t="s">
        <v>181</v>
      </c>
      <c r="E97" s="132"/>
    </row>
    <row r="98" spans="1:5" ht="17.100000000000001" customHeight="1" x14ac:dyDescent="0.15">
      <c r="A98" s="155">
        <f t="shared" si="4"/>
        <v>1</v>
      </c>
      <c r="B98" s="156" t="s">
        <v>182</v>
      </c>
      <c r="C98" s="141">
        <v>59</v>
      </c>
      <c r="D98" s="131" t="s">
        <v>183</v>
      </c>
      <c r="E98" s="132"/>
    </row>
    <row r="99" spans="1:5" ht="17.100000000000001" customHeight="1" x14ac:dyDescent="0.15">
      <c r="A99" s="155">
        <f t="shared" si="4"/>
        <v>1</v>
      </c>
      <c r="B99" s="156" t="s">
        <v>184</v>
      </c>
      <c r="C99" s="141">
        <v>60</v>
      </c>
      <c r="D99" s="131" t="s">
        <v>185</v>
      </c>
      <c r="E99" s="132"/>
    </row>
    <row r="100" spans="1:5" ht="17.100000000000001" customHeight="1" x14ac:dyDescent="0.15">
      <c r="A100" s="155">
        <f t="shared" si="4"/>
        <v>1</v>
      </c>
      <c r="B100" s="156" t="s">
        <v>186</v>
      </c>
      <c r="C100" s="141">
        <v>61</v>
      </c>
      <c r="D100" s="131" t="s">
        <v>187</v>
      </c>
      <c r="E100" s="132"/>
    </row>
    <row r="101" spans="1:5" ht="17.100000000000001" customHeight="1" x14ac:dyDescent="0.15">
      <c r="A101" s="155">
        <f t="shared" si="4"/>
        <v>1</v>
      </c>
      <c r="B101" s="156" t="s">
        <v>188</v>
      </c>
      <c r="C101" s="141">
        <v>62</v>
      </c>
      <c r="D101" s="131" t="s">
        <v>189</v>
      </c>
      <c r="E101" s="132"/>
    </row>
    <row r="102" spans="1:5" ht="17.100000000000001" customHeight="1" x14ac:dyDescent="0.15">
      <c r="A102" s="155">
        <f t="shared" si="4"/>
        <v>1</v>
      </c>
      <c r="B102" s="156" t="s">
        <v>190</v>
      </c>
      <c r="C102" s="141">
        <v>63</v>
      </c>
      <c r="D102" s="129" t="s">
        <v>191</v>
      </c>
      <c r="E102" s="132"/>
    </row>
    <row r="103" spans="1:5" ht="17.100000000000001" customHeight="1" x14ac:dyDescent="0.15">
      <c r="A103" s="155">
        <f t="shared" si="4"/>
        <v>1</v>
      </c>
      <c r="B103" s="156" t="s">
        <v>192</v>
      </c>
      <c r="C103" s="141">
        <v>64</v>
      </c>
      <c r="D103" s="129" t="s">
        <v>193</v>
      </c>
      <c r="E103" s="132"/>
    </row>
    <row r="104" spans="1:5" ht="17.100000000000001" customHeight="1" x14ac:dyDescent="0.15">
      <c r="A104" s="155">
        <f t="shared" si="4"/>
        <v>1</v>
      </c>
      <c r="B104" s="156" t="s">
        <v>194</v>
      </c>
      <c r="C104" s="141">
        <v>65</v>
      </c>
      <c r="D104" s="129" t="s">
        <v>195</v>
      </c>
      <c r="E104" s="132"/>
    </row>
    <row r="105" spans="1:5" ht="17.100000000000001" customHeight="1" x14ac:dyDescent="0.15">
      <c r="A105" s="155">
        <f t="shared" si="4"/>
        <v>1</v>
      </c>
      <c r="B105" s="156" t="s">
        <v>196</v>
      </c>
      <c r="C105" s="141">
        <v>66</v>
      </c>
      <c r="D105" s="129" t="s">
        <v>197</v>
      </c>
      <c r="E105" s="132"/>
    </row>
    <row r="106" spans="1:5" ht="17.100000000000001" customHeight="1" x14ac:dyDescent="0.15">
      <c r="A106" s="155">
        <f t="shared" si="4"/>
        <v>1</v>
      </c>
      <c r="B106" s="156" t="s">
        <v>198</v>
      </c>
      <c r="C106" s="141">
        <v>67</v>
      </c>
      <c r="D106" s="129" t="s">
        <v>199</v>
      </c>
      <c r="E106" s="132"/>
    </row>
    <row r="107" spans="1:5" ht="17.100000000000001" customHeight="1" x14ac:dyDescent="0.15">
      <c r="A107" s="155">
        <f t="shared" si="4"/>
        <v>1</v>
      </c>
      <c r="B107" s="156" t="s">
        <v>200</v>
      </c>
      <c r="C107" s="141">
        <v>68</v>
      </c>
      <c r="D107" s="132" t="s">
        <v>201</v>
      </c>
      <c r="E107" s="132"/>
    </row>
    <row r="108" spans="1:5" ht="17.100000000000001" customHeight="1" x14ac:dyDescent="0.15">
      <c r="A108" s="155">
        <f t="shared" si="4"/>
        <v>1</v>
      </c>
      <c r="B108" s="156" t="s">
        <v>202</v>
      </c>
      <c r="C108" s="141">
        <v>69</v>
      </c>
      <c r="D108" s="132" t="s">
        <v>203</v>
      </c>
      <c r="E108" s="132"/>
    </row>
    <row r="109" spans="1:5" ht="17.100000000000001" customHeight="1" x14ac:dyDescent="0.15">
      <c r="A109" s="155">
        <f t="shared" si="4"/>
        <v>1</v>
      </c>
      <c r="B109" s="156" t="s">
        <v>204</v>
      </c>
      <c r="C109" s="141">
        <v>70</v>
      </c>
      <c r="D109" s="132" t="s">
        <v>205</v>
      </c>
      <c r="E109" s="132"/>
    </row>
    <row r="110" spans="1:5" ht="17.100000000000001" customHeight="1" x14ac:dyDescent="0.15">
      <c r="A110" s="155">
        <f t="shared" si="4"/>
        <v>1</v>
      </c>
      <c r="B110" s="156" t="s">
        <v>206</v>
      </c>
      <c r="C110" s="141">
        <v>71</v>
      </c>
      <c r="D110" s="132" t="s">
        <v>207</v>
      </c>
      <c r="E110" s="132"/>
    </row>
    <row r="111" spans="1:5" ht="17.100000000000001" customHeight="1" x14ac:dyDescent="0.15">
      <c r="A111" s="155">
        <f t="shared" si="4"/>
        <v>1</v>
      </c>
      <c r="B111" s="156" t="s">
        <v>208</v>
      </c>
      <c r="C111" s="141">
        <v>72</v>
      </c>
      <c r="D111" s="132" t="s">
        <v>209</v>
      </c>
      <c r="E111" s="132"/>
    </row>
    <row r="112" spans="1:5" ht="17.100000000000001" customHeight="1" x14ac:dyDescent="0.15">
      <c r="A112" s="155">
        <f t="shared" si="4"/>
        <v>1</v>
      </c>
      <c r="B112" s="156" t="s">
        <v>210</v>
      </c>
      <c r="C112" s="141">
        <v>73</v>
      </c>
      <c r="D112" s="132" t="s">
        <v>211</v>
      </c>
      <c r="E112" s="132"/>
    </row>
    <row r="113" spans="1:5" ht="17.100000000000001" customHeight="1" x14ac:dyDescent="0.15">
      <c r="A113" s="155">
        <f t="shared" si="4"/>
        <v>1</v>
      </c>
      <c r="B113" s="156" t="s">
        <v>212</v>
      </c>
      <c r="C113" s="141">
        <v>74</v>
      </c>
      <c r="D113" s="132" t="s">
        <v>213</v>
      </c>
      <c r="E113" s="132"/>
    </row>
    <row r="114" spans="1:5" ht="17.100000000000001" customHeight="1" x14ac:dyDescent="0.15">
      <c r="A114" s="155">
        <f t="shared" si="4"/>
        <v>1</v>
      </c>
      <c r="B114" s="156" t="s">
        <v>214</v>
      </c>
      <c r="C114" s="141">
        <v>75</v>
      </c>
      <c r="D114" s="132" t="s">
        <v>215</v>
      </c>
      <c r="E114" s="132"/>
    </row>
    <row r="115" spans="1:5" ht="17.100000000000001" customHeight="1" x14ac:dyDescent="0.15">
      <c r="A115" s="155">
        <f t="shared" si="4"/>
        <v>1</v>
      </c>
      <c r="B115" s="156" t="s">
        <v>216</v>
      </c>
      <c r="C115" s="141">
        <v>76</v>
      </c>
      <c r="D115" s="132" t="s">
        <v>217</v>
      </c>
      <c r="E115" s="132"/>
    </row>
    <row r="116" spans="1:5" ht="17.100000000000001" customHeight="1" x14ac:dyDescent="0.15">
      <c r="A116" s="155">
        <f t="shared" si="4"/>
        <v>1</v>
      </c>
      <c r="B116" s="156" t="s">
        <v>218</v>
      </c>
      <c r="C116" s="141">
        <v>77</v>
      </c>
      <c r="D116" s="132" t="s">
        <v>219</v>
      </c>
      <c r="E116" s="132"/>
    </row>
    <row r="117" spans="1:5" ht="17.100000000000001" customHeight="1" x14ac:dyDescent="0.15">
      <c r="A117" s="155">
        <f t="shared" si="4"/>
        <v>1</v>
      </c>
      <c r="B117" s="156" t="s">
        <v>220</v>
      </c>
      <c r="C117" s="141">
        <v>78</v>
      </c>
      <c r="D117" s="132" t="s">
        <v>221</v>
      </c>
      <c r="E117" s="132"/>
    </row>
    <row r="118" spans="1:5" ht="17.100000000000001" customHeight="1" x14ac:dyDescent="0.15">
      <c r="A118" s="155">
        <f t="shared" si="4"/>
        <v>1</v>
      </c>
      <c r="B118" s="156" t="s">
        <v>222</v>
      </c>
      <c r="C118" s="141">
        <v>79</v>
      </c>
      <c r="D118" s="132" t="s">
        <v>223</v>
      </c>
      <c r="E118" s="132"/>
    </row>
    <row r="119" spans="1:5" ht="17.100000000000001" customHeight="1" x14ac:dyDescent="0.15">
      <c r="A119" s="155">
        <f t="shared" si="4"/>
        <v>1</v>
      </c>
      <c r="B119" s="156" t="s">
        <v>224</v>
      </c>
      <c r="C119" s="141">
        <v>80</v>
      </c>
      <c r="D119" s="132" t="s">
        <v>225</v>
      </c>
      <c r="E119" s="132"/>
    </row>
    <row r="120" spans="1:5" ht="17.100000000000001" customHeight="1" x14ac:dyDescent="0.15">
      <c r="A120" s="155">
        <f t="shared" si="4"/>
        <v>1</v>
      </c>
      <c r="B120" s="156" t="s">
        <v>226</v>
      </c>
      <c r="C120" s="141">
        <v>81</v>
      </c>
      <c r="D120" s="132" t="s">
        <v>227</v>
      </c>
      <c r="E120" s="132"/>
    </row>
    <row r="121" spans="1:5" ht="17.100000000000001" customHeight="1" x14ac:dyDescent="0.15">
      <c r="A121" s="155">
        <f t="shared" si="4"/>
        <v>1</v>
      </c>
      <c r="B121" s="156" t="s">
        <v>228</v>
      </c>
      <c r="C121" s="141">
        <v>82</v>
      </c>
      <c r="D121" s="132" t="s">
        <v>229</v>
      </c>
      <c r="E121" s="132"/>
    </row>
    <row r="122" spans="1:5" ht="17.100000000000001" customHeight="1" x14ac:dyDescent="0.15">
      <c r="A122" s="155">
        <f t="shared" si="4"/>
        <v>1</v>
      </c>
      <c r="B122" s="156" t="s">
        <v>230</v>
      </c>
      <c r="C122" s="141">
        <v>83</v>
      </c>
      <c r="D122" s="132" t="s">
        <v>231</v>
      </c>
      <c r="E122" s="132"/>
    </row>
    <row r="123" spans="1:5" ht="17.100000000000001" customHeight="1" x14ac:dyDescent="0.15">
      <c r="A123" s="155">
        <f t="shared" si="4"/>
        <v>1</v>
      </c>
      <c r="B123" s="156" t="s">
        <v>232</v>
      </c>
      <c r="C123" s="141">
        <v>84</v>
      </c>
      <c r="D123" s="142" t="s">
        <v>233</v>
      </c>
      <c r="E123" s="132"/>
    </row>
    <row r="124" spans="1:5" ht="17.100000000000001" customHeight="1" x14ac:dyDescent="0.15">
      <c r="C124" s="144"/>
      <c r="D124" s="147"/>
      <c r="E124" s="142"/>
    </row>
    <row r="125" spans="1:5" ht="17.100000000000001" customHeight="1" x14ac:dyDescent="0.15">
      <c r="C125" s="136" t="s">
        <v>234</v>
      </c>
      <c r="D125" s="142"/>
      <c r="E125" s="143"/>
    </row>
    <row r="126" spans="1:5" ht="17.100000000000001" customHeight="1" x14ac:dyDescent="0.15">
      <c r="A126" s="155">
        <f t="shared" ref="A126:A135" si="5">COUNTIF(B:B,B126)</f>
        <v>1</v>
      </c>
      <c r="B126" s="156" t="s">
        <v>235</v>
      </c>
      <c r="C126" s="141">
        <v>85</v>
      </c>
      <c r="D126" s="158" t="s">
        <v>236</v>
      </c>
      <c r="E126" s="143"/>
    </row>
    <row r="127" spans="1:5" ht="17.100000000000001" customHeight="1" x14ac:dyDescent="0.15">
      <c r="A127" s="155">
        <f t="shared" si="5"/>
        <v>1</v>
      </c>
      <c r="B127" s="156" t="s">
        <v>237</v>
      </c>
      <c r="C127" s="141">
        <v>86</v>
      </c>
      <c r="D127" s="158" t="s">
        <v>238</v>
      </c>
      <c r="E127" s="143"/>
    </row>
    <row r="128" spans="1:5" ht="17.100000000000001" customHeight="1" x14ac:dyDescent="0.15">
      <c r="A128" s="155">
        <f t="shared" si="5"/>
        <v>1</v>
      </c>
      <c r="B128" s="156" t="s">
        <v>239</v>
      </c>
      <c r="C128" s="141">
        <v>87</v>
      </c>
      <c r="D128" s="158" t="s">
        <v>240</v>
      </c>
      <c r="E128" s="143"/>
    </row>
    <row r="129" spans="1:5" ht="17.100000000000001" customHeight="1" x14ac:dyDescent="0.15">
      <c r="A129" s="155">
        <f t="shared" si="5"/>
        <v>1</v>
      </c>
      <c r="B129" s="156" t="s">
        <v>241</v>
      </c>
      <c r="C129" s="141">
        <v>88</v>
      </c>
      <c r="D129" s="158" t="s">
        <v>242</v>
      </c>
      <c r="E129" s="143"/>
    </row>
    <row r="130" spans="1:5" ht="17.100000000000001" customHeight="1" x14ac:dyDescent="0.15">
      <c r="A130" s="155">
        <f t="shared" si="5"/>
        <v>1</v>
      </c>
      <c r="B130" s="156" t="s">
        <v>243</v>
      </c>
      <c r="C130" s="141">
        <v>89</v>
      </c>
      <c r="D130" s="158" t="s">
        <v>244</v>
      </c>
      <c r="E130" s="143"/>
    </row>
    <row r="131" spans="1:5" ht="17.100000000000001" customHeight="1" x14ac:dyDescent="0.15">
      <c r="A131" s="155">
        <f t="shared" si="5"/>
        <v>1</v>
      </c>
      <c r="B131" s="156" t="s">
        <v>245</v>
      </c>
      <c r="C131" s="141">
        <v>90</v>
      </c>
      <c r="D131" s="158" t="s">
        <v>246</v>
      </c>
      <c r="E131" s="143"/>
    </row>
    <row r="132" spans="1:5" ht="17.100000000000001" customHeight="1" x14ac:dyDescent="0.15">
      <c r="A132" s="155">
        <f t="shared" si="5"/>
        <v>1</v>
      </c>
      <c r="B132" s="156" t="s">
        <v>247</v>
      </c>
      <c r="C132" s="141">
        <v>91</v>
      </c>
      <c r="D132" s="158" t="s">
        <v>248</v>
      </c>
      <c r="E132" s="143"/>
    </row>
    <row r="133" spans="1:5" ht="17.100000000000001" customHeight="1" x14ac:dyDescent="0.15">
      <c r="A133" s="155">
        <f t="shared" si="5"/>
        <v>1</v>
      </c>
      <c r="B133" s="156" t="s">
        <v>249</v>
      </c>
      <c r="C133" s="141">
        <v>92</v>
      </c>
      <c r="D133" s="158" t="s">
        <v>250</v>
      </c>
      <c r="E133" s="143"/>
    </row>
    <row r="134" spans="1:5" ht="17.100000000000001" customHeight="1" x14ac:dyDescent="0.15">
      <c r="A134" s="155">
        <f t="shared" si="5"/>
        <v>1</v>
      </c>
      <c r="B134" s="156" t="s">
        <v>251</v>
      </c>
      <c r="C134" s="141">
        <v>93</v>
      </c>
      <c r="D134" s="158" t="s">
        <v>252</v>
      </c>
      <c r="E134" s="143"/>
    </row>
    <row r="135" spans="1:5" ht="17.100000000000001" customHeight="1" x14ac:dyDescent="0.15">
      <c r="A135" s="155">
        <f t="shared" si="5"/>
        <v>1</v>
      </c>
      <c r="B135" s="156" t="s">
        <v>253</v>
      </c>
      <c r="C135" s="141">
        <v>94</v>
      </c>
      <c r="D135" s="158" t="s">
        <v>254</v>
      </c>
      <c r="E135" s="143"/>
    </row>
    <row r="136" spans="1:5" ht="17.100000000000001" customHeight="1" x14ac:dyDescent="0.15">
      <c r="C136" s="144"/>
      <c r="D136" s="159"/>
      <c r="E136" s="143"/>
    </row>
    <row r="137" spans="1:5" ht="17.100000000000001" customHeight="1" x14ac:dyDescent="0.15">
      <c r="C137" s="136" t="s">
        <v>255</v>
      </c>
      <c r="D137" s="142"/>
      <c r="E137" s="143"/>
    </row>
    <row r="138" spans="1:5" ht="17.100000000000001" customHeight="1" x14ac:dyDescent="0.15">
      <c r="A138" s="155">
        <f t="shared" ref="A138:A150" si="6">COUNTIF(B:B,B138)</f>
        <v>1</v>
      </c>
      <c r="B138" s="156" t="s">
        <v>256</v>
      </c>
      <c r="C138" s="141">
        <v>95</v>
      </c>
      <c r="D138" s="157" t="s">
        <v>257</v>
      </c>
    </row>
    <row r="139" spans="1:5" ht="17.100000000000001" customHeight="1" x14ac:dyDescent="0.15">
      <c r="A139" s="155">
        <f t="shared" si="6"/>
        <v>1</v>
      </c>
      <c r="B139" s="156" t="s">
        <v>258</v>
      </c>
      <c r="C139" s="141">
        <v>96</v>
      </c>
      <c r="D139" s="157" t="s">
        <v>259</v>
      </c>
    </row>
    <row r="140" spans="1:5" ht="17.100000000000001" customHeight="1" x14ac:dyDescent="0.15">
      <c r="A140" s="155">
        <f t="shared" si="6"/>
        <v>1</v>
      </c>
      <c r="B140" s="156" t="s">
        <v>260</v>
      </c>
      <c r="C140" s="141">
        <v>97</v>
      </c>
      <c r="D140" s="157" t="s">
        <v>261</v>
      </c>
    </row>
    <row r="141" spans="1:5" ht="17.100000000000001" customHeight="1" x14ac:dyDescent="0.15">
      <c r="A141" s="155">
        <f t="shared" si="6"/>
        <v>1</v>
      </c>
      <c r="B141" s="156" t="s">
        <v>262</v>
      </c>
      <c r="C141" s="141">
        <v>98</v>
      </c>
      <c r="D141" s="157" t="s">
        <v>263</v>
      </c>
    </row>
    <row r="142" spans="1:5" ht="17.100000000000001" customHeight="1" x14ac:dyDescent="0.15">
      <c r="A142" s="155">
        <f t="shared" si="6"/>
        <v>1</v>
      </c>
      <c r="B142" s="156" t="s">
        <v>264</v>
      </c>
      <c r="C142" s="141">
        <v>99</v>
      </c>
      <c r="D142" s="157" t="s">
        <v>265</v>
      </c>
    </row>
    <row r="143" spans="1:5" ht="17.100000000000001" customHeight="1" x14ac:dyDescent="0.15">
      <c r="A143" s="155">
        <f t="shared" si="6"/>
        <v>1</v>
      </c>
      <c r="B143" s="156" t="s">
        <v>266</v>
      </c>
      <c r="C143" s="141">
        <v>100</v>
      </c>
      <c r="D143" s="157" t="s">
        <v>267</v>
      </c>
    </row>
    <row r="144" spans="1:5" ht="17.100000000000001" customHeight="1" x14ac:dyDescent="0.15">
      <c r="A144" s="155">
        <f t="shared" si="6"/>
        <v>1</v>
      </c>
      <c r="B144" s="156" t="s">
        <v>268</v>
      </c>
      <c r="C144" s="141">
        <v>101</v>
      </c>
      <c r="D144" s="157" t="s">
        <v>269</v>
      </c>
      <c r="E144" s="143"/>
    </row>
    <row r="145" spans="1:5" ht="17.100000000000001" customHeight="1" x14ac:dyDescent="0.15">
      <c r="A145" s="155">
        <f t="shared" si="6"/>
        <v>1</v>
      </c>
      <c r="B145" s="156" t="s">
        <v>270</v>
      </c>
      <c r="C145" s="141">
        <v>102</v>
      </c>
      <c r="D145" s="157" t="s">
        <v>271</v>
      </c>
      <c r="E145" s="143"/>
    </row>
    <row r="146" spans="1:5" ht="17.100000000000001" customHeight="1" x14ac:dyDescent="0.15">
      <c r="A146" s="155">
        <f t="shared" si="6"/>
        <v>1</v>
      </c>
      <c r="B146" s="156" t="s">
        <v>272</v>
      </c>
      <c r="C146" s="141">
        <v>103</v>
      </c>
      <c r="D146" s="157" t="s">
        <v>273</v>
      </c>
      <c r="E146" s="148"/>
    </row>
    <row r="147" spans="1:5" ht="17.100000000000001" customHeight="1" x14ac:dyDescent="0.15">
      <c r="A147" s="155">
        <f t="shared" si="6"/>
        <v>1</v>
      </c>
      <c r="B147" s="156" t="s">
        <v>274</v>
      </c>
      <c r="C147" s="141">
        <v>104</v>
      </c>
      <c r="D147" s="157" t="s">
        <v>275</v>
      </c>
      <c r="E147" s="143"/>
    </row>
    <row r="148" spans="1:5" ht="17.100000000000001" customHeight="1" x14ac:dyDescent="0.15">
      <c r="A148" s="155">
        <f t="shared" si="6"/>
        <v>1</v>
      </c>
      <c r="B148" s="156" t="s">
        <v>276</v>
      </c>
      <c r="C148" s="141">
        <v>105</v>
      </c>
      <c r="D148" s="157" t="s">
        <v>277</v>
      </c>
      <c r="E148" s="143"/>
    </row>
    <row r="149" spans="1:5" ht="17.100000000000001" customHeight="1" x14ac:dyDescent="0.15">
      <c r="A149" s="155">
        <f t="shared" si="6"/>
        <v>1</v>
      </c>
      <c r="B149" s="156" t="s">
        <v>278</v>
      </c>
      <c r="C149" s="141">
        <v>106</v>
      </c>
      <c r="D149" s="157" t="s">
        <v>279</v>
      </c>
      <c r="E149" s="143"/>
    </row>
    <row r="150" spans="1:5" ht="17.100000000000001" customHeight="1" x14ac:dyDescent="0.15">
      <c r="A150" s="155">
        <f t="shared" si="6"/>
        <v>1</v>
      </c>
      <c r="B150" s="156" t="s">
        <v>280</v>
      </c>
      <c r="C150" s="141">
        <v>107</v>
      </c>
      <c r="D150" s="157" t="s">
        <v>281</v>
      </c>
      <c r="E150" s="143"/>
    </row>
    <row r="151" spans="1:5" ht="17.100000000000001" customHeight="1" x14ac:dyDescent="0.15">
      <c r="C151" s="144"/>
      <c r="E151" s="143"/>
    </row>
    <row r="152" spans="1:5" ht="17.100000000000001" customHeight="1" x14ac:dyDescent="0.15">
      <c r="C152" s="136" t="s">
        <v>282</v>
      </c>
      <c r="D152" s="142"/>
      <c r="E152" s="143"/>
    </row>
    <row r="153" spans="1:5" ht="17.100000000000001" customHeight="1" x14ac:dyDescent="0.15">
      <c r="A153" s="155">
        <f t="shared" ref="A153:A179" si="7">COUNTIF(B:B,B153)</f>
        <v>1</v>
      </c>
      <c r="B153" s="156" t="s">
        <v>283</v>
      </c>
      <c r="C153" s="141">
        <v>108</v>
      </c>
      <c r="D153" s="157" t="s">
        <v>284</v>
      </c>
      <c r="E153" s="143"/>
    </row>
    <row r="154" spans="1:5" ht="17.100000000000001" customHeight="1" x14ac:dyDescent="0.15">
      <c r="A154" s="155">
        <f t="shared" si="7"/>
        <v>1</v>
      </c>
      <c r="B154" s="156" t="s">
        <v>285</v>
      </c>
      <c r="C154" s="141">
        <v>109</v>
      </c>
      <c r="D154" s="157" t="s">
        <v>286</v>
      </c>
      <c r="E154" s="143"/>
    </row>
    <row r="155" spans="1:5" ht="17.100000000000001" customHeight="1" x14ac:dyDescent="0.15">
      <c r="A155" s="155">
        <f t="shared" si="7"/>
        <v>1</v>
      </c>
      <c r="B155" s="156" t="s">
        <v>287</v>
      </c>
      <c r="C155" s="141">
        <v>110</v>
      </c>
      <c r="D155" s="157" t="s">
        <v>288</v>
      </c>
      <c r="E155" s="143"/>
    </row>
    <row r="156" spans="1:5" ht="17.100000000000001" customHeight="1" x14ac:dyDescent="0.15">
      <c r="A156" s="155">
        <f t="shared" si="7"/>
        <v>1</v>
      </c>
      <c r="B156" s="156" t="s">
        <v>289</v>
      </c>
      <c r="C156" s="141">
        <v>111</v>
      </c>
      <c r="D156" s="157" t="s">
        <v>290</v>
      </c>
      <c r="E156" s="143"/>
    </row>
    <row r="157" spans="1:5" ht="15.6" customHeight="1" x14ac:dyDescent="0.15">
      <c r="A157" s="155">
        <f t="shared" si="7"/>
        <v>1</v>
      </c>
      <c r="B157" s="156" t="s">
        <v>291</v>
      </c>
      <c r="C157" s="141">
        <v>112</v>
      </c>
      <c r="D157" s="157" t="s">
        <v>292</v>
      </c>
      <c r="E157" s="149"/>
    </row>
    <row r="158" spans="1:5" ht="15.6" customHeight="1" x14ac:dyDescent="0.15">
      <c r="A158" s="155">
        <f t="shared" si="7"/>
        <v>1</v>
      </c>
      <c r="B158" s="156" t="s">
        <v>293</v>
      </c>
      <c r="C158" s="141">
        <v>113</v>
      </c>
      <c r="D158" s="157" t="s">
        <v>294</v>
      </c>
      <c r="E158" s="149"/>
    </row>
    <row r="159" spans="1:5" ht="15.6" customHeight="1" x14ac:dyDescent="0.15">
      <c r="A159" s="155">
        <f t="shared" si="7"/>
        <v>1</v>
      </c>
      <c r="B159" s="156" t="s">
        <v>295</v>
      </c>
      <c r="C159" s="141">
        <v>114</v>
      </c>
      <c r="D159" s="157" t="s">
        <v>296</v>
      </c>
      <c r="E159" s="149"/>
    </row>
    <row r="160" spans="1:5" ht="15.6" customHeight="1" x14ac:dyDescent="0.15">
      <c r="A160" s="155">
        <f t="shared" si="7"/>
        <v>1</v>
      </c>
      <c r="B160" s="156" t="s">
        <v>297</v>
      </c>
      <c r="C160" s="141">
        <v>115</v>
      </c>
      <c r="D160" s="157" t="s">
        <v>298</v>
      </c>
      <c r="E160" s="143"/>
    </row>
    <row r="161" spans="1:5" ht="15.6" customHeight="1" x14ac:dyDescent="0.15">
      <c r="A161" s="155">
        <f t="shared" si="7"/>
        <v>1</v>
      </c>
      <c r="B161" s="156" t="s">
        <v>299</v>
      </c>
      <c r="C161" s="141">
        <v>116</v>
      </c>
      <c r="D161" s="157" t="s">
        <v>300</v>
      </c>
      <c r="E161" s="143"/>
    </row>
    <row r="162" spans="1:5" ht="15.6" customHeight="1" x14ac:dyDescent="0.15">
      <c r="A162" s="155">
        <f t="shared" si="7"/>
        <v>1</v>
      </c>
      <c r="B162" s="156" t="s">
        <v>301</v>
      </c>
      <c r="C162" s="141">
        <v>117</v>
      </c>
      <c r="D162" s="157" t="s">
        <v>302</v>
      </c>
      <c r="E162" s="143"/>
    </row>
    <row r="163" spans="1:5" ht="15.6" customHeight="1" x14ac:dyDescent="0.15">
      <c r="A163" s="155">
        <f t="shared" si="7"/>
        <v>1</v>
      </c>
      <c r="B163" s="156" t="s">
        <v>303</v>
      </c>
      <c r="C163" s="141">
        <v>118</v>
      </c>
      <c r="D163" s="157" t="s">
        <v>304</v>
      </c>
      <c r="E163" s="143"/>
    </row>
    <row r="164" spans="1:5" x14ac:dyDescent="0.15">
      <c r="A164" s="155">
        <f t="shared" si="7"/>
        <v>1</v>
      </c>
      <c r="B164" s="156" t="s">
        <v>305</v>
      </c>
      <c r="C164" s="141">
        <v>119</v>
      </c>
      <c r="D164" s="157" t="s">
        <v>306</v>
      </c>
      <c r="E164" s="142"/>
    </row>
    <row r="165" spans="1:5" x14ac:dyDescent="0.15">
      <c r="A165" s="155">
        <f t="shared" si="7"/>
        <v>1</v>
      </c>
      <c r="B165" s="156" t="s">
        <v>307</v>
      </c>
      <c r="C165" s="141">
        <v>120</v>
      </c>
      <c r="D165" s="157" t="s">
        <v>308</v>
      </c>
      <c r="E165" s="142"/>
    </row>
    <row r="166" spans="1:5" x14ac:dyDescent="0.15">
      <c r="A166" s="155">
        <f t="shared" si="7"/>
        <v>1</v>
      </c>
      <c r="B166" s="156" t="s">
        <v>309</v>
      </c>
      <c r="C166" s="141">
        <v>121</v>
      </c>
      <c r="D166" s="157" t="s">
        <v>310</v>
      </c>
      <c r="E166" s="142"/>
    </row>
    <row r="167" spans="1:5" x14ac:dyDescent="0.15">
      <c r="A167" s="155">
        <f t="shared" si="7"/>
        <v>1</v>
      </c>
      <c r="B167" s="156" t="s">
        <v>311</v>
      </c>
      <c r="C167" s="141">
        <v>122</v>
      </c>
      <c r="D167" s="157" t="s">
        <v>312</v>
      </c>
      <c r="E167" s="142"/>
    </row>
    <row r="168" spans="1:5" x14ac:dyDescent="0.15">
      <c r="A168" s="155">
        <f t="shared" si="7"/>
        <v>1</v>
      </c>
      <c r="B168" s="156" t="s">
        <v>313</v>
      </c>
      <c r="C168" s="141">
        <v>123</v>
      </c>
      <c r="D168" s="157" t="s">
        <v>314</v>
      </c>
      <c r="E168" s="142"/>
    </row>
    <row r="169" spans="1:5" x14ac:dyDescent="0.15">
      <c r="A169" s="155">
        <f t="shared" si="7"/>
        <v>1</v>
      </c>
      <c r="B169" s="156" t="s">
        <v>315</v>
      </c>
      <c r="C169" s="141">
        <v>124</v>
      </c>
      <c r="D169" s="157" t="s">
        <v>316</v>
      </c>
      <c r="E169" s="142"/>
    </row>
    <row r="170" spans="1:5" x14ac:dyDescent="0.15">
      <c r="A170" s="155">
        <f t="shared" si="7"/>
        <v>1</v>
      </c>
      <c r="B170" s="156" t="s">
        <v>317</v>
      </c>
      <c r="C170" s="141">
        <v>125</v>
      </c>
      <c r="D170" s="157" t="s">
        <v>318</v>
      </c>
      <c r="E170" s="142"/>
    </row>
    <row r="171" spans="1:5" x14ac:dyDescent="0.15">
      <c r="A171" s="155">
        <f t="shared" si="7"/>
        <v>1</v>
      </c>
      <c r="B171" s="156" t="s">
        <v>319</v>
      </c>
      <c r="C171" s="141">
        <v>126</v>
      </c>
      <c r="D171" s="157" t="s">
        <v>320</v>
      </c>
      <c r="E171" s="142"/>
    </row>
    <row r="172" spans="1:5" x14ac:dyDescent="0.15">
      <c r="A172" s="155">
        <f t="shared" si="7"/>
        <v>1</v>
      </c>
      <c r="B172" s="156" t="s">
        <v>321</v>
      </c>
      <c r="C172" s="141">
        <v>127</v>
      </c>
      <c r="D172" s="157" t="s">
        <v>322</v>
      </c>
      <c r="E172" s="142"/>
    </row>
    <row r="173" spans="1:5" x14ac:dyDescent="0.15">
      <c r="A173" s="155">
        <f t="shared" si="7"/>
        <v>1</v>
      </c>
      <c r="B173" s="156" t="s">
        <v>323</v>
      </c>
      <c r="C173" s="141">
        <v>128</v>
      </c>
      <c r="D173" s="157" t="s">
        <v>324</v>
      </c>
      <c r="E173" s="142"/>
    </row>
    <row r="174" spans="1:5" x14ac:dyDescent="0.15">
      <c r="A174" s="155">
        <f t="shared" si="7"/>
        <v>1</v>
      </c>
      <c r="B174" s="156" t="s">
        <v>325</v>
      </c>
      <c r="C174" s="141">
        <v>129</v>
      </c>
      <c r="D174" s="157" t="s">
        <v>326</v>
      </c>
      <c r="E174" s="142"/>
    </row>
    <row r="175" spans="1:5" x14ac:dyDescent="0.15">
      <c r="A175" s="155">
        <f t="shared" si="7"/>
        <v>1</v>
      </c>
      <c r="B175" s="156" t="s">
        <v>327</v>
      </c>
      <c r="C175" s="141">
        <v>130</v>
      </c>
      <c r="D175" s="157" t="s">
        <v>328</v>
      </c>
      <c r="E175" s="142"/>
    </row>
    <row r="176" spans="1:5" x14ac:dyDescent="0.15">
      <c r="A176" s="155">
        <f t="shared" si="7"/>
        <v>1</v>
      </c>
      <c r="B176" s="156" t="s">
        <v>329</v>
      </c>
      <c r="C176" s="141">
        <v>131</v>
      </c>
      <c r="D176" s="157" t="s">
        <v>330</v>
      </c>
      <c r="E176" s="142"/>
    </row>
    <row r="177" spans="1:5" x14ac:dyDescent="0.15">
      <c r="A177" s="155">
        <f t="shared" si="7"/>
        <v>1</v>
      </c>
      <c r="B177" s="156" t="s">
        <v>331</v>
      </c>
      <c r="C177" s="141">
        <v>132</v>
      </c>
      <c r="D177" s="157" t="s">
        <v>332</v>
      </c>
      <c r="E177" s="142"/>
    </row>
    <row r="178" spans="1:5" x14ac:dyDescent="0.15">
      <c r="A178" s="155">
        <f t="shared" si="7"/>
        <v>1</v>
      </c>
      <c r="B178" s="156" t="s">
        <v>333</v>
      </c>
      <c r="C178" s="141">
        <v>133</v>
      </c>
      <c r="D178" s="157" t="s">
        <v>334</v>
      </c>
      <c r="E178" s="142"/>
    </row>
    <row r="179" spans="1:5" x14ac:dyDescent="0.15">
      <c r="A179" s="155">
        <f t="shared" si="7"/>
        <v>1</v>
      </c>
      <c r="B179" s="156" t="s">
        <v>335</v>
      </c>
      <c r="C179" s="141">
        <v>134</v>
      </c>
      <c r="D179" s="157" t="s">
        <v>336</v>
      </c>
      <c r="E179" s="142"/>
    </row>
    <row r="180" spans="1:5" x14ac:dyDescent="0.15">
      <c r="C180" s="146"/>
      <c r="D180" s="142"/>
      <c r="E180" s="142"/>
    </row>
    <row r="181" spans="1:5" x14ac:dyDescent="0.15">
      <c r="C181" s="146"/>
      <c r="D181" s="142"/>
      <c r="E181" s="142"/>
    </row>
    <row r="182" spans="1:5" x14ac:dyDescent="0.15">
      <c r="C182" s="146"/>
      <c r="D182" s="142"/>
      <c r="E182" s="142"/>
    </row>
    <row r="183" spans="1:5" x14ac:dyDescent="0.15">
      <c r="C183" s="146"/>
      <c r="D183" s="142"/>
      <c r="E183" s="142"/>
    </row>
    <row r="184" spans="1:5" x14ac:dyDescent="0.15">
      <c r="C184" s="146"/>
      <c r="D184" s="142"/>
      <c r="E184" s="142"/>
    </row>
    <row r="185" spans="1:5" x14ac:dyDescent="0.15">
      <c r="C185" s="146"/>
      <c r="D185" s="142"/>
      <c r="E185" s="142"/>
    </row>
    <row r="186" spans="1:5" x14ac:dyDescent="0.15">
      <c r="C186" s="146"/>
      <c r="D186" s="142"/>
      <c r="E186" s="142"/>
    </row>
    <row r="187" spans="1:5" x14ac:dyDescent="0.15">
      <c r="C187" s="146"/>
      <c r="D187" s="142"/>
      <c r="E187" s="142"/>
    </row>
    <row r="188" spans="1:5" x14ac:dyDescent="0.15">
      <c r="C188" s="146"/>
      <c r="D188" s="142"/>
      <c r="E188" s="142"/>
    </row>
    <row r="189" spans="1:5" x14ac:dyDescent="0.15">
      <c r="C189" s="146"/>
      <c r="D189" s="142"/>
      <c r="E189" s="142"/>
    </row>
    <row r="190" spans="1:5" x14ac:dyDescent="0.15">
      <c r="C190" s="146"/>
      <c r="D190" s="142"/>
      <c r="E190" s="142"/>
    </row>
    <row r="191" spans="1:5" x14ac:dyDescent="0.15">
      <c r="C191" s="146"/>
      <c r="D191" s="142"/>
      <c r="E191" s="142"/>
    </row>
    <row r="192" spans="1:5" x14ac:dyDescent="0.15">
      <c r="C192" s="150"/>
      <c r="D192" s="151"/>
      <c r="E192" s="142"/>
    </row>
    <row r="193" spans="3:5" x14ac:dyDescent="0.15">
      <c r="C193" s="150"/>
      <c r="D193" s="151"/>
      <c r="E193" s="142"/>
    </row>
    <row r="194" spans="3:5" x14ac:dyDescent="0.15">
      <c r="C194" s="150"/>
      <c r="D194" s="151"/>
      <c r="E194" s="142"/>
    </row>
    <row r="195" spans="3:5" x14ac:dyDescent="0.15">
      <c r="C195" s="150"/>
      <c r="D195" s="151"/>
      <c r="E195" s="142"/>
    </row>
    <row r="196" spans="3:5" x14ac:dyDescent="0.15">
      <c r="C196" s="150"/>
      <c r="D196" s="151"/>
      <c r="E196" s="142"/>
    </row>
    <row r="197" spans="3:5" x14ac:dyDescent="0.15">
      <c r="C197" s="150"/>
      <c r="D197" s="151"/>
      <c r="E197" s="142"/>
    </row>
    <row r="198" spans="3:5" x14ac:dyDescent="0.15">
      <c r="C198" s="150"/>
      <c r="D198" s="151"/>
      <c r="E198" s="142"/>
    </row>
    <row r="199" spans="3:5" x14ac:dyDescent="0.15">
      <c r="C199" s="150"/>
      <c r="D199" s="151"/>
      <c r="E199" s="142"/>
    </row>
    <row r="200" spans="3:5" x14ac:dyDescent="0.15">
      <c r="C200" s="150"/>
      <c r="D200" s="151"/>
      <c r="E200" s="142"/>
    </row>
    <row r="201" spans="3:5" x14ac:dyDescent="0.15">
      <c r="C201" s="150"/>
      <c r="D201" s="151"/>
      <c r="E201" s="142"/>
    </row>
    <row r="202" spans="3:5" x14ac:dyDescent="0.15">
      <c r="C202" s="150"/>
      <c r="D202" s="151"/>
      <c r="E202" s="142"/>
    </row>
    <row r="203" spans="3:5" x14ac:dyDescent="0.15">
      <c r="C203" s="150"/>
      <c r="D203" s="151"/>
      <c r="E203" s="142"/>
    </row>
    <row r="204" spans="3:5" x14ac:dyDescent="0.15">
      <c r="C204" s="150"/>
      <c r="D204" s="151"/>
      <c r="E204" s="142"/>
    </row>
    <row r="205" spans="3:5" x14ac:dyDescent="0.15">
      <c r="C205" s="150"/>
      <c r="D205" s="151"/>
      <c r="E205" s="142"/>
    </row>
    <row r="206" spans="3:5" x14ac:dyDescent="0.15">
      <c r="C206" s="150"/>
      <c r="D206" s="151"/>
      <c r="E206" s="142"/>
    </row>
    <row r="207" spans="3:5" x14ac:dyDescent="0.15">
      <c r="C207" s="150"/>
      <c r="D207" s="151"/>
      <c r="E207" s="142"/>
    </row>
    <row r="208" spans="3:5" x14ac:dyDescent="0.15">
      <c r="C208" s="150"/>
      <c r="D208" s="151"/>
      <c r="E208" s="142"/>
    </row>
    <row r="209" spans="3:5" x14ac:dyDescent="0.15">
      <c r="C209" s="150"/>
      <c r="D209" s="151"/>
      <c r="E209" s="142"/>
    </row>
    <row r="210" spans="3:5" x14ac:dyDescent="0.15">
      <c r="C210" s="150"/>
      <c r="D210" s="151"/>
      <c r="E210" s="142"/>
    </row>
    <row r="211" spans="3:5" x14ac:dyDescent="0.15">
      <c r="C211" s="150"/>
      <c r="D211" s="151"/>
      <c r="E211" s="142"/>
    </row>
    <row r="212" spans="3:5" x14ac:dyDescent="0.15">
      <c r="C212" s="150"/>
      <c r="D212" s="151"/>
      <c r="E212" s="142"/>
    </row>
    <row r="213" spans="3:5" x14ac:dyDescent="0.15">
      <c r="C213" s="150"/>
      <c r="D213" s="151"/>
      <c r="E213" s="142"/>
    </row>
    <row r="214" spans="3:5" x14ac:dyDescent="0.15">
      <c r="C214" s="150"/>
      <c r="D214" s="151"/>
      <c r="E214" s="142"/>
    </row>
    <row r="215" spans="3:5" x14ac:dyDescent="0.15">
      <c r="C215" s="150"/>
      <c r="D215" s="151"/>
      <c r="E215" s="142"/>
    </row>
    <row r="216" spans="3:5" x14ac:dyDescent="0.15">
      <c r="C216" s="150"/>
      <c r="D216" s="151"/>
      <c r="E216" s="142"/>
    </row>
    <row r="217" spans="3:5" x14ac:dyDescent="0.15">
      <c r="C217" s="150"/>
      <c r="D217" s="151"/>
      <c r="E217" s="142"/>
    </row>
    <row r="218" spans="3:5" x14ac:dyDescent="0.15">
      <c r="C218" s="150"/>
      <c r="D218" s="151"/>
      <c r="E218" s="142"/>
    </row>
    <row r="219" spans="3:5" x14ac:dyDescent="0.15">
      <c r="C219" s="150"/>
      <c r="D219" s="151"/>
      <c r="E219" s="142"/>
    </row>
    <row r="220" spans="3:5" x14ac:dyDescent="0.15">
      <c r="C220" s="150"/>
      <c r="D220" s="151"/>
      <c r="E220" s="142"/>
    </row>
    <row r="221" spans="3:5" x14ac:dyDescent="0.15">
      <c r="C221" s="150"/>
      <c r="D221" s="151"/>
      <c r="E221" s="142"/>
    </row>
    <row r="222" spans="3:5" x14ac:dyDescent="0.15">
      <c r="C222" s="150"/>
      <c r="D222" s="151"/>
      <c r="E222" s="142"/>
    </row>
    <row r="223" spans="3:5" x14ac:dyDescent="0.15">
      <c r="C223" s="150"/>
      <c r="D223" s="151"/>
      <c r="E223" s="142"/>
    </row>
    <row r="224" spans="3:5" x14ac:dyDescent="0.15">
      <c r="C224" s="150"/>
      <c r="D224" s="151"/>
      <c r="E224" s="142"/>
    </row>
    <row r="225" spans="3:5" x14ac:dyDescent="0.15">
      <c r="C225" s="150"/>
      <c r="D225" s="151"/>
      <c r="E225" s="142"/>
    </row>
    <row r="226" spans="3:5" x14ac:dyDescent="0.15">
      <c r="C226" s="150"/>
      <c r="D226" s="151"/>
      <c r="E226" s="142"/>
    </row>
    <row r="227" spans="3:5" x14ac:dyDescent="0.15">
      <c r="C227" s="150"/>
      <c r="D227" s="151"/>
      <c r="E227" s="142"/>
    </row>
    <row r="228" spans="3:5" x14ac:dyDescent="0.15">
      <c r="C228" s="150"/>
      <c r="D228" s="151"/>
      <c r="E228" s="142"/>
    </row>
    <row r="229" spans="3:5" x14ac:dyDescent="0.15">
      <c r="C229" s="150"/>
      <c r="D229" s="151"/>
      <c r="E229" s="142"/>
    </row>
    <row r="230" spans="3:5" x14ac:dyDescent="0.15">
      <c r="C230" s="150"/>
      <c r="D230" s="151"/>
      <c r="E230" s="142"/>
    </row>
    <row r="231" spans="3:5" x14ac:dyDescent="0.15">
      <c r="C231" s="150"/>
      <c r="D231" s="151"/>
      <c r="E231" s="142"/>
    </row>
    <row r="232" spans="3:5" x14ac:dyDescent="0.15">
      <c r="C232" s="150"/>
      <c r="D232" s="151"/>
      <c r="E232" s="142"/>
    </row>
    <row r="233" spans="3:5" x14ac:dyDescent="0.15">
      <c r="C233" s="150"/>
      <c r="D233" s="151"/>
      <c r="E233" s="142"/>
    </row>
    <row r="234" spans="3:5" x14ac:dyDescent="0.15">
      <c r="C234" s="150"/>
      <c r="D234" s="151"/>
      <c r="E234" s="142"/>
    </row>
    <row r="235" spans="3:5" x14ac:dyDescent="0.15">
      <c r="C235" s="150"/>
      <c r="D235" s="151"/>
      <c r="E235" s="142"/>
    </row>
    <row r="236" spans="3:5" x14ac:dyDescent="0.15">
      <c r="C236" s="150"/>
      <c r="D236" s="151"/>
      <c r="E236" s="142"/>
    </row>
    <row r="237" spans="3:5" x14ac:dyDescent="0.15">
      <c r="C237" s="150"/>
      <c r="D237" s="151"/>
      <c r="E237" s="142"/>
    </row>
    <row r="238" spans="3:5" x14ac:dyDescent="0.15">
      <c r="C238" s="150"/>
      <c r="D238" s="151"/>
      <c r="E238" s="142"/>
    </row>
    <row r="239" spans="3:5" x14ac:dyDescent="0.15">
      <c r="C239" s="150"/>
      <c r="D239" s="151"/>
      <c r="E239" s="142"/>
    </row>
    <row r="240" spans="3:5" x14ac:dyDescent="0.15">
      <c r="C240" s="150"/>
      <c r="D240" s="151"/>
      <c r="E240" s="142"/>
    </row>
    <row r="241" spans="3:14" x14ac:dyDescent="0.15">
      <c r="C241" s="150"/>
      <c r="D241" s="151"/>
      <c r="E241" s="142"/>
    </row>
    <row r="242" spans="3:14" x14ac:dyDescent="0.15">
      <c r="C242" s="150"/>
      <c r="D242" s="151"/>
      <c r="E242" s="142"/>
    </row>
    <row r="243" spans="3:14" x14ac:dyDescent="0.15">
      <c r="C243" s="150"/>
      <c r="D243" s="151"/>
      <c r="E243" s="142"/>
    </row>
    <row r="244" spans="3:14" x14ac:dyDescent="0.15">
      <c r="C244" s="152"/>
      <c r="D244" s="153"/>
    </row>
    <row r="245" spans="3:14" x14ac:dyDescent="0.15">
      <c r="C245" s="152"/>
      <c r="D245" s="153"/>
    </row>
    <row r="246" spans="3:14" x14ac:dyDescent="0.15">
      <c r="C246" s="152"/>
      <c r="D246" s="153"/>
    </row>
    <row r="247" spans="3:14" x14ac:dyDescent="0.15">
      <c r="C247" s="152"/>
      <c r="D247" s="153"/>
    </row>
    <row r="248" spans="3:14" x14ac:dyDescent="0.15">
      <c r="C248" s="152"/>
      <c r="D248" s="153"/>
    </row>
    <row r="249" spans="3:14" x14ac:dyDescent="0.15">
      <c r="C249" s="152"/>
      <c r="D249" s="153"/>
    </row>
    <row r="250" spans="3:14" s="145" customFormat="1" x14ac:dyDescent="0.15">
      <c r="C250" s="152"/>
      <c r="D250" s="153"/>
      <c r="F250" s="153"/>
      <c r="G250" s="153"/>
      <c r="H250" s="153"/>
      <c r="I250" s="151"/>
      <c r="J250" s="153"/>
      <c r="K250" s="153"/>
      <c r="L250" s="153"/>
      <c r="M250" s="153"/>
      <c r="N250" s="153"/>
    </row>
    <row r="251" spans="3:14" s="145" customFormat="1" x14ac:dyDescent="0.15">
      <c r="C251" s="152"/>
      <c r="D251" s="153"/>
      <c r="F251" s="153"/>
      <c r="G251" s="153"/>
      <c r="H251" s="153"/>
      <c r="I251" s="151"/>
      <c r="J251" s="153"/>
      <c r="K251" s="153"/>
      <c r="L251" s="153"/>
      <c r="M251" s="153"/>
      <c r="N251" s="153"/>
    </row>
    <row r="252" spans="3:14" s="145" customFormat="1" x14ac:dyDescent="0.15">
      <c r="C252" s="152"/>
      <c r="D252" s="153"/>
      <c r="F252" s="153"/>
      <c r="G252" s="153"/>
      <c r="H252" s="153"/>
      <c r="I252" s="151"/>
      <c r="J252" s="153"/>
      <c r="K252" s="153"/>
      <c r="L252" s="153"/>
      <c r="M252" s="153"/>
      <c r="N252" s="153"/>
    </row>
    <row r="253" spans="3:14" s="145" customFormat="1" x14ac:dyDescent="0.15">
      <c r="C253" s="152"/>
      <c r="D253" s="153"/>
      <c r="F253" s="153"/>
      <c r="G253" s="153"/>
      <c r="H253" s="153"/>
      <c r="I253" s="151"/>
      <c r="J253" s="153"/>
      <c r="K253" s="153"/>
      <c r="L253" s="153"/>
      <c r="M253" s="153"/>
      <c r="N253" s="153"/>
    </row>
    <row r="254" spans="3:14" s="145" customFormat="1" x14ac:dyDescent="0.15">
      <c r="C254" s="152"/>
      <c r="D254" s="153"/>
      <c r="F254" s="153"/>
      <c r="G254" s="153"/>
      <c r="H254" s="153"/>
      <c r="I254" s="151"/>
      <c r="J254" s="153"/>
      <c r="K254" s="153"/>
      <c r="L254" s="153"/>
      <c r="M254" s="153"/>
      <c r="N254" s="153"/>
    </row>
    <row r="255" spans="3:14" s="145" customFormat="1" x14ac:dyDescent="0.15">
      <c r="C255" s="152"/>
      <c r="D255" s="153"/>
      <c r="F255" s="153"/>
      <c r="G255" s="153"/>
      <c r="H255" s="153"/>
      <c r="I255" s="151"/>
      <c r="J255" s="153"/>
      <c r="K255" s="153"/>
      <c r="L255" s="153"/>
      <c r="M255" s="153"/>
      <c r="N255" s="153"/>
    </row>
    <row r="256" spans="3:14" s="145" customFormat="1" x14ac:dyDescent="0.15">
      <c r="C256" s="152"/>
      <c r="D256" s="153"/>
      <c r="F256" s="153"/>
      <c r="G256" s="153"/>
      <c r="H256" s="153"/>
      <c r="I256" s="151"/>
      <c r="J256" s="153"/>
      <c r="K256" s="153"/>
      <c r="L256" s="153"/>
      <c r="M256" s="153"/>
      <c r="N256" s="153"/>
    </row>
    <row r="257" spans="3:14" s="145" customFormat="1" x14ac:dyDescent="0.15">
      <c r="C257" s="152"/>
      <c r="D257" s="153"/>
      <c r="F257" s="153"/>
      <c r="G257" s="153"/>
      <c r="H257" s="153"/>
      <c r="I257" s="151"/>
      <c r="J257" s="153"/>
      <c r="K257" s="153"/>
      <c r="L257" s="153"/>
      <c r="M257" s="153"/>
      <c r="N257" s="153"/>
    </row>
    <row r="258" spans="3:14" s="145" customFormat="1" x14ac:dyDescent="0.15">
      <c r="C258" s="152"/>
      <c r="D258" s="153"/>
      <c r="F258" s="153"/>
      <c r="G258" s="153"/>
      <c r="H258" s="153"/>
      <c r="I258" s="151"/>
      <c r="J258" s="153"/>
      <c r="K258" s="153"/>
      <c r="L258" s="153"/>
      <c r="M258" s="153"/>
      <c r="N258" s="153"/>
    </row>
    <row r="259" spans="3:14" s="145" customFormat="1" x14ac:dyDescent="0.15">
      <c r="C259" s="152"/>
      <c r="D259" s="153"/>
      <c r="F259" s="153"/>
      <c r="G259" s="153"/>
      <c r="H259" s="153"/>
      <c r="I259" s="151"/>
      <c r="J259" s="153"/>
      <c r="K259" s="153"/>
      <c r="L259" s="153"/>
      <c r="M259" s="153"/>
      <c r="N259" s="153"/>
    </row>
    <row r="260" spans="3:14" s="145" customFormat="1" x14ac:dyDescent="0.15">
      <c r="C260" s="152"/>
      <c r="D260" s="153"/>
      <c r="F260" s="153"/>
      <c r="G260" s="153"/>
      <c r="H260" s="153"/>
      <c r="I260" s="151"/>
      <c r="J260" s="153"/>
      <c r="K260" s="153"/>
      <c r="L260" s="153"/>
      <c r="M260" s="153"/>
      <c r="N260" s="153"/>
    </row>
    <row r="261" spans="3:14" s="145" customFormat="1" x14ac:dyDescent="0.15">
      <c r="C261" s="152"/>
      <c r="D261" s="153"/>
      <c r="F261" s="153"/>
      <c r="G261" s="153"/>
      <c r="H261" s="153"/>
      <c r="I261" s="151"/>
      <c r="J261" s="153"/>
      <c r="K261" s="153"/>
      <c r="L261" s="153"/>
      <c r="M261" s="153"/>
      <c r="N261" s="153"/>
    </row>
    <row r="262" spans="3:14" s="145" customFormat="1" x14ac:dyDescent="0.15">
      <c r="C262" s="152"/>
      <c r="D262" s="153"/>
      <c r="F262" s="153"/>
      <c r="G262" s="153"/>
      <c r="H262" s="153"/>
      <c r="I262" s="151"/>
      <c r="J262" s="153"/>
      <c r="K262" s="153"/>
      <c r="L262" s="153"/>
      <c r="M262" s="153"/>
      <c r="N262" s="153"/>
    </row>
    <row r="263" spans="3:14" s="145" customFormat="1" x14ac:dyDescent="0.15">
      <c r="C263" s="152"/>
      <c r="D263" s="153"/>
      <c r="F263" s="153"/>
      <c r="G263" s="153"/>
      <c r="H263" s="153"/>
      <c r="I263" s="151"/>
      <c r="J263" s="153"/>
      <c r="K263" s="153"/>
      <c r="L263" s="153"/>
      <c r="M263" s="153"/>
      <c r="N263" s="153"/>
    </row>
    <row r="264" spans="3:14" s="145" customFormat="1" x14ac:dyDescent="0.15">
      <c r="C264" s="152"/>
      <c r="D264" s="153"/>
      <c r="F264" s="153"/>
      <c r="G264" s="153"/>
      <c r="H264" s="153"/>
      <c r="I264" s="151"/>
      <c r="J264" s="153"/>
      <c r="K264" s="153"/>
      <c r="L264" s="153"/>
      <c r="M264" s="153"/>
      <c r="N264" s="153"/>
    </row>
    <row r="265" spans="3:14" s="145" customFormat="1" x14ac:dyDescent="0.15">
      <c r="C265" s="152"/>
      <c r="D265" s="153"/>
      <c r="F265" s="153"/>
      <c r="G265" s="153"/>
      <c r="H265" s="153"/>
      <c r="I265" s="151"/>
      <c r="J265" s="153"/>
      <c r="K265" s="153"/>
      <c r="L265" s="153"/>
      <c r="M265" s="153"/>
      <c r="N265" s="153"/>
    </row>
    <row r="266" spans="3:14" s="145" customFormat="1" x14ac:dyDescent="0.15">
      <c r="C266" s="152"/>
      <c r="D266" s="153"/>
      <c r="F266" s="153"/>
      <c r="G266" s="153"/>
      <c r="H266" s="153"/>
      <c r="I266" s="151"/>
      <c r="J266" s="153"/>
      <c r="K266" s="153"/>
      <c r="L266" s="153"/>
      <c r="M266" s="153"/>
      <c r="N266" s="153"/>
    </row>
    <row r="267" spans="3:14" s="145" customFormat="1" x14ac:dyDescent="0.15">
      <c r="C267" s="152"/>
      <c r="D267" s="153"/>
      <c r="F267" s="153"/>
      <c r="G267" s="153"/>
      <c r="H267" s="153"/>
      <c r="I267" s="151"/>
      <c r="J267" s="153"/>
      <c r="K267" s="153"/>
      <c r="L267" s="153"/>
      <c r="M267" s="153"/>
      <c r="N267" s="153"/>
    </row>
    <row r="268" spans="3:14" s="145" customFormat="1" x14ac:dyDescent="0.15">
      <c r="C268" s="152"/>
      <c r="D268" s="153"/>
      <c r="F268" s="153"/>
      <c r="G268" s="153"/>
      <c r="H268" s="153"/>
      <c r="I268" s="151"/>
      <c r="J268" s="153"/>
      <c r="K268" s="153"/>
      <c r="L268" s="153"/>
      <c r="M268" s="153"/>
      <c r="N268" s="153"/>
    </row>
    <row r="269" spans="3:14" s="145" customFormat="1" x14ac:dyDescent="0.15">
      <c r="C269" s="152"/>
      <c r="D269" s="153"/>
      <c r="F269" s="153"/>
      <c r="G269" s="153"/>
      <c r="H269" s="153"/>
      <c r="I269" s="151"/>
      <c r="J269" s="153"/>
      <c r="K269" s="153"/>
      <c r="L269" s="153"/>
      <c r="M269" s="153"/>
      <c r="N269" s="153"/>
    </row>
    <row r="270" spans="3:14" s="145" customFormat="1" x14ac:dyDescent="0.15">
      <c r="C270" s="152"/>
      <c r="D270" s="153"/>
      <c r="F270" s="153"/>
      <c r="G270" s="153"/>
      <c r="H270" s="153"/>
      <c r="I270" s="151"/>
      <c r="J270" s="153"/>
      <c r="K270" s="153"/>
      <c r="L270" s="153"/>
      <c r="M270" s="153"/>
      <c r="N270" s="153"/>
    </row>
    <row r="271" spans="3:14" s="145" customFormat="1" x14ac:dyDescent="0.15">
      <c r="C271" s="152"/>
      <c r="D271" s="153"/>
      <c r="F271" s="153"/>
      <c r="G271" s="153"/>
      <c r="H271" s="153"/>
      <c r="I271" s="151"/>
      <c r="J271" s="153"/>
      <c r="K271" s="153"/>
      <c r="L271" s="153"/>
      <c r="M271" s="153"/>
      <c r="N271" s="153"/>
    </row>
    <row r="272" spans="3:14" s="145" customFormat="1" x14ac:dyDescent="0.15">
      <c r="C272" s="152"/>
      <c r="D272" s="153"/>
      <c r="F272" s="153"/>
      <c r="G272" s="153"/>
      <c r="H272" s="153"/>
      <c r="I272" s="151"/>
      <c r="J272" s="153"/>
      <c r="K272" s="153"/>
      <c r="L272" s="153"/>
      <c r="M272" s="153"/>
      <c r="N272" s="153"/>
    </row>
    <row r="273" spans="3:14" s="145" customFormat="1" x14ac:dyDescent="0.15">
      <c r="C273" s="152"/>
      <c r="D273" s="153"/>
      <c r="F273" s="153"/>
      <c r="G273" s="153"/>
      <c r="H273" s="153"/>
      <c r="I273" s="151"/>
      <c r="J273" s="153"/>
      <c r="K273" s="153"/>
      <c r="L273" s="153"/>
      <c r="M273" s="153"/>
      <c r="N273" s="153"/>
    </row>
    <row r="274" spans="3:14" s="145" customFormat="1" x14ac:dyDescent="0.15">
      <c r="C274" s="152"/>
      <c r="D274" s="153"/>
      <c r="F274" s="153"/>
      <c r="G274" s="153"/>
      <c r="H274" s="153"/>
      <c r="I274" s="151"/>
      <c r="J274" s="153"/>
      <c r="K274" s="153"/>
      <c r="L274" s="153"/>
      <c r="M274" s="153"/>
      <c r="N274" s="153"/>
    </row>
    <row r="275" spans="3:14" s="145" customFormat="1" x14ac:dyDescent="0.15">
      <c r="C275" s="152"/>
      <c r="D275" s="153"/>
      <c r="F275" s="153"/>
      <c r="G275" s="153"/>
      <c r="H275" s="153"/>
      <c r="I275" s="151"/>
      <c r="J275" s="153"/>
      <c r="K275" s="153"/>
      <c r="L275" s="153"/>
      <c r="M275" s="153"/>
      <c r="N275" s="153"/>
    </row>
    <row r="276" spans="3:14" s="145" customFormat="1" x14ac:dyDescent="0.15">
      <c r="C276" s="152"/>
      <c r="D276" s="153"/>
      <c r="F276" s="153"/>
      <c r="G276" s="153"/>
      <c r="H276" s="153"/>
      <c r="I276" s="151"/>
      <c r="J276" s="153"/>
      <c r="K276" s="153"/>
      <c r="L276" s="153"/>
      <c r="M276" s="153"/>
      <c r="N276" s="153"/>
    </row>
    <row r="277" spans="3:14" s="145" customFormat="1" x14ac:dyDescent="0.15">
      <c r="C277" s="152"/>
      <c r="D277" s="153"/>
      <c r="F277" s="153"/>
      <c r="G277" s="153"/>
      <c r="H277" s="153"/>
      <c r="I277" s="151"/>
      <c r="J277" s="153"/>
      <c r="K277" s="153"/>
      <c r="L277" s="153"/>
      <c r="M277" s="153"/>
      <c r="N277" s="153"/>
    </row>
    <row r="278" spans="3:14" s="145" customFormat="1" x14ac:dyDescent="0.15">
      <c r="C278" s="152"/>
      <c r="D278" s="153"/>
      <c r="F278" s="153"/>
      <c r="G278" s="153"/>
      <c r="H278" s="153"/>
      <c r="I278" s="151"/>
      <c r="J278" s="153"/>
      <c r="K278" s="153"/>
      <c r="L278" s="153"/>
      <c r="M278" s="153"/>
      <c r="N278" s="153"/>
    </row>
    <row r="279" spans="3:14" s="145" customFormat="1" x14ac:dyDescent="0.15">
      <c r="C279" s="152"/>
      <c r="D279" s="153"/>
      <c r="F279" s="153"/>
      <c r="G279" s="153"/>
      <c r="H279" s="153"/>
      <c r="I279" s="151"/>
      <c r="J279" s="153"/>
      <c r="K279" s="153"/>
      <c r="L279" s="153"/>
      <c r="M279" s="153"/>
      <c r="N279" s="153"/>
    </row>
    <row r="280" spans="3:14" s="145" customFormat="1" x14ac:dyDescent="0.15">
      <c r="C280" s="152"/>
      <c r="D280" s="153"/>
      <c r="F280" s="153"/>
      <c r="G280" s="153"/>
      <c r="H280" s="153"/>
      <c r="I280" s="151"/>
      <c r="J280" s="153"/>
      <c r="K280" s="153"/>
      <c r="L280" s="153"/>
      <c r="M280" s="153"/>
      <c r="N280" s="153"/>
    </row>
    <row r="281" spans="3:14" s="145" customFormat="1" x14ac:dyDescent="0.15">
      <c r="C281" s="152"/>
      <c r="D281" s="153"/>
      <c r="F281" s="153"/>
      <c r="G281" s="153"/>
      <c r="H281" s="153"/>
      <c r="I281" s="151"/>
      <c r="J281" s="153"/>
      <c r="K281" s="153"/>
      <c r="L281" s="153"/>
      <c r="M281" s="153"/>
      <c r="N281" s="153"/>
    </row>
    <row r="282" spans="3:14" s="145" customFormat="1" x14ac:dyDescent="0.15">
      <c r="C282" s="152"/>
      <c r="D282" s="153"/>
      <c r="F282" s="153"/>
      <c r="G282" s="153"/>
      <c r="H282" s="153"/>
      <c r="I282" s="151"/>
      <c r="J282" s="153"/>
      <c r="K282" s="153"/>
      <c r="L282" s="153"/>
      <c r="M282" s="153"/>
      <c r="N282" s="153"/>
    </row>
    <row r="283" spans="3:14" s="145" customFormat="1" x14ac:dyDescent="0.15">
      <c r="C283" s="152"/>
      <c r="D283" s="153"/>
      <c r="F283" s="153"/>
      <c r="G283" s="153"/>
      <c r="H283" s="153"/>
      <c r="I283" s="151"/>
      <c r="J283" s="153"/>
      <c r="K283" s="153"/>
      <c r="L283" s="153"/>
      <c r="M283" s="153"/>
      <c r="N283" s="153"/>
    </row>
    <row r="284" spans="3:14" s="145" customFormat="1" x14ac:dyDescent="0.15">
      <c r="C284" s="152"/>
      <c r="D284" s="153"/>
      <c r="F284" s="153"/>
      <c r="G284" s="153"/>
      <c r="H284" s="153"/>
      <c r="I284" s="151"/>
      <c r="J284" s="153"/>
      <c r="K284" s="153"/>
      <c r="L284" s="153"/>
      <c r="M284" s="153"/>
      <c r="N284" s="153"/>
    </row>
    <row r="285" spans="3:14" s="145" customFormat="1" x14ac:dyDescent="0.15">
      <c r="C285" s="152"/>
      <c r="D285" s="153"/>
      <c r="F285" s="153"/>
      <c r="G285" s="153"/>
      <c r="H285" s="153"/>
      <c r="I285" s="151"/>
      <c r="J285" s="153"/>
      <c r="K285" s="153"/>
      <c r="L285" s="153"/>
      <c r="M285" s="153"/>
      <c r="N285" s="153"/>
    </row>
    <row r="286" spans="3:14" s="145" customFormat="1" x14ac:dyDescent="0.15">
      <c r="C286" s="152"/>
      <c r="D286" s="153"/>
      <c r="F286" s="153"/>
      <c r="G286" s="153"/>
      <c r="H286" s="153"/>
      <c r="I286" s="151"/>
      <c r="J286" s="153"/>
      <c r="K286" s="153"/>
      <c r="L286" s="153"/>
      <c r="M286" s="153"/>
      <c r="N286" s="153"/>
    </row>
    <row r="287" spans="3:14" s="145" customFormat="1" x14ac:dyDescent="0.15">
      <c r="C287" s="152"/>
      <c r="D287" s="153"/>
      <c r="F287" s="153"/>
      <c r="G287" s="153"/>
      <c r="H287" s="153"/>
      <c r="I287" s="151"/>
      <c r="J287" s="153"/>
      <c r="K287" s="153"/>
      <c r="L287" s="153"/>
      <c r="M287" s="153"/>
      <c r="N287" s="153"/>
    </row>
    <row r="288" spans="3:14" s="145" customFormat="1" x14ac:dyDescent="0.15">
      <c r="C288" s="152"/>
      <c r="D288" s="153"/>
      <c r="F288" s="153"/>
      <c r="G288" s="153"/>
      <c r="H288" s="153"/>
      <c r="I288" s="151"/>
      <c r="J288" s="153"/>
      <c r="K288" s="153"/>
      <c r="L288" s="153"/>
      <c r="M288" s="153"/>
      <c r="N288" s="153"/>
    </row>
    <row r="289" spans="3:14" s="145" customFormat="1" x14ac:dyDescent="0.15">
      <c r="C289" s="152"/>
      <c r="D289" s="153"/>
      <c r="F289" s="153"/>
      <c r="G289" s="153"/>
      <c r="H289" s="153"/>
      <c r="I289" s="151"/>
      <c r="J289" s="153"/>
      <c r="K289" s="153"/>
      <c r="L289" s="153"/>
      <c r="M289" s="153"/>
      <c r="N289" s="153"/>
    </row>
    <row r="290" spans="3:14" s="145" customFormat="1" x14ac:dyDescent="0.15">
      <c r="C290" s="152"/>
      <c r="D290" s="153"/>
      <c r="F290" s="153"/>
      <c r="G290" s="153"/>
      <c r="H290" s="153"/>
      <c r="I290" s="151"/>
      <c r="J290" s="153"/>
      <c r="K290" s="153"/>
      <c r="L290" s="153"/>
      <c r="M290" s="153"/>
      <c r="N290" s="153"/>
    </row>
    <row r="291" spans="3:14" s="145" customFormat="1" x14ac:dyDescent="0.15">
      <c r="C291" s="152"/>
      <c r="D291" s="153"/>
      <c r="F291" s="153"/>
      <c r="G291" s="153"/>
      <c r="H291" s="153"/>
      <c r="I291" s="151"/>
      <c r="J291" s="153"/>
      <c r="K291" s="153"/>
      <c r="L291" s="153"/>
      <c r="M291" s="153"/>
      <c r="N291" s="153"/>
    </row>
    <row r="292" spans="3:14" s="145" customFormat="1" x14ac:dyDescent="0.15">
      <c r="C292" s="152"/>
      <c r="D292" s="153"/>
      <c r="F292" s="153"/>
      <c r="G292" s="153"/>
      <c r="H292" s="153"/>
      <c r="I292" s="151"/>
      <c r="J292" s="153"/>
      <c r="K292" s="153"/>
      <c r="L292" s="153"/>
      <c r="M292" s="153"/>
      <c r="N292" s="153"/>
    </row>
    <row r="293" spans="3:14" s="145" customFormat="1" x14ac:dyDescent="0.15">
      <c r="C293" s="152"/>
      <c r="D293" s="153"/>
      <c r="F293" s="153"/>
      <c r="G293" s="153"/>
      <c r="H293" s="153"/>
      <c r="I293" s="151"/>
      <c r="J293" s="153"/>
      <c r="K293" s="153"/>
      <c r="L293" s="153"/>
      <c r="M293" s="153"/>
      <c r="N293" s="153"/>
    </row>
    <row r="294" spans="3:14" s="145" customFormat="1" x14ac:dyDescent="0.15">
      <c r="C294" s="152"/>
      <c r="D294" s="153"/>
      <c r="F294" s="153"/>
      <c r="G294" s="153"/>
      <c r="H294" s="153"/>
      <c r="I294" s="151"/>
      <c r="J294" s="153"/>
      <c r="K294" s="153"/>
      <c r="L294" s="153"/>
      <c r="M294" s="153"/>
      <c r="N294" s="153"/>
    </row>
    <row r="295" spans="3:14" s="145" customFormat="1" x14ac:dyDescent="0.15">
      <c r="C295" s="152"/>
      <c r="D295" s="153"/>
      <c r="F295" s="153"/>
      <c r="G295" s="153"/>
      <c r="H295" s="153"/>
      <c r="I295" s="151"/>
      <c r="J295" s="153"/>
      <c r="K295" s="153"/>
      <c r="L295" s="153"/>
      <c r="M295" s="153"/>
      <c r="N295" s="153"/>
    </row>
    <row r="296" spans="3:14" s="145" customFormat="1" x14ac:dyDescent="0.15">
      <c r="C296" s="152"/>
      <c r="D296" s="153"/>
      <c r="F296" s="153"/>
      <c r="G296" s="153"/>
      <c r="H296" s="153"/>
      <c r="I296" s="151"/>
      <c r="J296" s="153"/>
      <c r="K296" s="153"/>
      <c r="L296" s="153"/>
      <c r="M296" s="153"/>
      <c r="N296" s="153"/>
    </row>
    <row r="297" spans="3:14" s="145" customFormat="1" x14ac:dyDescent="0.15">
      <c r="C297" s="152"/>
      <c r="D297" s="153"/>
      <c r="F297" s="153"/>
      <c r="G297" s="153"/>
      <c r="H297" s="153"/>
      <c r="I297" s="151"/>
      <c r="J297" s="153"/>
      <c r="K297" s="153"/>
      <c r="L297" s="153"/>
      <c r="M297" s="153"/>
      <c r="N297" s="153"/>
    </row>
    <row r="298" spans="3:14" s="145" customFormat="1" x14ac:dyDescent="0.15">
      <c r="C298" s="152"/>
      <c r="D298" s="153"/>
      <c r="F298" s="153"/>
      <c r="G298" s="153"/>
      <c r="H298" s="153"/>
      <c r="I298" s="151"/>
      <c r="J298" s="153"/>
      <c r="K298" s="153"/>
      <c r="L298" s="153"/>
      <c r="M298" s="153"/>
      <c r="N298" s="153"/>
    </row>
    <row r="299" spans="3:14" s="145" customFormat="1" x14ac:dyDescent="0.15">
      <c r="C299" s="152"/>
      <c r="D299" s="153"/>
      <c r="F299" s="153"/>
      <c r="G299" s="153"/>
      <c r="H299" s="153"/>
      <c r="I299" s="151"/>
      <c r="J299" s="153"/>
      <c r="K299" s="153"/>
      <c r="L299" s="153"/>
      <c r="M299" s="153"/>
      <c r="N299" s="153"/>
    </row>
    <row r="300" spans="3:14" s="145" customFormat="1" x14ac:dyDescent="0.15">
      <c r="C300" s="152"/>
      <c r="D300" s="153"/>
      <c r="F300" s="153"/>
      <c r="G300" s="153"/>
      <c r="H300" s="153"/>
      <c r="I300" s="151"/>
      <c r="J300" s="153"/>
      <c r="K300" s="153"/>
      <c r="L300" s="153"/>
      <c r="M300" s="153"/>
      <c r="N300" s="153"/>
    </row>
    <row r="301" spans="3:14" s="145" customFormat="1" x14ac:dyDescent="0.15">
      <c r="C301" s="152"/>
      <c r="D301" s="153"/>
      <c r="F301" s="153"/>
      <c r="G301" s="153"/>
      <c r="H301" s="153"/>
      <c r="I301" s="151"/>
      <c r="J301" s="153"/>
      <c r="K301" s="153"/>
      <c r="L301" s="153"/>
      <c r="M301" s="153"/>
      <c r="N301" s="153"/>
    </row>
    <row r="302" spans="3:14" s="145" customFormat="1" x14ac:dyDescent="0.15">
      <c r="C302" s="152"/>
      <c r="D302" s="153"/>
      <c r="F302" s="153"/>
      <c r="G302" s="153"/>
      <c r="H302" s="153"/>
      <c r="I302" s="151"/>
      <c r="J302" s="153"/>
      <c r="K302" s="153"/>
      <c r="L302" s="153"/>
      <c r="M302" s="153"/>
      <c r="N302" s="153"/>
    </row>
    <row r="303" spans="3:14" s="145" customFormat="1" x14ac:dyDescent="0.15">
      <c r="C303" s="152"/>
      <c r="D303" s="153"/>
      <c r="F303" s="153"/>
      <c r="G303" s="153"/>
      <c r="H303" s="153"/>
      <c r="I303" s="151"/>
      <c r="J303" s="153"/>
      <c r="K303" s="153"/>
      <c r="L303" s="153"/>
      <c r="M303" s="153"/>
      <c r="N303" s="153"/>
    </row>
    <row r="304" spans="3:14" s="145" customFormat="1" x14ac:dyDescent="0.15">
      <c r="C304" s="152"/>
      <c r="D304" s="153"/>
      <c r="F304" s="153"/>
      <c r="G304" s="153"/>
      <c r="H304" s="153"/>
      <c r="I304" s="151"/>
      <c r="J304" s="153"/>
      <c r="K304" s="153"/>
      <c r="L304" s="153"/>
      <c r="M304" s="153"/>
      <c r="N304" s="153"/>
    </row>
  </sheetData>
  <mergeCells count="3">
    <mergeCell ref="F2:L4"/>
    <mergeCell ref="C1:E2"/>
    <mergeCell ref="D3:E3"/>
  </mergeCells>
  <phoneticPr fontId="3"/>
  <printOptions horizontalCentered="1"/>
  <pageMargins left="0.31496062992125984" right="0.31496062992125984" top="0.39370078740157483" bottom="0.19685039370078741" header="0" footer="0"/>
  <pageSetup paperSize="9" scale="99" fitToHeight="0" orientation="portrait" r:id="rId1"/>
  <rowBreaks count="2" manualBreakCount="2">
    <brk id="107" max="4" man="1"/>
    <brk id="151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AH93"/>
  <sheetViews>
    <sheetView view="pageBreakPreview" zoomScale="50" zoomScaleNormal="100" zoomScaleSheetLayoutView="50" workbookViewId="0">
      <selection activeCell="U28" sqref="U28:AA29"/>
    </sheetView>
  </sheetViews>
  <sheetFormatPr defaultRowHeight="13.5" x14ac:dyDescent="0.15"/>
  <cols>
    <col min="1" max="1" width="5.5" customWidth="1"/>
    <col min="2" max="37" width="5.625" customWidth="1"/>
    <col min="258" max="258" width="5.5" customWidth="1"/>
    <col min="259" max="293" width="5.625" customWidth="1"/>
    <col min="514" max="514" width="5.5" customWidth="1"/>
    <col min="515" max="549" width="5.625" customWidth="1"/>
    <col min="770" max="770" width="5.5" customWidth="1"/>
    <col min="771" max="805" width="5.625" customWidth="1"/>
    <col min="1026" max="1026" width="5.5" customWidth="1"/>
    <col min="1027" max="1061" width="5.625" customWidth="1"/>
    <col min="1282" max="1282" width="5.5" customWidth="1"/>
    <col min="1283" max="1317" width="5.625" customWidth="1"/>
    <col min="1538" max="1538" width="5.5" customWidth="1"/>
    <col min="1539" max="1573" width="5.625" customWidth="1"/>
    <col min="1794" max="1794" width="5.5" customWidth="1"/>
    <col min="1795" max="1829" width="5.625" customWidth="1"/>
    <col min="2050" max="2050" width="5.5" customWidth="1"/>
    <col min="2051" max="2085" width="5.625" customWidth="1"/>
    <col min="2306" max="2306" width="5.5" customWidth="1"/>
    <col min="2307" max="2341" width="5.625" customWidth="1"/>
    <col min="2562" max="2562" width="5.5" customWidth="1"/>
    <col min="2563" max="2597" width="5.625" customWidth="1"/>
    <col min="2818" max="2818" width="5.5" customWidth="1"/>
    <col min="2819" max="2853" width="5.625" customWidth="1"/>
    <col min="3074" max="3074" width="5.5" customWidth="1"/>
    <col min="3075" max="3109" width="5.625" customWidth="1"/>
    <col min="3330" max="3330" width="5.5" customWidth="1"/>
    <col min="3331" max="3365" width="5.625" customWidth="1"/>
    <col min="3586" max="3586" width="5.5" customWidth="1"/>
    <col min="3587" max="3621" width="5.625" customWidth="1"/>
    <col min="3842" max="3842" width="5.5" customWidth="1"/>
    <col min="3843" max="3877" width="5.625" customWidth="1"/>
    <col min="4098" max="4098" width="5.5" customWidth="1"/>
    <col min="4099" max="4133" width="5.625" customWidth="1"/>
    <col min="4354" max="4354" width="5.5" customWidth="1"/>
    <col min="4355" max="4389" width="5.625" customWidth="1"/>
    <col min="4610" max="4610" width="5.5" customWidth="1"/>
    <col min="4611" max="4645" width="5.625" customWidth="1"/>
    <col min="4866" max="4866" width="5.5" customWidth="1"/>
    <col min="4867" max="4901" width="5.625" customWidth="1"/>
    <col min="5122" max="5122" width="5.5" customWidth="1"/>
    <col min="5123" max="5157" width="5.625" customWidth="1"/>
    <col min="5378" max="5378" width="5.5" customWidth="1"/>
    <col min="5379" max="5413" width="5.625" customWidth="1"/>
    <col min="5634" max="5634" width="5.5" customWidth="1"/>
    <col min="5635" max="5669" width="5.625" customWidth="1"/>
    <col min="5890" max="5890" width="5.5" customWidth="1"/>
    <col min="5891" max="5925" width="5.625" customWidth="1"/>
    <col min="6146" max="6146" width="5.5" customWidth="1"/>
    <col min="6147" max="6181" width="5.625" customWidth="1"/>
    <col min="6402" max="6402" width="5.5" customWidth="1"/>
    <col min="6403" max="6437" width="5.625" customWidth="1"/>
    <col min="6658" max="6658" width="5.5" customWidth="1"/>
    <col min="6659" max="6693" width="5.625" customWidth="1"/>
    <col min="6914" max="6914" width="5.5" customWidth="1"/>
    <col min="6915" max="6949" width="5.625" customWidth="1"/>
    <col min="7170" max="7170" width="5.5" customWidth="1"/>
    <col min="7171" max="7205" width="5.625" customWidth="1"/>
    <col min="7426" max="7426" width="5.5" customWidth="1"/>
    <col min="7427" max="7461" width="5.625" customWidth="1"/>
    <col min="7682" max="7682" width="5.5" customWidth="1"/>
    <col min="7683" max="7717" width="5.625" customWidth="1"/>
    <col min="7938" max="7938" width="5.5" customWidth="1"/>
    <col min="7939" max="7973" width="5.625" customWidth="1"/>
    <col min="8194" max="8194" width="5.5" customWidth="1"/>
    <col min="8195" max="8229" width="5.625" customWidth="1"/>
    <col min="8450" max="8450" width="5.5" customWidth="1"/>
    <col min="8451" max="8485" width="5.625" customWidth="1"/>
    <col min="8706" max="8706" width="5.5" customWidth="1"/>
    <col min="8707" max="8741" width="5.625" customWidth="1"/>
    <col min="8962" max="8962" width="5.5" customWidth="1"/>
    <col min="8963" max="8997" width="5.625" customWidth="1"/>
    <col min="9218" max="9218" width="5.5" customWidth="1"/>
    <col min="9219" max="9253" width="5.625" customWidth="1"/>
    <col min="9474" max="9474" width="5.5" customWidth="1"/>
    <col min="9475" max="9509" width="5.625" customWidth="1"/>
    <col min="9730" max="9730" width="5.5" customWidth="1"/>
    <col min="9731" max="9765" width="5.625" customWidth="1"/>
    <col min="9986" max="9986" width="5.5" customWidth="1"/>
    <col min="9987" max="10021" width="5.625" customWidth="1"/>
    <col min="10242" max="10242" width="5.5" customWidth="1"/>
    <col min="10243" max="10277" width="5.625" customWidth="1"/>
    <col min="10498" max="10498" width="5.5" customWidth="1"/>
    <col min="10499" max="10533" width="5.625" customWidth="1"/>
    <col min="10754" max="10754" width="5.5" customWidth="1"/>
    <col min="10755" max="10789" width="5.625" customWidth="1"/>
    <col min="11010" max="11010" width="5.5" customWidth="1"/>
    <col min="11011" max="11045" width="5.625" customWidth="1"/>
    <col min="11266" max="11266" width="5.5" customWidth="1"/>
    <col min="11267" max="11301" width="5.625" customWidth="1"/>
    <col min="11522" max="11522" width="5.5" customWidth="1"/>
    <col min="11523" max="11557" width="5.625" customWidth="1"/>
    <col min="11778" max="11778" width="5.5" customWidth="1"/>
    <col min="11779" max="11813" width="5.625" customWidth="1"/>
    <col min="12034" max="12034" width="5.5" customWidth="1"/>
    <col min="12035" max="12069" width="5.625" customWidth="1"/>
    <col min="12290" max="12290" width="5.5" customWidth="1"/>
    <col min="12291" max="12325" width="5.625" customWidth="1"/>
    <col min="12546" max="12546" width="5.5" customWidth="1"/>
    <col min="12547" max="12581" width="5.625" customWidth="1"/>
    <col min="12802" max="12802" width="5.5" customWidth="1"/>
    <col min="12803" max="12837" width="5.625" customWidth="1"/>
    <col min="13058" max="13058" width="5.5" customWidth="1"/>
    <col min="13059" max="13093" width="5.625" customWidth="1"/>
    <col min="13314" max="13314" width="5.5" customWidth="1"/>
    <col min="13315" max="13349" width="5.625" customWidth="1"/>
    <col min="13570" max="13570" width="5.5" customWidth="1"/>
    <col min="13571" max="13605" width="5.625" customWidth="1"/>
    <col min="13826" max="13826" width="5.5" customWidth="1"/>
    <col min="13827" max="13861" width="5.625" customWidth="1"/>
    <col min="14082" max="14082" width="5.5" customWidth="1"/>
    <col min="14083" max="14117" width="5.625" customWidth="1"/>
    <col min="14338" max="14338" width="5.5" customWidth="1"/>
    <col min="14339" max="14373" width="5.625" customWidth="1"/>
    <col min="14594" max="14594" width="5.5" customWidth="1"/>
    <col min="14595" max="14629" width="5.625" customWidth="1"/>
    <col min="14850" max="14850" width="5.5" customWidth="1"/>
    <col min="14851" max="14885" width="5.625" customWidth="1"/>
    <col min="15106" max="15106" width="5.5" customWidth="1"/>
    <col min="15107" max="15141" width="5.625" customWidth="1"/>
    <col min="15362" max="15362" width="5.5" customWidth="1"/>
    <col min="15363" max="15397" width="5.625" customWidth="1"/>
    <col min="15618" max="15618" width="5.5" customWidth="1"/>
    <col min="15619" max="15653" width="5.625" customWidth="1"/>
    <col min="15874" max="15874" width="5.5" customWidth="1"/>
    <col min="15875" max="15909" width="5.625" customWidth="1"/>
    <col min="16130" max="16130" width="5.5" customWidth="1"/>
    <col min="16131" max="16165" width="5.625" customWidth="1"/>
  </cols>
  <sheetData>
    <row r="1" spans="1:34" ht="21.95" customHeight="1" x14ac:dyDescent="0.15">
      <c r="A1" s="354" t="str">
        <f>U12組合せ①!B3</f>
        <v>■第1日  2月26日  一次リーグ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N1" s="355" t="s">
        <v>552</v>
      </c>
      <c r="O1" s="355"/>
      <c r="P1" s="355"/>
      <c r="Q1" s="355"/>
      <c r="R1" s="355"/>
      <c r="S1" s="355"/>
      <c r="U1" s="356" t="s">
        <v>553</v>
      </c>
      <c r="V1" s="356"/>
      <c r="W1" s="356"/>
      <c r="X1" s="356"/>
      <c r="Y1" s="357" t="str">
        <f>U12組合せ①!B27</f>
        <v>鬼怒自然公園サッカー場（クレー）C</v>
      </c>
      <c r="Z1" s="357"/>
      <c r="AA1" s="357"/>
      <c r="AB1" s="357"/>
      <c r="AC1" s="357"/>
      <c r="AD1" s="357"/>
      <c r="AE1" s="357"/>
      <c r="AF1" s="357"/>
      <c r="AG1" s="357"/>
      <c r="AH1" s="357"/>
    </row>
    <row r="2" spans="1:34" ht="20.100000000000001" customHeight="1" x14ac:dyDescent="0.15">
      <c r="A2" s="117"/>
      <c r="B2" s="117"/>
      <c r="C2" s="117"/>
      <c r="D2" s="117"/>
      <c r="E2" s="117"/>
      <c r="F2" s="117"/>
      <c r="G2" s="117"/>
      <c r="H2" s="14"/>
      <c r="I2" s="115"/>
      <c r="J2" s="115"/>
      <c r="K2" s="115"/>
      <c r="L2" s="115"/>
      <c r="N2" s="115"/>
      <c r="O2" s="115"/>
      <c r="P2" s="115"/>
      <c r="Q2" s="115"/>
      <c r="R2" s="168"/>
      <c r="S2" s="115"/>
      <c r="U2" s="87"/>
      <c r="V2" s="87"/>
      <c r="W2" s="87"/>
      <c r="X2" s="87"/>
      <c r="Y2" s="116"/>
      <c r="Z2" s="116"/>
      <c r="AB2" s="20"/>
      <c r="AC2" s="100"/>
      <c r="AD2" s="100"/>
      <c r="AE2" s="100"/>
      <c r="AF2" s="100"/>
      <c r="AG2" s="100"/>
      <c r="AH2" s="100"/>
    </row>
    <row r="3" spans="1:34" ht="20.100000000000001" customHeight="1" x14ac:dyDescent="0.15">
      <c r="F3" s="29"/>
      <c r="J3" s="358" t="s">
        <v>554</v>
      </c>
      <c r="K3" s="358"/>
      <c r="X3" s="358" t="s">
        <v>555</v>
      </c>
      <c r="Y3" s="358"/>
      <c r="AA3" s="20"/>
      <c r="AB3" s="20"/>
      <c r="AC3" s="100"/>
      <c r="AD3" s="100"/>
      <c r="AE3" s="100"/>
      <c r="AF3" s="100"/>
      <c r="AG3" s="100"/>
      <c r="AH3" s="100"/>
    </row>
    <row r="4" spans="1:34" ht="20.100000000000001" customHeight="1" x14ac:dyDescent="0.15">
      <c r="G4" s="2"/>
      <c r="H4" s="2"/>
      <c r="I4" s="2"/>
      <c r="J4" s="3"/>
      <c r="K4" s="2"/>
      <c r="L4" s="2"/>
      <c r="M4" s="2"/>
      <c r="N4" s="2"/>
      <c r="U4" s="2"/>
      <c r="V4" s="2"/>
      <c r="W4" s="2"/>
      <c r="X4" s="2"/>
      <c r="Y4" s="19"/>
      <c r="Z4" s="2"/>
      <c r="AA4" s="20"/>
      <c r="AB4" s="20"/>
      <c r="AC4" s="100"/>
      <c r="AD4" s="100"/>
      <c r="AE4" s="100"/>
      <c r="AF4" s="100"/>
      <c r="AG4" s="100"/>
      <c r="AH4" s="100"/>
    </row>
    <row r="5" spans="1:34" ht="20.100000000000001" customHeight="1" x14ac:dyDescent="0.15">
      <c r="F5" s="4"/>
      <c r="H5" s="5"/>
      <c r="J5" s="6"/>
      <c r="K5" s="5"/>
      <c r="N5" s="4"/>
      <c r="T5" s="4"/>
      <c r="W5" s="5"/>
      <c r="X5" s="6"/>
      <c r="Z5" s="5"/>
      <c r="AA5" s="5"/>
      <c r="AB5" s="6"/>
      <c r="AC5" s="17"/>
    </row>
    <row r="6" spans="1:34" ht="20.100000000000001" customHeight="1" x14ac:dyDescent="0.15">
      <c r="B6" s="359"/>
      <c r="C6" s="359"/>
      <c r="D6" s="7"/>
      <c r="E6" s="7"/>
      <c r="F6" s="250">
        <v>1</v>
      </c>
      <c r="G6" s="250"/>
      <c r="H6" s="11"/>
      <c r="I6" s="11"/>
      <c r="J6" s="250">
        <v>2</v>
      </c>
      <c r="K6" s="250"/>
      <c r="L6" s="11"/>
      <c r="M6" s="11"/>
      <c r="N6" s="250">
        <v>3</v>
      </c>
      <c r="O6" s="250"/>
      <c r="P6" s="26"/>
      <c r="Q6" s="11"/>
      <c r="R6" s="11"/>
      <c r="S6" s="11"/>
      <c r="T6" s="250">
        <v>4</v>
      </c>
      <c r="U6" s="250"/>
      <c r="V6" s="11"/>
      <c r="W6" s="11"/>
      <c r="X6" s="250">
        <v>5</v>
      </c>
      <c r="Y6" s="250"/>
      <c r="Z6" s="11"/>
      <c r="AA6" s="11"/>
      <c r="AB6" s="250">
        <v>6</v>
      </c>
      <c r="AC6" s="250"/>
      <c r="AD6" s="7"/>
      <c r="AE6" s="7"/>
      <c r="AF6" s="360"/>
      <c r="AG6" s="361"/>
    </row>
    <row r="7" spans="1:34" ht="20.100000000000001" customHeight="1" x14ac:dyDescent="0.15">
      <c r="B7" s="347"/>
      <c r="C7" s="347"/>
      <c r="D7" s="8"/>
      <c r="E7" s="8"/>
      <c r="F7" s="350" t="str">
        <f>U12組合せ①!C31</f>
        <v>ＦＣ中村</v>
      </c>
      <c r="G7" s="350"/>
      <c r="H7" s="8"/>
      <c r="I7" s="8"/>
      <c r="J7" s="350" t="str">
        <f>U12組合せ①!E31</f>
        <v>ＦＣアラノ</v>
      </c>
      <c r="K7" s="350"/>
      <c r="L7" s="8"/>
      <c r="M7" s="8"/>
      <c r="N7" s="348" t="str">
        <f>U12組合せ①!G31</f>
        <v>壬生町ジュニアサッカークラブ</v>
      </c>
      <c r="O7" s="348"/>
      <c r="P7" s="9"/>
      <c r="Q7" s="8"/>
      <c r="R7" s="8"/>
      <c r="S7" s="8"/>
      <c r="T7" s="350" t="str">
        <f>U12組合せ①!J31</f>
        <v>ＨＦＣ真岡</v>
      </c>
      <c r="U7" s="350"/>
      <c r="V7" s="8"/>
      <c r="W7" s="8"/>
      <c r="X7" s="348" t="str">
        <f>U12組合せ①!L31</f>
        <v>Ｐｅｇａｓｕｓ藤岡２００７</v>
      </c>
      <c r="Y7" s="348"/>
      <c r="Z7" s="8"/>
      <c r="AA7" s="8"/>
      <c r="AB7" s="350" t="str">
        <f>U12組合せ①!N31</f>
        <v>赤羽スポーツ少年団</v>
      </c>
      <c r="AC7" s="350"/>
      <c r="AD7" s="8"/>
      <c r="AE7" s="8"/>
      <c r="AF7" s="352"/>
      <c r="AG7" s="353"/>
    </row>
    <row r="8" spans="1:34" ht="20.100000000000001" customHeight="1" x14ac:dyDescent="0.15">
      <c r="B8" s="347"/>
      <c r="C8" s="347"/>
      <c r="D8" s="8"/>
      <c r="E8" s="8"/>
      <c r="F8" s="350"/>
      <c r="G8" s="350"/>
      <c r="H8" s="8"/>
      <c r="I8" s="8"/>
      <c r="J8" s="350"/>
      <c r="K8" s="350"/>
      <c r="L8" s="8"/>
      <c r="M8" s="8"/>
      <c r="N8" s="348"/>
      <c r="O8" s="348"/>
      <c r="P8" s="9"/>
      <c r="Q8" s="8"/>
      <c r="R8" s="8"/>
      <c r="S8" s="8"/>
      <c r="T8" s="350"/>
      <c r="U8" s="350"/>
      <c r="V8" s="8"/>
      <c r="W8" s="8"/>
      <c r="X8" s="348"/>
      <c r="Y8" s="348"/>
      <c r="Z8" s="8"/>
      <c r="AA8" s="8"/>
      <c r="AB8" s="350"/>
      <c r="AC8" s="350"/>
      <c r="AD8" s="8"/>
      <c r="AE8" s="8"/>
      <c r="AF8" s="352"/>
      <c r="AG8" s="353"/>
    </row>
    <row r="9" spans="1:34" ht="20.100000000000001" customHeight="1" x14ac:dyDescent="0.15">
      <c r="B9" s="347"/>
      <c r="C9" s="347"/>
      <c r="D9" s="8"/>
      <c r="E9" s="8"/>
      <c r="F9" s="350"/>
      <c r="G9" s="350"/>
      <c r="H9" s="8"/>
      <c r="I9" s="8"/>
      <c r="J9" s="350"/>
      <c r="K9" s="350"/>
      <c r="L9" s="8"/>
      <c r="M9" s="8"/>
      <c r="N9" s="348"/>
      <c r="O9" s="348"/>
      <c r="P9" s="9"/>
      <c r="Q9" s="8"/>
      <c r="R9" s="8"/>
      <c r="S9" s="8"/>
      <c r="T9" s="350"/>
      <c r="U9" s="350"/>
      <c r="V9" s="8"/>
      <c r="W9" s="8"/>
      <c r="X9" s="348"/>
      <c r="Y9" s="348"/>
      <c r="Z9" s="8"/>
      <c r="AA9" s="8"/>
      <c r="AB9" s="350"/>
      <c r="AC9" s="350"/>
      <c r="AD9" s="8"/>
      <c r="AE9" s="8"/>
      <c r="AF9" s="352"/>
      <c r="AG9" s="353"/>
    </row>
    <row r="10" spans="1:34" ht="20.100000000000001" customHeight="1" x14ac:dyDescent="0.15">
      <c r="B10" s="347"/>
      <c r="C10" s="347"/>
      <c r="D10" s="8"/>
      <c r="E10" s="8"/>
      <c r="F10" s="350"/>
      <c r="G10" s="350"/>
      <c r="H10" s="8"/>
      <c r="I10" s="8"/>
      <c r="J10" s="350"/>
      <c r="K10" s="350"/>
      <c r="L10" s="8"/>
      <c r="M10" s="8"/>
      <c r="N10" s="348"/>
      <c r="O10" s="348"/>
      <c r="P10" s="9"/>
      <c r="Q10" s="8"/>
      <c r="R10" s="8"/>
      <c r="S10" s="8"/>
      <c r="T10" s="350"/>
      <c r="U10" s="350"/>
      <c r="V10" s="8"/>
      <c r="W10" s="8"/>
      <c r="X10" s="348"/>
      <c r="Y10" s="348"/>
      <c r="Z10" s="8"/>
      <c r="AA10" s="8"/>
      <c r="AB10" s="350"/>
      <c r="AC10" s="350"/>
      <c r="AD10" s="8"/>
      <c r="AE10" s="8"/>
      <c r="AF10" s="352"/>
      <c r="AG10" s="353"/>
    </row>
    <row r="11" spans="1:34" ht="20.100000000000001" customHeight="1" x14ac:dyDescent="0.15">
      <c r="B11" s="347"/>
      <c r="C11" s="347"/>
      <c r="D11" s="8"/>
      <c r="E11" s="8"/>
      <c r="F11" s="350"/>
      <c r="G11" s="350"/>
      <c r="H11" s="8"/>
      <c r="I11" s="8"/>
      <c r="J11" s="350"/>
      <c r="K11" s="350"/>
      <c r="L11" s="8"/>
      <c r="M11" s="8"/>
      <c r="N11" s="348"/>
      <c r="O11" s="348"/>
      <c r="P11" s="9"/>
      <c r="Q11" s="8"/>
      <c r="R11" s="8"/>
      <c r="S11" s="8"/>
      <c r="T11" s="350"/>
      <c r="U11" s="350"/>
      <c r="V11" s="8"/>
      <c r="W11" s="8"/>
      <c r="X11" s="348"/>
      <c r="Y11" s="348"/>
      <c r="Z11" s="8"/>
      <c r="AA11" s="8"/>
      <c r="AB11" s="350"/>
      <c r="AC11" s="350"/>
      <c r="AD11" s="8"/>
      <c r="AE11" s="8"/>
      <c r="AF11" s="352"/>
      <c r="AG11" s="353"/>
    </row>
    <row r="12" spans="1:34" ht="20.100000000000001" customHeight="1" x14ac:dyDescent="0.15">
      <c r="B12" s="347"/>
      <c r="C12" s="347"/>
      <c r="D12" s="8"/>
      <c r="E12" s="8"/>
      <c r="F12" s="350"/>
      <c r="G12" s="350"/>
      <c r="H12" s="8"/>
      <c r="I12" s="8"/>
      <c r="J12" s="350"/>
      <c r="K12" s="350"/>
      <c r="L12" s="8"/>
      <c r="M12" s="8"/>
      <c r="N12" s="348"/>
      <c r="O12" s="348"/>
      <c r="P12" s="9"/>
      <c r="Q12" s="8"/>
      <c r="R12" s="8"/>
      <c r="S12" s="8"/>
      <c r="T12" s="350"/>
      <c r="U12" s="350"/>
      <c r="V12" s="8"/>
      <c r="W12" s="8"/>
      <c r="X12" s="348"/>
      <c r="Y12" s="348"/>
      <c r="Z12" s="8"/>
      <c r="AA12" s="8"/>
      <c r="AB12" s="350"/>
      <c r="AC12" s="350"/>
      <c r="AD12" s="8"/>
      <c r="AE12" s="8"/>
      <c r="AF12" s="352"/>
      <c r="AG12" s="353"/>
    </row>
    <row r="13" spans="1:34" ht="20.100000000000001" customHeight="1" x14ac:dyDescent="0.15">
      <c r="B13" s="347"/>
      <c r="C13" s="347"/>
      <c r="D13" s="9"/>
      <c r="E13" s="9"/>
      <c r="F13" s="350"/>
      <c r="G13" s="350"/>
      <c r="H13" s="9"/>
      <c r="I13" s="9"/>
      <c r="J13" s="350"/>
      <c r="K13" s="350"/>
      <c r="L13" s="9"/>
      <c r="M13" s="9"/>
      <c r="N13" s="348"/>
      <c r="O13" s="348"/>
      <c r="P13" s="9"/>
      <c r="Q13" s="9"/>
      <c r="R13" s="9"/>
      <c r="S13" s="9"/>
      <c r="T13" s="350"/>
      <c r="U13" s="350"/>
      <c r="V13" s="9"/>
      <c r="W13" s="9"/>
      <c r="X13" s="348"/>
      <c r="Y13" s="348"/>
      <c r="Z13" s="9"/>
      <c r="AA13" s="9"/>
      <c r="AB13" s="350"/>
      <c r="AC13" s="350"/>
      <c r="AD13" s="9"/>
      <c r="AE13" s="9"/>
      <c r="AF13" s="352"/>
      <c r="AG13" s="353"/>
    </row>
    <row r="14" spans="1:34" ht="20.100000000000001" customHeight="1" x14ac:dyDescent="0.15">
      <c r="B14" s="347"/>
      <c r="C14" s="347"/>
      <c r="D14" s="9"/>
      <c r="E14" s="9"/>
      <c r="F14" s="350"/>
      <c r="G14" s="350"/>
      <c r="H14" s="9"/>
      <c r="I14" s="9"/>
      <c r="J14" s="350"/>
      <c r="K14" s="350"/>
      <c r="L14" s="9"/>
      <c r="M14" s="9"/>
      <c r="N14" s="348"/>
      <c r="O14" s="348"/>
      <c r="P14" s="9"/>
      <c r="Q14" s="9"/>
      <c r="R14" s="9"/>
      <c r="S14" s="9"/>
      <c r="T14" s="350"/>
      <c r="U14" s="350"/>
      <c r="V14" s="9"/>
      <c r="W14" s="9"/>
      <c r="X14" s="348"/>
      <c r="Y14" s="348"/>
      <c r="Z14" s="9"/>
      <c r="AA14" s="9"/>
      <c r="AB14" s="350"/>
      <c r="AC14" s="350"/>
      <c r="AD14" s="9"/>
      <c r="AE14" s="9"/>
      <c r="AF14" s="352"/>
      <c r="AG14" s="353"/>
    </row>
    <row r="15" spans="1:34" ht="20.100000000000001" customHeight="1" x14ac:dyDescent="0.15">
      <c r="C15" s="86"/>
      <c r="D15" s="86"/>
      <c r="G15" s="86"/>
      <c r="H15" s="86"/>
      <c r="K15" s="86"/>
      <c r="L15" s="86"/>
      <c r="O15" s="86"/>
      <c r="P15" s="86"/>
      <c r="U15" s="86"/>
      <c r="V15" s="86"/>
      <c r="Y15" s="86"/>
      <c r="Z15" s="86"/>
      <c r="AB15" s="120" t="s">
        <v>479</v>
      </c>
      <c r="AC15" s="18" t="s">
        <v>480</v>
      </c>
      <c r="AD15" s="18" t="s">
        <v>481</v>
      </c>
      <c r="AE15" s="18" t="s">
        <v>481</v>
      </c>
      <c r="AF15" s="18" t="s">
        <v>482</v>
      </c>
      <c r="AG15" s="103" t="s">
        <v>483</v>
      </c>
    </row>
    <row r="16" spans="1:34" ht="20.100000000000001" customHeight="1" x14ac:dyDescent="0.15">
      <c r="A16" s="7"/>
      <c r="B16" s="341" t="s">
        <v>485</v>
      </c>
      <c r="C16" s="342">
        <v>0.39583333333333331</v>
      </c>
      <c r="D16" s="342"/>
      <c r="E16" s="342"/>
      <c r="G16" s="341" t="str">
        <f>F7</f>
        <v>ＦＣ中村</v>
      </c>
      <c r="H16" s="341"/>
      <c r="I16" s="341"/>
      <c r="J16" s="341"/>
      <c r="K16" s="341"/>
      <c r="L16" s="341"/>
      <c r="M16" s="341"/>
      <c r="N16" s="344">
        <f>P16+P17</f>
        <v>0</v>
      </c>
      <c r="O16" s="345" t="s">
        <v>486</v>
      </c>
      <c r="P16" s="169"/>
      <c r="Q16" s="172" t="s">
        <v>510</v>
      </c>
      <c r="R16" s="169"/>
      <c r="S16" s="345" t="s">
        <v>488</v>
      </c>
      <c r="T16" s="344">
        <f>R16+R17</f>
        <v>0</v>
      </c>
      <c r="U16" s="341" t="str">
        <f>J7</f>
        <v>ＦＣアラノ</v>
      </c>
      <c r="V16" s="341"/>
      <c r="W16" s="341"/>
      <c r="X16" s="341"/>
      <c r="Y16" s="341"/>
      <c r="Z16" s="341"/>
      <c r="AA16" s="341"/>
      <c r="AB16" s="297" t="s">
        <v>479</v>
      </c>
      <c r="AC16" s="340" t="s">
        <v>490</v>
      </c>
      <c r="AD16" s="340" t="s">
        <v>498</v>
      </c>
      <c r="AE16" s="340" t="s">
        <v>489</v>
      </c>
      <c r="AF16" s="340">
        <v>6</v>
      </c>
      <c r="AG16" s="299" t="s">
        <v>483</v>
      </c>
    </row>
    <row r="17" spans="1:33" ht="20.100000000000001" customHeight="1" x14ac:dyDescent="0.15">
      <c r="A17" s="7"/>
      <c r="B17" s="341"/>
      <c r="C17" s="342"/>
      <c r="D17" s="342"/>
      <c r="E17" s="342"/>
      <c r="G17" s="341"/>
      <c r="H17" s="341"/>
      <c r="I17" s="341"/>
      <c r="J17" s="341"/>
      <c r="K17" s="341"/>
      <c r="L17" s="341"/>
      <c r="M17" s="341"/>
      <c r="N17" s="344"/>
      <c r="O17" s="345"/>
      <c r="P17" s="169"/>
      <c r="Q17" s="172" t="s">
        <v>510</v>
      </c>
      <c r="R17" s="169"/>
      <c r="S17" s="345"/>
      <c r="T17" s="344"/>
      <c r="U17" s="341"/>
      <c r="V17" s="341"/>
      <c r="W17" s="341"/>
      <c r="X17" s="341"/>
      <c r="Y17" s="341"/>
      <c r="Z17" s="341"/>
      <c r="AA17" s="341"/>
      <c r="AB17" s="297"/>
      <c r="AC17" s="340"/>
      <c r="AD17" s="340"/>
      <c r="AE17" s="340"/>
      <c r="AF17" s="340"/>
      <c r="AG17" s="299"/>
    </row>
    <row r="18" spans="1:33" ht="20.100000000000001" customHeight="1" x14ac:dyDescent="0.15">
      <c r="C18" s="16"/>
      <c r="D18" s="16"/>
      <c r="E18" s="15"/>
      <c r="G18" s="166"/>
      <c r="H18" s="166"/>
      <c r="I18" s="165"/>
      <c r="J18" s="165"/>
      <c r="K18" s="166"/>
      <c r="L18" s="166"/>
      <c r="M18" s="165"/>
      <c r="N18" s="27"/>
      <c r="O18" s="169"/>
      <c r="P18" s="169"/>
      <c r="Q18" s="184"/>
      <c r="R18" s="169"/>
      <c r="S18" s="184"/>
      <c r="T18" s="173"/>
      <c r="V18" s="45"/>
      <c r="W18" s="10"/>
      <c r="X18" s="10"/>
      <c r="Y18" s="45"/>
      <c r="Z18" s="45"/>
      <c r="AA18" s="10"/>
      <c r="AB18" s="101"/>
      <c r="AC18" s="24"/>
      <c r="AD18" s="24"/>
      <c r="AE18" s="25"/>
      <c r="AF18" s="25"/>
      <c r="AG18" s="93"/>
    </row>
    <row r="19" spans="1:33" ht="20.100000000000001" customHeight="1" x14ac:dyDescent="0.15">
      <c r="A19" s="7"/>
      <c r="B19" s="341" t="s">
        <v>494</v>
      </c>
      <c r="C19" s="342">
        <v>0.4236111111111111</v>
      </c>
      <c r="D19" s="342"/>
      <c r="E19" s="342"/>
      <c r="G19" s="341" t="str">
        <f>T7</f>
        <v>ＨＦＣ真岡</v>
      </c>
      <c r="H19" s="341"/>
      <c r="I19" s="341"/>
      <c r="J19" s="341"/>
      <c r="K19" s="341"/>
      <c r="L19" s="341"/>
      <c r="M19" s="341"/>
      <c r="N19" s="344">
        <f>P19+P20</f>
        <v>0</v>
      </c>
      <c r="O19" s="345" t="s">
        <v>486</v>
      </c>
      <c r="P19" s="169"/>
      <c r="Q19" s="172" t="s">
        <v>510</v>
      </c>
      <c r="R19" s="169"/>
      <c r="S19" s="345" t="s">
        <v>488</v>
      </c>
      <c r="T19" s="344">
        <f>R19+R20</f>
        <v>0</v>
      </c>
      <c r="U19" s="341" t="str">
        <f>X7</f>
        <v>Ｐｅｇａｓｕｓ藤岡２００７</v>
      </c>
      <c r="V19" s="341"/>
      <c r="W19" s="341"/>
      <c r="X19" s="341"/>
      <c r="Y19" s="341"/>
      <c r="Z19" s="341"/>
      <c r="AA19" s="341"/>
      <c r="AB19" s="297" t="s">
        <v>479</v>
      </c>
      <c r="AC19" s="340" t="s">
        <v>497</v>
      </c>
      <c r="AD19" s="340" t="s">
        <v>495</v>
      </c>
      <c r="AE19" s="340" t="s">
        <v>496</v>
      </c>
      <c r="AF19" s="340">
        <v>3</v>
      </c>
      <c r="AG19" s="299" t="s">
        <v>483</v>
      </c>
    </row>
    <row r="20" spans="1:33" ht="20.100000000000001" customHeight="1" x14ac:dyDescent="0.15">
      <c r="A20" s="7"/>
      <c r="B20" s="341"/>
      <c r="C20" s="342"/>
      <c r="D20" s="342"/>
      <c r="E20" s="342"/>
      <c r="G20" s="341"/>
      <c r="H20" s="341"/>
      <c r="I20" s="341"/>
      <c r="J20" s="341"/>
      <c r="K20" s="341"/>
      <c r="L20" s="341"/>
      <c r="M20" s="341"/>
      <c r="N20" s="344"/>
      <c r="O20" s="345"/>
      <c r="P20" s="169"/>
      <c r="Q20" s="172" t="s">
        <v>510</v>
      </c>
      <c r="R20" s="169"/>
      <c r="S20" s="345"/>
      <c r="T20" s="344"/>
      <c r="U20" s="341"/>
      <c r="V20" s="341"/>
      <c r="W20" s="341"/>
      <c r="X20" s="341"/>
      <c r="Y20" s="341"/>
      <c r="Z20" s="341"/>
      <c r="AA20" s="341"/>
      <c r="AB20" s="297"/>
      <c r="AC20" s="340"/>
      <c r="AD20" s="340"/>
      <c r="AE20" s="340"/>
      <c r="AF20" s="340"/>
      <c r="AG20" s="299"/>
    </row>
    <row r="21" spans="1:33" ht="20.100000000000001" customHeight="1" x14ac:dyDescent="0.15">
      <c r="A21" s="7"/>
      <c r="C21" s="16"/>
      <c r="D21" s="16"/>
      <c r="E21" s="15"/>
      <c r="G21" s="166"/>
      <c r="H21" s="166"/>
      <c r="I21" s="165"/>
      <c r="J21" s="165"/>
      <c r="K21" s="166"/>
      <c r="L21" s="166"/>
      <c r="M21" s="165"/>
      <c r="N21" s="27"/>
      <c r="O21" s="169"/>
      <c r="P21" s="169"/>
      <c r="Q21" s="184"/>
      <c r="R21" s="169"/>
      <c r="S21" s="184"/>
      <c r="T21" s="173"/>
      <c r="V21" s="45"/>
      <c r="W21" s="10"/>
      <c r="X21" s="10"/>
      <c r="Y21" s="45"/>
      <c r="Z21" s="45"/>
      <c r="AA21" s="10"/>
      <c r="AB21" s="101"/>
      <c r="AC21" s="24"/>
      <c r="AD21" s="24"/>
      <c r="AE21" s="25"/>
      <c r="AF21" s="25"/>
      <c r="AG21" s="93"/>
    </row>
    <row r="22" spans="1:33" ht="20.100000000000001" customHeight="1" x14ac:dyDescent="0.15">
      <c r="A22" s="7"/>
      <c r="B22" s="341" t="s">
        <v>499</v>
      </c>
      <c r="C22" s="342">
        <v>0.4513888888888889</v>
      </c>
      <c r="D22" s="342"/>
      <c r="E22" s="342"/>
      <c r="G22" s="341" t="str">
        <f>F7</f>
        <v>ＦＣ中村</v>
      </c>
      <c r="H22" s="341"/>
      <c r="I22" s="341"/>
      <c r="J22" s="341"/>
      <c r="K22" s="341"/>
      <c r="L22" s="341"/>
      <c r="M22" s="341"/>
      <c r="N22" s="344">
        <f>P22+P23</f>
        <v>0</v>
      </c>
      <c r="O22" s="345" t="s">
        <v>486</v>
      </c>
      <c r="P22" s="169"/>
      <c r="Q22" s="172" t="s">
        <v>510</v>
      </c>
      <c r="R22" s="169"/>
      <c r="S22" s="345" t="s">
        <v>488</v>
      </c>
      <c r="T22" s="344">
        <f>R22+R23</f>
        <v>0</v>
      </c>
      <c r="U22" s="419" t="str">
        <f>N7</f>
        <v>壬生町ジュニアサッカークラブ</v>
      </c>
      <c r="V22" s="419"/>
      <c r="W22" s="419"/>
      <c r="X22" s="419"/>
      <c r="Y22" s="419"/>
      <c r="Z22" s="419"/>
      <c r="AA22" s="419"/>
      <c r="AB22" s="297" t="s">
        <v>479</v>
      </c>
      <c r="AC22" s="340" t="s">
        <v>489</v>
      </c>
      <c r="AD22" s="340" t="s">
        <v>490</v>
      </c>
      <c r="AE22" s="340" t="s">
        <v>498</v>
      </c>
      <c r="AF22" s="340">
        <v>5</v>
      </c>
      <c r="AG22" s="299" t="s">
        <v>483</v>
      </c>
    </row>
    <row r="23" spans="1:33" ht="20.100000000000001" customHeight="1" x14ac:dyDescent="0.15">
      <c r="A23" s="7"/>
      <c r="B23" s="341"/>
      <c r="C23" s="342"/>
      <c r="D23" s="342"/>
      <c r="E23" s="342"/>
      <c r="G23" s="341"/>
      <c r="H23" s="341"/>
      <c r="I23" s="341"/>
      <c r="J23" s="341"/>
      <c r="K23" s="341"/>
      <c r="L23" s="341"/>
      <c r="M23" s="341"/>
      <c r="N23" s="344"/>
      <c r="O23" s="345"/>
      <c r="P23" s="169"/>
      <c r="Q23" s="172" t="s">
        <v>510</v>
      </c>
      <c r="R23" s="169"/>
      <c r="S23" s="345"/>
      <c r="T23" s="344"/>
      <c r="U23" s="419"/>
      <c r="V23" s="419"/>
      <c r="W23" s="419"/>
      <c r="X23" s="419"/>
      <c r="Y23" s="419"/>
      <c r="Z23" s="419"/>
      <c r="AA23" s="419"/>
      <c r="AB23" s="297"/>
      <c r="AC23" s="340"/>
      <c r="AD23" s="340"/>
      <c r="AE23" s="340"/>
      <c r="AF23" s="340"/>
      <c r="AG23" s="299"/>
    </row>
    <row r="24" spans="1:33" ht="20.100000000000001" customHeight="1" x14ac:dyDescent="0.15">
      <c r="A24" s="7"/>
      <c r="B24" s="44"/>
      <c r="C24" s="29"/>
      <c r="D24" s="29"/>
      <c r="E24" s="29"/>
      <c r="G24" s="166"/>
      <c r="H24" s="166"/>
      <c r="I24" s="166"/>
      <c r="J24" s="166"/>
      <c r="K24" s="166"/>
      <c r="L24" s="166"/>
      <c r="M24" s="166"/>
      <c r="N24" s="170"/>
      <c r="O24" s="171"/>
      <c r="P24" s="169"/>
      <c r="Q24" s="184"/>
      <c r="R24" s="169"/>
      <c r="S24" s="171"/>
      <c r="T24" s="170"/>
      <c r="V24" s="45"/>
      <c r="W24" s="45"/>
      <c r="X24" s="45"/>
      <c r="Y24" s="45"/>
      <c r="Z24" s="45"/>
      <c r="AA24" s="45"/>
      <c r="AB24" s="101"/>
      <c r="AC24" s="24"/>
      <c r="AD24" s="24"/>
      <c r="AE24" s="25"/>
      <c r="AF24" s="25"/>
      <c r="AG24" s="93"/>
    </row>
    <row r="25" spans="1:33" ht="20.100000000000001" customHeight="1" x14ac:dyDescent="0.15">
      <c r="A25" s="7"/>
      <c r="B25" s="341" t="s">
        <v>500</v>
      </c>
      <c r="C25" s="342">
        <v>0.47916666666666669</v>
      </c>
      <c r="D25" s="342"/>
      <c r="E25" s="342"/>
      <c r="G25" s="341" t="str">
        <f>T7</f>
        <v>ＨＦＣ真岡</v>
      </c>
      <c r="H25" s="341"/>
      <c r="I25" s="341"/>
      <c r="J25" s="341"/>
      <c r="K25" s="341"/>
      <c r="L25" s="341"/>
      <c r="M25" s="341"/>
      <c r="N25" s="344">
        <f>P25+P26</f>
        <v>0</v>
      </c>
      <c r="O25" s="345" t="s">
        <v>486</v>
      </c>
      <c r="P25" s="169"/>
      <c r="Q25" s="172" t="s">
        <v>510</v>
      </c>
      <c r="R25" s="169"/>
      <c r="S25" s="345" t="s">
        <v>488</v>
      </c>
      <c r="T25" s="344">
        <f>R25+R26</f>
        <v>0</v>
      </c>
      <c r="U25" s="341" t="str">
        <f>AB7</f>
        <v>赤羽スポーツ少年団</v>
      </c>
      <c r="V25" s="341"/>
      <c r="W25" s="341"/>
      <c r="X25" s="341"/>
      <c r="Y25" s="341"/>
      <c r="Z25" s="341"/>
      <c r="AA25" s="341"/>
      <c r="AB25" s="297" t="s">
        <v>479</v>
      </c>
      <c r="AC25" s="340" t="s">
        <v>496</v>
      </c>
      <c r="AD25" s="340" t="s">
        <v>497</v>
      </c>
      <c r="AE25" s="340" t="s">
        <v>495</v>
      </c>
      <c r="AF25" s="340">
        <v>2</v>
      </c>
      <c r="AG25" s="299" t="s">
        <v>483</v>
      </c>
    </row>
    <row r="26" spans="1:33" ht="20.100000000000001" customHeight="1" x14ac:dyDescent="0.15">
      <c r="A26" s="7"/>
      <c r="B26" s="341"/>
      <c r="C26" s="342"/>
      <c r="D26" s="342"/>
      <c r="E26" s="342"/>
      <c r="G26" s="341"/>
      <c r="H26" s="341"/>
      <c r="I26" s="341"/>
      <c r="J26" s="341"/>
      <c r="K26" s="341"/>
      <c r="L26" s="341"/>
      <c r="M26" s="341"/>
      <c r="N26" s="344"/>
      <c r="O26" s="345"/>
      <c r="P26" s="169"/>
      <c r="Q26" s="172" t="s">
        <v>510</v>
      </c>
      <c r="R26" s="169"/>
      <c r="S26" s="345"/>
      <c r="T26" s="344"/>
      <c r="U26" s="341"/>
      <c r="V26" s="341"/>
      <c r="W26" s="341"/>
      <c r="X26" s="341"/>
      <c r="Y26" s="341"/>
      <c r="Z26" s="341"/>
      <c r="AA26" s="341"/>
      <c r="AB26" s="297"/>
      <c r="AC26" s="340"/>
      <c r="AD26" s="340"/>
      <c r="AE26" s="340"/>
      <c r="AF26" s="340"/>
      <c r="AG26" s="299"/>
    </row>
    <row r="27" spans="1:33" ht="20.100000000000001" customHeight="1" x14ac:dyDescent="0.15">
      <c r="A27" s="7"/>
      <c r="C27" s="16"/>
      <c r="D27" s="16"/>
      <c r="E27" s="15"/>
      <c r="G27" s="166"/>
      <c r="H27" s="166"/>
      <c r="I27" s="165"/>
      <c r="J27" s="165"/>
      <c r="K27" s="166"/>
      <c r="L27" s="166"/>
      <c r="M27" s="165"/>
      <c r="N27" s="27"/>
      <c r="O27" s="169"/>
      <c r="P27" s="169"/>
      <c r="Q27" s="184"/>
      <c r="R27" s="169"/>
      <c r="S27" s="184"/>
      <c r="T27" s="173"/>
      <c r="V27" s="45"/>
      <c r="W27" s="10"/>
      <c r="X27" s="10"/>
      <c r="Y27" s="45"/>
      <c r="Z27" s="45"/>
      <c r="AA27" s="10"/>
      <c r="AB27" s="101"/>
      <c r="AC27" s="24"/>
      <c r="AD27" s="24"/>
      <c r="AE27" s="25"/>
      <c r="AF27" s="25"/>
      <c r="AG27" s="93"/>
    </row>
    <row r="28" spans="1:33" ht="20.100000000000001" customHeight="1" x14ac:dyDescent="0.15">
      <c r="A28" s="7"/>
      <c r="B28" s="341" t="s">
        <v>501</v>
      </c>
      <c r="C28" s="342">
        <v>0.50694444444444442</v>
      </c>
      <c r="D28" s="342"/>
      <c r="E28" s="342"/>
      <c r="G28" s="341" t="str">
        <f>J7</f>
        <v>ＦＣアラノ</v>
      </c>
      <c r="H28" s="341"/>
      <c r="I28" s="341"/>
      <c r="J28" s="341"/>
      <c r="K28" s="341"/>
      <c r="L28" s="341"/>
      <c r="M28" s="341"/>
      <c r="N28" s="344">
        <f>P28+P29</f>
        <v>0</v>
      </c>
      <c r="O28" s="345" t="s">
        <v>486</v>
      </c>
      <c r="P28" s="169"/>
      <c r="Q28" s="172" t="s">
        <v>510</v>
      </c>
      <c r="R28" s="169"/>
      <c r="S28" s="345" t="s">
        <v>488</v>
      </c>
      <c r="T28" s="344">
        <f>R28+R29</f>
        <v>0</v>
      </c>
      <c r="U28" s="419" t="str">
        <f>N7</f>
        <v>壬生町ジュニアサッカークラブ</v>
      </c>
      <c r="V28" s="419"/>
      <c r="W28" s="419"/>
      <c r="X28" s="419"/>
      <c r="Y28" s="419"/>
      <c r="Z28" s="419"/>
      <c r="AA28" s="419"/>
      <c r="AB28" s="297" t="s">
        <v>479</v>
      </c>
      <c r="AC28" s="340" t="s">
        <v>498</v>
      </c>
      <c r="AD28" s="340" t="s">
        <v>489</v>
      </c>
      <c r="AE28" s="340" t="s">
        <v>490</v>
      </c>
      <c r="AF28" s="340">
        <v>4</v>
      </c>
      <c r="AG28" s="299" t="s">
        <v>483</v>
      </c>
    </row>
    <row r="29" spans="1:33" ht="20.100000000000001" customHeight="1" x14ac:dyDescent="0.15">
      <c r="A29" s="7"/>
      <c r="B29" s="341"/>
      <c r="C29" s="342"/>
      <c r="D29" s="342"/>
      <c r="E29" s="342"/>
      <c r="G29" s="341"/>
      <c r="H29" s="341"/>
      <c r="I29" s="341"/>
      <c r="J29" s="341"/>
      <c r="K29" s="341"/>
      <c r="L29" s="341"/>
      <c r="M29" s="341"/>
      <c r="N29" s="344"/>
      <c r="O29" s="345"/>
      <c r="P29" s="169"/>
      <c r="Q29" s="172" t="s">
        <v>510</v>
      </c>
      <c r="R29" s="169"/>
      <c r="S29" s="345"/>
      <c r="T29" s="344"/>
      <c r="U29" s="419"/>
      <c r="V29" s="419"/>
      <c r="W29" s="419"/>
      <c r="X29" s="419"/>
      <c r="Y29" s="419"/>
      <c r="Z29" s="419"/>
      <c r="AA29" s="419"/>
      <c r="AB29" s="297"/>
      <c r="AC29" s="340"/>
      <c r="AD29" s="340"/>
      <c r="AE29" s="340"/>
      <c r="AF29" s="340"/>
      <c r="AG29" s="299"/>
    </row>
    <row r="30" spans="1:33" ht="20.100000000000001" customHeight="1" x14ac:dyDescent="0.15">
      <c r="A30" s="7"/>
      <c r="C30" s="16"/>
      <c r="D30" s="16"/>
      <c r="E30" s="15"/>
      <c r="G30" s="166"/>
      <c r="H30" s="166"/>
      <c r="I30" s="165"/>
      <c r="J30" s="165"/>
      <c r="K30" s="166"/>
      <c r="L30" s="166"/>
      <c r="M30" s="165"/>
      <c r="N30" s="27"/>
      <c r="O30" s="169"/>
      <c r="P30" s="169"/>
      <c r="Q30" s="184"/>
      <c r="R30" s="169"/>
      <c r="S30" s="184"/>
      <c r="T30" s="173"/>
      <c r="V30" s="45"/>
      <c r="W30" s="10"/>
      <c r="X30" s="10"/>
      <c r="Y30" s="45"/>
      <c r="Z30" s="45"/>
      <c r="AA30" s="10"/>
      <c r="AB30" s="101"/>
      <c r="AC30" s="86"/>
      <c r="AD30" s="24"/>
      <c r="AE30" s="24"/>
      <c r="AF30" s="25"/>
      <c r="AG30" s="102"/>
    </row>
    <row r="31" spans="1:33" ht="20.100000000000001" customHeight="1" x14ac:dyDescent="0.15">
      <c r="A31" s="7"/>
      <c r="B31" s="341" t="s">
        <v>502</v>
      </c>
      <c r="C31" s="342">
        <v>0.53472222222222221</v>
      </c>
      <c r="D31" s="342"/>
      <c r="E31" s="342"/>
      <c r="G31" s="341" t="str">
        <f>X7</f>
        <v>Ｐｅｇａｓｕｓ藤岡２００７</v>
      </c>
      <c r="H31" s="341"/>
      <c r="I31" s="341"/>
      <c r="J31" s="341"/>
      <c r="K31" s="341"/>
      <c r="L31" s="341"/>
      <c r="M31" s="341"/>
      <c r="N31" s="344">
        <f>P31+P32</f>
        <v>0</v>
      </c>
      <c r="O31" s="345" t="s">
        <v>486</v>
      </c>
      <c r="P31" s="169"/>
      <c r="Q31" s="172" t="s">
        <v>510</v>
      </c>
      <c r="R31" s="169"/>
      <c r="S31" s="345" t="s">
        <v>488</v>
      </c>
      <c r="T31" s="344">
        <f>R31+R32</f>
        <v>0</v>
      </c>
      <c r="U31" s="341" t="str">
        <f>AB7</f>
        <v>赤羽スポーツ少年団</v>
      </c>
      <c r="V31" s="341"/>
      <c r="W31" s="341"/>
      <c r="X31" s="341"/>
      <c r="Y31" s="341"/>
      <c r="Z31" s="341"/>
      <c r="AA31" s="341"/>
      <c r="AB31" s="297" t="s">
        <v>479</v>
      </c>
      <c r="AC31" s="340" t="s">
        <v>495</v>
      </c>
      <c r="AD31" s="340" t="s">
        <v>496</v>
      </c>
      <c r="AE31" s="340" t="s">
        <v>497</v>
      </c>
      <c r="AF31" s="340">
        <v>1</v>
      </c>
      <c r="AG31" s="299" t="s">
        <v>483</v>
      </c>
    </row>
    <row r="32" spans="1:33" ht="20.100000000000001" customHeight="1" x14ac:dyDescent="0.15">
      <c r="A32" s="7"/>
      <c r="B32" s="341"/>
      <c r="C32" s="342"/>
      <c r="D32" s="342"/>
      <c r="E32" s="342"/>
      <c r="G32" s="341"/>
      <c r="H32" s="341"/>
      <c r="I32" s="341"/>
      <c r="J32" s="341"/>
      <c r="K32" s="341"/>
      <c r="L32" s="341"/>
      <c r="M32" s="341"/>
      <c r="N32" s="344"/>
      <c r="O32" s="345"/>
      <c r="P32" s="169"/>
      <c r="Q32" s="172" t="s">
        <v>510</v>
      </c>
      <c r="R32" s="169"/>
      <c r="S32" s="345"/>
      <c r="T32" s="344"/>
      <c r="U32" s="341"/>
      <c r="V32" s="341"/>
      <c r="W32" s="341"/>
      <c r="X32" s="341"/>
      <c r="Y32" s="341"/>
      <c r="Z32" s="341"/>
      <c r="AA32" s="341"/>
      <c r="AB32" s="297"/>
      <c r="AC32" s="340"/>
      <c r="AD32" s="340"/>
      <c r="AE32" s="340"/>
      <c r="AF32" s="340"/>
      <c r="AG32" s="299"/>
    </row>
    <row r="33" spans="1:34" ht="20.100000000000001" customHeight="1" x14ac:dyDescent="0.15">
      <c r="B33" s="44"/>
      <c r="C33" s="23"/>
      <c r="D33" s="23"/>
      <c r="E33" s="23"/>
      <c r="G33" s="45"/>
      <c r="H33" s="45"/>
      <c r="I33" s="45"/>
      <c r="J33" s="45"/>
      <c r="K33" s="45"/>
      <c r="L33" s="45"/>
      <c r="M33" s="45"/>
      <c r="N33" s="21"/>
      <c r="O33" s="119"/>
      <c r="P33" s="45"/>
      <c r="Q33" s="22"/>
      <c r="R33" s="172"/>
      <c r="S33" s="10"/>
      <c r="T33" s="119"/>
      <c r="U33" s="21"/>
      <c r="V33" s="45"/>
      <c r="W33" s="45"/>
      <c r="X33" s="45"/>
      <c r="Y33" s="45"/>
      <c r="Z33" s="45"/>
      <c r="AA33" s="45"/>
      <c r="AB33" s="45"/>
      <c r="AC33" s="86"/>
      <c r="AD33" s="86"/>
      <c r="AG33" s="86"/>
      <c r="AH33" s="86"/>
    </row>
    <row r="34" spans="1:34" ht="20.100000000000001" customHeight="1" x14ac:dyDescent="0.15">
      <c r="C34" s="304" t="str">
        <f>J3</f>
        <v>M</v>
      </c>
      <c r="D34" s="305"/>
      <c r="E34" s="305"/>
      <c r="F34" s="306"/>
      <c r="G34" s="316" t="str">
        <f>C36</f>
        <v>ＦＣ中村</v>
      </c>
      <c r="H34" s="317"/>
      <c r="I34" s="336" t="str">
        <f>C38</f>
        <v>ＦＣアラノ</v>
      </c>
      <c r="J34" s="337"/>
      <c r="K34" s="332" t="str">
        <f>C40</f>
        <v>壬生町ジュニアサッカークラブ</v>
      </c>
      <c r="L34" s="333"/>
      <c r="M34" s="324" t="s">
        <v>503</v>
      </c>
      <c r="N34" s="324" t="s">
        <v>504</v>
      </c>
      <c r="O34" s="324" t="s">
        <v>511</v>
      </c>
      <c r="P34" s="324" t="s">
        <v>505</v>
      </c>
      <c r="S34" s="326" t="str">
        <f>X3</f>
        <v>MM</v>
      </c>
      <c r="T34" s="327"/>
      <c r="U34" s="327"/>
      <c r="V34" s="328"/>
      <c r="W34" s="379" t="str">
        <f>S36</f>
        <v>ＨＦＣ真岡</v>
      </c>
      <c r="X34" s="380"/>
      <c r="Y34" s="379" t="str">
        <f>S38</f>
        <v>Ｐｅｇａｓｕｓ藤岡２００７</v>
      </c>
      <c r="Z34" s="380"/>
      <c r="AA34" s="379" t="str">
        <f>S40</f>
        <v>赤羽スポーツ少年団</v>
      </c>
      <c r="AB34" s="380"/>
      <c r="AC34" s="324" t="s">
        <v>503</v>
      </c>
      <c r="AD34" s="324" t="s">
        <v>504</v>
      </c>
      <c r="AE34" s="324" t="s">
        <v>511</v>
      </c>
      <c r="AF34" s="324" t="s">
        <v>505</v>
      </c>
    </row>
    <row r="35" spans="1:34" ht="20.100000000000001" customHeight="1" x14ac:dyDescent="0.15">
      <c r="C35" s="307"/>
      <c r="D35" s="308"/>
      <c r="E35" s="308"/>
      <c r="F35" s="309"/>
      <c r="G35" s="318"/>
      <c r="H35" s="319"/>
      <c r="I35" s="338"/>
      <c r="J35" s="339"/>
      <c r="K35" s="334"/>
      <c r="L35" s="335"/>
      <c r="M35" s="325"/>
      <c r="N35" s="325"/>
      <c r="O35" s="325"/>
      <c r="P35" s="325"/>
      <c r="S35" s="329"/>
      <c r="T35" s="330"/>
      <c r="U35" s="330"/>
      <c r="V35" s="331"/>
      <c r="W35" s="381"/>
      <c r="X35" s="382"/>
      <c r="Y35" s="381"/>
      <c r="Z35" s="382"/>
      <c r="AA35" s="381"/>
      <c r="AB35" s="382"/>
      <c r="AC35" s="325"/>
      <c r="AD35" s="325"/>
      <c r="AE35" s="325"/>
      <c r="AF35" s="325"/>
    </row>
    <row r="36" spans="1:34" ht="20.100000000000001" customHeight="1" x14ac:dyDescent="0.15">
      <c r="C36" s="304" t="str">
        <f>F7</f>
        <v>ＦＣ中村</v>
      </c>
      <c r="D36" s="305"/>
      <c r="E36" s="305"/>
      <c r="F36" s="306"/>
      <c r="G36" s="310"/>
      <c r="H36" s="311"/>
      <c r="I36" s="114">
        <f>N16</f>
        <v>0</v>
      </c>
      <c r="J36" s="114">
        <f>T16</f>
        <v>0</v>
      </c>
      <c r="K36" s="114">
        <f>N22</f>
        <v>0</v>
      </c>
      <c r="L36" s="114">
        <f>T22</f>
        <v>0</v>
      </c>
      <c r="M36" s="314">
        <f>COUNTIF(G37:L37,"○")*3+COUNTIF(G37:L37,"△")</f>
        <v>2</v>
      </c>
      <c r="N36" s="300">
        <f>O36-J36-L36</f>
        <v>0</v>
      </c>
      <c r="O36" s="300">
        <f>I36+K36</f>
        <v>0</v>
      </c>
      <c r="P36" s="371"/>
      <c r="S36" s="304" t="str">
        <f>T7</f>
        <v>ＨＦＣ真岡</v>
      </c>
      <c r="T36" s="305"/>
      <c r="U36" s="305"/>
      <c r="V36" s="306"/>
      <c r="W36" s="310"/>
      <c r="X36" s="311"/>
      <c r="Y36" s="114">
        <f>N19</f>
        <v>0</v>
      </c>
      <c r="Z36" s="114">
        <f>T19</f>
        <v>0</v>
      </c>
      <c r="AA36" s="114">
        <f>N25</f>
        <v>0</v>
      </c>
      <c r="AB36" s="114">
        <f>T25</f>
        <v>0</v>
      </c>
      <c r="AC36" s="314">
        <f>COUNTIF(W37:AB37,"○")*3+COUNTIF(W37:AB37,"△")</f>
        <v>2</v>
      </c>
      <c r="AD36" s="300">
        <f>AE36-Z36-AB36</f>
        <v>0</v>
      </c>
      <c r="AE36" s="300">
        <f>Y36+AA36</f>
        <v>0</v>
      </c>
      <c r="AF36" s="371"/>
    </row>
    <row r="37" spans="1:34" ht="20.100000000000001" customHeight="1" x14ac:dyDescent="0.15">
      <c r="C37" s="307"/>
      <c r="D37" s="308"/>
      <c r="E37" s="308"/>
      <c r="F37" s="309"/>
      <c r="G37" s="312"/>
      <c r="H37" s="313"/>
      <c r="I37" s="302" t="str">
        <f>IF(I36&gt;J36,"○",IF(I36&lt;J36,"×",IF(I36=J36,"△")))</f>
        <v>△</v>
      </c>
      <c r="J37" s="303"/>
      <c r="K37" s="302" t="str">
        <f>IF(K36&gt;L36,"○",IF(K36&lt;L36,"×",IF(K36=L36,"△")))</f>
        <v>△</v>
      </c>
      <c r="L37" s="303"/>
      <c r="M37" s="315"/>
      <c r="N37" s="301"/>
      <c r="O37" s="301"/>
      <c r="P37" s="372"/>
      <c r="S37" s="307"/>
      <c r="T37" s="308"/>
      <c r="U37" s="308"/>
      <c r="V37" s="309"/>
      <c r="W37" s="312"/>
      <c r="X37" s="313"/>
      <c r="Y37" s="302" t="str">
        <f>IF(Y36&gt;Z36,"○",IF(Y36&lt;Z36,"×",IF(Y36=Z36,"△")))</f>
        <v>△</v>
      </c>
      <c r="Z37" s="303"/>
      <c r="AA37" s="302" t="str">
        <f t="shared" ref="AA37" si="0">IF(AA36&gt;AB36,"○",IF(AA36&lt;AB36,"×",IF(AA36=AB36,"△")))</f>
        <v>△</v>
      </c>
      <c r="AB37" s="303"/>
      <c r="AC37" s="315"/>
      <c r="AD37" s="301"/>
      <c r="AE37" s="301"/>
      <c r="AF37" s="372"/>
    </row>
    <row r="38" spans="1:34" ht="20.100000000000001" customHeight="1" x14ac:dyDescent="0.15">
      <c r="C38" s="304" t="str">
        <f>J7</f>
        <v>ＦＣアラノ</v>
      </c>
      <c r="D38" s="305"/>
      <c r="E38" s="305"/>
      <c r="F38" s="306"/>
      <c r="G38" s="114">
        <f>J36</f>
        <v>0</v>
      </c>
      <c r="H38" s="114">
        <f>I36</f>
        <v>0</v>
      </c>
      <c r="I38" s="310"/>
      <c r="J38" s="311"/>
      <c r="K38" s="114">
        <f>N28</f>
        <v>0</v>
      </c>
      <c r="L38" s="114">
        <f>T28</f>
        <v>0</v>
      </c>
      <c r="M38" s="314">
        <f>COUNTIF(G39:L39,"○")*3+COUNTIF(G39:L39,"△")</f>
        <v>2</v>
      </c>
      <c r="N38" s="300">
        <f>O38-H38-L38</f>
        <v>0</v>
      </c>
      <c r="O38" s="300">
        <f>G38+K38</f>
        <v>0</v>
      </c>
      <c r="P38" s="371"/>
      <c r="S38" s="304" t="str">
        <f>X7</f>
        <v>Ｐｅｇａｓｕｓ藤岡２００７</v>
      </c>
      <c r="T38" s="305"/>
      <c r="U38" s="305"/>
      <c r="V38" s="306"/>
      <c r="W38" s="114">
        <f>Z36</f>
        <v>0</v>
      </c>
      <c r="X38" s="114">
        <f>Y36</f>
        <v>0</v>
      </c>
      <c r="Y38" s="310"/>
      <c r="Z38" s="311"/>
      <c r="AA38" s="114">
        <f>N31</f>
        <v>0</v>
      </c>
      <c r="AB38" s="114">
        <f>T31</f>
        <v>0</v>
      </c>
      <c r="AC38" s="314">
        <f>COUNTIF(W39:AB39,"○")*3+COUNTIF(W39:AB39,"△")</f>
        <v>2</v>
      </c>
      <c r="AD38" s="300">
        <f>AE38-X38-AB38</f>
        <v>0</v>
      </c>
      <c r="AE38" s="300">
        <f>W38+AA38</f>
        <v>0</v>
      </c>
      <c r="AF38" s="371"/>
    </row>
    <row r="39" spans="1:34" ht="20.100000000000001" customHeight="1" x14ac:dyDescent="0.15">
      <c r="C39" s="307"/>
      <c r="D39" s="308"/>
      <c r="E39" s="308"/>
      <c r="F39" s="309"/>
      <c r="G39" s="302" t="str">
        <f>IF(G38&gt;H38,"○",IF(G38&lt;H38,"×",IF(G38=H38,"△")))</f>
        <v>△</v>
      </c>
      <c r="H39" s="303"/>
      <c r="I39" s="312"/>
      <c r="J39" s="313"/>
      <c r="K39" s="302" t="str">
        <f>IF(K38&gt;L38,"○",IF(K38&lt;L38,"×",IF(K38=L38,"△")))</f>
        <v>△</v>
      </c>
      <c r="L39" s="303"/>
      <c r="M39" s="315"/>
      <c r="N39" s="301"/>
      <c r="O39" s="301"/>
      <c r="P39" s="372"/>
      <c r="S39" s="307"/>
      <c r="T39" s="308"/>
      <c r="U39" s="308"/>
      <c r="V39" s="309"/>
      <c r="W39" s="302" t="str">
        <f>IF(W38&gt;X38,"○",IF(W38&lt;X38,"×",IF(W38=X38,"△")))</f>
        <v>△</v>
      </c>
      <c r="X39" s="303"/>
      <c r="Y39" s="312"/>
      <c r="Z39" s="313"/>
      <c r="AA39" s="302" t="str">
        <f t="shared" ref="AA39" si="1">IF(AA38&gt;AB38,"○",IF(AA38&lt;AB38,"×",IF(AA38=AB38,"△")))</f>
        <v>△</v>
      </c>
      <c r="AB39" s="303"/>
      <c r="AC39" s="315"/>
      <c r="AD39" s="301"/>
      <c r="AE39" s="301"/>
      <c r="AF39" s="372"/>
    </row>
    <row r="40" spans="1:34" ht="20.100000000000001" customHeight="1" x14ac:dyDescent="0.15">
      <c r="C40" s="304" t="str">
        <f>N7</f>
        <v>壬生町ジュニアサッカークラブ</v>
      </c>
      <c r="D40" s="305"/>
      <c r="E40" s="305"/>
      <c r="F40" s="306"/>
      <c r="G40" s="114">
        <f>L36</f>
        <v>0</v>
      </c>
      <c r="H40" s="114">
        <f>K36</f>
        <v>0</v>
      </c>
      <c r="I40" s="114">
        <f>L38</f>
        <v>0</v>
      </c>
      <c r="J40" s="114">
        <f>K38</f>
        <v>0</v>
      </c>
      <c r="K40" s="310"/>
      <c r="L40" s="311"/>
      <c r="M40" s="314">
        <f>COUNTIF(G41:L41,"○")*3+COUNTIF(G41:L41,"△")</f>
        <v>2</v>
      </c>
      <c r="N40" s="300">
        <f>O40-H40-J40</f>
        <v>0</v>
      </c>
      <c r="O40" s="300">
        <f>G40+I40</f>
        <v>0</v>
      </c>
      <c r="P40" s="371"/>
      <c r="S40" s="304" t="str">
        <f>AB7</f>
        <v>赤羽スポーツ少年団</v>
      </c>
      <c r="T40" s="305"/>
      <c r="U40" s="305"/>
      <c r="V40" s="306"/>
      <c r="W40" s="114">
        <f>AB36</f>
        <v>0</v>
      </c>
      <c r="X40" s="114">
        <f>AA36</f>
        <v>0</v>
      </c>
      <c r="Y40" s="114">
        <f>AB38</f>
        <v>0</v>
      </c>
      <c r="Z40" s="114">
        <f>AA38</f>
        <v>0</v>
      </c>
      <c r="AA40" s="310"/>
      <c r="AB40" s="311"/>
      <c r="AC40" s="314">
        <f>COUNTIF(W41:AB41,"○")*3+COUNTIF(W41:AB41,"△")</f>
        <v>2</v>
      </c>
      <c r="AD40" s="300">
        <f>AE40-X40-Z40</f>
        <v>0</v>
      </c>
      <c r="AE40" s="300">
        <f>W40+Y40</f>
        <v>0</v>
      </c>
      <c r="AF40" s="371"/>
    </row>
    <row r="41" spans="1:34" ht="20.100000000000001" customHeight="1" x14ac:dyDescent="0.15">
      <c r="C41" s="307"/>
      <c r="D41" s="308"/>
      <c r="E41" s="308"/>
      <c r="F41" s="309"/>
      <c r="G41" s="302" t="str">
        <f>IF(G40&gt;H40,"○",IF(G40&lt;H40,"×",IF(G40=H40,"△")))</f>
        <v>△</v>
      </c>
      <c r="H41" s="303"/>
      <c r="I41" s="302" t="str">
        <f>IF(I40&gt;J40,"○",IF(I40&lt;J40,"×",IF(I40=J40,"△")))</f>
        <v>△</v>
      </c>
      <c r="J41" s="303"/>
      <c r="K41" s="312"/>
      <c r="L41" s="313"/>
      <c r="M41" s="315"/>
      <c r="N41" s="301"/>
      <c r="O41" s="301"/>
      <c r="P41" s="372"/>
      <c r="S41" s="307"/>
      <c r="T41" s="308"/>
      <c r="U41" s="308"/>
      <c r="V41" s="309"/>
      <c r="W41" s="302" t="str">
        <f>IF(W40&gt;X40,"○",IF(W40&lt;X40,"×",IF(W40=X40,"△")))</f>
        <v>△</v>
      </c>
      <c r="X41" s="303"/>
      <c r="Y41" s="302" t="str">
        <f>IF(Y40&gt;Z40,"○",IF(Y40&lt;Z40,"×",IF(Y40=Z40,"△")))</f>
        <v>△</v>
      </c>
      <c r="Z41" s="303"/>
      <c r="AA41" s="312"/>
      <c r="AB41" s="313"/>
      <c r="AC41" s="315"/>
      <c r="AD41" s="301"/>
      <c r="AE41" s="301"/>
      <c r="AF41" s="372"/>
    </row>
    <row r="42" spans="1:34" ht="20.100000000000001" customHeight="1" x14ac:dyDescent="0.15"/>
    <row r="43" spans="1:34" ht="20.100000000000001" customHeight="1" x14ac:dyDescent="0.15"/>
    <row r="44" spans="1:34" ht="21.95" customHeight="1" x14ac:dyDescent="0.15">
      <c r="A44" s="354" t="str">
        <f>A1</f>
        <v>■第1日  2月26日  一次リーグ</v>
      </c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N44" s="355" t="s">
        <v>556</v>
      </c>
      <c r="O44" s="355"/>
      <c r="P44" s="355"/>
      <c r="Q44" s="355"/>
      <c r="R44" s="355"/>
      <c r="S44" s="355"/>
      <c r="U44" s="356" t="s">
        <v>557</v>
      </c>
      <c r="V44" s="356"/>
      <c r="W44" s="356"/>
      <c r="X44" s="356"/>
      <c r="Y44" s="357" t="str">
        <f>U12組合せ①!T27</f>
        <v>矢板市運動公園サッカー場AB</v>
      </c>
      <c r="Z44" s="357"/>
      <c r="AA44" s="357"/>
      <c r="AB44" s="357"/>
      <c r="AC44" s="357"/>
      <c r="AD44" s="357"/>
      <c r="AE44" s="357"/>
      <c r="AF44" s="357"/>
      <c r="AG44" s="357"/>
      <c r="AH44" s="357"/>
    </row>
    <row r="45" spans="1:34" ht="15.95" customHeight="1" x14ac:dyDescent="0.1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S45" s="87"/>
      <c r="T45" s="87"/>
      <c r="U45" s="87"/>
      <c r="V45" s="87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</row>
    <row r="46" spans="1:34" ht="20.100000000000001" customHeight="1" x14ac:dyDescent="0.15">
      <c r="A46" s="80"/>
      <c r="B46" s="80"/>
      <c r="C46" s="80"/>
      <c r="D46" s="80"/>
      <c r="E46" s="80"/>
      <c r="F46" s="80"/>
      <c r="G46" s="80"/>
      <c r="I46" s="356" t="s">
        <v>380</v>
      </c>
      <c r="J46" s="356"/>
      <c r="M46" s="87"/>
      <c r="S46" s="87"/>
      <c r="T46" s="87"/>
      <c r="U46" s="87"/>
      <c r="V46" s="87"/>
      <c r="W46" s="105"/>
      <c r="Y46" s="356" t="s">
        <v>381</v>
      </c>
      <c r="Z46" s="356"/>
      <c r="AA46" s="80"/>
    </row>
    <row r="47" spans="1:34" ht="20.100000000000001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0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06"/>
      <c r="AA47" s="1"/>
      <c r="AB47" s="1"/>
      <c r="AC47" s="1"/>
      <c r="AD47" s="1"/>
      <c r="AE47" s="1"/>
    </row>
    <row r="48" spans="1:34" ht="20.100000000000001" customHeight="1" x14ac:dyDescent="0.15">
      <c r="A48" s="1"/>
      <c r="B48" s="1"/>
      <c r="C48" s="1"/>
      <c r="D48" s="107"/>
      <c r="E48" s="108"/>
      <c r="F48" s="108"/>
      <c r="G48" s="90"/>
      <c r="H48" s="88"/>
      <c r="I48" s="89"/>
      <c r="J48" s="108"/>
      <c r="K48" s="78"/>
      <c r="L48" s="107"/>
      <c r="M48" s="108"/>
      <c r="N48" s="108"/>
      <c r="O48" s="78"/>
      <c r="P48" s="1"/>
      <c r="Q48" s="1"/>
      <c r="R48" s="1"/>
      <c r="S48" s="1"/>
      <c r="T48" s="107"/>
      <c r="U48" s="108"/>
      <c r="V48" s="108"/>
      <c r="W48" s="90"/>
      <c r="X48" s="88"/>
      <c r="Y48" s="89"/>
      <c r="Z48" s="108"/>
      <c r="AA48" s="78"/>
      <c r="AB48" s="107"/>
      <c r="AC48" s="108"/>
      <c r="AD48" s="108"/>
      <c r="AE48" s="78"/>
    </row>
    <row r="49" spans="1:33" ht="20.100000000000001" customHeight="1" x14ac:dyDescent="0.15">
      <c r="A49" s="1"/>
      <c r="B49" s="1"/>
      <c r="C49" s="341">
        <v>1</v>
      </c>
      <c r="D49" s="341"/>
      <c r="E49" s="44"/>
      <c r="F49" s="1"/>
      <c r="G49" s="341">
        <v>2</v>
      </c>
      <c r="H49" s="341"/>
      <c r="I49" s="44"/>
      <c r="J49" s="1"/>
      <c r="K49" s="341">
        <v>3</v>
      </c>
      <c r="L49" s="341"/>
      <c r="M49" s="44"/>
      <c r="N49" s="1"/>
      <c r="O49" s="341">
        <v>4</v>
      </c>
      <c r="P49" s="341"/>
      <c r="Q49" s="1"/>
      <c r="R49" s="1"/>
      <c r="S49" s="341">
        <v>5</v>
      </c>
      <c r="T49" s="341"/>
      <c r="U49" s="44"/>
      <c r="V49" s="1"/>
      <c r="W49" s="341">
        <v>6</v>
      </c>
      <c r="X49" s="341"/>
      <c r="Y49" s="44"/>
      <c r="Z49" s="1"/>
      <c r="AA49" s="341">
        <v>7</v>
      </c>
      <c r="AB49" s="341"/>
      <c r="AC49" s="44"/>
      <c r="AD49" s="1"/>
      <c r="AE49" s="341">
        <v>8</v>
      </c>
      <c r="AF49" s="341"/>
    </row>
    <row r="50" spans="1:33" ht="20.100000000000001" customHeight="1" x14ac:dyDescent="0.15">
      <c r="A50" s="1"/>
      <c r="B50" s="1"/>
      <c r="C50" s="363" t="str">
        <f>U12組合せ①!S31</f>
        <v>Ｆ．Ｃ．栃木ジュニア</v>
      </c>
      <c r="D50" s="363"/>
      <c r="E50" s="110"/>
      <c r="F50" s="109"/>
      <c r="G50" s="364" t="str">
        <f>U12組合せ①!U31</f>
        <v>今市ジュニオール</v>
      </c>
      <c r="H50" s="364"/>
      <c r="I50" s="110"/>
      <c r="J50" s="104"/>
      <c r="K50" s="363" t="str">
        <f>U12組合せ①!W31</f>
        <v>国本ジュニアサッカークラブ</v>
      </c>
      <c r="L50" s="363"/>
      <c r="M50" s="110"/>
      <c r="N50" s="104"/>
      <c r="O50" s="363" t="str">
        <f>U12組合せ①!Y31</f>
        <v>西部ＦＣ</v>
      </c>
      <c r="P50" s="363"/>
      <c r="Q50" s="104"/>
      <c r="R50" s="104"/>
      <c r="S50" s="363" t="str">
        <f>U12組合せ①!AB31</f>
        <v>緑が丘ＹＦＣサッカー教室</v>
      </c>
      <c r="T50" s="363"/>
      <c r="U50" s="110"/>
      <c r="V50" s="104"/>
      <c r="W50" s="363" t="str">
        <f>U12組合せ①!AD31</f>
        <v>喜連川ＳＣＪｒ</v>
      </c>
      <c r="X50" s="363"/>
      <c r="Y50" s="110"/>
      <c r="Z50" s="104"/>
      <c r="AA50" s="363" t="str">
        <f>U12組合せ①!AF31</f>
        <v>高根沢西フットボールクラブ</v>
      </c>
      <c r="AB50" s="363"/>
      <c r="AC50" s="110"/>
      <c r="AD50" s="104"/>
      <c r="AE50" s="363" t="str">
        <f>U12組合せ①!AH31</f>
        <v>さくらボン・ディ・ボーラ</v>
      </c>
      <c r="AF50" s="363"/>
    </row>
    <row r="51" spans="1:33" ht="20.100000000000001" customHeight="1" x14ac:dyDescent="0.15">
      <c r="A51" s="1"/>
      <c r="B51" s="1"/>
      <c r="C51" s="363"/>
      <c r="D51" s="363"/>
      <c r="E51" s="110"/>
      <c r="F51" s="109"/>
      <c r="G51" s="364"/>
      <c r="H51" s="364"/>
      <c r="I51" s="110"/>
      <c r="J51" s="104"/>
      <c r="K51" s="363"/>
      <c r="L51" s="363"/>
      <c r="M51" s="110"/>
      <c r="N51" s="104"/>
      <c r="O51" s="363"/>
      <c r="P51" s="363"/>
      <c r="Q51" s="104"/>
      <c r="R51" s="104"/>
      <c r="S51" s="363"/>
      <c r="T51" s="363"/>
      <c r="U51" s="110"/>
      <c r="V51" s="104"/>
      <c r="W51" s="363"/>
      <c r="X51" s="363"/>
      <c r="Y51" s="110"/>
      <c r="Z51" s="104"/>
      <c r="AA51" s="363"/>
      <c r="AB51" s="363"/>
      <c r="AC51" s="110"/>
      <c r="AD51" s="104"/>
      <c r="AE51" s="363"/>
      <c r="AF51" s="363"/>
    </row>
    <row r="52" spans="1:33" ht="20.100000000000001" customHeight="1" x14ac:dyDescent="0.15">
      <c r="A52" s="1"/>
      <c r="B52" s="1"/>
      <c r="C52" s="363"/>
      <c r="D52" s="363"/>
      <c r="E52" s="110"/>
      <c r="F52" s="109"/>
      <c r="G52" s="364"/>
      <c r="H52" s="364"/>
      <c r="I52" s="110"/>
      <c r="J52" s="104"/>
      <c r="K52" s="363"/>
      <c r="L52" s="363"/>
      <c r="M52" s="110"/>
      <c r="N52" s="104"/>
      <c r="O52" s="363"/>
      <c r="P52" s="363"/>
      <c r="Q52" s="104"/>
      <c r="R52" s="104"/>
      <c r="S52" s="363"/>
      <c r="T52" s="363"/>
      <c r="U52" s="110"/>
      <c r="V52" s="104"/>
      <c r="W52" s="363"/>
      <c r="X52" s="363"/>
      <c r="Y52" s="110"/>
      <c r="Z52" s="104"/>
      <c r="AA52" s="363"/>
      <c r="AB52" s="363"/>
      <c r="AC52" s="110"/>
      <c r="AD52" s="104"/>
      <c r="AE52" s="363"/>
      <c r="AF52" s="363"/>
    </row>
    <row r="53" spans="1:33" ht="20.100000000000001" customHeight="1" x14ac:dyDescent="0.15">
      <c r="A53" s="1"/>
      <c r="B53" s="1"/>
      <c r="C53" s="363"/>
      <c r="D53" s="363"/>
      <c r="E53" s="110"/>
      <c r="F53" s="109"/>
      <c r="G53" s="364"/>
      <c r="H53" s="364"/>
      <c r="I53" s="110"/>
      <c r="J53" s="104"/>
      <c r="K53" s="363"/>
      <c r="L53" s="363"/>
      <c r="M53" s="110"/>
      <c r="N53" s="104"/>
      <c r="O53" s="363"/>
      <c r="P53" s="363"/>
      <c r="Q53" s="104"/>
      <c r="R53" s="104"/>
      <c r="S53" s="363"/>
      <c r="T53" s="363"/>
      <c r="U53" s="110"/>
      <c r="V53" s="104"/>
      <c r="W53" s="363"/>
      <c r="X53" s="363"/>
      <c r="Y53" s="110"/>
      <c r="Z53" s="104"/>
      <c r="AA53" s="363"/>
      <c r="AB53" s="363"/>
      <c r="AC53" s="110"/>
      <c r="AD53" s="104"/>
      <c r="AE53" s="363"/>
      <c r="AF53" s="363"/>
    </row>
    <row r="54" spans="1:33" ht="20.100000000000001" customHeight="1" x14ac:dyDescent="0.15">
      <c r="A54" s="1"/>
      <c r="B54" s="1"/>
      <c r="C54" s="363"/>
      <c r="D54" s="363"/>
      <c r="E54" s="110"/>
      <c r="F54" s="109"/>
      <c r="G54" s="364"/>
      <c r="H54" s="364"/>
      <c r="I54" s="110"/>
      <c r="J54" s="104"/>
      <c r="K54" s="363"/>
      <c r="L54" s="363"/>
      <c r="M54" s="110"/>
      <c r="N54" s="104"/>
      <c r="O54" s="363"/>
      <c r="P54" s="363"/>
      <c r="Q54" s="104"/>
      <c r="R54" s="104"/>
      <c r="S54" s="363"/>
      <c r="T54" s="363"/>
      <c r="U54" s="110"/>
      <c r="V54" s="104"/>
      <c r="W54" s="363"/>
      <c r="X54" s="363"/>
      <c r="Y54" s="110"/>
      <c r="Z54" s="104"/>
      <c r="AA54" s="363"/>
      <c r="AB54" s="363"/>
      <c r="AC54" s="110"/>
      <c r="AD54" s="104"/>
      <c r="AE54" s="363"/>
      <c r="AF54" s="363"/>
    </row>
    <row r="55" spans="1:33" ht="20.100000000000001" customHeight="1" x14ac:dyDescent="0.15">
      <c r="A55" s="1"/>
      <c r="B55" s="1"/>
      <c r="C55" s="363"/>
      <c r="D55" s="363"/>
      <c r="E55" s="110"/>
      <c r="F55" s="109"/>
      <c r="G55" s="364"/>
      <c r="H55" s="364"/>
      <c r="I55" s="110"/>
      <c r="J55" s="104"/>
      <c r="K55" s="363"/>
      <c r="L55" s="363"/>
      <c r="M55" s="110"/>
      <c r="N55" s="104"/>
      <c r="O55" s="363"/>
      <c r="P55" s="363"/>
      <c r="Q55" s="104"/>
      <c r="R55" s="104"/>
      <c r="S55" s="363"/>
      <c r="T55" s="363"/>
      <c r="U55" s="110"/>
      <c r="V55" s="104"/>
      <c r="W55" s="363"/>
      <c r="X55" s="363"/>
      <c r="Y55" s="110"/>
      <c r="Z55" s="104"/>
      <c r="AA55" s="363"/>
      <c r="AB55" s="363"/>
      <c r="AC55" s="110"/>
      <c r="AD55" s="104"/>
      <c r="AE55" s="363"/>
      <c r="AF55" s="363"/>
    </row>
    <row r="56" spans="1:33" ht="20.100000000000001" customHeight="1" x14ac:dyDescent="0.15">
      <c r="A56" s="1"/>
      <c r="B56" s="1"/>
      <c r="C56" s="363"/>
      <c r="D56" s="363"/>
      <c r="E56" s="110"/>
      <c r="F56" s="109"/>
      <c r="G56" s="364"/>
      <c r="H56" s="364"/>
      <c r="I56" s="110"/>
      <c r="J56" s="104"/>
      <c r="K56" s="363"/>
      <c r="L56" s="363"/>
      <c r="M56" s="110"/>
      <c r="N56" s="104"/>
      <c r="O56" s="363"/>
      <c r="P56" s="363"/>
      <c r="Q56" s="104"/>
      <c r="R56" s="104"/>
      <c r="S56" s="363"/>
      <c r="T56" s="363"/>
      <c r="U56" s="110"/>
      <c r="V56" s="104"/>
      <c r="W56" s="363"/>
      <c r="X56" s="363"/>
      <c r="Y56" s="110"/>
      <c r="Z56" s="104"/>
      <c r="AA56" s="363"/>
      <c r="AB56" s="363"/>
      <c r="AC56" s="110"/>
      <c r="AD56" s="104"/>
      <c r="AE56" s="363"/>
      <c r="AF56" s="363"/>
    </row>
    <row r="57" spans="1:33" ht="20.100000000000001" customHeight="1" x14ac:dyDescent="0.15">
      <c r="A57" s="1"/>
      <c r="B57" s="1"/>
      <c r="C57" s="363"/>
      <c r="D57" s="363"/>
      <c r="E57" s="110"/>
      <c r="F57" s="109"/>
      <c r="G57" s="364"/>
      <c r="H57" s="364"/>
      <c r="I57" s="110"/>
      <c r="J57" s="104"/>
      <c r="K57" s="363"/>
      <c r="L57" s="363"/>
      <c r="M57" s="110"/>
      <c r="N57" s="104"/>
      <c r="O57" s="363"/>
      <c r="P57" s="363"/>
      <c r="Q57" s="104"/>
      <c r="R57" s="104"/>
      <c r="S57" s="363"/>
      <c r="T57" s="363"/>
      <c r="U57" s="110"/>
      <c r="V57" s="104"/>
      <c r="W57" s="363"/>
      <c r="X57" s="363"/>
      <c r="Y57" s="110"/>
      <c r="Z57" s="104"/>
      <c r="AA57" s="363"/>
      <c r="AB57" s="363"/>
      <c r="AC57" s="110"/>
      <c r="AD57" s="104"/>
      <c r="AE57" s="363"/>
      <c r="AF57" s="363"/>
    </row>
    <row r="58" spans="1:33" ht="20.100000000000001" customHeight="1" x14ac:dyDescent="0.15">
      <c r="B58" s="91" t="s">
        <v>478</v>
      </c>
      <c r="D58" s="91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120" t="s">
        <v>479</v>
      </c>
      <c r="AC58" s="18" t="s">
        <v>480</v>
      </c>
      <c r="AD58" s="18" t="s">
        <v>481</v>
      </c>
      <c r="AE58" s="18" t="s">
        <v>481</v>
      </c>
      <c r="AF58" s="18" t="s">
        <v>482</v>
      </c>
      <c r="AG58" s="103" t="s">
        <v>483</v>
      </c>
    </row>
    <row r="59" spans="1:33" s="183" customFormat="1" ht="15.95" customHeight="1" x14ac:dyDescent="0.15">
      <c r="B59" s="341" t="s">
        <v>484</v>
      </c>
      <c r="C59" s="341" t="s">
        <v>485</v>
      </c>
      <c r="D59" s="368">
        <v>0.39583333333333331</v>
      </c>
      <c r="E59" s="368"/>
      <c r="F59" s="368"/>
      <c r="G59" s="370" t="str">
        <f>C50</f>
        <v>Ｆ．Ｃ．栃木ジュニア</v>
      </c>
      <c r="H59" s="370"/>
      <c r="I59" s="370"/>
      <c r="J59" s="370"/>
      <c r="K59" s="370"/>
      <c r="L59" s="370"/>
      <c r="M59" s="370"/>
      <c r="N59" s="365">
        <f>P59+P60</f>
        <v>0</v>
      </c>
      <c r="O59" s="366" t="s">
        <v>486</v>
      </c>
      <c r="P59" s="167">
        <v>0</v>
      </c>
      <c r="Q59" s="166" t="s">
        <v>487</v>
      </c>
      <c r="R59" s="167">
        <v>0</v>
      </c>
      <c r="S59" s="366" t="s">
        <v>488</v>
      </c>
      <c r="T59" s="365">
        <f>R59+R60</f>
        <v>0</v>
      </c>
      <c r="U59" s="370" t="str">
        <f>G50</f>
        <v>今市ジュニオール</v>
      </c>
      <c r="V59" s="370"/>
      <c r="W59" s="370"/>
      <c r="X59" s="370"/>
      <c r="Y59" s="370"/>
      <c r="Z59" s="370"/>
      <c r="AA59" s="370"/>
      <c r="AB59" s="297" t="s">
        <v>479</v>
      </c>
      <c r="AC59" s="298" t="s">
        <v>489</v>
      </c>
      <c r="AD59" s="298" t="s">
        <v>490</v>
      </c>
      <c r="AE59" s="298" t="s">
        <v>491</v>
      </c>
      <c r="AF59" s="298">
        <v>8</v>
      </c>
      <c r="AG59" s="299" t="s">
        <v>483</v>
      </c>
    </row>
    <row r="60" spans="1:33" s="183" customFormat="1" ht="15.95" customHeight="1" x14ac:dyDescent="0.15">
      <c r="B60" s="341"/>
      <c r="C60" s="341"/>
      <c r="D60" s="368"/>
      <c r="E60" s="368"/>
      <c r="F60" s="368"/>
      <c r="G60" s="370"/>
      <c r="H60" s="370"/>
      <c r="I60" s="370"/>
      <c r="J60" s="370"/>
      <c r="K60" s="370"/>
      <c r="L60" s="370"/>
      <c r="M60" s="370"/>
      <c r="N60" s="365"/>
      <c r="O60" s="366"/>
      <c r="P60" s="167">
        <v>0</v>
      </c>
      <c r="Q60" s="166" t="s">
        <v>487</v>
      </c>
      <c r="R60" s="167">
        <v>0</v>
      </c>
      <c r="S60" s="366"/>
      <c r="T60" s="365"/>
      <c r="U60" s="370"/>
      <c r="V60" s="370"/>
      <c r="W60" s="370"/>
      <c r="X60" s="370"/>
      <c r="Y60" s="370"/>
      <c r="Z60" s="370"/>
      <c r="AA60" s="370"/>
      <c r="AB60" s="297"/>
      <c r="AC60" s="298"/>
      <c r="AD60" s="298"/>
      <c r="AE60" s="298"/>
      <c r="AF60" s="298"/>
      <c r="AG60" s="299"/>
    </row>
    <row r="61" spans="1:33" s="183" customFormat="1" ht="15.95" customHeight="1" x14ac:dyDescent="0.15">
      <c r="B61" s="341" t="s">
        <v>492</v>
      </c>
      <c r="C61" s="341" t="s">
        <v>485</v>
      </c>
      <c r="D61" s="368">
        <v>0.39583333333333331</v>
      </c>
      <c r="E61" s="368"/>
      <c r="F61" s="368"/>
      <c r="G61" s="370" t="str">
        <f>K50</f>
        <v>国本ジュニアサッカークラブ</v>
      </c>
      <c r="H61" s="370"/>
      <c r="I61" s="370"/>
      <c r="J61" s="370"/>
      <c r="K61" s="370"/>
      <c r="L61" s="370"/>
      <c r="M61" s="370"/>
      <c r="N61" s="365">
        <f>P61+P62</f>
        <v>0</v>
      </c>
      <c r="O61" s="366" t="s">
        <v>486</v>
      </c>
      <c r="P61" s="167">
        <v>0</v>
      </c>
      <c r="Q61" s="166" t="s">
        <v>487</v>
      </c>
      <c r="R61" s="167">
        <v>0</v>
      </c>
      <c r="S61" s="366" t="s">
        <v>488</v>
      </c>
      <c r="T61" s="365">
        <f>R61+R62</f>
        <v>0</v>
      </c>
      <c r="U61" s="370" t="str">
        <f>O50</f>
        <v>西部ＦＣ</v>
      </c>
      <c r="V61" s="370"/>
      <c r="W61" s="370"/>
      <c r="X61" s="370"/>
      <c r="Y61" s="370"/>
      <c r="Z61" s="370"/>
      <c r="AA61" s="370"/>
      <c r="AB61" s="297" t="s">
        <v>479</v>
      </c>
      <c r="AC61" s="298" t="s">
        <v>493</v>
      </c>
      <c r="AD61" s="298" t="s">
        <v>491</v>
      </c>
      <c r="AE61" s="298" t="s">
        <v>490</v>
      </c>
      <c r="AF61" s="298">
        <v>5</v>
      </c>
      <c r="AG61" s="299" t="s">
        <v>483</v>
      </c>
    </row>
    <row r="62" spans="1:33" s="183" customFormat="1" ht="15.95" customHeight="1" x14ac:dyDescent="0.15">
      <c r="B62" s="341"/>
      <c r="C62" s="341"/>
      <c r="D62" s="368"/>
      <c r="E62" s="368"/>
      <c r="F62" s="368"/>
      <c r="G62" s="370"/>
      <c r="H62" s="370"/>
      <c r="I62" s="370"/>
      <c r="J62" s="370"/>
      <c r="K62" s="370"/>
      <c r="L62" s="370"/>
      <c r="M62" s="370"/>
      <c r="N62" s="365"/>
      <c r="O62" s="366"/>
      <c r="P62" s="167">
        <v>0</v>
      </c>
      <c r="Q62" s="166" t="s">
        <v>487</v>
      </c>
      <c r="R62" s="167">
        <v>0</v>
      </c>
      <c r="S62" s="366"/>
      <c r="T62" s="365"/>
      <c r="U62" s="370"/>
      <c r="V62" s="370"/>
      <c r="W62" s="370"/>
      <c r="X62" s="370"/>
      <c r="Y62" s="370"/>
      <c r="Z62" s="370"/>
      <c r="AA62" s="370"/>
      <c r="AB62" s="297"/>
      <c r="AC62" s="298"/>
      <c r="AD62" s="298"/>
      <c r="AE62" s="298"/>
      <c r="AF62" s="298"/>
      <c r="AG62" s="299"/>
    </row>
    <row r="63" spans="1:33" s="183" customFormat="1" ht="15.95" customHeight="1" x14ac:dyDescent="0.15">
      <c r="B63" s="341" t="s">
        <v>484</v>
      </c>
      <c r="C63" s="341" t="s">
        <v>494</v>
      </c>
      <c r="D63" s="368">
        <v>0.4236111111111111</v>
      </c>
      <c r="E63" s="368"/>
      <c r="F63" s="368"/>
      <c r="G63" s="370" t="str">
        <f>S50</f>
        <v>緑が丘ＹＦＣサッカー教室</v>
      </c>
      <c r="H63" s="370"/>
      <c r="I63" s="370"/>
      <c r="J63" s="370"/>
      <c r="K63" s="370"/>
      <c r="L63" s="370"/>
      <c r="M63" s="370"/>
      <c r="N63" s="365">
        <f>P63+P64</f>
        <v>0</v>
      </c>
      <c r="O63" s="366" t="s">
        <v>486</v>
      </c>
      <c r="P63" s="167">
        <v>0</v>
      </c>
      <c r="Q63" s="166" t="s">
        <v>487</v>
      </c>
      <c r="R63" s="167">
        <v>0</v>
      </c>
      <c r="S63" s="366" t="s">
        <v>488</v>
      </c>
      <c r="T63" s="365">
        <f>R63+R64</f>
        <v>0</v>
      </c>
      <c r="U63" s="370" t="str">
        <f>W50</f>
        <v>喜連川ＳＣＪｒ</v>
      </c>
      <c r="V63" s="370"/>
      <c r="W63" s="370"/>
      <c r="X63" s="370"/>
      <c r="Y63" s="370"/>
      <c r="Z63" s="370"/>
      <c r="AA63" s="370"/>
      <c r="AB63" s="297" t="s">
        <v>479</v>
      </c>
      <c r="AC63" s="298" t="s">
        <v>495</v>
      </c>
      <c r="AD63" s="298" t="s">
        <v>496</v>
      </c>
      <c r="AE63" s="298" t="s">
        <v>497</v>
      </c>
      <c r="AF63" s="298">
        <v>4</v>
      </c>
      <c r="AG63" s="299" t="s">
        <v>483</v>
      </c>
    </row>
    <row r="64" spans="1:33" s="183" customFormat="1" ht="15.95" customHeight="1" x14ac:dyDescent="0.15">
      <c r="B64" s="341"/>
      <c r="C64" s="341"/>
      <c r="D64" s="368"/>
      <c r="E64" s="368"/>
      <c r="F64" s="368"/>
      <c r="G64" s="370"/>
      <c r="H64" s="370"/>
      <c r="I64" s="370"/>
      <c r="J64" s="370"/>
      <c r="K64" s="370"/>
      <c r="L64" s="370"/>
      <c r="M64" s="370"/>
      <c r="N64" s="365"/>
      <c r="O64" s="366"/>
      <c r="P64" s="167">
        <v>0</v>
      </c>
      <c r="Q64" s="166" t="s">
        <v>487</v>
      </c>
      <c r="R64" s="167">
        <v>0</v>
      </c>
      <c r="S64" s="366"/>
      <c r="T64" s="365"/>
      <c r="U64" s="370"/>
      <c r="V64" s="370"/>
      <c r="W64" s="370"/>
      <c r="X64" s="370"/>
      <c r="Y64" s="370"/>
      <c r="Z64" s="370"/>
      <c r="AA64" s="370"/>
      <c r="AB64" s="297"/>
      <c r="AC64" s="298"/>
      <c r="AD64" s="298"/>
      <c r="AE64" s="298"/>
      <c r="AF64" s="298"/>
      <c r="AG64" s="299"/>
    </row>
    <row r="65" spans="2:33" s="183" customFormat="1" ht="15.95" customHeight="1" x14ac:dyDescent="0.15">
      <c r="B65" s="341" t="s">
        <v>492</v>
      </c>
      <c r="C65" s="341" t="s">
        <v>494</v>
      </c>
      <c r="D65" s="368">
        <v>0.4236111111111111</v>
      </c>
      <c r="E65" s="368"/>
      <c r="F65" s="368"/>
      <c r="G65" s="370" t="str">
        <f>AA50</f>
        <v>高根沢西フットボールクラブ</v>
      </c>
      <c r="H65" s="370"/>
      <c r="I65" s="370"/>
      <c r="J65" s="370"/>
      <c r="K65" s="370"/>
      <c r="L65" s="370"/>
      <c r="M65" s="370"/>
      <c r="N65" s="365">
        <f>P65+P66</f>
        <v>0</v>
      </c>
      <c r="O65" s="366" t="s">
        <v>486</v>
      </c>
      <c r="P65" s="167">
        <v>0</v>
      </c>
      <c r="Q65" s="166" t="s">
        <v>487</v>
      </c>
      <c r="R65" s="167">
        <v>0</v>
      </c>
      <c r="S65" s="366" t="s">
        <v>488</v>
      </c>
      <c r="T65" s="365">
        <f>R65+R66</f>
        <v>0</v>
      </c>
      <c r="U65" s="370" t="str">
        <f>AE50</f>
        <v>さくらボン・ディ・ボーラ</v>
      </c>
      <c r="V65" s="370"/>
      <c r="W65" s="370"/>
      <c r="X65" s="370"/>
      <c r="Y65" s="370"/>
      <c r="Z65" s="370"/>
      <c r="AA65" s="370"/>
      <c r="AB65" s="297" t="s">
        <v>479</v>
      </c>
      <c r="AC65" s="298" t="s">
        <v>498</v>
      </c>
      <c r="AD65" s="298" t="s">
        <v>497</v>
      </c>
      <c r="AE65" s="298" t="s">
        <v>496</v>
      </c>
      <c r="AF65" s="298">
        <v>1</v>
      </c>
      <c r="AG65" s="299" t="s">
        <v>483</v>
      </c>
    </row>
    <row r="66" spans="2:33" s="183" customFormat="1" ht="15.95" customHeight="1" x14ac:dyDescent="0.15">
      <c r="B66" s="341"/>
      <c r="C66" s="341"/>
      <c r="D66" s="368"/>
      <c r="E66" s="368"/>
      <c r="F66" s="368"/>
      <c r="G66" s="370"/>
      <c r="H66" s="370"/>
      <c r="I66" s="370"/>
      <c r="J66" s="370"/>
      <c r="K66" s="370"/>
      <c r="L66" s="370"/>
      <c r="M66" s="370"/>
      <c r="N66" s="365"/>
      <c r="O66" s="366"/>
      <c r="P66" s="167">
        <v>0</v>
      </c>
      <c r="Q66" s="166" t="s">
        <v>487</v>
      </c>
      <c r="R66" s="167">
        <v>0</v>
      </c>
      <c r="S66" s="366"/>
      <c r="T66" s="365"/>
      <c r="U66" s="370"/>
      <c r="V66" s="370"/>
      <c r="W66" s="370"/>
      <c r="X66" s="370"/>
      <c r="Y66" s="370"/>
      <c r="Z66" s="370"/>
      <c r="AA66" s="370"/>
      <c r="AB66" s="297"/>
      <c r="AC66" s="298"/>
      <c r="AD66" s="298"/>
      <c r="AE66" s="298"/>
      <c r="AF66" s="298"/>
      <c r="AG66" s="299"/>
    </row>
    <row r="67" spans="2:33" s="183" customFormat="1" ht="15.95" customHeight="1" x14ac:dyDescent="0.15">
      <c r="B67" s="341" t="s">
        <v>484</v>
      </c>
      <c r="C67" s="341" t="s">
        <v>499</v>
      </c>
      <c r="D67" s="368">
        <v>0.4513888888888889</v>
      </c>
      <c r="E67" s="368"/>
      <c r="F67" s="368"/>
      <c r="G67" s="370" t="str">
        <f>C50</f>
        <v>Ｆ．Ｃ．栃木ジュニア</v>
      </c>
      <c r="H67" s="370"/>
      <c r="I67" s="370"/>
      <c r="J67" s="370"/>
      <c r="K67" s="370"/>
      <c r="L67" s="370"/>
      <c r="M67" s="370"/>
      <c r="N67" s="365">
        <f>P67+P68</f>
        <v>0</v>
      </c>
      <c r="O67" s="366" t="s">
        <v>486</v>
      </c>
      <c r="P67" s="167">
        <v>0</v>
      </c>
      <c r="Q67" s="166" t="s">
        <v>487</v>
      </c>
      <c r="R67" s="167">
        <v>0</v>
      </c>
      <c r="S67" s="366" t="s">
        <v>488</v>
      </c>
      <c r="T67" s="365">
        <f>R67+R68</f>
        <v>0</v>
      </c>
      <c r="U67" s="370" t="str">
        <f>K50</f>
        <v>国本ジュニアサッカークラブ</v>
      </c>
      <c r="V67" s="370"/>
      <c r="W67" s="370"/>
      <c r="X67" s="370"/>
      <c r="Y67" s="370"/>
      <c r="Z67" s="370"/>
      <c r="AA67" s="370"/>
      <c r="AB67" s="297" t="s">
        <v>479</v>
      </c>
      <c r="AC67" s="298" t="s">
        <v>490</v>
      </c>
      <c r="AD67" s="298" t="s">
        <v>489</v>
      </c>
      <c r="AE67" s="298" t="s">
        <v>493</v>
      </c>
      <c r="AF67" s="298">
        <v>7</v>
      </c>
      <c r="AG67" s="299" t="s">
        <v>483</v>
      </c>
    </row>
    <row r="68" spans="2:33" s="183" customFormat="1" ht="15.95" customHeight="1" x14ac:dyDescent="0.15">
      <c r="B68" s="341"/>
      <c r="C68" s="341"/>
      <c r="D68" s="368"/>
      <c r="E68" s="368"/>
      <c r="F68" s="368"/>
      <c r="G68" s="370"/>
      <c r="H68" s="370"/>
      <c r="I68" s="370"/>
      <c r="J68" s="370"/>
      <c r="K68" s="370"/>
      <c r="L68" s="370"/>
      <c r="M68" s="370"/>
      <c r="N68" s="365"/>
      <c r="O68" s="366"/>
      <c r="P68" s="167">
        <v>0</v>
      </c>
      <c r="Q68" s="166" t="s">
        <v>487</v>
      </c>
      <c r="R68" s="167">
        <v>0</v>
      </c>
      <c r="S68" s="366"/>
      <c r="T68" s="365"/>
      <c r="U68" s="370"/>
      <c r="V68" s="370"/>
      <c r="W68" s="370"/>
      <c r="X68" s="370"/>
      <c r="Y68" s="370"/>
      <c r="Z68" s="370"/>
      <c r="AA68" s="370"/>
      <c r="AB68" s="297"/>
      <c r="AC68" s="298"/>
      <c r="AD68" s="298"/>
      <c r="AE68" s="298"/>
      <c r="AF68" s="298"/>
      <c r="AG68" s="299"/>
    </row>
    <row r="69" spans="2:33" s="183" customFormat="1" ht="15.95" customHeight="1" x14ac:dyDescent="0.15">
      <c r="B69" s="341" t="s">
        <v>492</v>
      </c>
      <c r="C69" s="341" t="s">
        <v>499</v>
      </c>
      <c r="D69" s="368">
        <v>0.4513888888888889</v>
      </c>
      <c r="E69" s="368"/>
      <c r="F69" s="368"/>
      <c r="G69" s="370" t="str">
        <f>G50</f>
        <v>今市ジュニオール</v>
      </c>
      <c r="H69" s="370"/>
      <c r="I69" s="370"/>
      <c r="J69" s="370"/>
      <c r="K69" s="370"/>
      <c r="L69" s="370"/>
      <c r="M69" s="370"/>
      <c r="N69" s="365">
        <f>P69+P70</f>
        <v>0</v>
      </c>
      <c r="O69" s="366" t="s">
        <v>486</v>
      </c>
      <c r="P69" s="167">
        <v>0</v>
      </c>
      <c r="Q69" s="166" t="s">
        <v>487</v>
      </c>
      <c r="R69" s="167">
        <v>0</v>
      </c>
      <c r="S69" s="366" t="s">
        <v>488</v>
      </c>
      <c r="T69" s="365">
        <f>R69+R70</f>
        <v>0</v>
      </c>
      <c r="U69" s="370" t="str">
        <f>O50</f>
        <v>西部ＦＣ</v>
      </c>
      <c r="V69" s="370"/>
      <c r="W69" s="370"/>
      <c r="X69" s="370"/>
      <c r="Y69" s="370"/>
      <c r="Z69" s="370"/>
      <c r="AA69" s="370"/>
      <c r="AB69" s="297" t="s">
        <v>479</v>
      </c>
      <c r="AC69" s="298" t="s">
        <v>491</v>
      </c>
      <c r="AD69" s="298" t="s">
        <v>493</v>
      </c>
      <c r="AE69" s="298" t="s">
        <v>489</v>
      </c>
      <c r="AF69" s="298">
        <v>6</v>
      </c>
      <c r="AG69" s="299" t="s">
        <v>483</v>
      </c>
    </row>
    <row r="70" spans="2:33" s="183" customFormat="1" ht="15.95" customHeight="1" x14ac:dyDescent="0.15">
      <c r="B70" s="341"/>
      <c r="C70" s="341"/>
      <c r="D70" s="368"/>
      <c r="E70" s="368"/>
      <c r="F70" s="368"/>
      <c r="G70" s="370"/>
      <c r="H70" s="370"/>
      <c r="I70" s="370"/>
      <c r="J70" s="370"/>
      <c r="K70" s="370"/>
      <c r="L70" s="370"/>
      <c r="M70" s="370"/>
      <c r="N70" s="365"/>
      <c r="O70" s="366"/>
      <c r="P70" s="167">
        <v>0</v>
      </c>
      <c r="Q70" s="166" t="s">
        <v>487</v>
      </c>
      <c r="R70" s="167">
        <v>0</v>
      </c>
      <c r="S70" s="366"/>
      <c r="T70" s="365"/>
      <c r="U70" s="370"/>
      <c r="V70" s="370"/>
      <c r="W70" s="370"/>
      <c r="X70" s="370"/>
      <c r="Y70" s="370"/>
      <c r="Z70" s="370"/>
      <c r="AA70" s="370"/>
      <c r="AB70" s="297"/>
      <c r="AC70" s="298"/>
      <c r="AD70" s="298"/>
      <c r="AE70" s="298"/>
      <c r="AF70" s="298"/>
      <c r="AG70" s="299"/>
    </row>
    <row r="71" spans="2:33" s="183" customFormat="1" ht="15.95" customHeight="1" x14ac:dyDescent="0.15">
      <c r="B71" s="341" t="s">
        <v>484</v>
      </c>
      <c r="C71" s="341" t="s">
        <v>500</v>
      </c>
      <c r="D71" s="368">
        <v>0.47916666666666669</v>
      </c>
      <c r="E71" s="368"/>
      <c r="F71" s="368"/>
      <c r="G71" s="370" t="str">
        <f>S50</f>
        <v>緑が丘ＹＦＣサッカー教室</v>
      </c>
      <c r="H71" s="370"/>
      <c r="I71" s="370"/>
      <c r="J71" s="370"/>
      <c r="K71" s="370"/>
      <c r="L71" s="370"/>
      <c r="M71" s="370"/>
      <c r="N71" s="365">
        <f>P71+P72</f>
        <v>0</v>
      </c>
      <c r="O71" s="366" t="s">
        <v>486</v>
      </c>
      <c r="P71" s="167">
        <v>0</v>
      </c>
      <c r="Q71" s="166" t="s">
        <v>487</v>
      </c>
      <c r="R71" s="167">
        <v>0</v>
      </c>
      <c r="S71" s="366" t="s">
        <v>488</v>
      </c>
      <c r="T71" s="365">
        <f>R71+R72</f>
        <v>0</v>
      </c>
      <c r="U71" s="370" t="str">
        <f>AA50</f>
        <v>高根沢西フットボールクラブ</v>
      </c>
      <c r="V71" s="370"/>
      <c r="W71" s="370"/>
      <c r="X71" s="370"/>
      <c r="Y71" s="370"/>
      <c r="Z71" s="370"/>
      <c r="AA71" s="370"/>
      <c r="AB71" s="297" t="s">
        <v>479</v>
      </c>
      <c r="AC71" s="298" t="s">
        <v>496</v>
      </c>
      <c r="AD71" s="298" t="s">
        <v>495</v>
      </c>
      <c r="AE71" s="298" t="s">
        <v>498</v>
      </c>
      <c r="AF71" s="298">
        <v>3</v>
      </c>
      <c r="AG71" s="299" t="s">
        <v>483</v>
      </c>
    </row>
    <row r="72" spans="2:33" s="183" customFormat="1" ht="15.95" customHeight="1" x14ac:dyDescent="0.15">
      <c r="B72" s="341"/>
      <c r="C72" s="341"/>
      <c r="D72" s="368"/>
      <c r="E72" s="368"/>
      <c r="F72" s="368"/>
      <c r="G72" s="370"/>
      <c r="H72" s="370"/>
      <c r="I72" s="370"/>
      <c r="J72" s="370"/>
      <c r="K72" s="370"/>
      <c r="L72" s="370"/>
      <c r="M72" s="370"/>
      <c r="N72" s="365"/>
      <c r="O72" s="366"/>
      <c r="P72" s="167">
        <v>0</v>
      </c>
      <c r="Q72" s="166" t="s">
        <v>487</v>
      </c>
      <c r="R72" s="167">
        <v>0</v>
      </c>
      <c r="S72" s="366"/>
      <c r="T72" s="365"/>
      <c r="U72" s="370"/>
      <c r="V72" s="370"/>
      <c r="W72" s="370"/>
      <c r="X72" s="370"/>
      <c r="Y72" s="370"/>
      <c r="Z72" s="370"/>
      <c r="AA72" s="370"/>
      <c r="AB72" s="297"/>
      <c r="AC72" s="298"/>
      <c r="AD72" s="298"/>
      <c r="AE72" s="298"/>
      <c r="AF72" s="298"/>
      <c r="AG72" s="299"/>
    </row>
    <row r="73" spans="2:33" s="183" customFormat="1" ht="15.95" customHeight="1" x14ac:dyDescent="0.15">
      <c r="B73" s="341" t="s">
        <v>492</v>
      </c>
      <c r="C73" s="341" t="s">
        <v>500</v>
      </c>
      <c r="D73" s="368">
        <v>0.47916666666666669</v>
      </c>
      <c r="E73" s="368"/>
      <c r="F73" s="368"/>
      <c r="G73" s="370" t="str">
        <f>W50</f>
        <v>喜連川ＳＣＪｒ</v>
      </c>
      <c r="H73" s="370"/>
      <c r="I73" s="370"/>
      <c r="J73" s="370"/>
      <c r="K73" s="370"/>
      <c r="L73" s="370"/>
      <c r="M73" s="370"/>
      <c r="N73" s="365">
        <f>P73+P74</f>
        <v>0</v>
      </c>
      <c r="O73" s="366" t="s">
        <v>486</v>
      </c>
      <c r="P73" s="167">
        <v>0</v>
      </c>
      <c r="Q73" s="166" t="s">
        <v>487</v>
      </c>
      <c r="R73" s="167">
        <v>0</v>
      </c>
      <c r="S73" s="366" t="s">
        <v>488</v>
      </c>
      <c r="T73" s="365">
        <f>R73+R74</f>
        <v>0</v>
      </c>
      <c r="U73" s="370" t="str">
        <f>AE50</f>
        <v>さくらボン・ディ・ボーラ</v>
      </c>
      <c r="V73" s="370"/>
      <c r="W73" s="370"/>
      <c r="X73" s="370"/>
      <c r="Y73" s="370"/>
      <c r="Z73" s="370"/>
      <c r="AA73" s="370"/>
      <c r="AB73" s="297" t="s">
        <v>479</v>
      </c>
      <c r="AC73" s="298" t="s">
        <v>497</v>
      </c>
      <c r="AD73" s="298" t="s">
        <v>498</v>
      </c>
      <c r="AE73" s="298" t="s">
        <v>495</v>
      </c>
      <c r="AF73" s="298">
        <v>2</v>
      </c>
      <c r="AG73" s="299" t="s">
        <v>483</v>
      </c>
    </row>
    <row r="74" spans="2:33" s="183" customFormat="1" ht="15.95" customHeight="1" x14ac:dyDescent="0.15">
      <c r="B74" s="341"/>
      <c r="C74" s="341"/>
      <c r="D74" s="368"/>
      <c r="E74" s="368"/>
      <c r="F74" s="368"/>
      <c r="G74" s="370"/>
      <c r="H74" s="370"/>
      <c r="I74" s="370"/>
      <c r="J74" s="370"/>
      <c r="K74" s="370"/>
      <c r="L74" s="370"/>
      <c r="M74" s="370"/>
      <c r="N74" s="365"/>
      <c r="O74" s="366"/>
      <c r="P74" s="167">
        <v>0</v>
      </c>
      <c r="Q74" s="166" t="s">
        <v>487</v>
      </c>
      <c r="R74" s="167">
        <v>0</v>
      </c>
      <c r="S74" s="366"/>
      <c r="T74" s="365"/>
      <c r="U74" s="370"/>
      <c r="V74" s="370"/>
      <c r="W74" s="370"/>
      <c r="X74" s="370"/>
      <c r="Y74" s="370"/>
      <c r="Z74" s="370"/>
      <c r="AA74" s="370"/>
      <c r="AB74" s="297"/>
      <c r="AC74" s="298"/>
      <c r="AD74" s="298"/>
      <c r="AE74" s="298"/>
      <c r="AF74" s="298"/>
      <c r="AG74" s="299"/>
    </row>
    <row r="75" spans="2:33" s="183" customFormat="1" ht="15.95" customHeight="1" x14ac:dyDescent="0.15">
      <c r="B75" s="341" t="s">
        <v>484</v>
      </c>
      <c r="C75" s="341" t="s">
        <v>501</v>
      </c>
      <c r="D75" s="368">
        <v>0.50694444444444442</v>
      </c>
      <c r="E75" s="368"/>
      <c r="F75" s="368"/>
      <c r="G75" s="370" t="str">
        <f>C50</f>
        <v>Ｆ．Ｃ．栃木ジュニア</v>
      </c>
      <c r="H75" s="370"/>
      <c r="I75" s="370"/>
      <c r="J75" s="370"/>
      <c r="K75" s="370"/>
      <c r="L75" s="370"/>
      <c r="M75" s="370"/>
      <c r="N75" s="365">
        <f>P75+P76</f>
        <v>0</v>
      </c>
      <c r="O75" s="366" t="s">
        <v>486</v>
      </c>
      <c r="P75" s="167">
        <v>0</v>
      </c>
      <c r="Q75" s="166" t="s">
        <v>487</v>
      </c>
      <c r="R75" s="167">
        <v>0</v>
      </c>
      <c r="S75" s="366" t="s">
        <v>488</v>
      </c>
      <c r="T75" s="365">
        <f>R75+R76</f>
        <v>0</v>
      </c>
      <c r="U75" s="370" t="str">
        <f>O50</f>
        <v>西部ＦＣ</v>
      </c>
      <c r="V75" s="370"/>
      <c r="W75" s="370"/>
      <c r="X75" s="370"/>
      <c r="Y75" s="370"/>
      <c r="Z75" s="370"/>
      <c r="AA75" s="370"/>
      <c r="AB75" s="297" t="s">
        <v>479</v>
      </c>
      <c r="AC75" s="298" t="s">
        <v>489</v>
      </c>
      <c r="AD75" s="298" t="s">
        <v>490</v>
      </c>
      <c r="AE75" s="298" t="s">
        <v>491</v>
      </c>
      <c r="AF75" s="298">
        <v>8</v>
      </c>
      <c r="AG75" s="299" t="s">
        <v>483</v>
      </c>
    </row>
    <row r="76" spans="2:33" s="183" customFormat="1" ht="15.95" customHeight="1" x14ac:dyDescent="0.15">
      <c r="B76" s="341"/>
      <c r="C76" s="341"/>
      <c r="D76" s="368"/>
      <c r="E76" s="368"/>
      <c r="F76" s="368"/>
      <c r="G76" s="370"/>
      <c r="H76" s="370"/>
      <c r="I76" s="370"/>
      <c r="J76" s="370"/>
      <c r="K76" s="370"/>
      <c r="L76" s="370"/>
      <c r="M76" s="370"/>
      <c r="N76" s="365"/>
      <c r="O76" s="366"/>
      <c r="P76" s="167">
        <v>0</v>
      </c>
      <c r="Q76" s="166" t="s">
        <v>487</v>
      </c>
      <c r="R76" s="167">
        <v>0</v>
      </c>
      <c r="S76" s="366"/>
      <c r="T76" s="365"/>
      <c r="U76" s="370"/>
      <c r="V76" s="370"/>
      <c r="W76" s="370"/>
      <c r="X76" s="370"/>
      <c r="Y76" s="370"/>
      <c r="Z76" s="370"/>
      <c r="AA76" s="370"/>
      <c r="AB76" s="297"/>
      <c r="AC76" s="298"/>
      <c r="AD76" s="298"/>
      <c r="AE76" s="298"/>
      <c r="AF76" s="298"/>
      <c r="AG76" s="299"/>
    </row>
    <row r="77" spans="2:33" s="183" customFormat="1" ht="15.95" customHeight="1" x14ac:dyDescent="0.15">
      <c r="B77" s="341" t="s">
        <v>492</v>
      </c>
      <c r="C77" s="341" t="s">
        <v>501</v>
      </c>
      <c r="D77" s="368">
        <v>0.50694444444444442</v>
      </c>
      <c r="E77" s="368"/>
      <c r="F77" s="368"/>
      <c r="G77" s="370" t="str">
        <f>G50</f>
        <v>今市ジュニオール</v>
      </c>
      <c r="H77" s="370"/>
      <c r="I77" s="370"/>
      <c r="J77" s="370"/>
      <c r="K77" s="370"/>
      <c r="L77" s="370"/>
      <c r="M77" s="370"/>
      <c r="N77" s="365">
        <f>P77+P78</f>
        <v>0</v>
      </c>
      <c r="O77" s="366" t="s">
        <v>486</v>
      </c>
      <c r="P77" s="167">
        <v>0</v>
      </c>
      <c r="Q77" s="166" t="s">
        <v>487</v>
      </c>
      <c r="R77" s="167">
        <v>0</v>
      </c>
      <c r="S77" s="366" t="s">
        <v>488</v>
      </c>
      <c r="T77" s="365">
        <f>R77+R78</f>
        <v>0</v>
      </c>
      <c r="U77" s="370" t="str">
        <f>K50</f>
        <v>国本ジュニアサッカークラブ</v>
      </c>
      <c r="V77" s="370"/>
      <c r="W77" s="370"/>
      <c r="X77" s="370"/>
      <c r="Y77" s="370"/>
      <c r="Z77" s="370"/>
      <c r="AA77" s="370"/>
      <c r="AB77" s="297" t="s">
        <v>479</v>
      </c>
      <c r="AC77" s="298" t="s">
        <v>493</v>
      </c>
      <c r="AD77" s="298" t="s">
        <v>491</v>
      </c>
      <c r="AE77" s="298" t="s">
        <v>490</v>
      </c>
      <c r="AF77" s="298">
        <v>5</v>
      </c>
      <c r="AG77" s="299" t="s">
        <v>483</v>
      </c>
    </row>
    <row r="78" spans="2:33" s="183" customFormat="1" ht="15.95" customHeight="1" x14ac:dyDescent="0.15">
      <c r="B78" s="341"/>
      <c r="C78" s="341"/>
      <c r="D78" s="368"/>
      <c r="E78" s="368"/>
      <c r="F78" s="368"/>
      <c r="G78" s="370"/>
      <c r="H78" s="370"/>
      <c r="I78" s="370"/>
      <c r="J78" s="370"/>
      <c r="K78" s="370"/>
      <c r="L78" s="370"/>
      <c r="M78" s="370"/>
      <c r="N78" s="365"/>
      <c r="O78" s="366"/>
      <c r="P78" s="167">
        <v>0</v>
      </c>
      <c r="Q78" s="166" t="s">
        <v>487</v>
      </c>
      <c r="R78" s="167">
        <v>0</v>
      </c>
      <c r="S78" s="366"/>
      <c r="T78" s="365"/>
      <c r="U78" s="370"/>
      <c r="V78" s="370"/>
      <c r="W78" s="370"/>
      <c r="X78" s="370"/>
      <c r="Y78" s="370"/>
      <c r="Z78" s="370"/>
      <c r="AA78" s="370"/>
      <c r="AB78" s="297"/>
      <c r="AC78" s="298"/>
      <c r="AD78" s="298"/>
      <c r="AE78" s="298"/>
      <c r="AF78" s="298"/>
      <c r="AG78" s="299"/>
    </row>
    <row r="79" spans="2:33" s="183" customFormat="1" ht="15.95" customHeight="1" x14ac:dyDescent="0.15">
      <c r="B79" s="341" t="s">
        <v>484</v>
      </c>
      <c r="C79" s="341" t="s">
        <v>502</v>
      </c>
      <c r="D79" s="368">
        <v>0.53472222222222221</v>
      </c>
      <c r="E79" s="368"/>
      <c r="F79" s="368"/>
      <c r="G79" s="370" t="str">
        <f>S50</f>
        <v>緑が丘ＹＦＣサッカー教室</v>
      </c>
      <c r="H79" s="370"/>
      <c r="I79" s="370"/>
      <c r="J79" s="370"/>
      <c r="K79" s="370"/>
      <c r="L79" s="370"/>
      <c r="M79" s="370"/>
      <c r="N79" s="365">
        <f>P79+P80</f>
        <v>0</v>
      </c>
      <c r="O79" s="366" t="s">
        <v>486</v>
      </c>
      <c r="P79" s="167">
        <v>0</v>
      </c>
      <c r="Q79" s="166" t="s">
        <v>487</v>
      </c>
      <c r="R79" s="167">
        <v>0</v>
      </c>
      <c r="S79" s="366" t="s">
        <v>488</v>
      </c>
      <c r="T79" s="365">
        <f>R79+R80</f>
        <v>0</v>
      </c>
      <c r="U79" s="370" t="str">
        <f>AE50</f>
        <v>さくらボン・ディ・ボーラ</v>
      </c>
      <c r="V79" s="370"/>
      <c r="W79" s="370"/>
      <c r="X79" s="370"/>
      <c r="Y79" s="370"/>
      <c r="Z79" s="370"/>
      <c r="AA79" s="370"/>
      <c r="AB79" s="297" t="s">
        <v>479</v>
      </c>
      <c r="AC79" s="298" t="s">
        <v>495</v>
      </c>
      <c r="AD79" s="298" t="s">
        <v>496</v>
      </c>
      <c r="AE79" s="298" t="s">
        <v>497</v>
      </c>
      <c r="AF79" s="298">
        <v>4</v>
      </c>
      <c r="AG79" s="299" t="s">
        <v>483</v>
      </c>
    </row>
    <row r="80" spans="2:33" s="183" customFormat="1" ht="15.95" customHeight="1" x14ac:dyDescent="0.15">
      <c r="B80" s="341"/>
      <c r="C80" s="341"/>
      <c r="D80" s="368"/>
      <c r="E80" s="368"/>
      <c r="F80" s="368"/>
      <c r="G80" s="370"/>
      <c r="H80" s="370"/>
      <c r="I80" s="370"/>
      <c r="J80" s="370"/>
      <c r="K80" s="370"/>
      <c r="L80" s="370"/>
      <c r="M80" s="370"/>
      <c r="N80" s="365"/>
      <c r="O80" s="366"/>
      <c r="P80" s="167">
        <v>0</v>
      </c>
      <c r="Q80" s="166" t="s">
        <v>487</v>
      </c>
      <c r="R80" s="167">
        <v>0</v>
      </c>
      <c r="S80" s="366"/>
      <c r="T80" s="365"/>
      <c r="U80" s="370"/>
      <c r="V80" s="370"/>
      <c r="W80" s="370"/>
      <c r="X80" s="370"/>
      <c r="Y80" s="370"/>
      <c r="Z80" s="370"/>
      <c r="AA80" s="370"/>
      <c r="AB80" s="297"/>
      <c r="AC80" s="298"/>
      <c r="AD80" s="298"/>
      <c r="AE80" s="298"/>
      <c r="AF80" s="298"/>
      <c r="AG80" s="299"/>
    </row>
    <row r="81" spans="2:34" s="183" customFormat="1" ht="15.95" customHeight="1" x14ac:dyDescent="0.15">
      <c r="B81" s="341" t="s">
        <v>492</v>
      </c>
      <c r="C81" s="341" t="s">
        <v>502</v>
      </c>
      <c r="D81" s="368">
        <v>0.53472222222222221</v>
      </c>
      <c r="E81" s="368"/>
      <c r="F81" s="368"/>
      <c r="G81" s="370" t="str">
        <f>W50</f>
        <v>喜連川ＳＣＪｒ</v>
      </c>
      <c r="H81" s="370"/>
      <c r="I81" s="370"/>
      <c r="J81" s="370"/>
      <c r="K81" s="370"/>
      <c r="L81" s="370"/>
      <c r="M81" s="370"/>
      <c r="N81" s="365">
        <f>P81+P82</f>
        <v>0</v>
      </c>
      <c r="O81" s="366" t="s">
        <v>486</v>
      </c>
      <c r="P81" s="167">
        <v>0</v>
      </c>
      <c r="Q81" s="166" t="s">
        <v>487</v>
      </c>
      <c r="R81" s="167">
        <v>0</v>
      </c>
      <c r="S81" s="366" t="s">
        <v>488</v>
      </c>
      <c r="T81" s="365">
        <f>R81+R82</f>
        <v>0</v>
      </c>
      <c r="U81" s="370" t="str">
        <f>AA50</f>
        <v>高根沢西フットボールクラブ</v>
      </c>
      <c r="V81" s="370"/>
      <c r="W81" s="370"/>
      <c r="X81" s="370"/>
      <c r="Y81" s="370"/>
      <c r="Z81" s="370"/>
      <c r="AA81" s="370"/>
      <c r="AB81" s="297" t="s">
        <v>479</v>
      </c>
      <c r="AC81" s="298" t="s">
        <v>498</v>
      </c>
      <c r="AD81" s="298" t="s">
        <v>497</v>
      </c>
      <c r="AE81" s="298" t="s">
        <v>496</v>
      </c>
      <c r="AF81" s="298">
        <v>1</v>
      </c>
      <c r="AG81" s="299" t="s">
        <v>483</v>
      </c>
    </row>
    <row r="82" spans="2:34" s="183" customFormat="1" ht="15.95" customHeight="1" x14ac:dyDescent="0.15">
      <c r="B82" s="341"/>
      <c r="C82" s="341"/>
      <c r="D82" s="368"/>
      <c r="E82" s="368"/>
      <c r="F82" s="368"/>
      <c r="G82" s="370"/>
      <c r="H82" s="370"/>
      <c r="I82" s="370"/>
      <c r="J82" s="370"/>
      <c r="K82" s="370"/>
      <c r="L82" s="370"/>
      <c r="M82" s="370"/>
      <c r="N82" s="365"/>
      <c r="O82" s="366"/>
      <c r="P82" s="167">
        <v>0</v>
      </c>
      <c r="Q82" s="166" t="s">
        <v>487</v>
      </c>
      <c r="R82" s="167">
        <v>0</v>
      </c>
      <c r="S82" s="366"/>
      <c r="T82" s="365"/>
      <c r="U82" s="370"/>
      <c r="V82" s="370"/>
      <c r="W82" s="370"/>
      <c r="X82" s="370"/>
      <c r="Y82" s="370"/>
      <c r="Z82" s="370"/>
      <c r="AA82" s="370"/>
      <c r="AB82" s="297"/>
      <c r="AC82" s="298"/>
      <c r="AD82" s="298"/>
      <c r="AE82" s="298"/>
      <c r="AF82" s="298"/>
      <c r="AG82" s="299"/>
    </row>
    <row r="83" spans="2:34" ht="8.1" customHeight="1" x14ac:dyDescent="0.15"/>
    <row r="84" spans="2:34" ht="20.100000000000001" customHeight="1" x14ac:dyDescent="0.15">
      <c r="B84" s="326" t="str">
        <f>I46</f>
        <v>N</v>
      </c>
      <c r="C84" s="327"/>
      <c r="D84" s="327"/>
      <c r="E84" s="328"/>
      <c r="F84" s="379" t="str">
        <f>B86</f>
        <v>Ｆ．Ｃ．栃木ジュニア</v>
      </c>
      <c r="G84" s="380"/>
      <c r="H84" s="379" t="str">
        <f>B88</f>
        <v>今市ジュニオール</v>
      </c>
      <c r="I84" s="380"/>
      <c r="J84" s="332" t="str">
        <f>B90</f>
        <v>国本ジュニアサッカークラブ</v>
      </c>
      <c r="K84" s="333"/>
      <c r="L84" s="316" t="str">
        <f>B92</f>
        <v>西部ＦＣ</v>
      </c>
      <c r="M84" s="317"/>
      <c r="N84" s="373" t="s">
        <v>503</v>
      </c>
      <c r="O84" s="373" t="s">
        <v>504</v>
      </c>
      <c r="P84" s="417" t="s">
        <v>666</v>
      </c>
      <c r="Q84" s="373" t="s">
        <v>505</v>
      </c>
      <c r="R84" s="111"/>
      <c r="S84" s="326" t="str">
        <f>Y46</f>
        <v>NN</v>
      </c>
      <c r="T84" s="327"/>
      <c r="U84" s="327"/>
      <c r="V84" s="328"/>
      <c r="W84" s="383" t="str">
        <f>S50</f>
        <v>緑が丘ＹＦＣサッカー教室</v>
      </c>
      <c r="X84" s="384"/>
      <c r="Y84" s="383" t="str">
        <f>W50</f>
        <v>喜連川ＳＣＪｒ</v>
      </c>
      <c r="Z84" s="384"/>
      <c r="AA84" s="320" t="str">
        <f>AA50</f>
        <v>高根沢西フットボールクラブ</v>
      </c>
      <c r="AB84" s="321"/>
      <c r="AC84" s="379" t="str">
        <f>AE50</f>
        <v>さくらボン・ディ・ボーラ</v>
      </c>
      <c r="AD84" s="380"/>
      <c r="AE84" s="373" t="s">
        <v>503</v>
      </c>
      <c r="AF84" s="373" t="s">
        <v>504</v>
      </c>
      <c r="AG84" s="417" t="s">
        <v>666</v>
      </c>
      <c r="AH84" s="373" t="s">
        <v>505</v>
      </c>
    </row>
    <row r="85" spans="2:34" ht="20.100000000000001" customHeight="1" x14ac:dyDescent="0.15">
      <c r="B85" s="329"/>
      <c r="C85" s="330"/>
      <c r="D85" s="330"/>
      <c r="E85" s="331"/>
      <c r="F85" s="381"/>
      <c r="G85" s="382"/>
      <c r="H85" s="381"/>
      <c r="I85" s="382"/>
      <c r="J85" s="334"/>
      <c r="K85" s="335"/>
      <c r="L85" s="318"/>
      <c r="M85" s="319"/>
      <c r="N85" s="374"/>
      <c r="O85" s="374"/>
      <c r="P85" s="418"/>
      <c r="Q85" s="374"/>
      <c r="R85" s="111"/>
      <c r="S85" s="329"/>
      <c r="T85" s="330"/>
      <c r="U85" s="330"/>
      <c r="V85" s="331"/>
      <c r="W85" s="385"/>
      <c r="X85" s="386"/>
      <c r="Y85" s="385"/>
      <c r="Z85" s="386"/>
      <c r="AA85" s="322"/>
      <c r="AB85" s="323"/>
      <c r="AC85" s="381"/>
      <c r="AD85" s="382"/>
      <c r="AE85" s="374"/>
      <c r="AF85" s="374"/>
      <c r="AG85" s="418"/>
      <c r="AH85" s="374"/>
    </row>
    <row r="86" spans="2:34" ht="20.100000000000001" customHeight="1" x14ac:dyDescent="0.15">
      <c r="B86" s="336" t="str">
        <f>C50</f>
        <v>Ｆ．Ｃ．栃木ジュニア</v>
      </c>
      <c r="C86" s="375"/>
      <c r="D86" s="375"/>
      <c r="E86" s="337"/>
      <c r="F86" s="310"/>
      <c r="G86" s="311"/>
      <c r="H86" s="114">
        <f>N59</f>
        <v>0</v>
      </c>
      <c r="I86" s="114">
        <f>T59</f>
        <v>0</v>
      </c>
      <c r="J86" s="114">
        <f>N67</f>
        <v>0</v>
      </c>
      <c r="K86" s="114">
        <f>T67</f>
        <v>0</v>
      </c>
      <c r="L86" s="114">
        <f>N75</f>
        <v>0</v>
      </c>
      <c r="M86" s="114">
        <f>T75</f>
        <v>0</v>
      </c>
      <c r="N86" s="300">
        <f>COUNTIF(F87:M87,"○")*3+COUNTIF(F87:M87,"△")</f>
        <v>3</v>
      </c>
      <c r="O86" s="300">
        <f>H86-I86+J86-K86+L86-M86</f>
        <v>0</v>
      </c>
      <c r="P86" s="300">
        <f>H86+J86+L86</f>
        <v>0</v>
      </c>
      <c r="Q86" s="371"/>
      <c r="R86" s="166"/>
      <c r="S86" s="336" t="str">
        <f>S50</f>
        <v>緑が丘ＹＦＣサッカー教室</v>
      </c>
      <c r="T86" s="375"/>
      <c r="U86" s="375"/>
      <c r="V86" s="337"/>
      <c r="W86" s="310"/>
      <c r="X86" s="311"/>
      <c r="Y86" s="114">
        <f>N63</f>
        <v>0</v>
      </c>
      <c r="Z86" s="114">
        <f>T63</f>
        <v>0</v>
      </c>
      <c r="AA86" s="114">
        <f>N71</f>
        <v>0</v>
      </c>
      <c r="AB86" s="114">
        <f>T71</f>
        <v>0</v>
      </c>
      <c r="AC86" s="114">
        <f>N79</f>
        <v>0</v>
      </c>
      <c r="AD86" s="114">
        <f>T79</f>
        <v>0</v>
      </c>
      <c r="AE86" s="300">
        <f>COUNTIF(W87:AD87,"○")*3+COUNTIF(W87:AD87,"△")</f>
        <v>3</v>
      </c>
      <c r="AF86" s="300">
        <f>Y86-Z86+AA86-AB86+AC86-AD86</f>
        <v>0</v>
      </c>
      <c r="AG86" s="300">
        <f>Y86+AA86+AC86</f>
        <v>0</v>
      </c>
      <c r="AH86" s="371"/>
    </row>
    <row r="87" spans="2:34" ht="20.100000000000001" customHeight="1" x14ac:dyDescent="0.15">
      <c r="B87" s="338"/>
      <c r="C87" s="376"/>
      <c r="D87" s="376"/>
      <c r="E87" s="339"/>
      <c r="F87" s="312"/>
      <c r="G87" s="313"/>
      <c r="H87" s="302" t="str">
        <f>IF(H86&gt;I86,"○",IF(H86&lt;I86,"×",IF(H86=I86,"△")))</f>
        <v>△</v>
      </c>
      <c r="I87" s="303"/>
      <c r="J87" s="302" t="str">
        <f>IF(J86&gt;K86,"○",IF(J86&lt;K86,"×",IF(J86=K86,"△")))</f>
        <v>△</v>
      </c>
      <c r="K87" s="303"/>
      <c r="L87" s="302" t="str">
        <f>IF(L86&gt;M86,"○",IF(L86&lt;M86,"×",IF(L86=M86,"△")))</f>
        <v>△</v>
      </c>
      <c r="M87" s="303"/>
      <c r="N87" s="301"/>
      <c r="O87" s="301"/>
      <c r="P87" s="301"/>
      <c r="Q87" s="372"/>
      <c r="R87" s="166"/>
      <c r="S87" s="338"/>
      <c r="T87" s="376"/>
      <c r="U87" s="376"/>
      <c r="V87" s="339"/>
      <c r="W87" s="312"/>
      <c r="X87" s="313"/>
      <c r="Y87" s="302" t="str">
        <f>IF(Y86&gt;Z86,"○",IF(Y86&lt;Z86,"×",IF(Y86=Z86,"△")))</f>
        <v>△</v>
      </c>
      <c r="Z87" s="303"/>
      <c r="AA87" s="302" t="str">
        <f>IF(AA86&gt;AB86,"○",IF(AA86&lt;AB86,"×",IF(AA86=AB86,"△")))</f>
        <v>△</v>
      </c>
      <c r="AB87" s="303"/>
      <c r="AC87" s="302" t="str">
        <f>IF(AC86&gt;AD86,"○",IF(AC86&lt;AD86,"×",IF(AC86=AD86,"△")))</f>
        <v>△</v>
      </c>
      <c r="AD87" s="303"/>
      <c r="AE87" s="301"/>
      <c r="AF87" s="301"/>
      <c r="AG87" s="301"/>
      <c r="AH87" s="372"/>
    </row>
    <row r="88" spans="2:34" ht="20.100000000000001" customHeight="1" x14ac:dyDescent="0.15">
      <c r="B88" s="336" t="str">
        <f>G50</f>
        <v>今市ジュニオール</v>
      </c>
      <c r="C88" s="375"/>
      <c r="D88" s="375"/>
      <c r="E88" s="337"/>
      <c r="F88" s="114">
        <f>I86</f>
        <v>0</v>
      </c>
      <c r="G88" s="114">
        <f>H86</f>
        <v>0</v>
      </c>
      <c r="H88" s="310"/>
      <c r="I88" s="311"/>
      <c r="J88" s="114">
        <f>N77</f>
        <v>0</v>
      </c>
      <c r="K88" s="114">
        <f>T77</f>
        <v>0</v>
      </c>
      <c r="L88" s="114">
        <f>N69</f>
        <v>0</v>
      </c>
      <c r="M88" s="114">
        <f>T69</f>
        <v>0</v>
      </c>
      <c r="N88" s="300">
        <f>COUNTIF(F89:M89,"○")*3+COUNTIF(F89:M89,"△")</f>
        <v>3</v>
      </c>
      <c r="O88" s="300">
        <f>F88-G88+J88-K88+L88-M88</f>
        <v>0</v>
      </c>
      <c r="P88" s="300">
        <f>H88+J88+L88</f>
        <v>0</v>
      </c>
      <c r="Q88" s="371"/>
      <c r="R88" s="166"/>
      <c r="S88" s="316" t="str">
        <f>W50</f>
        <v>喜連川ＳＣＪｒ</v>
      </c>
      <c r="T88" s="377"/>
      <c r="U88" s="377"/>
      <c r="V88" s="317"/>
      <c r="W88" s="114">
        <f>Z86</f>
        <v>0</v>
      </c>
      <c r="X88" s="114">
        <f>Y86</f>
        <v>0</v>
      </c>
      <c r="Y88" s="310"/>
      <c r="Z88" s="311"/>
      <c r="AA88" s="114">
        <f>N81</f>
        <v>0</v>
      </c>
      <c r="AB88" s="114">
        <f>T81</f>
        <v>0</v>
      </c>
      <c r="AC88" s="114">
        <f>N73</f>
        <v>0</v>
      </c>
      <c r="AD88" s="114">
        <f>T73</f>
        <v>0</v>
      </c>
      <c r="AE88" s="300">
        <f>COUNTIF(W89:AD89,"○")*3+COUNTIF(W89:AD89,"△")</f>
        <v>3</v>
      </c>
      <c r="AF88" s="300">
        <f>W88-X88+AA88-AB88+AC88-AD88</f>
        <v>0</v>
      </c>
      <c r="AG88" s="300">
        <f>Y88+AA88+AC88</f>
        <v>0</v>
      </c>
      <c r="AH88" s="371"/>
    </row>
    <row r="89" spans="2:34" ht="20.100000000000001" customHeight="1" x14ac:dyDescent="0.15">
      <c r="B89" s="338"/>
      <c r="C89" s="376"/>
      <c r="D89" s="376"/>
      <c r="E89" s="339"/>
      <c r="F89" s="302" t="str">
        <f>IF(F88&gt;G88,"○",IF(F88&lt;G88,"×",IF(F88=G88,"△")))</f>
        <v>△</v>
      </c>
      <c r="G89" s="303"/>
      <c r="H89" s="312"/>
      <c r="I89" s="313"/>
      <c r="J89" s="302" t="str">
        <f>IF(J88&gt;K88,"○",IF(J88&lt;K88,"×",IF(J88=K88,"△")))</f>
        <v>△</v>
      </c>
      <c r="K89" s="303"/>
      <c r="L89" s="302" t="str">
        <f>IF(L88&gt;M88,"○",IF(L88&lt;M88,"×",IF(L88=M88,"△")))</f>
        <v>△</v>
      </c>
      <c r="M89" s="303"/>
      <c r="N89" s="301"/>
      <c r="O89" s="301"/>
      <c r="P89" s="301"/>
      <c r="Q89" s="372"/>
      <c r="R89" s="166"/>
      <c r="S89" s="318"/>
      <c r="T89" s="378"/>
      <c r="U89" s="378"/>
      <c r="V89" s="319"/>
      <c r="W89" s="302" t="str">
        <f>IF(W88&gt;X88,"○",IF(W88&lt;X88,"×",IF(W88=X88,"△")))</f>
        <v>△</v>
      </c>
      <c r="X89" s="303"/>
      <c r="Y89" s="312"/>
      <c r="Z89" s="313"/>
      <c r="AA89" s="302" t="str">
        <f>IF(AA88&gt;AB88,"○",IF(AA88&lt;AB88,"×",IF(AA88=AB88,"△")))</f>
        <v>△</v>
      </c>
      <c r="AB89" s="303"/>
      <c r="AC89" s="302" t="str">
        <f>IF(AC88&gt;AD88,"○",IF(AC88&lt;AD88,"×",IF(AC88=AD88,"△")))</f>
        <v>△</v>
      </c>
      <c r="AD89" s="303"/>
      <c r="AE89" s="301"/>
      <c r="AF89" s="301"/>
      <c r="AG89" s="301"/>
      <c r="AH89" s="372"/>
    </row>
    <row r="90" spans="2:34" ht="20.100000000000001" customHeight="1" x14ac:dyDescent="0.15">
      <c r="B90" s="336" t="str">
        <f>K50</f>
        <v>国本ジュニアサッカークラブ</v>
      </c>
      <c r="C90" s="375"/>
      <c r="D90" s="375"/>
      <c r="E90" s="337"/>
      <c r="F90" s="114">
        <f>K86</f>
        <v>0</v>
      </c>
      <c r="G90" s="114">
        <f>J86</f>
        <v>0</v>
      </c>
      <c r="H90" s="114">
        <f>K88</f>
        <v>0</v>
      </c>
      <c r="I90" s="114">
        <f>J88</f>
        <v>0</v>
      </c>
      <c r="J90" s="310"/>
      <c r="K90" s="311"/>
      <c r="L90" s="114">
        <f>N61</f>
        <v>0</v>
      </c>
      <c r="M90" s="114">
        <f>T61</f>
        <v>0</v>
      </c>
      <c r="N90" s="300">
        <f>COUNTIF(F91:M91,"○")*3+COUNTIF(F91:M91,"△")</f>
        <v>3</v>
      </c>
      <c r="O90" s="300">
        <f>F90-G90+H90-I90+L90-M90</f>
        <v>0</v>
      </c>
      <c r="P90" s="300">
        <f>F90+H90+L90</f>
        <v>0</v>
      </c>
      <c r="Q90" s="371"/>
      <c r="R90" s="166"/>
      <c r="S90" s="336" t="str">
        <f>AA50</f>
        <v>高根沢西フットボールクラブ</v>
      </c>
      <c r="T90" s="375"/>
      <c r="U90" s="375"/>
      <c r="V90" s="337"/>
      <c r="W90" s="114">
        <f>AB86</f>
        <v>0</v>
      </c>
      <c r="X90" s="114">
        <f>AA86</f>
        <v>0</v>
      </c>
      <c r="Y90" s="114">
        <f>AB88</f>
        <v>0</v>
      </c>
      <c r="Z90" s="114">
        <f>AA88</f>
        <v>0</v>
      </c>
      <c r="AA90" s="310"/>
      <c r="AB90" s="311"/>
      <c r="AC90" s="114">
        <f>N65</f>
        <v>0</v>
      </c>
      <c r="AD90" s="114">
        <f>T65</f>
        <v>0</v>
      </c>
      <c r="AE90" s="300">
        <f>COUNTIF(W91:AD91,"○")*3+COUNTIF(W91:AD91,"△")</f>
        <v>3</v>
      </c>
      <c r="AF90" s="300">
        <f>W90-X90+Y90-Z90+AC90-AD90</f>
        <v>0</v>
      </c>
      <c r="AG90" s="300">
        <f>W90+Y90+AC90</f>
        <v>0</v>
      </c>
      <c r="AH90" s="371"/>
    </row>
    <row r="91" spans="2:34" ht="20.100000000000001" customHeight="1" x14ac:dyDescent="0.15">
      <c r="B91" s="338"/>
      <c r="C91" s="376"/>
      <c r="D91" s="376"/>
      <c r="E91" s="339"/>
      <c r="F91" s="302" t="str">
        <f>IF(F90&gt;G90,"○",IF(F90&lt;G90,"×",IF(F90=G90,"△")))</f>
        <v>△</v>
      </c>
      <c r="G91" s="303"/>
      <c r="H91" s="302" t="str">
        <f>IF(H90&gt;I90,"○",IF(H90&lt;I90,"×",IF(H90=I90,"△")))</f>
        <v>△</v>
      </c>
      <c r="I91" s="303"/>
      <c r="J91" s="312"/>
      <c r="K91" s="313"/>
      <c r="L91" s="302" t="str">
        <f>IF(L90&gt;M90,"○",IF(L90&lt;M90,"×",IF(L90=M90,"△")))</f>
        <v>△</v>
      </c>
      <c r="M91" s="303"/>
      <c r="N91" s="301"/>
      <c r="O91" s="301"/>
      <c r="P91" s="301"/>
      <c r="Q91" s="372"/>
      <c r="R91" s="166"/>
      <c r="S91" s="338"/>
      <c r="T91" s="376"/>
      <c r="U91" s="376"/>
      <c r="V91" s="339"/>
      <c r="W91" s="302" t="str">
        <f>IF(W90&gt;X90,"○",IF(W90&lt;X90,"×",IF(W90=X90,"△")))</f>
        <v>△</v>
      </c>
      <c r="X91" s="303"/>
      <c r="Y91" s="302" t="str">
        <f>IF(Y90&gt;Z90,"○",IF(Y90&lt;Z90,"×",IF(Y90=Z90,"△")))</f>
        <v>△</v>
      </c>
      <c r="Z91" s="303"/>
      <c r="AA91" s="312"/>
      <c r="AB91" s="313"/>
      <c r="AC91" s="302" t="str">
        <f>IF(AC90&gt;AD90,"○",IF(AC90&lt;AD90,"×",IF(AC90=AD90,"△")))</f>
        <v>△</v>
      </c>
      <c r="AD91" s="303"/>
      <c r="AE91" s="301"/>
      <c r="AF91" s="301"/>
      <c r="AG91" s="301"/>
      <c r="AH91" s="372"/>
    </row>
    <row r="92" spans="2:34" ht="20.100000000000001" customHeight="1" x14ac:dyDescent="0.15">
      <c r="B92" s="316" t="str">
        <f>O50</f>
        <v>西部ＦＣ</v>
      </c>
      <c r="C92" s="377"/>
      <c r="D92" s="377"/>
      <c r="E92" s="317"/>
      <c r="F92" s="114">
        <f>M86</f>
        <v>0</v>
      </c>
      <c r="G92" s="114">
        <f>L86</f>
        <v>0</v>
      </c>
      <c r="H92" s="114">
        <f>M88</f>
        <v>0</v>
      </c>
      <c r="I92" s="114">
        <f>L88</f>
        <v>0</v>
      </c>
      <c r="J92" s="114">
        <f>M90</f>
        <v>0</v>
      </c>
      <c r="K92" s="114">
        <f>L90</f>
        <v>0</v>
      </c>
      <c r="L92" s="310"/>
      <c r="M92" s="311"/>
      <c r="N92" s="300">
        <f>COUNTIF(F93:M93,"○")*3+COUNTIF(F93:M93,"△")</f>
        <v>3</v>
      </c>
      <c r="O92" s="300">
        <f>F92-G92+H92-I92+J92-K92</f>
        <v>0</v>
      </c>
      <c r="P92" s="300">
        <f>F92+H92+J92</f>
        <v>0</v>
      </c>
      <c r="Q92" s="371"/>
      <c r="R92" s="166"/>
      <c r="S92" s="379" t="str">
        <f>AE50</f>
        <v>さくらボン・ディ・ボーラ</v>
      </c>
      <c r="T92" s="415"/>
      <c r="U92" s="415"/>
      <c r="V92" s="380"/>
      <c r="W92" s="114">
        <f>AD86</f>
        <v>0</v>
      </c>
      <c r="X92" s="114">
        <f>AC86</f>
        <v>0</v>
      </c>
      <c r="Y92" s="114">
        <f>AD88</f>
        <v>0</v>
      </c>
      <c r="Z92" s="114">
        <f>AC88</f>
        <v>0</v>
      </c>
      <c r="AA92" s="114">
        <f>AD90</f>
        <v>0</v>
      </c>
      <c r="AB92" s="114">
        <f>AC90</f>
        <v>0</v>
      </c>
      <c r="AC92" s="310"/>
      <c r="AD92" s="311"/>
      <c r="AE92" s="300">
        <f>COUNTIF(W93:AD93,"○")*3+COUNTIF(W93:AD93,"△")</f>
        <v>3</v>
      </c>
      <c r="AF92" s="300">
        <f>W92-X92+Y92-Z92+AA92-AB92</f>
        <v>0</v>
      </c>
      <c r="AG92" s="300">
        <f>W92+Y92+AA92</f>
        <v>0</v>
      </c>
      <c r="AH92" s="371"/>
    </row>
    <row r="93" spans="2:34" ht="20.100000000000001" customHeight="1" x14ac:dyDescent="0.15">
      <c r="B93" s="318"/>
      <c r="C93" s="378"/>
      <c r="D93" s="378"/>
      <c r="E93" s="319"/>
      <c r="F93" s="302" t="str">
        <f>IF(F92&gt;G92,"○",IF(F92&lt;G92,"×",IF(F92=G92,"△")))</f>
        <v>△</v>
      </c>
      <c r="G93" s="303"/>
      <c r="H93" s="302" t="str">
        <f>IF(H92&gt;I92,"○",IF(H92&lt;I92,"×",IF(H92=I92,"△")))</f>
        <v>△</v>
      </c>
      <c r="I93" s="303"/>
      <c r="J93" s="302" t="str">
        <f>IF(J92&gt;K92,"○",IF(J92&lt;K92,"×",IF(J92=K92,"△")))</f>
        <v>△</v>
      </c>
      <c r="K93" s="303"/>
      <c r="L93" s="312"/>
      <c r="M93" s="313"/>
      <c r="N93" s="301"/>
      <c r="O93" s="301"/>
      <c r="P93" s="301"/>
      <c r="Q93" s="372"/>
      <c r="R93" s="166"/>
      <c r="S93" s="381"/>
      <c r="T93" s="416"/>
      <c r="U93" s="416"/>
      <c r="V93" s="382"/>
      <c r="W93" s="302" t="str">
        <f>IF(W92&gt;X92,"○",IF(W92&lt;X92,"×",IF(W92=X92,"△")))</f>
        <v>△</v>
      </c>
      <c r="X93" s="303"/>
      <c r="Y93" s="302" t="str">
        <f>IF(Y92&gt;Z92,"○",IF(Y92&lt;Z92,"×",IF(Y92=Z92,"△")))</f>
        <v>△</v>
      </c>
      <c r="Z93" s="303"/>
      <c r="AA93" s="302" t="str">
        <f>IF(AA92&gt;AB92,"○",IF(AA92&lt;AB92,"×",IF(AA92=AB92,"△")))</f>
        <v>△</v>
      </c>
      <c r="AB93" s="303"/>
      <c r="AC93" s="312"/>
      <c r="AD93" s="313"/>
      <c r="AE93" s="301"/>
      <c r="AF93" s="301"/>
      <c r="AG93" s="301"/>
      <c r="AH93" s="372"/>
    </row>
  </sheetData>
  <mergeCells count="462">
    <mergeCell ref="AG86:AG87"/>
    <mergeCell ref="AG88:AG89"/>
    <mergeCell ref="AG90:AG91"/>
    <mergeCell ref="AG92:AG93"/>
    <mergeCell ref="U59:AA60"/>
    <mergeCell ref="U61:AA62"/>
    <mergeCell ref="U63:AA64"/>
    <mergeCell ref="U65:AA66"/>
    <mergeCell ref="U67:AA68"/>
    <mergeCell ref="U69:AA70"/>
    <mergeCell ref="U71:AA72"/>
    <mergeCell ref="U73:AA74"/>
    <mergeCell ref="U75:AA76"/>
    <mergeCell ref="U77:AA78"/>
    <mergeCell ref="U79:AA80"/>
    <mergeCell ref="U81:AA82"/>
    <mergeCell ref="AE63:AE64"/>
    <mergeCell ref="AF63:AF64"/>
    <mergeCell ref="AG63:AG64"/>
    <mergeCell ref="AG59:AG60"/>
    <mergeCell ref="AF61:AF62"/>
    <mergeCell ref="AG61:AG62"/>
    <mergeCell ref="AC61:AC62"/>
    <mergeCell ref="AD61:AD62"/>
    <mergeCell ref="U19:AA20"/>
    <mergeCell ref="U22:AA23"/>
    <mergeCell ref="U25:AA26"/>
    <mergeCell ref="U28:AA29"/>
    <mergeCell ref="U31:AA32"/>
    <mergeCell ref="P84:P85"/>
    <mergeCell ref="P86:P87"/>
    <mergeCell ref="P88:P89"/>
    <mergeCell ref="P90:P91"/>
    <mergeCell ref="W49:X49"/>
    <mergeCell ref="AA49:AB49"/>
    <mergeCell ref="AA50:AB57"/>
    <mergeCell ref="T65:T66"/>
    <mergeCell ref="AB61:AB62"/>
    <mergeCell ref="AB81:AB82"/>
    <mergeCell ref="Y88:Z89"/>
    <mergeCell ref="AB25:AB26"/>
    <mergeCell ref="S84:V85"/>
    <mergeCell ref="AA84:AB85"/>
    <mergeCell ref="U44:X44"/>
    <mergeCell ref="Y44:AH44"/>
    <mergeCell ref="AD59:AD60"/>
    <mergeCell ref="AE59:AE60"/>
    <mergeCell ref="AF59:AF60"/>
    <mergeCell ref="C40:F41"/>
    <mergeCell ref="K40:L41"/>
    <mergeCell ref="M40:M41"/>
    <mergeCell ref="N40:N41"/>
    <mergeCell ref="O40:O41"/>
    <mergeCell ref="P40:P41"/>
    <mergeCell ref="S40:V41"/>
    <mergeCell ref="C38:F39"/>
    <mergeCell ref="I38:J39"/>
    <mergeCell ref="M38:M39"/>
    <mergeCell ref="N38:N39"/>
    <mergeCell ref="O38:O39"/>
    <mergeCell ref="P38:P39"/>
    <mergeCell ref="S38:V39"/>
    <mergeCell ref="G39:H39"/>
    <mergeCell ref="K39:L39"/>
    <mergeCell ref="G41:H41"/>
    <mergeCell ref="I41:J41"/>
    <mergeCell ref="C36:F37"/>
    <mergeCell ref="G36:H37"/>
    <mergeCell ref="M36:M37"/>
    <mergeCell ref="P36:P37"/>
    <mergeCell ref="S36:V37"/>
    <mergeCell ref="W36:X37"/>
    <mergeCell ref="I37:J37"/>
    <mergeCell ref="K37:L37"/>
    <mergeCell ref="Y37:Z37"/>
    <mergeCell ref="AC25:AC26"/>
    <mergeCell ref="AD25:AD26"/>
    <mergeCell ref="AE25:AE26"/>
    <mergeCell ref="AF25:AF26"/>
    <mergeCell ref="AG25:AG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AB28:AB29"/>
    <mergeCell ref="AC28:AC29"/>
    <mergeCell ref="AD28:AD29"/>
    <mergeCell ref="AE28:AE29"/>
    <mergeCell ref="AG19:AG20"/>
    <mergeCell ref="B22:B23"/>
    <mergeCell ref="C22:E23"/>
    <mergeCell ref="G22:M23"/>
    <mergeCell ref="N22:N23"/>
    <mergeCell ref="O22:O23"/>
    <mergeCell ref="S22:S23"/>
    <mergeCell ref="T22:T23"/>
    <mergeCell ref="AB22:AB23"/>
    <mergeCell ref="AC22:AC23"/>
    <mergeCell ref="AD22:AD23"/>
    <mergeCell ref="AE22:AE23"/>
    <mergeCell ref="AF22:AF23"/>
    <mergeCell ref="AG22:AG23"/>
    <mergeCell ref="B19:B20"/>
    <mergeCell ref="C19:E20"/>
    <mergeCell ref="G19:M20"/>
    <mergeCell ref="N19:N20"/>
    <mergeCell ref="O19:O20"/>
    <mergeCell ref="S19:S20"/>
    <mergeCell ref="T19:T20"/>
    <mergeCell ref="AB19:AB20"/>
    <mergeCell ref="AC19:AC20"/>
    <mergeCell ref="AD19:AD20"/>
    <mergeCell ref="B6:C6"/>
    <mergeCell ref="F6:G6"/>
    <mergeCell ref="J6:K6"/>
    <mergeCell ref="N6:O6"/>
    <mergeCell ref="T6:U6"/>
    <mergeCell ref="X6:Y6"/>
    <mergeCell ref="AB6:AC6"/>
    <mergeCell ref="B7:C14"/>
    <mergeCell ref="A1:L1"/>
    <mergeCell ref="N1:S1"/>
    <mergeCell ref="U1:X1"/>
    <mergeCell ref="Y1:AH1"/>
    <mergeCell ref="J3:K3"/>
    <mergeCell ref="X3:Y3"/>
    <mergeCell ref="AF6:AG6"/>
    <mergeCell ref="F7:G14"/>
    <mergeCell ref="J7:K14"/>
    <mergeCell ref="N7:O14"/>
    <mergeCell ref="T7:U14"/>
    <mergeCell ref="X7:Y14"/>
    <mergeCell ref="AB7:AC14"/>
    <mergeCell ref="AF7:AG14"/>
    <mergeCell ref="AG16:AG17"/>
    <mergeCell ref="T16:T17"/>
    <mergeCell ref="AB16:AB17"/>
    <mergeCell ref="AC16:AC17"/>
    <mergeCell ref="AD16:AD17"/>
    <mergeCell ref="AE16:AE17"/>
    <mergeCell ref="B16:B17"/>
    <mergeCell ref="G16:M17"/>
    <mergeCell ref="N16:N17"/>
    <mergeCell ref="O16:O17"/>
    <mergeCell ref="S16:S17"/>
    <mergeCell ref="C16:E17"/>
    <mergeCell ref="U16:AA17"/>
    <mergeCell ref="C34:F35"/>
    <mergeCell ref="G34:H35"/>
    <mergeCell ref="I34:J35"/>
    <mergeCell ref="K34:L35"/>
    <mergeCell ref="M34:M35"/>
    <mergeCell ref="P34:P35"/>
    <mergeCell ref="S34:V35"/>
    <mergeCell ref="W34:X35"/>
    <mergeCell ref="Y34:Z35"/>
    <mergeCell ref="N34:N35"/>
    <mergeCell ref="G61:M62"/>
    <mergeCell ref="N61:N62"/>
    <mergeCell ref="O61:O62"/>
    <mergeCell ref="S61:S62"/>
    <mergeCell ref="AC34:AC35"/>
    <mergeCell ref="AD34:AD35"/>
    <mergeCell ref="AE34:AE35"/>
    <mergeCell ref="AF34:AF35"/>
    <mergeCell ref="O34:O35"/>
    <mergeCell ref="AA34:AB35"/>
    <mergeCell ref="AF36:AF37"/>
    <mergeCell ref="N36:N37"/>
    <mergeCell ref="O36:O37"/>
    <mergeCell ref="AF38:AF39"/>
    <mergeCell ref="AF40:AF41"/>
    <mergeCell ref="Y38:Z39"/>
    <mergeCell ref="W39:X39"/>
    <mergeCell ref="AA40:AB41"/>
    <mergeCell ref="AC40:AC41"/>
    <mergeCell ref="AD40:AD41"/>
    <mergeCell ref="AE40:AE41"/>
    <mergeCell ref="AE49:AF49"/>
    <mergeCell ref="A44:L44"/>
    <mergeCell ref="N44:S44"/>
    <mergeCell ref="I46:J46"/>
    <mergeCell ref="Y46:Z46"/>
    <mergeCell ref="C49:D49"/>
    <mergeCell ref="G49:H49"/>
    <mergeCell ref="K49:L49"/>
    <mergeCell ref="O49:P49"/>
    <mergeCell ref="S49:T49"/>
    <mergeCell ref="AE50:AF57"/>
    <mergeCell ref="B59:B60"/>
    <mergeCell ref="C59:C60"/>
    <mergeCell ref="D59:F60"/>
    <mergeCell ref="G59:M60"/>
    <mergeCell ref="N59:N60"/>
    <mergeCell ref="O59:O60"/>
    <mergeCell ref="S59:S60"/>
    <mergeCell ref="T59:T60"/>
    <mergeCell ref="C50:D57"/>
    <mergeCell ref="G50:H57"/>
    <mergeCell ref="K50:L57"/>
    <mergeCell ref="O50:P57"/>
    <mergeCell ref="S50:T57"/>
    <mergeCell ref="W50:X57"/>
    <mergeCell ref="AB59:AB60"/>
    <mergeCell ref="AC59:AC60"/>
    <mergeCell ref="AE61:AE62"/>
    <mergeCell ref="AB63:AB64"/>
    <mergeCell ref="AC63:AC64"/>
    <mergeCell ref="AD63:AD64"/>
    <mergeCell ref="AD65:AD66"/>
    <mergeCell ref="AE65:AE66"/>
    <mergeCell ref="C63:C64"/>
    <mergeCell ref="B65:B66"/>
    <mergeCell ref="C65:C66"/>
    <mergeCell ref="D65:F66"/>
    <mergeCell ref="G65:M66"/>
    <mergeCell ref="N65:N66"/>
    <mergeCell ref="O65:O66"/>
    <mergeCell ref="B63:B64"/>
    <mergeCell ref="G63:M64"/>
    <mergeCell ref="N63:N64"/>
    <mergeCell ref="O63:O64"/>
    <mergeCell ref="S63:S64"/>
    <mergeCell ref="T63:T64"/>
    <mergeCell ref="D63:F64"/>
    <mergeCell ref="T61:T62"/>
    <mergeCell ref="B61:B62"/>
    <mergeCell ref="C61:C62"/>
    <mergeCell ref="D61:F62"/>
    <mergeCell ref="AF65:AF66"/>
    <mergeCell ref="AG65:AG66"/>
    <mergeCell ref="AB65:AB66"/>
    <mergeCell ref="AC65:AC66"/>
    <mergeCell ref="S65:S66"/>
    <mergeCell ref="G67:M68"/>
    <mergeCell ref="N67:N68"/>
    <mergeCell ref="O67:O68"/>
    <mergeCell ref="S67:S68"/>
    <mergeCell ref="AF67:AF68"/>
    <mergeCell ref="AG67:AG68"/>
    <mergeCell ref="AC67:AC68"/>
    <mergeCell ref="AD67:AD68"/>
    <mergeCell ref="AE67:AE68"/>
    <mergeCell ref="B71:B72"/>
    <mergeCell ref="C71:C72"/>
    <mergeCell ref="D71:F72"/>
    <mergeCell ref="G71:M72"/>
    <mergeCell ref="N71:N72"/>
    <mergeCell ref="O71:O72"/>
    <mergeCell ref="T67:T68"/>
    <mergeCell ref="AB67:AB68"/>
    <mergeCell ref="T71:T72"/>
    <mergeCell ref="AB71:AB72"/>
    <mergeCell ref="B69:B70"/>
    <mergeCell ref="G69:M70"/>
    <mergeCell ref="N69:N70"/>
    <mergeCell ref="O69:O70"/>
    <mergeCell ref="S69:S70"/>
    <mergeCell ref="T69:T70"/>
    <mergeCell ref="C69:C70"/>
    <mergeCell ref="D69:F70"/>
    <mergeCell ref="B67:B68"/>
    <mergeCell ref="C67:C68"/>
    <mergeCell ref="D67:F68"/>
    <mergeCell ref="AC71:AC72"/>
    <mergeCell ref="S71:S72"/>
    <mergeCell ref="AB69:AB70"/>
    <mergeCell ref="AC69:AC70"/>
    <mergeCell ref="AD69:AD70"/>
    <mergeCell ref="AD71:AD72"/>
    <mergeCell ref="AE71:AE72"/>
    <mergeCell ref="AF71:AF72"/>
    <mergeCell ref="AG71:AG72"/>
    <mergeCell ref="AE69:AE70"/>
    <mergeCell ref="AF69:AF70"/>
    <mergeCell ref="AG69:AG70"/>
    <mergeCell ref="B75:B76"/>
    <mergeCell ref="G75:M76"/>
    <mergeCell ref="N75:N76"/>
    <mergeCell ref="O75:O76"/>
    <mergeCell ref="S75:S76"/>
    <mergeCell ref="T75:T76"/>
    <mergeCell ref="AB77:AB78"/>
    <mergeCell ref="B73:B74"/>
    <mergeCell ref="C73:C74"/>
    <mergeCell ref="D73:F74"/>
    <mergeCell ref="G73:M74"/>
    <mergeCell ref="N73:N74"/>
    <mergeCell ref="O73:O74"/>
    <mergeCell ref="S73:S74"/>
    <mergeCell ref="B77:B78"/>
    <mergeCell ref="C77:C78"/>
    <mergeCell ref="D77:F78"/>
    <mergeCell ref="G77:M78"/>
    <mergeCell ref="N77:N78"/>
    <mergeCell ref="O77:O78"/>
    <mergeCell ref="AC77:AC78"/>
    <mergeCell ref="AD77:AD78"/>
    <mergeCell ref="AE77:AE78"/>
    <mergeCell ref="AF77:AF78"/>
    <mergeCell ref="AG77:AG78"/>
    <mergeCell ref="AF73:AF74"/>
    <mergeCell ref="AG73:AG74"/>
    <mergeCell ref="C75:C76"/>
    <mergeCell ref="D75:F76"/>
    <mergeCell ref="AC73:AC74"/>
    <mergeCell ref="AD73:AD74"/>
    <mergeCell ref="AE73:AE74"/>
    <mergeCell ref="AC75:AC76"/>
    <mergeCell ref="AD75:AD76"/>
    <mergeCell ref="AE75:AE76"/>
    <mergeCell ref="AF75:AF76"/>
    <mergeCell ref="AG75:AG76"/>
    <mergeCell ref="T73:T74"/>
    <mergeCell ref="AB73:AB74"/>
    <mergeCell ref="S77:S78"/>
    <mergeCell ref="T77:T78"/>
    <mergeCell ref="AB75:AB76"/>
    <mergeCell ref="B81:B82"/>
    <mergeCell ref="C81:C82"/>
    <mergeCell ref="D81:F82"/>
    <mergeCell ref="G81:M82"/>
    <mergeCell ref="N81:N82"/>
    <mergeCell ref="B79:B80"/>
    <mergeCell ref="C79:C80"/>
    <mergeCell ref="D79:F80"/>
    <mergeCell ref="G79:M80"/>
    <mergeCell ref="N79:N80"/>
    <mergeCell ref="AE84:AE85"/>
    <mergeCell ref="AD79:AD80"/>
    <mergeCell ref="AF84:AF85"/>
    <mergeCell ref="N84:N85"/>
    <mergeCell ref="O84:O85"/>
    <mergeCell ref="Q84:Q85"/>
    <mergeCell ref="AE79:AE80"/>
    <mergeCell ref="AF79:AF80"/>
    <mergeCell ref="AH84:AH85"/>
    <mergeCell ref="AG79:AG80"/>
    <mergeCell ref="O79:O80"/>
    <mergeCell ref="AD81:AD82"/>
    <mergeCell ref="AE81:AE82"/>
    <mergeCell ref="S79:S80"/>
    <mergeCell ref="T79:T80"/>
    <mergeCell ref="AB79:AB80"/>
    <mergeCell ref="AF81:AF82"/>
    <mergeCell ref="AG81:AG82"/>
    <mergeCell ref="O81:O82"/>
    <mergeCell ref="S81:S82"/>
    <mergeCell ref="T81:T82"/>
    <mergeCell ref="AC81:AC82"/>
    <mergeCell ref="AC79:AC80"/>
    <mergeCell ref="AG84:AG85"/>
    <mergeCell ref="B84:E85"/>
    <mergeCell ref="F84:G85"/>
    <mergeCell ref="H84:I85"/>
    <mergeCell ref="J84:K85"/>
    <mergeCell ref="L84:M85"/>
    <mergeCell ref="W84:X85"/>
    <mergeCell ref="Y84:Z85"/>
    <mergeCell ref="AC84:AD85"/>
    <mergeCell ref="AH86:AH87"/>
    <mergeCell ref="H87:I87"/>
    <mergeCell ref="Y87:Z87"/>
    <mergeCell ref="AA87:AB87"/>
    <mergeCell ref="AC87:AD87"/>
    <mergeCell ref="J87:K87"/>
    <mergeCell ref="L87:M87"/>
    <mergeCell ref="B86:E87"/>
    <mergeCell ref="F86:G87"/>
    <mergeCell ref="N86:N87"/>
    <mergeCell ref="O86:O87"/>
    <mergeCell ref="Q86:Q87"/>
    <mergeCell ref="S86:V87"/>
    <mergeCell ref="W86:X87"/>
    <mergeCell ref="AE86:AE87"/>
    <mergeCell ref="AF86:AF87"/>
    <mergeCell ref="J89:K89"/>
    <mergeCell ref="L89:M89"/>
    <mergeCell ref="W89:X89"/>
    <mergeCell ref="AA89:AB89"/>
    <mergeCell ref="AC89:AD89"/>
    <mergeCell ref="B88:E89"/>
    <mergeCell ref="H88:I89"/>
    <mergeCell ref="N88:N89"/>
    <mergeCell ref="O88:O89"/>
    <mergeCell ref="Q88:Q89"/>
    <mergeCell ref="S88:V89"/>
    <mergeCell ref="F89:G89"/>
    <mergeCell ref="F93:G93"/>
    <mergeCell ref="H93:I93"/>
    <mergeCell ref="J93:K93"/>
    <mergeCell ref="W93:X93"/>
    <mergeCell ref="Y93:Z93"/>
    <mergeCell ref="AA93:AB93"/>
    <mergeCell ref="J90:K91"/>
    <mergeCell ref="N90:N91"/>
    <mergeCell ref="O90:O91"/>
    <mergeCell ref="Q90:Q91"/>
    <mergeCell ref="S90:V91"/>
    <mergeCell ref="P92:P93"/>
    <mergeCell ref="AE88:AE89"/>
    <mergeCell ref="AF88:AF89"/>
    <mergeCell ref="AH88:AH89"/>
    <mergeCell ref="B92:E93"/>
    <mergeCell ref="L92:M93"/>
    <mergeCell ref="N92:N93"/>
    <mergeCell ref="O92:O93"/>
    <mergeCell ref="Q92:Q93"/>
    <mergeCell ref="S92:V93"/>
    <mergeCell ref="AA90:AB91"/>
    <mergeCell ref="AE90:AE91"/>
    <mergeCell ref="AF90:AF91"/>
    <mergeCell ref="AC92:AD93"/>
    <mergeCell ref="AE92:AE93"/>
    <mergeCell ref="AF92:AF93"/>
    <mergeCell ref="B90:E91"/>
    <mergeCell ref="AH90:AH91"/>
    <mergeCell ref="F91:G91"/>
    <mergeCell ref="H91:I91"/>
    <mergeCell ref="L91:M91"/>
    <mergeCell ref="W91:X91"/>
    <mergeCell ref="Y91:Z91"/>
    <mergeCell ref="AC91:AD91"/>
    <mergeCell ref="AH92:AH93"/>
    <mergeCell ref="AE19:AE20"/>
    <mergeCell ref="AF19:AF20"/>
    <mergeCell ref="AF16:AF17"/>
    <mergeCell ref="C28:E29"/>
    <mergeCell ref="B31:B32"/>
    <mergeCell ref="C31:E32"/>
    <mergeCell ref="G31:M32"/>
    <mergeCell ref="N31:N32"/>
    <mergeCell ref="O31:O32"/>
    <mergeCell ref="S31:S32"/>
    <mergeCell ref="T31:T32"/>
    <mergeCell ref="B28:B29"/>
    <mergeCell ref="G28:M29"/>
    <mergeCell ref="B25:B26"/>
    <mergeCell ref="C25:E26"/>
    <mergeCell ref="G25:M26"/>
    <mergeCell ref="N25:N26"/>
    <mergeCell ref="O25:O26"/>
    <mergeCell ref="S25:S26"/>
    <mergeCell ref="T25:T26"/>
    <mergeCell ref="T28:T29"/>
    <mergeCell ref="N28:N29"/>
    <mergeCell ref="O28:O29"/>
    <mergeCell ref="S28:S29"/>
    <mergeCell ref="W41:X41"/>
    <mergeCell ref="Y41:Z41"/>
    <mergeCell ref="AA37:AB37"/>
    <mergeCell ref="AA39:AB39"/>
    <mergeCell ref="AC36:AC37"/>
    <mergeCell ref="AD36:AD37"/>
    <mergeCell ref="AE36:AE37"/>
    <mergeCell ref="AC38:AC39"/>
    <mergeCell ref="AD38:AD39"/>
    <mergeCell ref="AE38:AE39"/>
  </mergeCells>
  <phoneticPr fontId="3"/>
  <printOptions horizontalCentered="1"/>
  <pageMargins left="0.59055118110236227" right="0.59055118110236227" top="0.39370078740157483" bottom="0.39370078740157483" header="0" footer="0"/>
  <pageSetup paperSize="9" scale="4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AG85"/>
  <sheetViews>
    <sheetView view="pageBreakPreview" zoomScale="50" zoomScaleNormal="100" zoomScaleSheetLayoutView="50" workbookViewId="0">
      <selection activeCell="U65" sqref="U65:AA66"/>
    </sheetView>
  </sheetViews>
  <sheetFormatPr defaultRowHeight="13.5" x14ac:dyDescent="0.1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 x14ac:dyDescent="0.15">
      <c r="A1" s="354" t="str">
        <f>U12組合せ①!B3</f>
        <v>■第1日  2月26日  一次リーグ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N1" s="355" t="s">
        <v>558</v>
      </c>
      <c r="O1" s="355"/>
      <c r="P1" s="355"/>
      <c r="Q1" s="355"/>
      <c r="R1" s="355"/>
      <c r="T1" s="356" t="s">
        <v>559</v>
      </c>
      <c r="U1" s="356"/>
      <c r="V1" s="356"/>
      <c r="W1" s="356"/>
      <c r="X1" s="357" t="str">
        <f>U12組合せ①!AL27</f>
        <v>五十部運動公園サッカー場B</v>
      </c>
      <c r="Y1" s="357"/>
      <c r="Z1" s="357"/>
      <c r="AA1" s="357"/>
      <c r="AB1" s="357"/>
      <c r="AC1" s="357"/>
      <c r="AD1" s="357"/>
      <c r="AE1" s="357"/>
      <c r="AF1" s="357"/>
      <c r="AG1" s="357"/>
    </row>
    <row r="2" spans="1:33" ht="20.100000000000001" customHeight="1" x14ac:dyDescent="0.15">
      <c r="A2" s="117"/>
      <c r="B2" s="117"/>
      <c r="C2" s="117"/>
      <c r="D2" s="117"/>
      <c r="E2" s="117"/>
      <c r="F2" s="117"/>
      <c r="G2" s="117"/>
      <c r="H2" s="14"/>
      <c r="I2" s="115"/>
      <c r="J2" s="115"/>
      <c r="K2" s="115"/>
      <c r="L2" s="115"/>
      <c r="N2" s="115"/>
      <c r="O2" s="115"/>
      <c r="P2" s="115"/>
      <c r="Q2" s="115"/>
      <c r="R2" s="115"/>
      <c r="T2" s="87"/>
      <c r="U2" s="87"/>
      <c r="V2" s="87"/>
      <c r="W2" s="87"/>
      <c r="X2" s="116"/>
      <c r="Y2" s="116"/>
      <c r="AA2" s="20"/>
      <c r="AB2" s="100"/>
      <c r="AC2" s="100"/>
      <c r="AD2" s="100"/>
      <c r="AE2" s="100"/>
      <c r="AF2" s="100"/>
      <c r="AG2" s="100"/>
    </row>
    <row r="3" spans="1:33" ht="20.100000000000001" customHeight="1" x14ac:dyDescent="0.15">
      <c r="F3" s="29"/>
      <c r="J3" s="358" t="s">
        <v>560</v>
      </c>
      <c r="K3" s="358"/>
      <c r="W3" s="358" t="s">
        <v>561</v>
      </c>
      <c r="X3" s="358"/>
      <c r="Z3" s="20"/>
      <c r="AA3" s="20"/>
      <c r="AB3" s="100"/>
      <c r="AC3" s="100"/>
      <c r="AD3" s="100"/>
      <c r="AE3" s="100"/>
      <c r="AF3" s="100"/>
      <c r="AG3" s="100"/>
    </row>
    <row r="4" spans="1:33" ht="20.100000000000001" customHeight="1" x14ac:dyDescent="0.15">
      <c r="G4" s="2"/>
      <c r="H4" s="2"/>
      <c r="I4" s="2"/>
      <c r="J4" s="3"/>
      <c r="K4" s="2"/>
      <c r="L4" s="2"/>
      <c r="M4" s="2"/>
      <c r="N4" s="2"/>
      <c r="T4" s="2"/>
      <c r="U4" s="2"/>
      <c r="V4" s="2"/>
      <c r="W4" s="2"/>
      <c r="X4" s="19"/>
      <c r="Y4" s="2"/>
      <c r="Z4" s="20"/>
      <c r="AA4" s="20"/>
      <c r="AB4" s="100"/>
      <c r="AC4" s="100"/>
      <c r="AD4" s="100"/>
      <c r="AE4" s="100"/>
      <c r="AF4" s="100"/>
      <c r="AG4" s="100"/>
    </row>
    <row r="5" spans="1:33" ht="20.100000000000001" customHeight="1" x14ac:dyDescent="0.15">
      <c r="F5" s="4"/>
      <c r="H5" s="5"/>
      <c r="J5" s="6"/>
      <c r="K5" s="5"/>
      <c r="N5" s="4"/>
      <c r="S5" s="4"/>
      <c r="V5" s="5"/>
      <c r="W5" s="6"/>
      <c r="Y5" s="5"/>
      <c r="Z5" s="5"/>
      <c r="AA5" s="6"/>
      <c r="AB5" s="17"/>
    </row>
    <row r="6" spans="1:33" ht="20.100000000000001" customHeight="1" x14ac:dyDescent="0.15">
      <c r="B6" s="359"/>
      <c r="C6" s="359"/>
      <c r="D6" s="7"/>
      <c r="E6" s="7"/>
      <c r="F6" s="250">
        <v>1</v>
      </c>
      <c r="G6" s="250"/>
      <c r="H6" s="11"/>
      <c r="I6" s="11"/>
      <c r="J6" s="250">
        <v>2</v>
      </c>
      <c r="K6" s="250"/>
      <c r="L6" s="11"/>
      <c r="M6" s="11"/>
      <c r="N6" s="250">
        <v>3</v>
      </c>
      <c r="O6" s="250"/>
      <c r="P6" s="26"/>
      <c r="Q6" s="11"/>
      <c r="R6" s="11"/>
      <c r="S6" s="250">
        <v>4</v>
      </c>
      <c r="T6" s="250"/>
      <c r="U6" s="11"/>
      <c r="V6" s="11"/>
      <c r="W6" s="250">
        <v>5</v>
      </c>
      <c r="X6" s="250"/>
      <c r="Y6" s="11"/>
      <c r="Z6" s="11"/>
      <c r="AA6" s="250">
        <v>6</v>
      </c>
      <c r="AB6" s="250"/>
      <c r="AC6" s="7"/>
      <c r="AD6" s="7"/>
      <c r="AE6" s="360"/>
      <c r="AF6" s="361"/>
    </row>
    <row r="7" spans="1:33" ht="20.100000000000001" customHeight="1" x14ac:dyDescent="0.15">
      <c r="B7" s="347"/>
      <c r="C7" s="347"/>
      <c r="D7" s="8"/>
      <c r="E7" s="8"/>
      <c r="F7" s="350" t="str">
        <f>U12組合せ①!AM31</f>
        <v>ともぞうサッカークラブ</v>
      </c>
      <c r="G7" s="350"/>
      <c r="H7" s="8"/>
      <c r="I7" s="8"/>
      <c r="J7" s="350" t="str">
        <f>U12組合せ①!AO31</f>
        <v>ＧＲＳ足利Ｊｒ．</v>
      </c>
      <c r="K7" s="350"/>
      <c r="L7" s="8"/>
      <c r="M7" s="8"/>
      <c r="N7" s="350" t="str">
        <f>U12組合せ①!AQ31</f>
        <v>フットボールクラブ片岡</v>
      </c>
      <c r="O7" s="350"/>
      <c r="P7" s="9"/>
      <c r="Q7" s="8"/>
      <c r="R7" s="8"/>
      <c r="S7" s="350" t="str">
        <f>U12組合せ①!AT31</f>
        <v>ＦＣカンピオーネ</v>
      </c>
      <c r="T7" s="350"/>
      <c r="U7" s="8"/>
      <c r="V7" s="8"/>
      <c r="W7" s="350" t="str">
        <f>U12組合せ①!AV31</f>
        <v>紫塚ＦＣ</v>
      </c>
      <c r="X7" s="350"/>
      <c r="Y7" s="8"/>
      <c r="Z7" s="8"/>
      <c r="AA7" s="350" t="str">
        <f>U12組合せ①!AX31</f>
        <v>ＦＣ毛野</v>
      </c>
      <c r="AB7" s="350"/>
      <c r="AC7" s="8"/>
      <c r="AD7" s="8"/>
      <c r="AE7" s="352"/>
      <c r="AF7" s="353"/>
    </row>
    <row r="8" spans="1:33" ht="20.100000000000001" customHeight="1" x14ac:dyDescent="0.15">
      <c r="B8" s="347"/>
      <c r="C8" s="347"/>
      <c r="D8" s="8"/>
      <c r="E8" s="8"/>
      <c r="F8" s="350"/>
      <c r="G8" s="350"/>
      <c r="H8" s="8"/>
      <c r="I8" s="8"/>
      <c r="J8" s="350"/>
      <c r="K8" s="350"/>
      <c r="L8" s="8"/>
      <c r="M8" s="8"/>
      <c r="N8" s="350"/>
      <c r="O8" s="350"/>
      <c r="P8" s="9"/>
      <c r="Q8" s="8"/>
      <c r="R8" s="8"/>
      <c r="S8" s="350"/>
      <c r="T8" s="350"/>
      <c r="U8" s="8"/>
      <c r="V8" s="8"/>
      <c r="W8" s="350"/>
      <c r="X8" s="350"/>
      <c r="Y8" s="8"/>
      <c r="Z8" s="8"/>
      <c r="AA8" s="350"/>
      <c r="AB8" s="350"/>
      <c r="AC8" s="8"/>
      <c r="AD8" s="8"/>
      <c r="AE8" s="352"/>
      <c r="AF8" s="353"/>
    </row>
    <row r="9" spans="1:33" ht="20.100000000000001" customHeight="1" x14ac:dyDescent="0.15">
      <c r="B9" s="347"/>
      <c r="C9" s="347"/>
      <c r="D9" s="8"/>
      <c r="E9" s="8"/>
      <c r="F9" s="350"/>
      <c r="G9" s="350"/>
      <c r="H9" s="8"/>
      <c r="I9" s="8"/>
      <c r="J9" s="350"/>
      <c r="K9" s="350"/>
      <c r="L9" s="8"/>
      <c r="M9" s="8"/>
      <c r="N9" s="350"/>
      <c r="O9" s="350"/>
      <c r="P9" s="9"/>
      <c r="Q9" s="8"/>
      <c r="R9" s="8"/>
      <c r="S9" s="350"/>
      <c r="T9" s="350"/>
      <c r="U9" s="8"/>
      <c r="V9" s="8"/>
      <c r="W9" s="350"/>
      <c r="X9" s="350"/>
      <c r="Y9" s="8"/>
      <c r="Z9" s="8"/>
      <c r="AA9" s="350"/>
      <c r="AB9" s="350"/>
      <c r="AC9" s="8"/>
      <c r="AD9" s="8"/>
      <c r="AE9" s="352"/>
      <c r="AF9" s="353"/>
    </row>
    <row r="10" spans="1:33" ht="20.100000000000001" customHeight="1" x14ac:dyDescent="0.15">
      <c r="B10" s="347"/>
      <c r="C10" s="347"/>
      <c r="D10" s="8"/>
      <c r="E10" s="8"/>
      <c r="F10" s="350"/>
      <c r="G10" s="350"/>
      <c r="H10" s="8"/>
      <c r="I10" s="8"/>
      <c r="J10" s="350"/>
      <c r="K10" s="350"/>
      <c r="L10" s="8"/>
      <c r="M10" s="8"/>
      <c r="N10" s="350"/>
      <c r="O10" s="350"/>
      <c r="P10" s="9"/>
      <c r="Q10" s="8"/>
      <c r="R10" s="8"/>
      <c r="S10" s="350"/>
      <c r="T10" s="350"/>
      <c r="U10" s="8"/>
      <c r="V10" s="8"/>
      <c r="W10" s="350"/>
      <c r="X10" s="350"/>
      <c r="Y10" s="8"/>
      <c r="Z10" s="8"/>
      <c r="AA10" s="350"/>
      <c r="AB10" s="350"/>
      <c r="AC10" s="8"/>
      <c r="AD10" s="8"/>
      <c r="AE10" s="352"/>
      <c r="AF10" s="353"/>
    </row>
    <row r="11" spans="1:33" ht="20.100000000000001" customHeight="1" x14ac:dyDescent="0.15">
      <c r="B11" s="347"/>
      <c r="C11" s="347"/>
      <c r="D11" s="8"/>
      <c r="E11" s="8"/>
      <c r="F11" s="350"/>
      <c r="G11" s="350"/>
      <c r="H11" s="8"/>
      <c r="I11" s="8"/>
      <c r="J11" s="350"/>
      <c r="K11" s="350"/>
      <c r="L11" s="8"/>
      <c r="M11" s="8"/>
      <c r="N11" s="350"/>
      <c r="O11" s="350"/>
      <c r="P11" s="9"/>
      <c r="Q11" s="8"/>
      <c r="R11" s="8"/>
      <c r="S11" s="350"/>
      <c r="T11" s="350"/>
      <c r="U11" s="8"/>
      <c r="V11" s="8"/>
      <c r="W11" s="350"/>
      <c r="X11" s="350"/>
      <c r="Y11" s="8"/>
      <c r="Z11" s="8"/>
      <c r="AA11" s="350"/>
      <c r="AB11" s="350"/>
      <c r="AC11" s="8"/>
      <c r="AD11" s="8"/>
      <c r="AE11" s="352"/>
      <c r="AF11" s="353"/>
    </row>
    <row r="12" spans="1:33" ht="20.100000000000001" customHeight="1" x14ac:dyDescent="0.15">
      <c r="B12" s="347"/>
      <c r="C12" s="347"/>
      <c r="D12" s="8"/>
      <c r="E12" s="8"/>
      <c r="F12" s="350"/>
      <c r="G12" s="350"/>
      <c r="H12" s="8"/>
      <c r="I12" s="8"/>
      <c r="J12" s="350"/>
      <c r="K12" s="350"/>
      <c r="L12" s="8"/>
      <c r="M12" s="8"/>
      <c r="N12" s="350"/>
      <c r="O12" s="350"/>
      <c r="P12" s="9"/>
      <c r="Q12" s="8"/>
      <c r="R12" s="8"/>
      <c r="S12" s="350"/>
      <c r="T12" s="350"/>
      <c r="U12" s="8"/>
      <c r="V12" s="8"/>
      <c r="W12" s="350"/>
      <c r="X12" s="350"/>
      <c r="Y12" s="8"/>
      <c r="Z12" s="8"/>
      <c r="AA12" s="350"/>
      <c r="AB12" s="350"/>
      <c r="AC12" s="8"/>
      <c r="AD12" s="8"/>
      <c r="AE12" s="352"/>
      <c r="AF12" s="353"/>
    </row>
    <row r="13" spans="1:33" ht="20.100000000000001" customHeight="1" x14ac:dyDescent="0.15">
      <c r="B13" s="347"/>
      <c r="C13" s="347"/>
      <c r="D13" s="9"/>
      <c r="E13" s="9"/>
      <c r="F13" s="350"/>
      <c r="G13" s="350"/>
      <c r="H13" s="9"/>
      <c r="I13" s="9"/>
      <c r="J13" s="350"/>
      <c r="K13" s="350"/>
      <c r="L13" s="9"/>
      <c r="M13" s="9"/>
      <c r="N13" s="350"/>
      <c r="O13" s="350"/>
      <c r="P13" s="9"/>
      <c r="Q13" s="9"/>
      <c r="R13" s="9"/>
      <c r="S13" s="350"/>
      <c r="T13" s="350"/>
      <c r="U13" s="9"/>
      <c r="V13" s="9"/>
      <c r="W13" s="350"/>
      <c r="X13" s="350"/>
      <c r="Y13" s="9"/>
      <c r="Z13" s="9"/>
      <c r="AA13" s="350"/>
      <c r="AB13" s="350"/>
      <c r="AC13" s="9"/>
      <c r="AD13" s="9"/>
      <c r="AE13" s="352"/>
      <c r="AF13" s="353"/>
    </row>
    <row r="14" spans="1:33" ht="20.100000000000001" customHeight="1" x14ac:dyDescent="0.15">
      <c r="B14" s="347"/>
      <c r="C14" s="347"/>
      <c r="D14" s="9"/>
      <c r="E14" s="9"/>
      <c r="F14" s="350"/>
      <c r="G14" s="350"/>
      <c r="H14" s="9"/>
      <c r="I14" s="9"/>
      <c r="J14" s="350"/>
      <c r="K14" s="350"/>
      <c r="L14" s="9"/>
      <c r="M14" s="9"/>
      <c r="N14" s="350"/>
      <c r="O14" s="350"/>
      <c r="P14" s="9"/>
      <c r="Q14" s="9"/>
      <c r="R14" s="9"/>
      <c r="S14" s="350"/>
      <c r="T14" s="350"/>
      <c r="U14" s="9"/>
      <c r="V14" s="9"/>
      <c r="W14" s="350"/>
      <c r="X14" s="350"/>
      <c r="Y14" s="9"/>
      <c r="Z14" s="9"/>
      <c r="AA14" s="350"/>
      <c r="AB14" s="350"/>
      <c r="AC14" s="9"/>
      <c r="AD14" s="9"/>
      <c r="AE14" s="352"/>
      <c r="AF14" s="353"/>
    </row>
    <row r="15" spans="1:33" ht="20.100000000000001" customHeight="1" x14ac:dyDescent="0.15">
      <c r="C15" s="86"/>
      <c r="D15" s="86"/>
      <c r="G15" s="86"/>
      <c r="H15" s="86"/>
      <c r="K15" s="86"/>
      <c r="L15" s="86"/>
      <c r="O15" s="86"/>
      <c r="P15" s="86"/>
      <c r="T15" s="86"/>
      <c r="U15" s="86"/>
      <c r="X15" s="86"/>
      <c r="Y15" s="86"/>
      <c r="AB15" s="120" t="s">
        <v>479</v>
      </c>
      <c r="AC15" s="18" t="s">
        <v>480</v>
      </c>
      <c r="AD15" s="18" t="s">
        <v>481</v>
      </c>
      <c r="AE15" s="18" t="s">
        <v>481</v>
      </c>
      <c r="AF15" s="18" t="s">
        <v>482</v>
      </c>
      <c r="AG15" s="103" t="s">
        <v>483</v>
      </c>
    </row>
    <row r="16" spans="1:33" ht="20.100000000000001" customHeight="1" x14ac:dyDescent="0.15">
      <c r="A16" s="7"/>
      <c r="B16" s="341" t="s">
        <v>485</v>
      </c>
      <c r="C16" s="342">
        <v>0.39583333333333331</v>
      </c>
      <c r="D16" s="342"/>
      <c r="E16" s="342"/>
      <c r="G16" s="343" t="str">
        <f>F7</f>
        <v>ともぞうサッカークラブ</v>
      </c>
      <c r="H16" s="343"/>
      <c r="I16" s="343"/>
      <c r="J16" s="343"/>
      <c r="K16" s="343"/>
      <c r="L16" s="343"/>
      <c r="M16" s="343"/>
      <c r="N16" s="344">
        <f>P16+P17</f>
        <v>0</v>
      </c>
      <c r="O16" s="345" t="s">
        <v>486</v>
      </c>
      <c r="P16" s="12">
        <v>0</v>
      </c>
      <c r="Q16" s="22" t="s">
        <v>510</v>
      </c>
      <c r="R16" s="12">
        <v>0</v>
      </c>
      <c r="S16" s="345" t="s">
        <v>488</v>
      </c>
      <c r="T16" s="344">
        <f>R16+R17</f>
        <v>0</v>
      </c>
      <c r="U16" s="343" t="str">
        <f>J7</f>
        <v>ＧＲＳ足利Ｊｒ．</v>
      </c>
      <c r="V16" s="343"/>
      <c r="W16" s="343"/>
      <c r="X16" s="343"/>
      <c r="Y16" s="343"/>
      <c r="Z16" s="343"/>
      <c r="AA16" s="343"/>
      <c r="AB16" s="297" t="s">
        <v>479</v>
      </c>
      <c r="AC16" s="340" t="s">
        <v>490</v>
      </c>
      <c r="AD16" s="340" t="s">
        <v>498</v>
      </c>
      <c r="AE16" s="340" t="s">
        <v>489</v>
      </c>
      <c r="AF16" s="340">
        <v>6</v>
      </c>
      <c r="AG16" s="299" t="s">
        <v>483</v>
      </c>
    </row>
    <row r="17" spans="1:33" ht="20.100000000000001" customHeight="1" x14ac:dyDescent="0.15">
      <c r="A17" s="7"/>
      <c r="B17" s="341"/>
      <c r="C17" s="342"/>
      <c r="D17" s="342"/>
      <c r="E17" s="342"/>
      <c r="G17" s="343"/>
      <c r="H17" s="343"/>
      <c r="I17" s="343"/>
      <c r="J17" s="343"/>
      <c r="K17" s="343"/>
      <c r="L17" s="343"/>
      <c r="M17" s="343"/>
      <c r="N17" s="344"/>
      <c r="O17" s="345"/>
      <c r="P17" s="12">
        <v>0</v>
      </c>
      <c r="Q17" s="22" t="s">
        <v>510</v>
      </c>
      <c r="R17" s="12">
        <v>0</v>
      </c>
      <c r="S17" s="345"/>
      <c r="T17" s="344"/>
      <c r="U17" s="343"/>
      <c r="V17" s="343"/>
      <c r="W17" s="343"/>
      <c r="X17" s="343"/>
      <c r="Y17" s="343"/>
      <c r="Z17" s="343"/>
      <c r="AA17" s="343"/>
      <c r="AB17" s="297"/>
      <c r="AC17" s="340"/>
      <c r="AD17" s="340"/>
      <c r="AE17" s="340"/>
      <c r="AF17" s="340"/>
      <c r="AG17" s="299"/>
    </row>
    <row r="18" spans="1:33" ht="20.100000000000001" customHeight="1" x14ac:dyDescent="0.15">
      <c r="C18" s="16"/>
      <c r="D18" s="16"/>
      <c r="E18" s="15"/>
      <c r="G18" s="45"/>
      <c r="H18" s="45"/>
      <c r="I18" s="10"/>
      <c r="J18" s="10"/>
      <c r="K18" s="45"/>
      <c r="L18" s="45"/>
      <c r="M18" s="10"/>
      <c r="N18" s="27"/>
      <c r="O18" s="45"/>
      <c r="P18" s="12"/>
      <c r="Q18" s="10"/>
      <c r="R18" s="27"/>
      <c r="S18" s="10"/>
      <c r="T18" s="12"/>
      <c r="U18" s="45"/>
      <c r="V18" s="10"/>
      <c r="W18" s="10"/>
      <c r="X18" s="45"/>
      <c r="Y18" s="45"/>
      <c r="Z18" s="10"/>
      <c r="AA18" s="10"/>
      <c r="AB18" s="101"/>
      <c r="AC18" s="24"/>
      <c r="AD18" s="24"/>
      <c r="AE18" s="25"/>
      <c r="AF18" s="25"/>
      <c r="AG18" s="93"/>
    </row>
    <row r="19" spans="1:33" ht="20.100000000000001" customHeight="1" x14ac:dyDescent="0.15">
      <c r="A19" s="7"/>
      <c r="B19" s="341" t="s">
        <v>494</v>
      </c>
      <c r="C19" s="342">
        <v>0.4236111111111111</v>
      </c>
      <c r="D19" s="342"/>
      <c r="E19" s="342"/>
      <c r="G19" s="343" t="str">
        <f>S7</f>
        <v>ＦＣカンピオーネ</v>
      </c>
      <c r="H19" s="343"/>
      <c r="I19" s="343"/>
      <c r="J19" s="343"/>
      <c r="K19" s="343"/>
      <c r="L19" s="343"/>
      <c r="M19" s="343"/>
      <c r="N19" s="344">
        <f>P19+P20</f>
        <v>0</v>
      </c>
      <c r="O19" s="345" t="s">
        <v>486</v>
      </c>
      <c r="P19" s="12">
        <v>0</v>
      </c>
      <c r="Q19" s="22" t="s">
        <v>510</v>
      </c>
      <c r="R19" s="12">
        <v>0</v>
      </c>
      <c r="S19" s="345" t="s">
        <v>488</v>
      </c>
      <c r="T19" s="344">
        <f>R19+R20</f>
        <v>0</v>
      </c>
      <c r="U19" s="343" t="str">
        <f>W7</f>
        <v>紫塚ＦＣ</v>
      </c>
      <c r="V19" s="343"/>
      <c r="W19" s="343"/>
      <c r="X19" s="343"/>
      <c r="Y19" s="343"/>
      <c r="Z19" s="343"/>
      <c r="AA19" s="343"/>
      <c r="AB19" s="297" t="s">
        <v>479</v>
      </c>
      <c r="AC19" s="340" t="s">
        <v>497</v>
      </c>
      <c r="AD19" s="340" t="s">
        <v>495</v>
      </c>
      <c r="AE19" s="340" t="s">
        <v>496</v>
      </c>
      <c r="AF19" s="340">
        <v>3</v>
      </c>
      <c r="AG19" s="299" t="s">
        <v>483</v>
      </c>
    </row>
    <row r="20" spans="1:33" ht="20.100000000000001" customHeight="1" x14ac:dyDescent="0.15">
      <c r="A20" s="7"/>
      <c r="B20" s="341"/>
      <c r="C20" s="342"/>
      <c r="D20" s="342"/>
      <c r="E20" s="342"/>
      <c r="G20" s="343"/>
      <c r="H20" s="343"/>
      <c r="I20" s="343"/>
      <c r="J20" s="343"/>
      <c r="K20" s="343"/>
      <c r="L20" s="343"/>
      <c r="M20" s="343"/>
      <c r="N20" s="344"/>
      <c r="O20" s="345"/>
      <c r="P20" s="12">
        <v>0</v>
      </c>
      <c r="Q20" s="22" t="s">
        <v>510</v>
      </c>
      <c r="R20" s="12">
        <v>0</v>
      </c>
      <c r="S20" s="345"/>
      <c r="T20" s="344"/>
      <c r="U20" s="343"/>
      <c r="V20" s="343"/>
      <c r="W20" s="343"/>
      <c r="X20" s="343"/>
      <c r="Y20" s="343"/>
      <c r="Z20" s="343"/>
      <c r="AA20" s="343"/>
      <c r="AB20" s="297"/>
      <c r="AC20" s="340"/>
      <c r="AD20" s="340"/>
      <c r="AE20" s="340"/>
      <c r="AF20" s="340"/>
      <c r="AG20" s="299"/>
    </row>
    <row r="21" spans="1:33" ht="20.100000000000001" customHeight="1" x14ac:dyDescent="0.15">
      <c r="A21" s="7"/>
      <c r="C21" s="16"/>
      <c r="D21" s="16"/>
      <c r="E21" s="15"/>
      <c r="G21" s="45"/>
      <c r="H21" s="45"/>
      <c r="I21" s="10"/>
      <c r="J21" s="10"/>
      <c r="K21" s="45"/>
      <c r="L21" s="45"/>
      <c r="M21" s="10"/>
      <c r="N21" s="27"/>
      <c r="O21" s="45"/>
      <c r="P21" s="12"/>
      <c r="Q21" s="10"/>
      <c r="R21" s="27"/>
      <c r="S21" s="10"/>
      <c r="T21" s="12"/>
      <c r="U21" s="45"/>
      <c r="V21" s="10"/>
      <c r="W21" s="10"/>
      <c r="X21" s="45"/>
      <c r="Y21" s="45"/>
      <c r="Z21" s="10"/>
      <c r="AA21" s="10"/>
      <c r="AB21" s="101"/>
      <c r="AC21" s="24"/>
      <c r="AD21" s="24"/>
      <c r="AE21" s="25"/>
      <c r="AF21" s="25"/>
      <c r="AG21" s="93"/>
    </row>
    <row r="22" spans="1:33" ht="20.100000000000001" customHeight="1" x14ac:dyDescent="0.15">
      <c r="A22" s="7"/>
      <c r="B22" s="341" t="s">
        <v>499</v>
      </c>
      <c r="C22" s="342">
        <v>0.4513888888888889</v>
      </c>
      <c r="D22" s="342"/>
      <c r="E22" s="342"/>
      <c r="G22" s="343" t="str">
        <f>F7</f>
        <v>ともぞうサッカークラブ</v>
      </c>
      <c r="H22" s="343"/>
      <c r="I22" s="343"/>
      <c r="J22" s="343"/>
      <c r="K22" s="343"/>
      <c r="L22" s="343"/>
      <c r="M22" s="343"/>
      <c r="N22" s="344">
        <f>P22+P23</f>
        <v>0</v>
      </c>
      <c r="O22" s="345" t="s">
        <v>486</v>
      </c>
      <c r="P22" s="12">
        <v>0</v>
      </c>
      <c r="Q22" s="22" t="s">
        <v>510</v>
      </c>
      <c r="R22" s="12">
        <v>0</v>
      </c>
      <c r="S22" s="345" t="s">
        <v>488</v>
      </c>
      <c r="T22" s="344">
        <f>R22+R23</f>
        <v>0</v>
      </c>
      <c r="U22" s="343" t="str">
        <f>N7</f>
        <v>フットボールクラブ片岡</v>
      </c>
      <c r="V22" s="343"/>
      <c r="W22" s="343"/>
      <c r="X22" s="343"/>
      <c r="Y22" s="343"/>
      <c r="Z22" s="343"/>
      <c r="AA22" s="343"/>
      <c r="AB22" s="297" t="s">
        <v>479</v>
      </c>
      <c r="AC22" s="340" t="s">
        <v>489</v>
      </c>
      <c r="AD22" s="340" t="s">
        <v>490</v>
      </c>
      <c r="AE22" s="340" t="s">
        <v>498</v>
      </c>
      <c r="AF22" s="340">
        <v>5</v>
      </c>
      <c r="AG22" s="299" t="s">
        <v>483</v>
      </c>
    </row>
    <row r="23" spans="1:33" ht="20.100000000000001" customHeight="1" x14ac:dyDescent="0.15">
      <c r="A23" s="7"/>
      <c r="B23" s="341"/>
      <c r="C23" s="342"/>
      <c r="D23" s="342"/>
      <c r="E23" s="342"/>
      <c r="G23" s="343"/>
      <c r="H23" s="343"/>
      <c r="I23" s="343"/>
      <c r="J23" s="343"/>
      <c r="K23" s="343"/>
      <c r="L23" s="343"/>
      <c r="M23" s="343"/>
      <c r="N23" s="344"/>
      <c r="O23" s="345"/>
      <c r="P23" s="12">
        <v>0</v>
      </c>
      <c r="Q23" s="22" t="s">
        <v>510</v>
      </c>
      <c r="R23" s="12">
        <v>0</v>
      </c>
      <c r="S23" s="345"/>
      <c r="T23" s="344"/>
      <c r="U23" s="343"/>
      <c r="V23" s="343"/>
      <c r="W23" s="343"/>
      <c r="X23" s="343"/>
      <c r="Y23" s="343"/>
      <c r="Z23" s="343"/>
      <c r="AA23" s="343"/>
      <c r="AB23" s="297"/>
      <c r="AC23" s="340"/>
      <c r="AD23" s="340"/>
      <c r="AE23" s="340"/>
      <c r="AF23" s="340"/>
      <c r="AG23" s="299"/>
    </row>
    <row r="24" spans="1:33" ht="20.100000000000001" customHeight="1" x14ac:dyDescent="0.15">
      <c r="A24" s="7"/>
      <c r="B24" s="44"/>
      <c r="C24" s="29"/>
      <c r="D24" s="29"/>
      <c r="E24" s="29"/>
      <c r="G24" s="45"/>
      <c r="H24" s="45"/>
      <c r="I24" s="45"/>
      <c r="J24" s="45"/>
      <c r="K24" s="45"/>
      <c r="L24" s="45"/>
      <c r="M24" s="45"/>
      <c r="N24" s="118"/>
      <c r="O24" s="119"/>
      <c r="P24" s="12"/>
      <c r="Q24" s="10"/>
      <c r="R24" s="27"/>
      <c r="S24" s="119"/>
      <c r="T24" s="118"/>
      <c r="U24" s="45"/>
      <c r="V24" s="45"/>
      <c r="W24" s="45"/>
      <c r="X24" s="45"/>
      <c r="Y24" s="45"/>
      <c r="Z24" s="45"/>
      <c r="AA24" s="45"/>
      <c r="AB24" s="101"/>
      <c r="AC24" s="24"/>
      <c r="AD24" s="24"/>
      <c r="AE24" s="25"/>
      <c r="AF24" s="25"/>
      <c r="AG24" s="93"/>
    </row>
    <row r="25" spans="1:33" ht="20.100000000000001" customHeight="1" x14ac:dyDescent="0.15">
      <c r="A25" s="7"/>
      <c r="B25" s="341" t="s">
        <v>500</v>
      </c>
      <c r="C25" s="342">
        <v>0.47916666666666669</v>
      </c>
      <c r="D25" s="342"/>
      <c r="E25" s="342"/>
      <c r="G25" s="343" t="str">
        <f>S7</f>
        <v>ＦＣカンピオーネ</v>
      </c>
      <c r="H25" s="343"/>
      <c r="I25" s="343"/>
      <c r="J25" s="343"/>
      <c r="K25" s="343"/>
      <c r="L25" s="343"/>
      <c r="M25" s="343"/>
      <c r="N25" s="344">
        <f>P25+P26</f>
        <v>0</v>
      </c>
      <c r="O25" s="345" t="s">
        <v>486</v>
      </c>
      <c r="P25" s="12">
        <v>0</v>
      </c>
      <c r="Q25" s="22" t="s">
        <v>510</v>
      </c>
      <c r="R25" s="12">
        <v>0</v>
      </c>
      <c r="S25" s="345" t="s">
        <v>488</v>
      </c>
      <c r="T25" s="344">
        <f>R25+R26</f>
        <v>0</v>
      </c>
      <c r="U25" s="343" t="str">
        <f>AA7</f>
        <v>ＦＣ毛野</v>
      </c>
      <c r="V25" s="343"/>
      <c r="W25" s="343"/>
      <c r="X25" s="343"/>
      <c r="Y25" s="343"/>
      <c r="Z25" s="343"/>
      <c r="AA25" s="343"/>
      <c r="AB25" s="297" t="s">
        <v>479</v>
      </c>
      <c r="AC25" s="340" t="s">
        <v>496</v>
      </c>
      <c r="AD25" s="340" t="s">
        <v>497</v>
      </c>
      <c r="AE25" s="340" t="s">
        <v>495</v>
      </c>
      <c r="AF25" s="340">
        <v>2</v>
      </c>
      <c r="AG25" s="299" t="s">
        <v>483</v>
      </c>
    </row>
    <row r="26" spans="1:33" ht="20.100000000000001" customHeight="1" x14ac:dyDescent="0.15">
      <c r="A26" s="7"/>
      <c r="B26" s="341"/>
      <c r="C26" s="342"/>
      <c r="D26" s="342"/>
      <c r="E26" s="342"/>
      <c r="G26" s="343"/>
      <c r="H26" s="343"/>
      <c r="I26" s="343"/>
      <c r="J26" s="343"/>
      <c r="K26" s="343"/>
      <c r="L26" s="343"/>
      <c r="M26" s="343"/>
      <c r="N26" s="344"/>
      <c r="O26" s="345"/>
      <c r="P26" s="12">
        <v>0</v>
      </c>
      <c r="Q26" s="22" t="s">
        <v>510</v>
      </c>
      <c r="R26" s="12">
        <v>0</v>
      </c>
      <c r="S26" s="345"/>
      <c r="T26" s="344"/>
      <c r="U26" s="343"/>
      <c r="V26" s="343"/>
      <c r="W26" s="343"/>
      <c r="X26" s="343"/>
      <c r="Y26" s="343"/>
      <c r="Z26" s="343"/>
      <c r="AA26" s="343"/>
      <c r="AB26" s="297"/>
      <c r="AC26" s="340"/>
      <c r="AD26" s="340"/>
      <c r="AE26" s="340"/>
      <c r="AF26" s="340"/>
      <c r="AG26" s="299"/>
    </row>
    <row r="27" spans="1:33" ht="20.100000000000001" customHeight="1" x14ac:dyDescent="0.15">
      <c r="A27" s="7"/>
      <c r="C27" s="16"/>
      <c r="D27" s="16"/>
      <c r="E27" s="15"/>
      <c r="G27" s="45"/>
      <c r="H27" s="45"/>
      <c r="I27" s="10"/>
      <c r="J27" s="10"/>
      <c r="K27" s="45"/>
      <c r="L27" s="45"/>
      <c r="M27" s="10"/>
      <c r="N27" s="27"/>
      <c r="O27" s="45"/>
      <c r="P27" s="12"/>
      <c r="Q27" s="10"/>
      <c r="R27" s="27"/>
      <c r="S27" s="10"/>
      <c r="T27" s="12"/>
      <c r="U27" s="45"/>
      <c r="V27" s="10"/>
      <c r="W27" s="10"/>
      <c r="X27" s="45"/>
      <c r="Y27" s="45"/>
      <c r="Z27" s="10"/>
      <c r="AA27" s="10"/>
      <c r="AB27" s="101"/>
      <c r="AC27" s="24"/>
      <c r="AD27" s="24"/>
      <c r="AE27" s="25"/>
      <c r="AF27" s="25"/>
      <c r="AG27" s="93"/>
    </row>
    <row r="28" spans="1:33" ht="20.100000000000001" customHeight="1" x14ac:dyDescent="0.15">
      <c r="A28" s="7"/>
      <c r="B28" s="341" t="s">
        <v>501</v>
      </c>
      <c r="C28" s="342">
        <v>0.50694444444444442</v>
      </c>
      <c r="D28" s="342"/>
      <c r="E28" s="342"/>
      <c r="G28" s="343" t="str">
        <f>J7</f>
        <v>ＧＲＳ足利Ｊｒ．</v>
      </c>
      <c r="H28" s="343"/>
      <c r="I28" s="343"/>
      <c r="J28" s="343"/>
      <c r="K28" s="343"/>
      <c r="L28" s="343"/>
      <c r="M28" s="343"/>
      <c r="N28" s="344">
        <f>P28+P29</f>
        <v>0</v>
      </c>
      <c r="O28" s="345" t="s">
        <v>486</v>
      </c>
      <c r="P28" s="12">
        <v>0</v>
      </c>
      <c r="Q28" s="22" t="s">
        <v>510</v>
      </c>
      <c r="R28" s="12">
        <v>0</v>
      </c>
      <c r="S28" s="345" t="s">
        <v>488</v>
      </c>
      <c r="T28" s="344">
        <f>R28+R29</f>
        <v>0</v>
      </c>
      <c r="U28" s="343" t="str">
        <f>N7</f>
        <v>フットボールクラブ片岡</v>
      </c>
      <c r="V28" s="343"/>
      <c r="W28" s="343"/>
      <c r="X28" s="343"/>
      <c r="Y28" s="343"/>
      <c r="Z28" s="343"/>
      <c r="AA28" s="343"/>
      <c r="AB28" s="297" t="s">
        <v>479</v>
      </c>
      <c r="AC28" s="340" t="s">
        <v>498</v>
      </c>
      <c r="AD28" s="340" t="s">
        <v>489</v>
      </c>
      <c r="AE28" s="340" t="s">
        <v>490</v>
      </c>
      <c r="AF28" s="340">
        <v>4</v>
      </c>
      <c r="AG28" s="299" t="s">
        <v>483</v>
      </c>
    </row>
    <row r="29" spans="1:33" ht="20.100000000000001" customHeight="1" x14ac:dyDescent="0.15">
      <c r="A29" s="7"/>
      <c r="B29" s="341"/>
      <c r="C29" s="342"/>
      <c r="D29" s="342"/>
      <c r="E29" s="342"/>
      <c r="G29" s="343"/>
      <c r="H29" s="343"/>
      <c r="I29" s="343"/>
      <c r="J29" s="343"/>
      <c r="K29" s="343"/>
      <c r="L29" s="343"/>
      <c r="M29" s="343"/>
      <c r="N29" s="344"/>
      <c r="O29" s="345"/>
      <c r="P29" s="12">
        <v>0</v>
      </c>
      <c r="Q29" s="22" t="s">
        <v>510</v>
      </c>
      <c r="R29" s="12">
        <v>0</v>
      </c>
      <c r="S29" s="345"/>
      <c r="T29" s="344"/>
      <c r="U29" s="343"/>
      <c r="V29" s="343"/>
      <c r="W29" s="343"/>
      <c r="X29" s="343"/>
      <c r="Y29" s="343"/>
      <c r="Z29" s="343"/>
      <c r="AA29" s="343"/>
      <c r="AB29" s="297"/>
      <c r="AC29" s="340"/>
      <c r="AD29" s="340"/>
      <c r="AE29" s="340"/>
      <c r="AF29" s="340"/>
      <c r="AG29" s="299"/>
    </row>
    <row r="30" spans="1:33" ht="20.100000000000001" customHeight="1" x14ac:dyDescent="0.15">
      <c r="A30" s="7"/>
      <c r="C30" s="16"/>
      <c r="D30" s="16"/>
      <c r="E30" s="15"/>
      <c r="G30" s="45"/>
      <c r="H30" s="45"/>
      <c r="I30" s="10"/>
      <c r="J30" s="10"/>
      <c r="K30" s="45"/>
      <c r="L30" s="45"/>
      <c r="M30" s="10"/>
      <c r="N30" s="27"/>
      <c r="O30" s="45"/>
      <c r="P30" s="12"/>
      <c r="Q30" s="10"/>
      <c r="R30" s="27"/>
      <c r="S30" s="10"/>
      <c r="T30" s="12"/>
      <c r="U30" s="45"/>
      <c r="V30" s="10"/>
      <c r="W30" s="10"/>
      <c r="X30" s="45"/>
      <c r="Y30" s="45"/>
      <c r="Z30" s="10"/>
      <c r="AA30" s="10"/>
      <c r="AB30" s="101"/>
      <c r="AC30" s="86"/>
      <c r="AD30" s="24"/>
      <c r="AE30" s="24"/>
      <c r="AF30" s="25"/>
      <c r="AG30" s="102"/>
    </row>
    <row r="31" spans="1:33" ht="20.100000000000001" customHeight="1" x14ac:dyDescent="0.15">
      <c r="A31" s="7"/>
      <c r="B31" s="341" t="s">
        <v>502</v>
      </c>
      <c r="C31" s="342">
        <v>0.53472222222222221</v>
      </c>
      <c r="D31" s="342"/>
      <c r="E31" s="342"/>
      <c r="G31" s="343" t="str">
        <f>W7</f>
        <v>紫塚ＦＣ</v>
      </c>
      <c r="H31" s="343"/>
      <c r="I31" s="343"/>
      <c r="J31" s="343"/>
      <c r="K31" s="343"/>
      <c r="L31" s="343"/>
      <c r="M31" s="343"/>
      <c r="N31" s="344">
        <f>P31+P32</f>
        <v>0</v>
      </c>
      <c r="O31" s="345" t="s">
        <v>486</v>
      </c>
      <c r="P31" s="12">
        <v>0</v>
      </c>
      <c r="Q31" s="22" t="s">
        <v>510</v>
      </c>
      <c r="R31" s="12">
        <v>0</v>
      </c>
      <c r="S31" s="345" t="s">
        <v>488</v>
      </c>
      <c r="T31" s="344">
        <f>R31+R32</f>
        <v>0</v>
      </c>
      <c r="U31" s="343" t="str">
        <f>AA7</f>
        <v>ＦＣ毛野</v>
      </c>
      <c r="V31" s="343"/>
      <c r="W31" s="343"/>
      <c r="X31" s="343"/>
      <c r="Y31" s="343"/>
      <c r="Z31" s="343"/>
      <c r="AA31" s="343"/>
      <c r="AB31" s="297" t="s">
        <v>479</v>
      </c>
      <c r="AC31" s="340" t="s">
        <v>495</v>
      </c>
      <c r="AD31" s="340" t="s">
        <v>496</v>
      </c>
      <c r="AE31" s="340" t="s">
        <v>497</v>
      </c>
      <c r="AF31" s="340">
        <v>1</v>
      </c>
      <c r="AG31" s="299" t="s">
        <v>483</v>
      </c>
    </row>
    <row r="32" spans="1:33" ht="20.100000000000001" customHeight="1" x14ac:dyDescent="0.15">
      <c r="A32" s="7"/>
      <c r="B32" s="341"/>
      <c r="C32" s="342"/>
      <c r="D32" s="342"/>
      <c r="E32" s="342"/>
      <c r="G32" s="343"/>
      <c r="H32" s="343"/>
      <c r="I32" s="343"/>
      <c r="J32" s="343"/>
      <c r="K32" s="343"/>
      <c r="L32" s="343"/>
      <c r="M32" s="343"/>
      <c r="N32" s="344"/>
      <c r="O32" s="345"/>
      <c r="P32" s="12">
        <v>0</v>
      </c>
      <c r="Q32" s="22" t="s">
        <v>510</v>
      </c>
      <c r="R32" s="12">
        <v>0</v>
      </c>
      <c r="S32" s="345"/>
      <c r="T32" s="344"/>
      <c r="U32" s="343"/>
      <c r="V32" s="343"/>
      <c r="W32" s="343"/>
      <c r="X32" s="343"/>
      <c r="Y32" s="343"/>
      <c r="Z32" s="343"/>
      <c r="AA32" s="343"/>
      <c r="AB32" s="297"/>
      <c r="AC32" s="340"/>
      <c r="AD32" s="340"/>
      <c r="AE32" s="340"/>
      <c r="AF32" s="340"/>
      <c r="AG32" s="299"/>
    </row>
    <row r="33" spans="1:33" ht="20.100000000000001" customHeight="1" x14ac:dyDescent="0.15">
      <c r="B33" s="44"/>
      <c r="C33" s="23"/>
      <c r="D33" s="23"/>
      <c r="E33" s="23"/>
      <c r="G33" s="45"/>
      <c r="H33" s="45"/>
      <c r="I33" s="45"/>
      <c r="J33" s="45"/>
      <c r="K33" s="45"/>
      <c r="L33" s="45"/>
      <c r="M33" s="45"/>
      <c r="N33" s="21"/>
      <c r="O33" s="119"/>
      <c r="P33" s="45"/>
      <c r="Q33" s="22"/>
      <c r="R33" s="10"/>
      <c r="S33" s="119"/>
      <c r="T33" s="21"/>
      <c r="U33" s="45"/>
      <c r="V33" s="45"/>
      <c r="W33" s="45"/>
      <c r="X33" s="45"/>
      <c r="Y33" s="45"/>
      <c r="Z33" s="45"/>
      <c r="AA33" s="45"/>
      <c r="AB33" s="86"/>
      <c r="AC33" s="86"/>
      <c r="AF33" s="86"/>
      <c r="AG33" s="86"/>
    </row>
    <row r="34" spans="1:33" ht="20.100000000000001" customHeight="1" x14ac:dyDescent="0.15">
      <c r="C34" s="304" t="str">
        <f>J3</f>
        <v>O</v>
      </c>
      <c r="D34" s="305"/>
      <c r="E34" s="305"/>
      <c r="F34" s="306"/>
      <c r="G34" s="320" t="str">
        <f>C36</f>
        <v>ともぞうサッカークラブ</v>
      </c>
      <c r="H34" s="321"/>
      <c r="I34" s="379" t="str">
        <f>C38</f>
        <v>ＧＲＳ足利Ｊｒ．</v>
      </c>
      <c r="J34" s="380"/>
      <c r="K34" s="320" t="str">
        <f>C40</f>
        <v>フットボールクラブ片岡</v>
      </c>
      <c r="L34" s="321"/>
      <c r="M34" s="324" t="s">
        <v>503</v>
      </c>
      <c r="N34" s="324" t="s">
        <v>504</v>
      </c>
      <c r="O34" s="324" t="s">
        <v>511</v>
      </c>
      <c r="P34" s="324" t="s">
        <v>505</v>
      </c>
      <c r="R34" s="326" t="str">
        <f>W3</f>
        <v>OO</v>
      </c>
      <c r="S34" s="327"/>
      <c r="T34" s="327"/>
      <c r="U34" s="328"/>
      <c r="V34" s="336" t="str">
        <f>R36</f>
        <v>ＦＣカンピオーネ</v>
      </c>
      <c r="W34" s="337"/>
      <c r="X34" s="316" t="str">
        <f>R38</f>
        <v>紫塚ＦＣ</v>
      </c>
      <c r="Y34" s="317"/>
      <c r="Z34" s="316" t="str">
        <f>R40</f>
        <v>ＦＣ毛野</v>
      </c>
      <c r="AA34" s="317"/>
      <c r="AB34" s="324" t="s">
        <v>503</v>
      </c>
      <c r="AC34" s="324" t="s">
        <v>504</v>
      </c>
      <c r="AD34" s="324" t="s">
        <v>511</v>
      </c>
      <c r="AE34" s="324" t="s">
        <v>505</v>
      </c>
    </row>
    <row r="35" spans="1:33" ht="20.100000000000001" customHeight="1" x14ac:dyDescent="0.15">
      <c r="C35" s="307"/>
      <c r="D35" s="308"/>
      <c r="E35" s="308"/>
      <c r="F35" s="309"/>
      <c r="G35" s="322"/>
      <c r="H35" s="323"/>
      <c r="I35" s="381"/>
      <c r="J35" s="382"/>
      <c r="K35" s="322"/>
      <c r="L35" s="323"/>
      <c r="M35" s="325"/>
      <c r="N35" s="325"/>
      <c r="O35" s="325"/>
      <c r="P35" s="325"/>
      <c r="R35" s="329"/>
      <c r="S35" s="330"/>
      <c r="T35" s="330"/>
      <c r="U35" s="331"/>
      <c r="V35" s="338"/>
      <c r="W35" s="339"/>
      <c r="X35" s="318"/>
      <c r="Y35" s="319"/>
      <c r="Z35" s="318"/>
      <c r="AA35" s="319"/>
      <c r="AB35" s="325"/>
      <c r="AC35" s="325"/>
      <c r="AD35" s="325"/>
      <c r="AE35" s="325"/>
    </row>
    <row r="36" spans="1:33" ht="20.100000000000001" customHeight="1" x14ac:dyDescent="0.15">
      <c r="C36" s="304" t="str">
        <f>F7</f>
        <v>ともぞうサッカークラブ</v>
      </c>
      <c r="D36" s="305"/>
      <c r="E36" s="305"/>
      <c r="F36" s="306"/>
      <c r="G36" s="399"/>
      <c r="H36" s="400"/>
      <c r="I36" s="28">
        <f>N16</f>
        <v>0</v>
      </c>
      <c r="J36" s="28">
        <f>T16</f>
        <v>0</v>
      </c>
      <c r="K36" s="28">
        <f>N22</f>
        <v>0</v>
      </c>
      <c r="L36" s="28">
        <f>T22</f>
        <v>0</v>
      </c>
      <c r="M36" s="314">
        <f>COUNTIF(G37:L37,"○")*3+COUNTIF(G37:L37,"△")</f>
        <v>2</v>
      </c>
      <c r="N36" s="393">
        <f>O36-J36-L36</f>
        <v>0</v>
      </c>
      <c r="O36" s="393">
        <f>I36+K36</f>
        <v>0</v>
      </c>
      <c r="P36" s="395"/>
      <c r="R36" s="304" t="str">
        <f>S7</f>
        <v>ＦＣカンピオーネ</v>
      </c>
      <c r="S36" s="305"/>
      <c r="T36" s="305"/>
      <c r="U36" s="306"/>
      <c r="V36" s="399"/>
      <c r="W36" s="400"/>
      <c r="X36" s="28">
        <f>N19</f>
        <v>0</v>
      </c>
      <c r="Y36" s="28">
        <f>T19</f>
        <v>0</v>
      </c>
      <c r="Z36" s="28">
        <f>N25</f>
        <v>0</v>
      </c>
      <c r="AA36" s="28">
        <f>T25</f>
        <v>0</v>
      </c>
      <c r="AB36" s="314">
        <f>COUNTIF(V37:AA37,"○")*3+COUNTIF(V37:AA37,"△")</f>
        <v>2</v>
      </c>
      <c r="AC36" s="393">
        <f>AD36-Y36-AA36</f>
        <v>0</v>
      </c>
      <c r="AD36" s="393">
        <f>X36+Z36</f>
        <v>0</v>
      </c>
      <c r="AE36" s="395"/>
    </row>
    <row r="37" spans="1:33" ht="20.100000000000001" customHeight="1" x14ac:dyDescent="0.15">
      <c r="C37" s="307"/>
      <c r="D37" s="308"/>
      <c r="E37" s="308"/>
      <c r="F37" s="309"/>
      <c r="G37" s="401"/>
      <c r="H37" s="402"/>
      <c r="I37" s="397" t="str">
        <f>IF(I36&gt;J36,"○",IF(I36&lt;J36,"×",IF(I36=J36,"△")))</f>
        <v>△</v>
      </c>
      <c r="J37" s="398"/>
      <c r="K37" s="397" t="str">
        <f>IF(K36&gt;L36,"○",IF(K36&lt;L36,"×",IF(K36=L36,"△")))</f>
        <v>△</v>
      </c>
      <c r="L37" s="398"/>
      <c r="M37" s="315"/>
      <c r="N37" s="394"/>
      <c r="O37" s="394"/>
      <c r="P37" s="396"/>
      <c r="R37" s="307"/>
      <c r="S37" s="308"/>
      <c r="T37" s="308"/>
      <c r="U37" s="309"/>
      <c r="V37" s="401"/>
      <c r="W37" s="402"/>
      <c r="X37" s="397" t="str">
        <f>IF(X36&gt;Y36,"○",IF(X36&lt;Y36,"×",IF(X36=Y36,"△")))</f>
        <v>△</v>
      </c>
      <c r="Y37" s="398"/>
      <c r="Z37" s="397" t="str">
        <f t="shared" ref="Z37" si="0">IF(Z36&gt;AA36,"○",IF(Z36&lt;AA36,"×",IF(Z36=AA36,"△")))</f>
        <v>△</v>
      </c>
      <c r="AA37" s="398"/>
      <c r="AB37" s="315"/>
      <c r="AC37" s="394"/>
      <c r="AD37" s="394"/>
      <c r="AE37" s="396"/>
    </row>
    <row r="38" spans="1:33" ht="20.100000000000001" customHeight="1" x14ac:dyDescent="0.15">
      <c r="C38" s="304" t="str">
        <f>J7</f>
        <v>ＧＲＳ足利Ｊｒ．</v>
      </c>
      <c r="D38" s="305"/>
      <c r="E38" s="305"/>
      <c r="F38" s="306"/>
      <c r="G38" s="28">
        <f>J36</f>
        <v>0</v>
      </c>
      <c r="H38" s="28">
        <f>I36</f>
        <v>0</v>
      </c>
      <c r="I38" s="399"/>
      <c r="J38" s="400"/>
      <c r="K38" s="28">
        <f>N28</f>
        <v>0</v>
      </c>
      <c r="L38" s="28">
        <f>T28</f>
        <v>0</v>
      </c>
      <c r="M38" s="314">
        <f>COUNTIF(G39:L39,"○")*3+COUNTIF(G39:L39,"△")</f>
        <v>2</v>
      </c>
      <c r="N38" s="393">
        <f>O38-H38-L38</f>
        <v>0</v>
      </c>
      <c r="O38" s="393">
        <f>G38+K38</f>
        <v>0</v>
      </c>
      <c r="P38" s="395"/>
      <c r="R38" s="304" t="str">
        <f>W7</f>
        <v>紫塚ＦＣ</v>
      </c>
      <c r="S38" s="305"/>
      <c r="T38" s="305"/>
      <c r="U38" s="306"/>
      <c r="V38" s="28">
        <f>Y36</f>
        <v>0</v>
      </c>
      <c r="W38" s="28">
        <f>X36</f>
        <v>0</v>
      </c>
      <c r="X38" s="399"/>
      <c r="Y38" s="400"/>
      <c r="Z38" s="28">
        <f>N31</f>
        <v>0</v>
      </c>
      <c r="AA38" s="28">
        <f>T31</f>
        <v>0</v>
      </c>
      <c r="AB38" s="314">
        <f>COUNTIF(V39:AA39,"○")*3+COUNTIF(V39:AA39,"△")</f>
        <v>2</v>
      </c>
      <c r="AC38" s="393">
        <f>AD38-W38-AA38</f>
        <v>0</v>
      </c>
      <c r="AD38" s="393">
        <f>V38+Z38</f>
        <v>0</v>
      </c>
      <c r="AE38" s="395"/>
    </row>
    <row r="39" spans="1:33" ht="20.100000000000001" customHeight="1" x14ac:dyDescent="0.15">
      <c r="C39" s="307"/>
      <c r="D39" s="308"/>
      <c r="E39" s="308"/>
      <c r="F39" s="309"/>
      <c r="G39" s="397" t="str">
        <f>IF(G38&gt;H38,"○",IF(G38&lt;H38,"×",IF(G38=H38,"△")))</f>
        <v>△</v>
      </c>
      <c r="H39" s="398"/>
      <c r="I39" s="401"/>
      <c r="J39" s="402"/>
      <c r="K39" s="397" t="str">
        <f>IF(K38&gt;L38,"○",IF(K38&lt;L38,"×",IF(K38=L38,"△")))</f>
        <v>△</v>
      </c>
      <c r="L39" s="398"/>
      <c r="M39" s="315"/>
      <c r="N39" s="394"/>
      <c r="O39" s="394"/>
      <c r="P39" s="396"/>
      <c r="R39" s="307"/>
      <c r="S39" s="308"/>
      <c r="T39" s="308"/>
      <c r="U39" s="309"/>
      <c r="V39" s="397" t="str">
        <f>IF(V38&gt;W38,"○",IF(V38&lt;W38,"×",IF(V38=W38,"△")))</f>
        <v>△</v>
      </c>
      <c r="W39" s="398"/>
      <c r="X39" s="401"/>
      <c r="Y39" s="402"/>
      <c r="Z39" s="397" t="str">
        <f t="shared" ref="Z39" si="1">IF(Z38&gt;AA38,"○",IF(Z38&lt;AA38,"×",IF(Z38=AA38,"△")))</f>
        <v>△</v>
      </c>
      <c r="AA39" s="398"/>
      <c r="AB39" s="315"/>
      <c r="AC39" s="394"/>
      <c r="AD39" s="394"/>
      <c r="AE39" s="396"/>
    </row>
    <row r="40" spans="1:33" ht="20.100000000000001" customHeight="1" x14ac:dyDescent="0.15">
      <c r="C40" s="304" t="str">
        <f>N7</f>
        <v>フットボールクラブ片岡</v>
      </c>
      <c r="D40" s="305"/>
      <c r="E40" s="305"/>
      <c r="F40" s="306"/>
      <c r="G40" s="28">
        <f>L36</f>
        <v>0</v>
      </c>
      <c r="H40" s="28">
        <f>K36</f>
        <v>0</v>
      </c>
      <c r="I40" s="28">
        <f>L38</f>
        <v>0</v>
      </c>
      <c r="J40" s="28">
        <f>K38</f>
        <v>0</v>
      </c>
      <c r="K40" s="399"/>
      <c r="L40" s="400"/>
      <c r="M40" s="314">
        <f>COUNTIF(G41:L41,"○")*3+COUNTIF(G41:L41,"△")</f>
        <v>2</v>
      </c>
      <c r="N40" s="393">
        <f>O40-H40-J40</f>
        <v>0</v>
      </c>
      <c r="O40" s="393">
        <f>G40+I40</f>
        <v>0</v>
      </c>
      <c r="P40" s="395"/>
      <c r="R40" s="304" t="str">
        <f>AA7</f>
        <v>ＦＣ毛野</v>
      </c>
      <c r="S40" s="305"/>
      <c r="T40" s="305"/>
      <c r="U40" s="306"/>
      <c r="V40" s="28">
        <f>AA36</f>
        <v>0</v>
      </c>
      <c r="W40" s="28">
        <f>Z36</f>
        <v>0</v>
      </c>
      <c r="X40" s="28">
        <f>AA38</f>
        <v>0</v>
      </c>
      <c r="Y40" s="28">
        <f>Z38</f>
        <v>0</v>
      </c>
      <c r="Z40" s="399"/>
      <c r="AA40" s="400"/>
      <c r="AB40" s="314">
        <f>COUNTIF(V41:AA41,"○")*3+COUNTIF(V41:AA41,"△")</f>
        <v>2</v>
      </c>
      <c r="AC40" s="393">
        <f>AD40-W40-Y40</f>
        <v>0</v>
      </c>
      <c r="AD40" s="393">
        <f>V40+X40</f>
        <v>0</v>
      </c>
      <c r="AE40" s="395"/>
    </row>
    <row r="41" spans="1:33" ht="20.100000000000001" customHeight="1" x14ac:dyDescent="0.15">
      <c r="C41" s="307"/>
      <c r="D41" s="308"/>
      <c r="E41" s="308"/>
      <c r="F41" s="309"/>
      <c r="G41" s="397" t="str">
        <f>IF(G40&gt;H40,"○",IF(G40&lt;H40,"×",IF(G40=H40,"△")))</f>
        <v>△</v>
      </c>
      <c r="H41" s="398"/>
      <c r="I41" s="397" t="str">
        <f>IF(I40&gt;J40,"○",IF(I40&lt;J40,"×",IF(I40=J40,"△")))</f>
        <v>△</v>
      </c>
      <c r="J41" s="398"/>
      <c r="K41" s="401"/>
      <c r="L41" s="402"/>
      <c r="M41" s="315"/>
      <c r="N41" s="394"/>
      <c r="O41" s="394"/>
      <c r="P41" s="396"/>
      <c r="R41" s="307"/>
      <c r="S41" s="308"/>
      <c r="T41" s="308"/>
      <c r="U41" s="309"/>
      <c r="V41" s="397" t="str">
        <f>IF(V40&gt;W40,"○",IF(V40&lt;W40,"×",IF(V40=W40,"△")))</f>
        <v>△</v>
      </c>
      <c r="W41" s="398"/>
      <c r="X41" s="397" t="str">
        <f>IF(X40&gt;Y40,"○",IF(X40&lt;Y40,"×",IF(X40=Y40,"△")))</f>
        <v>△</v>
      </c>
      <c r="Y41" s="398"/>
      <c r="Z41" s="401"/>
      <c r="AA41" s="402"/>
      <c r="AB41" s="315"/>
      <c r="AC41" s="394"/>
      <c r="AD41" s="394"/>
      <c r="AE41" s="396"/>
    </row>
    <row r="42" spans="1:33" ht="20.100000000000001" customHeight="1" x14ac:dyDescent="0.15"/>
    <row r="43" spans="1:33" ht="20.100000000000001" customHeight="1" x14ac:dyDescent="0.15"/>
    <row r="44" spans="1:33" ht="21.95" customHeight="1" x14ac:dyDescent="0.15">
      <c r="A44" s="354" t="str">
        <f>U12組合せ①!B3</f>
        <v>■第1日  2月26日  一次リーグ</v>
      </c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N44" s="355" t="s">
        <v>562</v>
      </c>
      <c r="O44" s="355"/>
      <c r="P44" s="355"/>
      <c r="Q44" s="355"/>
      <c r="R44" s="355"/>
      <c r="T44" s="356" t="s">
        <v>563</v>
      </c>
      <c r="U44" s="356"/>
      <c r="V44" s="356"/>
      <c r="W44" s="356"/>
      <c r="X44" s="357" t="str">
        <f>U12組合せ①!BD27</f>
        <v>益子町南運動公園B</v>
      </c>
      <c r="Y44" s="357"/>
      <c r="Z44" s="357"/>
      <c r="AA44" s="357"/>
      <c r="AB44" s="357"/>
      <c r="AC44" s="357"/>
      <c r="AD44" s="357"/>
      <c r="AE44" s="357"/>
      <c r="AF44" s="357"/>
      <c r="AG44" s="357"/>
    </row>
    <row r="45" spans="1:33" ht="20.100000000000001" customHeight="1" x14ac:dyDescent="0.15">
      <c r="A45" s="117"/>
      <c r="B45" s="117"/>
      <c r="C45" s="117"/>
      <c r="D45" s="117"/>
      <c r="E45" s="117"/>
      <c r="F45" s="117"/>
      <c r="G45" s="117"/>
      <c r="H45" s="14"/>
      <c r="I45" s="115"/>
      <c r="J45" s="115"/>
      <c r="K45" s="115"/>
      <c r="L45" s="115"/>
      <c r="N45" s="115"/>
      <c r="O45" s="115"/>
      <c r="P45" s="115"/>
      <c r="Q45" s="115"/>
      <c r="R45" s="115"/>
      <c r="T45" s="87"/>
      <c r="U45" s="87"/>
      <c r="V45" s="87"/>
      <c r="W45" s="87"/>
      <c r="X45" s="116"/>
      <c r="Y45" s="116"/>
      <c r="AA45" s="20"/>
      <c r="AB45" s="100"/>
      <c r="AC45" s="100"/>
      <c r="AD45" s="100"/>
      <c r="AE45" s="100"/>
      <c r="AF45" s="100"/>
      <c r="AG45" s="100"/>
    </row>
    <row r="46" spans="1:33" ht="20.100000000000001" customHeight="1" x14ac:dyDescent="0.15">
      <c r="F46" s="29"/>
      <c r="J46" s="358" t="s">
        <v>564</v>
      </c>
      <c r="K46" s="358"/>
      <c r="W46" s="358" t="s">
        <v>565</v>
      </c>
      <c r="X46" s="358"/>
      <c r="Z46" s="20"/>
      <c r="AA46" s="20"/>
      <c r="AB46" s="100"/>
      <c r="AC46" s="100"/>
      <c r="AD46" s="100"/>
      <c r="AE46" s="100"/>
      <c r="AF46" s="100"/>
      <c r="AG46" s="100"/>
    </row>
    <row r="47" spans="1:33" ht="20.100000000000001" customHeight="1" x14ac:dyDescent="0.15">
      <c r="G47" s="2"/>
      <c r="H47" s="2"/>
      <c r="I47" s="2"/>
      <c r="J47" s="3"/>
      <c r="K47" s="2"/>
      <c r="L47" s="2"/>
      <c r="M47" s="2"/>
      <c r="N47" s="2"/>
      <c r="T47" s="2"/>
      <c r="U47" s="2"/>
      <c r="V47" s="2"/>
      <c r="W47" s="2"/>
      <c r="X47" s="19"/>
      <c r="Y47" s="2"/>
      <c r="Z47" s="20"/>
      <c r="AA47" s="20"/>
      <c r="AB47" s="100"/>
      <c r="AC47" s="100"/>
      <c r="AD47" s="100"/>
      <c r="AE47" s="100"/>
      <c r="AF47" s="100"/>
      <c r="AG47" s="100"/>
    </row>
    <row r="48" spans="1:33" ht="20.100000000000001" customHeight="1" x14ac:dyDescent="0.15">
      <c r="F48" s="4"/>
      <c r="H48" s="5"/>
      <c r="J48" s="6"/>
      <c r="K48" s="5"/>
      <c r="N48" s="4"/>
      <c r="S48" s="4"/>
      <c r="V48" s="5"/>
      <c r="W48" s="6"/>
      <c r="Y48" s="5"/>
      <c r="Z48" s="5"/>
      <c r="AA48" s="6"/>
      <c r="AB48" s="17"/>
    </row>
    <row r="49" spans="1:33" ht="20.100000000000001" customHeight="1" x14ac:dyDescent="0.15">
      <c r="B49" s="359"/>
      <c r="C49" s="359"/>
      <c r="D49" s="7"/>
      <c r="E49" s="7"/>
      <c r="F49" s="250">
        <v>1</v>
      </c>
      <c r="G49" s="250"/>
      <c r="H49" s="11"/>
      <c r="I49" s="11"/>
      <c r="J49" s="250">
        <v>2</v>
      </c>
      <c r="K49" s="250"/>
      <c r="L49" s="11"/>
      <c r="M49" s="11"/>
      <c r="N49" s="250">
        <v>3</v>
      </c>
      <c r="O49" s="250"/>
      <c r="P49" s="26"/>
      <c r="Q49" s="11"/>
      <c r="R49" s="11"/>
      <c r="S49" s="250">
        <v>4</v>
      </c>
      <c r="T49" s="250"/>
      <c r="U49" s="11"/>
      <c r="V49" s="11"/>
      <c r="W49" s="250">
        <v>5</v>
      </c>
      <c r="X49" s="250"/>
      <c r="Y49" s="11"/>
      <c r="Z49" s="11"/>
      <c r="AA49" s="250">
        <v>6</v>
      </c>
      <c r="AB49" s="250"/>
      <c r="AC49" s="7"/>
      <c r="AD49" s="7"/>
      <c r="AE49" s="360"/>
      <c r="AF49" s="361"/>
    </row>
    <row r="50" spans="1:33" ht="20.100000000000001" customHeight="1" x14ac:dyDescent="0.15">
      <c r="B50" s="347"/>
      <c r="C50" s="347"/>
      <c r="D50" s="8"/>
      <c r="E50" s="8"/>
      <c r="F50" s="350" t="str">
        <f>U12組合せ①!BE31</f>
        <v>ＦＣ　ＳＨＵＪＡＫＵ</v>
      </c>
      <c r="G50" s="350"/>
      <c r="H50" s="8"/>
      <c r="I50" s="8"/>
      <c r="J50" s="350" t="str">
        <f>U12組合せ①!BG31</f>
        <v>栃木ユナイテッド</v>
      </c>
      <c r="K50" s="350"/>
      <c r="L50" s="8"/>
      <c r="M50" s="8"/>
      <c r="N50" s="348" t="str">
        <f>U12組合せ①!BI31</f>
        <v>ＦＣ真岡２１ファンタジーＵ－１１</v>
      </c>
      <c r="O50" s="348"/>
      <c r="P50" s="9"/>
      <c r="Q50" s="8"/>
      <c r="R50" s="8"/>
      <c r="S50" s="350" t="str">
        <f>U12組合せ①!BL31</f>
        <v>北郷ＦＣ</v>
      </c>
      <c r="T50" s="350"/>
      <c r="U50" s="8"/>
      <c r="V50" s="8"/>
      <c r="W50" s="350" t="str">
        <f>U12組合せ①!BN31</f>
        <v>ＩＳＯＳＯＣＣＥＲＣＬＵＢ</v>
      </c>
      <c r="X50" s="350"/>
      <c r="Y50" s="8"/>
      <c r="Z50" s="8"/>
      <c r="AA50" s="350" t="str">
        <f>U12組合せ①!BP31</f>
        <v>益子ＳＣ</v>
      </c>
      <c r="AB50" s="350"/>
      <c r="AC50" s="8"/>
      <c r="AD50" s="8"/>
      <c r="AE50" s="352"/>
      <c r="AF50" s="353"/>
    </row>
    <row r="51" spans="1:33" ht="20.100000000000001" customHeight="1" x14ac:dyDescent="0.15">
      <c r="B51" s="347"/>
      <c r="C51" s="347"/>
      <c r="D51" s="8"/>
      <c r="E51" s="8"/>
      <c r="F51" s="350"/>
      <c r="G51" s="350"/>
      <c r="H51" s="8"/>
      <c r="I51" s="8"/>
      <c r="J51" s="350"/>
      <c r="K51" s="350"/>
      <c r="L51" s="8"/>
      <c r="M51" s="8"/>
      <c r="N51" s="348"/>
      <c r="O51" s="348"/>
      <c r="P51" s="9"/>
      <c r="Q51" s="8"/>
      <c r="R51" s="8"/>
      <c r="S51" s="350"/>
      <c r="T51" s="350"/>
      <c r="U51" s="8"/>
      <c r="V51" s="8"/>
      <c r="W51" s="350"/>
      <c r="X51" s="350"/>
      <c r="Y51" s="8"/>
      <c r="Z51" s="8"/>
      <c r="AA51" s="350"/>
      <c r="AB51" s="350"/>
      <c r="AC51" s="8"/>
      <c r="AD51" s="8"/>
      <c r="AE51" s="352"/>
      <c r="AF51" s="353"/>
    </row>
    <row r="52" spans="1:33" ht="20.100000000000001" customHeight="1" x14ac:dyDescent="0.15">
      <c r="B52" s="347"/>
      <c r="C52" s="347"/>
      <c r="D52" s="8"/>
      <c r="E52" s="8"/>
      <c r="F52" s="350"/>
      <c r="G52" s="350"/>
      <c r="H52" s="8"/>
      <c r="I52" s="8"/>
      <c r="J52" s="350"/>
      <c r="K52" s="350"/>
      <c r="L52" s="8"/>
      <c r="M52" s="8"/>
      <c r="N52" s="348"/>
      <c r="O52" s="348"/>
      <c r="P52" s="9"/>
      <c r="Q52" s="8"/>
      <c r="R52" s="8"/>
      <c r="S52" s="350"/>
      <c r="T52" s="350"/>
      <c r="U52" s="8"/>
      <c r="V52" s="8"/>
      <c r="W52" s="350"/>
      <c r="X52" s="350"/>
      <c r="Y52" s="8"/>
      <c r="Z52" s="8"/>
      <c r="AA52" s="350"/>
      <c r="AB52" s="350"/>
      <c r="AC52" s="8"/>
      <c r="AD52" s="8"/>
      <c r="AE52" s="352"/>
      <c r="AF52" s="353"/>
    </row>
    <row r="53" spans="1:33" ht="20.100000000000001" customHeight="1" x14ac:dyDescent="0.15">
      <c r="B53" s="347"/>
      <c r="C53" s="347"/>
      <c r="D53" s="8"/>
      <c r="E53" s="8"/>
      <c r="F53" s="350"/>
      <c r="G53" s="350"/>
      <c r="H53" s="8"/>
      <c r="I53" s="8"/>
      <c r="J53" s="350"/>
      <c r="K53" s="350"/>
      <c r="L53" s="8"/>
      <c r="M53" s="8"/>
      <c r="N53" s="348"/>
      <c r="O53" s="348"/>
      <c r="P53" s="9"/>
      <c r="Q53" s="8"/>
      <c r="R53" s="8"/>
      <c r="S53" s="350"/>
      <c r="T53" s="350"/>
      <c r="U53" s="8"/>
      <c r="V53" s="8"/>
      <c r="W53" s="350"/>
      <c r="X53" s="350"/>
      <c r="Y53" s="8"/>
      <c r="Z53" s="8"/>
      <c r="AA53" s="350"/>
      <c r="AB53" s="350"/>
      <c r="AC53" s="8"/>
      <c r="AD53" s="8"/>
      <c r="AE53" s="352"/>
      <c r="AF53" s="353"/>
    </row>
    <row r="54" spans="1:33" ht="20.100000000000001" customHeight="1" x14ac:dyDescent="0.15">
      <c r="B54" s="347"/>
      <c r="C54" s="347"/>
      <c r="D54" s="8"/>
      <c r="E54" s="8"/>
      <c r="F54" s="350"/>
      <c r="G54" s="350"/>
      <c r="H54" s="8"/>
      <c r="I54" s="8"/>
      <c r="J54" s="350"/>
      <c r="K54" s="350"/>
      <c r="L54" s="8"/>
      <c r="M54" s="8"/>
      <c r="N54" s="348"/>
      <c r="O54" s="348"/>
      <c r="P54" s="9"/>
      <c r="Q54" s="8"/>
      <c r="R54" s="8"/>
      <c r="S54" s="350"/>
      <c r="T54" s="350"/>
      <c r="U54" s="8"/>
      <c r="V54" s="8"/>
      <c r="W54" s="350"/>
      <c r="X54" s="350"/>
      <c r="Y54" s="8"/>
      <c r="Z54" s="8"/>
      <c r="AA54" s="350"/>
      <c r="AB54" s="350"/>
      <c r="AC54" s="8"/>
      <c r="AD54" s="8"/>
      <c r="AE54" s="352"/>
      <c r="AF54" s="353"/>
    </row>
    <row r="55" spans="1:33" ht="20.100000000000001" customHeight="1" x14ac:dyDescent="0.15">
      <c r="B55" s="347"/>
      <c r="C55" s="347"/>
      <c r="D55" s="8"/>
      <c r="E55" s="8"/>
      <c r="F55" s="350"/>
      <c r="G55" s="350"/>
      <c r="H55" s="8"/>
      <c r="I55" s="8"/>
      <c r="J55" s="350"/>
      <c r="K55" s="350"/>
      <c r="L55" s="8"/>
      <c r="M55" s="8"/>
      <c r="N55" s="348"/>
      <c r="O55" s="348"/>
      <c r="P55" s="9"/>
      <c r="Q55" s="8"/>
      <c r="R55" s="8"/>
      <c r="S55" s="350"/>
      <c r="T55" s="350"/>
      <c r="U55" s="8"/>
      <c r="V55" s="8"/>
      <c r="W55" s="350"/>
      <c r="X55" s="350"/>
      <c r="Y55" s="8"/>
      <c r="Z55" s="8"/>
      <c r="AA55" s="350"/>
      <c r="AB55" s="350"/>
      <c r="AC55" s="8"/>
      <c r="AD55" s="8"/>
      <c r="AE55" s="352"/>
      <c r="AF55" s="353"/>
    </row>
    <row r="56" spans="1:33" ht="20.100000000000001" customHeight="1" x14ac:dyDescent="0.15">
      <c r="B56" s="347"/>
      <c r="C56" s="347"/>
      <c r="D56" s="9"/>
      <c r="E56" s="9"/>
      <c r="F56" s="350"/>
      <c r="G56" s="350"/>
      <c r="H56" s="9"/>
      <c r="I56" s="9"/>
      <c r="J56" s="350"/>
      <c r="K56" s="350"/>
      <c r="L56" s="9"/>
      <c r="M56" s="9"/>
      <c r="N56" s="348"/>
      <c r="O56" s="348"/>
      <c r="P56" s="9"/>
      <c r="Q56" s="9"/>
      <c r="R56" s="9"/>
      <c r="S56" s="350"/>
      <c r="T56" s="350"/>
      <c r="U56" s="9"/>
      <c r="V56" s="9"/>
      <c r="W56" s="350"/>
      <c r="X56" s="350"/>
      <c r="Y56" s="9"/>
      <c r="Z56" s="9"/>
      <c r="AA56" s="350"/>
      <c r="AB56" s="350"/>
      <c r="AC56" s="9"/>
      <c r="AD56" s="9"/>
      <c r="AE56" s="352"/>
      <c r="AF56" s="353"/>
    </row>
    <row r="57" spans="1:33" ht="20.100000000000001" customHeight="1" x14ac:dyDescent="0.15">
      <c r="B57" s="347"/>
      <c r="C57" s="347"/>
      <c r="D57" s="9"/>
      <c r="E57" s="9"/>
      <c r="F57" s="350"/>
      <c r="G57" s="350"/>
      <c r="H57" s="9"/>
      <c r="I57" s="9"/>
      <c r="J57" s="350"/>
      <c r="K57" s="350"/>
      <c r="L57" s="9"/>
      <c r="M57" s="9"/>
      <c r="N57" s="348"/>
      <c r="O57" s="348"/>
      <c r="P57" s="9"/>
      <c r="Q57" s="9"/>
      <c r="R57" s="9"/>
      <c r="S57" s="350"/>
      <c r="T57" s="350"/>
      <c r="U57" s="9"/>
      <c r="V57" s="9"/>
      <c r="W57" s="350"/>
      <c r="X57" s="350"/>
      <c r="Y57" s="9"/>
      <c r="Z57" s="9"/>
      <c r="AA57" s="350"/>
      <c r="AB57" s="350"/>
      <c r="AC57" s="9"/>
      <c r="AD57" s="9"/>
      <c r="AE57" s="352"/>
      <c r="AF57" s="353"/>
    </row>
    <row r="58" spans="1:33" ht="20.100000000000001" customHeight="1" x14ac:dyDescent="0.15">
      <c r="C58" s="86"/>
      <c r="D58" s="86"/>
      <c r="G58" s="86"/>
      <c r="H58" s="86"/>
      <c r="K58" s="86"/>
      <c r="L58" s="86"/>
      <c r="O58" s="86"/>
      <c r="P58" s="86"/>
      <c r="T58" s="86"/>
      <c r="U58" s="86"/>
      <c r="X58" s="86"/>
      <c r="Y58" s="86"/>
      <c r="AB58" s="120" t="s">
        <v>479</v>
      </c>
      <c r="AC58" s="18" t="s">
        <v>480</v>
      </c>
      <c r="AD58" s="18" t="s">
        <v>481</v>
      </c>
      <c r="AE58" s="18" t="s">
        <v>481</v>
      </c>
      <c r="AF58" s="18" t="s">
        <v>482</v>
      </c>
      <c r="AG58" s="103" t="s">
        <v>483</v>
      </c>
    </row>
    <row r="59" spans="1:33" ht="20.100000000000001" customHeight="1" x14ac:dyDescent="0.15">
      <c r="A59" s="7"/>
      <c r="B59" s="341" t="s">
        <v>485</v>
      </c>
      <c r="C59" s="342">
        <v>0.39583333333333331</v>
      </c>
      <c r="D59" s="342"/>
      <c r="E59" s="342"/>
      <c r="G59" s="343" t="str">
        <f>F50</f>
        <v>ＦＣ　ＳＨＵＪＡＫＵ</v>
      </c>
      <c r="H59" s="343"/>
      <c r="I59" s="343"/>
      <c r="J59" s="343"/>
      <c r="K59" s="343"/>
      <c r="L59" s="343"/>
      <c r="M59" s="343"/>
      <c r="N59" s="344">
        <f>P59+P60</f>
        <v>0</v>
      </c>
      <c r="O59" s="345" t="s">
        <v>486</v>
      </c>
      <c r="P59" s="12">
        <v>0</v>
      </c>
      <c r="Q59" s="22" t="s">
        <v>510</v>
      </c>
      <c r="R59" s="12">
        <v>0</v>
      </c>
      <c r="S59" s="345" t="s">
        <v>488</v>
      </c>
      <c r="T59" s="344">
        <f>R59+R60</f>
        <v>0</v>
      </c>
      <c r="U59" s="343" t="str">
        <f>J50</f>
        <v>栃木ユナイテッド</v>
      </c>
      <c r="V59" s="343"/>
      <c r="W59" s="343"/>
      <c r="X59" s="343"/>
      <c r="Y59" s="343"/>
      <c r="Z59" s="343"/>
      <c r="AA59" s="343"/>
      <c r="AB59" s="297" t="s">
        <v>479</v>
      </c>
      <c r="AC59" s="340" t="s">
        <v>490</v>
      </c>
      <c r="AD59" s="340" t="s">
        <v>498</v>
      </c>
      <c r="AE59" s="340" t="s">
        <v>489</v>
      </c>
      <c r="AF59" s="340">
        <v>6</v>
      </c>
      <c r="AG59" s="299" t="s">
        <v>483</v>
      </c>
    </row>
    <row r="60" spans="1:33" ht="20.100000000000001" customHeight="1" x14ac:dyDescent="0.15">
      <c r="A60" s="7"/>
      <c r="B60" s="341"/>
      <c r="C60" s="342"/>
      <c r="D60" s="342"/>
      <c r="E60" s="342"/>
      <c r="G60" s="343"/>
      <c r="H60" s="343"/>
      <c r="I60" s="343"/>
      <c r="J60" s="343"/>
      <c r="K60" s="343"/>
      <c r="L60" s="343"/>
      <c r="M60" s="343"/>
      <c r="N60" s="344"/>
      <c r="O60" s="345"/>
      <c r="P60" s="12">
        <v>0</v>
      </c>
      <c r="Q60" s="22" t="s">
        <v>510</v>
      </c>
      <c r="R60" s="12">
        <v>0</v>
      </c>
      <c r="S60" s="345"/>
      <c r="T60" s="344"/>
      <c r="U60" s="343"/>
      <c r="V60" s="343"/>
      <c r="W60" s="343"/>
      <c r="X60" s="343"/>
      <c r="Y60" s="343"/>
      <c r="Z60" s="343"/>
      <c r="AA60" s="343"/>
      <c r="AB60" s="297"/>
      <c r="AC60" s="340"/>
      <c r="AD60" s="340"/>
      <c r="AE60" s="340"/>
      <c r="AF60" s="340"/>
      <c r="AG60" s="299"/>
    </row>
    <row r="61" spans="1:33" ht="20.100000000000001" customHeight="1" x14ac:dyDescent="0.15">
      <c r="C61" s="16"/>
      <c r="D61" s="16"/>
      <c r="E61" s="15"/>
      <c r="G61" s="45"/>
      <c r="H61" s="45"/>
      <c r="I61" s="10"/>
      <c r="J61" s="10"/>
      <c r="K61" s="45"/>
      <c r="L61" s="45"/>
      <c r="M61" s="10"/>
      <c r="N61" s="27"/>
      <c r="O61" s="45"/>
      <c r="P61" s="12"/>
      <c r="Q61" s="10"/>
      <c r="R61" s="27"/>
      <c r="S61" s="10"/>
      <c r="T61" s="12"/>
      <c r="U61" s="45"/>
      <c r="V61" s="10"/>
      <c r="W61" s="10"/>
      <c r="X61" s="45"/>
      <c r="Y61" s="45"/>
      <c r="Z61" s="10"/>
      <c r="AA61" s="10"/>
      <c r="AB61" s="101"/>
      <c r="AC61" s="24"/>
      <c r="AD61" s="24"/>
      <c r="AE61" s="25"/>
      <c r="AF61" s="25"/>
      <c r="AG61" s="93"/>
    </row>
    <row r="62" spans="1:33" ht="20.100000000000001" customHeight="1" x14ac:dyDescent="0.15">
      <c r="A62" s="7"/>
      <c r="B62" s="341" t="s">
        <v>494</v>
      </c>
      <c r="C62" s="342">
        <v>0.4236111111111111</v>
      </c>
      <c r="D62" s="342"/>
      <c r="E62" s="342"/>
      <c r="G62" s="343" t="str">
        <f>S50</f>
        <v>北郷ＦＣ</v>
      </c>
      <c r="H62" s="343"/>
      <c r="I62" s="343"/>
      <c r="J62" s="343"/>
      <c r="K62" s="343"/>
      <c r="L62" s="343"/>
      <c r="M62" s="343"/>
      <c r="N62" s="344">
        <f>P62+P63</f>
        <v>0</v>
      </c>
      <c r="O62" s="345" t="s">
        <v>486</v>
      </c>
      <c r="P62" s="12">
        <v>0</v>
      </c>
      <c r="Q62" s="22" t="s">
        <v>510</v>
      </c>
      <c r="R62" s="12">
        <v>0</v>
      </c>
      <c r="S62" s="345" t="s">
        <v>488</v>
      </c>
      <c r="T62" s="344">
        <f>R62+R63</f>
        <v>0</v>
      </c>
      <c r="U62" s="343" t="str">
        <f>W50</f>
        <v>ＩＳＯＳＯＣＣＥＲＣＬＵＢ</v>
      </c>
      <c r="V62" s="343"/>
      <c r="W62" s="343"/>
      <c r="X62" s="343"/>
      <c r="Y62" s="343"/>
      <c r="Z62" s="343"/>
      <c r="AA62" s="343"/>
      <c r="AB62" s="297" t="s">
        <v>479</v>
      </c>
      <c r="AC62" s="340" t="s">
        <v>497</v>
      </c>
      <c r="AD62" s="340" t="s">
        <v>495</v>
      </c>
      <c r="AE62" s="340" t="s">
        <v>496</v>
      </c>
      <c r="AF62" s="340">
        <v>3</v>
      </c>
      <c r="AG62" s="299" t="s">
        <v>483</v>
      </c>
    </row>
    <row r="63" spans="1:33" ht="20.100000000000001" customHeight="1" x14ac:dyDescent="0.15">
      <c r="A63" s="7"/>
      <c r="B63" s="341"/>
      <c r="C63" s="342"/>
      <c r="D63" s="342"/>
      <c r="E63" s="342"/>
      <c r="G63" s="343"/>
      <c r="H63" s="343"/>
      <c r="I63" s="343"/>
      <c r="J63" s="343"/>
      <c r="K63" s="343"/>
      <c r="L63" s="343"/>
      <c r="M63" s="343"/>
      <c r="N63" s="344"/>
      <c r="O63" s="345"/>
      <c r="P63" s="12">
        <v>0</v>
      </c>
      <c r="Q63" s="22" t="s">
        <v>510</v>
      </c>
      <c r="R63" s="12">
        <v>0</v>
      </c>
      <c r="S63" s="345"/>
      <c r="T63" s="344"/>
      <c r="U63" s="343"/>
      <c r="V63" s="343"/>
      <c r="W63" s="343"/>
      <c r="X63" s="343"/>
      <c r="Y63" s="343"/>
      <c r="Z63" s="343"/>
      <c r="AA63" s="343"/>
      <c r="AB63" s="297"/>
      <c r="AC63" s="340"/>
      <c r="AD63" s="340"/>
      <c r="AE63" s="340"/>
      <c r="AF63" s="340"/>
      <c r="AG63" s="299"/>
    </row>
    <row r="64" spans="1:33" ht="20.100000000000001" customHeight="1" x14ac:dyDescent="0.15">
      <c r="A64" s="7"/>
      <c r="C64" s="16"/>
      <c r="D64" s="16"/>
      <c r="E64" s="15"/>
      <c r="G64" s="45"/>
      <c r="H64" s="45"/>
      <c r="I64" s="10"/>
      <c r="J64" s="10"/>
      <c r="K64" s="45"/>
      <c r="L64" s="45"/>
      <c r="M64" s="10"/>
      <c r="N64" s="27"/>
      <c r="O64" s="45"/>
      <c r="P64" s="12"/>
      <c r="Q64" s="10"/>
      <c r="R64" s="27"/>
      <c r="S64" s="10"/>
      <c r="T64" s="12"/>
      <c r="U64" s="45"/>
      <c r="V64" s="10"/>
      <c r="W64" s="10"/>
      <c r="X64" s="45"/>
      <c r="Y64" s="45"/>
      <c r="Z64" s="10"/>
      <c r="AA64" s="10"/>
      <c r="AB64" s="101"/>
      <c r="AC64" s="24"/>
      <c r="AD64" s="24"/>
      <c r="AE64" s="25"/>
      <c r="AF64" s="25"/>
      <c r="AG64" s="93"/>
    </row>
    <row r="65" spans="1:33" ht="20.100000000000001" customHeight="1" x14ac:dyDescent="0.15">
      <c r="A65" s="7"/>
      <c r="B65" s="341" t="s">
        <v>499</v>
      </c>
      <c r="C65" s="342">
        <v>0.4513888888888889</v>
      </c>
      <c r="D65" s="342"/>
      <c r="E65" s="342"/>
      <c r="G65" s="343" t="str">
        <f>F50</f>
        <v>ＦＣ　ＳＨＵＪＡＫＵ</v>
      </c>
      <c r="H65" s="343"/>
      <c r="I65" s="343"/>
      <c r="J65" s="343"/>
      <c r="K65" s="343"/>
      <c r="L65" s="343"/>
      <c r="M65" s="343"/>
      <c r="N65" s="344">
        <f>P65+P66</f>
        <v>0</v>
      </c>
      <c r="O65" s="345" t="s">
        <v>486</v>
      </c>
      <c r="P65" s="12">
        <v>0</v>
      </c>
      <c r="Q65" s="22" t="s">
        <v>510</v>
      </c>
      <c r="R65" s="12">
        <v>0</v>
      </c>
      <c r="S65" s="345" t="s">
        <v>488</v>
      </c>
      <c r="T65" s="344">
        <f>R65+R66</f>
        <v>0</v>
      </c>
      <c r="U65" s="346" t="str">
        <f>N50</f>
        <v>ＦＣ真岡２１ファンタジーＵ－１１</v>
      </c>
      <c r="V65" s="346"/>
      <c r="W65" s="346"/>
      <c r="X65" s="346"/>
      <c r="Y65" s="346"/>
      <c r="Z65" s="346"/>
      <c r="AA65" s="346"/>
      <c r="AB65" s="297" t="s">
        <v>479</v>
      </c>
      <c r="AC65" s="340" t="s">
        <v>489</v>
      </c>
      <c r="AD65" s="340" t="s">
        <v>490</v>
      </c>
      <c r="AE65" s="340" t="s">
        <v>498</v>
      </c>
      <c r="AF65" s="340">
        <v>5</v>
      </c>
      <c r="AG65" s="299" t="s">
        <v>483</v>
      </c>
    </row>
    <row r="66" spans="1:33" ht="20.100000000000001" customHeight="1" x14ac:dyDescent="0.15">
      <c r="A66" s="7"/>
      <c r="B66" s="341"/>
      <c r="C66" s="342"/>
      <c r="D66" s="342"/>
      <c r="E66" s="342"/>
      <c r="G66" s="343"/>
      <c r="H66" s="343"/>
      <c r="I66" s="343"/>
      <c r="J66" s="343"/>
      <c r="K66" s="343"/>
      <c r="L66" s="343"/>
      <c r="M66" s="343"/>
      <c r="N66" s="344"/>
      <c r="O66" s="345"/>
      <c r="P66" s="12">
        <v>0</v>
      </c>
      <c r="Q66" s="22" t="s">
        <v>510</v>
      </c>
      <c r="R66" s="12">
        <v>0</v>
      </c>
      <c r="S66" s="345"/>
      <c r="T66" s="344"/>
      <c r="U66" s="346"/>
      <c r="V66" s="346"/>
      <c r="W66" s="346"/>
      <c r="X66" s="346"/>
      <c r="Y66" s="346"/>
      <c r="Z66" s="346"/>
      <c r="AA66" s="346"/>
      <c r="AB66" s="297"/>
      <c r="AC66" s="340"/>
      <c r="AD66" s="340"/>
      <c r="AE66" s="340"/>
      <c r="AF66" s="340"/>
      <c r="AG66" s="299"/>
    </row>
    <row r="67" spans="1:33" ht="20.100000000000001" customHeight="1" x14ac:dyDescent="0.15">
      <c r="A67" s="7"/>
      <c r="B67" s="44"/>
      <c r="C67" s="29"/>
      <c r="D67" s="29"/>
      <c r="E67" s="29"/>
      <c r="G67" s="45"/>
      <c r="H67" s="45"/>
      <c r="I67" s="45"/>
      <c r="J67" s="45"/>
      <c r="K67" s="45"/>
      <c r="L67" s="45"/>
      <c r="M67" s="45"/>
      <c r="N67" s="118"/>
      <c r="O67" s="119"/>
      <c r="P67" s="12"/>
      <c r="Q67" s="10"/>
      <c r="R67" s="27"/>
      <c r="S67" s="119"/>
      <c r="T67" s="118"/>
      <c r="U67" s="45"/>
      <c r="V67" s="45"/>
      <c r="W67" s="45"/>
      <c r="X67" s="45"/>
      <c r="Y67" s="45"/>
      <c r="Z67" s="45"/>
      <c r="AA67" s="45"/>
      <c r="AB67" s="101"/>
      <c r="AC67" s="24"/>
      <c r="AD67" s="24"/>
      <c r="AE67" s="25"/>
      <c r="AF67" s="25"/>
      <c r="AG67" s="93"/>
    </row>
    <row r="68" spans="1:33" ht="20.100000000000001" customHeight="1" x14ac:dyDescent="0.15">
      <c r="A68" s="7"/>
      <c r="B68" s="341" t="s">
        <v>500</v>
      </c>
      <c r="C68" s="342">
        <v>0.47916666666666669</v>
      </c>
      <c r="D68" s="342"/>
      <c r="E68" s="342"/>
      <c r="G68" s="343" t="str">
        <f>S50</f>
        <v>北郷ＦＣ</v>
      </c>
      <c r="H68" s="343"/>
      <c r="I68" s="343"/>
      <c r="J68" s="343"/>
      <c r="K68" s="343"/>
      <c r="L68" s="343"/>
      <c r="M68" s="343"/>
      <c r="N68" s="344">
        <f>P68+P69</f>
        <v>0</v>
      </c>
      <c r="O68" s="345" t="s">
        <v>486</v>
      </c>
      <c r="P68" s="12">
        <v>0</v>
      </c>
      <c r="Q68" s="22" t="s">
        <v>510</v>
      </c>
      <c r="R68" s="12">
        <v>0</v>
      </c>
      <c r="S68" s="345" t="s">
        <v>488</v>
      </c>
      <c r="T68" s="344">
        <f>R68+R69</f>
        <v>0</v>
      </c>
      <c r="U68" s="343" t="str">
        <f>AA50</f>
        <v>益子ＳＣ</v>
      </c>
      <c r="V68" s="343"/>
      <c r="W68" s="343"/>
      <c r="X68" s="343"/>
      <c r="Y68" s="343"/>
      <c r="Z68" s="343"/>
      <c r="AA68" s="343"/>
      <c r="AB68" s="297" t="s">
        <v>479</v>
      </c>
      <c r="AC68" s="340" t="s">
        <v>496</v>
      </c>
      <c r="AD68" s="340" t="s">
        <v>497</v>
      </c>
      <c r="AE68" s="340" t="s">
        <v>495</v>
      </c>
      <c r="AF68" s="340">
        <v>2</v>
      </c>
      <c r="AG68" s="299" t="s">
        <v>483</v>
      </c>
    </row>
    <row r="69" spans="1:33" ht="20.100000000000001" customHeight="1" x14ac:dyDescent="0.15">
      <c r="A69" s="7"/>
      <c r="B69" s="341"/>
      <c r="C69" s="342"/>
      <c r="D69" s="342"/>
      <c r="E69" s="342"/>
      <c r="G69" s="343"/>
      <c r="H69" s="343"/>
      <c r="I69" s="343"/>
      <c r="J69" s="343"/>
      <c r="K69" s="343"/>
      <c r="L69" s="343"/>
      <c r="M69" s="343"/>
      <c r="N69" s="344"/>
      <c r="O69" s="345"/>
      <c r="P69" s="12">
        <v>0</v>
      </c>
      <c r="Q69" s="22" t="s">
        <v>510</v>
      </c>
      <c r="R69" s="12">
        <v>0</v>
      </c>
      <c r="S69" s="345"/>
      <c r="T69" s="344"/>
      <c r="U69" s="343"/>
      <c r="V69" s="343"/>
      <c r="W69" s="343"/>
      <c r="X69" s="343"/>
      <c r="Y69" s="343"/>
      <c r="Z69" s="343"/>
      <c r="AA69" s="343"/>
      <c r="AB69" s="297"/>
      <c r="AC69" s="340"/>
      <c r="AD69" s="340"/>
      <c r="AE69" s="340"/>
      <c r="AF69" s="340"/>
      <c r="AG69" s="299"/>
    </row>
    <row r="70" spans="1:33" ht="20.100000000000001" customHeight="1" x14ac:dyDescent="0.15">
      <c r="A70" s="7"/>
      <c r="C70" s="16"/>
      <c r="D70" s="16"/>
      <c r="E70" s="15"/>
      <c r="G70" s="45"/>
      <c r="H70" s="45"/>
      <c r="I70" s="10"/>
      <c r="J70" s="10"/>
      <c r="K70" s="45"/>
      <c r="L70" s="45"/>
      <c r="M70" s="10"/>
      <c r="N70" s="27"/>
      <c r="O70" s="45"/>
      <c r="P70" s="12"/>
      <c r="Q70" s="10"/>
      <c r="R70" s="27"/>
      <c r="S70" s="10"/>
      <c r="T70" s="12"/>
      <c r="U70" s="45"/>
      <c r="V70" s="10"/>
      <c r="W70" s="10"/>
      <c r="X70" s="45"/>
      <c r="Y70" s="45"/>
      <c r="Z70" s="10"/>
      <c r="AA70" s="10"/>
      <c r="AB70" s="101"/>
      <c r="AC70" s="24"/>
      <c r="AD70" s="24"/>
      <c r="AE70" s="25"/>
      <c r="AF70" s="25"/>
      <c r="AG70" s="93"/>
    </row>
    <row r="71" spans="1:33" ht="20.100000000000001" customHeight="1" x14ac:dyDescent="0.15">
      <c r="A71" s="7"/>
      <c r="B71" s="341" t="s">
        <v>501</v>
      </c>
      <c r="C71" s="342">
        <v>0.50694444444444442</v>
      </c>
      <c r="D71" s="342"/>
      <c r="E71" s="342"/>
      <c r="G71" s="343" t="str">
        <f>J50</f>
        <v>栃木ユナイテッド</v>
      </c>
      <c r="H71" s="343"/>
      <c r="I71" s="343"/>
      <c r="J71" s="343"/>
      <c r="K71" s="343"/>
      <c r="L71" s="343"/>
      <c r="M71" s="343"/>
      <c r="N71" s="344">
        <f>P71+P72</f>
        <v>0</v>
      </c>
      <c r="O71" s="345" t="s">
        <v>486</v>
      </c>
      <c r="P71" s="12">
        <v>0</v>
      </c>
      <c r="Q71" s="22" t="s">
        <v>510</v>
      </c>
      <c r="R71" s="12">
        <v>0</v>
      </c>
      <c r="S71" s="345" t="s">
        <v>488</v>
      </c>
      <c r="T71" s="344">
        <f>R71+R72</f>
        <v>0</v>
      </c>
      <c r="U71" s="346" t="str">
        <f>N50</f>
        <v>ＦＣ真岡２１ファンタジーＵ－１１</v>
      </c>
      <c r="V71" s="346"/>
      <c r="W71" s="346"/>
      <c r="X71" s="346"/>
      <c r="Y71" s="346"/>
      <c r="Z71" s="346"/>
      <c r="AA71" s="346"/>
      <c r="AB71" s="297" t="s">
        <v>479</v>
      </c>
      <c r="AC71" s="340" t="s">
        <v>498</v>
      </c>
      <c r="AD71" s="340" t="s">
        <v>489</v>
      </c>
      <c r="AE71" s="340" t="s">
        <v>490</v>
      </c>
      <c r="AF71" s="340">
        <v>4</v>
      </c>
      <c r="AG71" s="299" t="s">
        <v>483</v>
      </c>
    </row>
    <row r="72" spans="1:33" ht="20.100000000000001" customHeight="1" x14ac:dyDescent="0.15">
      <c r="A72" s="7"/>
      <c r="B72" s="341"/>
      <c r="C72" s="342"/>
      <c r="D72" s="342"/>
      <c r="E72" s="342"/>
      <c r="G72" s="343"/>
      <c r="H72" s="343"/>
      <c r="I72" s="343"/>
      <c r="J72" s="343"/>
      <c r="K72" s="343"/>
      <c r="L72" s="343"/>
      <c r="M72" s="343"/>
      <c r="N72" s="344"/>
      <c r="O72" s="345"/>
      <c r="P72" s="12">
        <v>0</v>
      </c>
      <c r="Q72" s="22" t="s">
        <v>510</v>
      </c>
      <c r="R72" s="12">
        <v>0</v>
      </c>
      <c r="S72" s="345"/>
      <c r="T72" s="344"/>
      <c r="U72" s="346"/>
      <c r="V72" s="346"/>
      <c r="W72" s="346"/>
      <c r="X72" s="346"/>
      <c r="Y72" s="346"/>
      <c r="Z72" s="346"/>
      <c r="AA72" s="346"/>
      <c r="AB72" s="297"/>
      <c r="AC72" s="340"/>
      <c r="AD72" s="340"/>
      <c r="AE72" s="340"/>
      <c r="AF72" s="340"/>
      <c r="AG72" s="299"/>
    </row>
    <row r="73" spans="1:33" ht="20.100000000000001" customHeight="1" x14ac:dyDescent="0.15">
      <c r="A73" s="7"/>
      <c r="C73" s="16"/>
      <c r="D73" s="16"/>
      <c r="E73" s="15"/>
      <c r="G73" s="45"/>
      <c r="H73" s="45"/>
      <c r="I73" s="10"/>
      <c r="J73" s="10"/>
      <c r="K73" s="45"/>
      <c r="L73" s="45"/>
      <c r="M73" s="10"/>
      <c r="N73" s="27"/>
      <c r="O73" s="45"/>
      <c r="P73" s="12"/>
      <c r="Q73" s="10"/>
      <c r="R73" s="27"/>
      <c r="S73" s="10"/>
      <c r="T73" s="12"/>
      <c r="U73" s="45"/>
      <c r="V73" s="10"/>
      <c r="W73" s="10"/>
      <c r="X73" s="45"/>
      <c r="Y73" s="45"/>
      <c r="Z73" s="10"/>
      <c r="AA73" s="10"/>
      <c r="AB73" s="101"/>
      <c r="AC73" s="86"/>
      <c r="AD73" s="24"/>
      <c r="AE73" s="24"/>
      <c r="AF73" s="25"/>
      <c r="AG73" s="102"/>
    </row>
    <row r="74" spans="1:33" ht="20.100000000000001" customHeight="1" x14ac:dyDescent="0.15">
      <c r="A74" s="7"/>
      <c r="B74" s="341" t="s">
        <v>502</v>
      </c>
      <c r="C74" s="342">
        <v>0.53472222222222221</v>
      </c>
      <c r="D74" s="342"/>
      <c r="E74" s="342"/>
      <c r="G74" s="343" t="str">
        <f>W50</f>
        <v>ＩＳＯＳＯＣＣＥＲＣＬＵＢ</v>
      </c>
      <c r="H74" s="343"/>
      <c r="I74" s="343"/>
      <c r="J74" s="343"/>
      <c r="K74" s="343"/>
      <c r="L74" s="343"/>
      <c r="M74" s="343"/>
      <c r="N74" s="344">
        <f>P74+P75</f>
        <v>0</v>
      </c>
      <c r="O74" s="345" t="s">
        <v>486</v>
      </c>
      <c r="P74" s="12">
        <v>0</v>
      </c>
      <c r="Q74" s="22" t="s">
        <v>510</v>
      </c>
      <c r="R74" s="12">
        <v>0</v>
      </c>
      <c r="S74" s="345" t="s">
        <v>488</v>
      </c>
      <c r="T74" s="344">
        <f>R74+R75</f>
        <v>0</v>
      </c>
      <c r="U74" s="343" t="str">
        <f>AA50</f>
        <v>益子ＳＣ</v>
      </c>
      <c r="V74" s="343"/>
      <c r="W74" s="343"/>
      <c r="X74" s="343"/>
      <c r="Y74" s="343"/>
      <c r="Z74" s="343"/>
      <c r="AA74" s="343"/>
      <c r="AB74" s="297" t="s">
        <v>479</v>
      </c>
      <c r="AC74" s="340" t="s">
        <v>495</v>
      </c>
      <c r="AD74" s="340" t="s">
        <v>496</v>
      </c>
      <c r="AE74" s="340" t="s">
        <v>497</v>
      </c>
      <c r="AF74" s="340">
        <v>1</v>
      </c>
      <c r="AG74" s="299" t="s">
        <v>483</v>
      </c>
    </row>
    <row r="75" spans="1:33" ht="20.100000000000001" customHeight="1" x14ac:dyDescent="0.15">
      <c r="A75" s="7"/>
      <c r="B75" s="341"/>
      <c r="C75" s="342"/>
      <c r="D75" s="342"/>
      <c r="E75" s="342"/>
      <c r="G75" s="343"/>
      <c r="H75" s="343"/>
      <c r="I75" s="343"/>
      <c r="J75" s="343"/>
      <c r="K75" s="343"/>
      <c r="L75" s="343"/>
      <c r="M75" s="343"/>
      <c r="N75" s="344"/>
      <c r="O75" s="345"/>
      <c r="P75" s="12">
        <v>0</v>
      </c>
      <c r="Q75" s="22" t="s">
        <v>510</v>
      </c>
      <c r="R75" s="12">
        <v>0</v>
      </c>
      <c r="S75" s="345"/>
      <c r="T75" s="344"/>
      <c r="U75" s="343"/>
      <c r="V75" s="343"/>
      <c r="W75" s="343"/>
      <c r="X75" s="343"/>
      <c r="Y75" s="343"/>
      <c r="Z75" s="343"/>
      <c r="AA75" s="343"/>
      <c r="AB75" s="297"/>
      <c r="AC75" s="340"/>
      <c r="AD75" s="340"/>
      <c r="AE75" s="340"/>
      <c r="AF75" s="340"/>
      <c r="AG75" s="299"/>
    </row>
    <row r="76" spans="1:33" ht="20.100000000000001" customHeight="1" x14ac:dyDescent="0.15">
      <c r="B76" s="44"/>
      <c r="C76" s="23"/>
      <c r="D76" s="23"/>
      <c r="E76" s="23"/>
      <c r="G76" s="45"/>
      <c r="H76" s="45"/>
      <c r="I76" s="45"/>
      <c r="J76" s="45"/>
      <c r="K76" s="45"/>
      <c r="L76" s="45"/>
      <c r="M76" s="45"/>
      <c r="N76" s="21"/>
      <c r="O76" s="119"/>
      <c r="P76" s="45"/>
      <c r="Q76" s="22"/>
      <c r="R76" s="10"/>
      <c r="S76" s="119"/>
      <c r="T76" s="21"/>
      <c r="U76" s="45"/>
      <c r="V76" s="45"/>
      <c r="W76" s="45"/>
      <c r="X76" s="45"/>
      <c r="Y76" s="45"/>
      <c r="Z76" s="45"/>
      <c r="AA76" s="45"/>
      <c r="AB76" s="86"/>
      <c r="AC76" s="86"/>
      <c r="AF76" s="86"/>
      <c r="AG76" s="86"/>
    </row>
    <row r="77" spans="1:33" ht="20.100000000000001" customHeight="1" x14ac:dyDescent="0.15">
      <c r="C77" s="304" t="str">
        <f>J46</f>
        <v>P</v>
      </c>
      <c r="D77" s="305"/>
      <c r="E77" s="305"/>
      <c r="F77" s="306"/>
      <c r="G77" s="336" t="str">
        <f>C79</f>
        <v>ＦＣ　ＳＨＵＪＡＫＵ</v>
      </c>
      <c r="H77" s="337"/>
      <c r="I77" s="336" t="str">
        <f>C81</f>
        <v>栃木ユナイテッド</v>
      </c>
      <c r="J77" s="337"/>
      <c r="K77" s="320" t="str">
        <f>C83</f>
        <v>ＦＣ真岡２１ファンタジーＵ－１１</v>
      </c>
      <c r="L77" s="321"/>
      <c r="M77" s="324" t="s">
        <v>503</v>
      </c>
      <c r="N77" s="324" t="s">
        <v>504</v>
      </c>
      <c r="O77" s="324" t="s">
        <v>511</v>
      </c>
      <c r="P77" s="324" t="s">
        <v>505</v>
      </c>
      <c r="R77" s="326" t="str">
        <f>W46</f>
        <v>PP</v>
      </c>
      <c r="S77" s="327"/>
      <c r="T77" s="327"/>
      <c r="U77" s="328"/>
      <c r="V77" s="316" t="str">
        <f>R79</f>
        <v>北郷ＦＣ</v>
      </c>
      <c r="W77" s="317"/>
      <c r="X77" s="320" t="str">
        <f>R81</f>
        <v>ＩＳＯＳＯＣＣＥＲＣＬＵＢ</v>
      </c>
      <c r="Y77" s="321"/>
      <c r="Z77" s="316" t="str">
        <f>R83</f>
        <v>益子ＳＣ</v>
      </c>
      <c r="AA77" s="317"/>
      <c r="AB77" s="324" t="s">
        <v>503</v>
      </c>
      <c r="AC77" s="324" t="s">
        <v>504</v>
      </c>
      <c r="AD77" s="324" t="s">
        <v>511</v>
      </c>
      <c r="AE77" s="324" t="s">
        <v>505</v>
      </c>
    </row>
    <row r="78" spans="1:33" ht="20.100000000000001" customHeight="1" x14ac:dyDescent="0.15">
      <c r="C78" s="307"/>
      <c r="D78" s="308"/>
      <c r="E78" s="308"/>
      <c r="F78" s="309"/>
      <c r="G78" s="338"/>
      <c r="H78" s="339"/>
      <c r="I78" s="338"/>
      <c r="J78" s="339"/>
      <c r="K78" s="322"/>
      <c r="L78" s="323"/>
      <c r="M78" s="325"/>
      <c r="N78" s="325"/>
      <c r="O78" s="325"/>
      <c r="P78" s="325"/>
      <c r="R78" s="329"/>
      <c r="S78" s="330"/>
      <c r="T78" s="330"/>
      <c r="U78" s="331"/>
      <c r="V78" s="318"/>
      <c r="W78" s="319"/>
      <c r="X78" s="322"/>
      <c r="Y78" s="323"/>
      <c r="Z78" s="318"/>
      <c r="AA78" s="319"/>
      <c r="AB78" s="325"/>
      <c r="AC78" s="325"/>
      <c r="AD78" s="325"/>
      <c r="AE78" s="325"/>
    </row>
    <row r="79" spans="1:33" ht="20.100000000000001" customHeight="1" x14ac:dyDescent="0.15">
      <c r="C79" s="304" t="str">
        <f>F50</f>
        <v>ＦＣ　ＳＨＵＪＡＫＵ</v>
      </c>
      <c r="D79" s="305"/>
      <c r="E79" s="305"/>
      <c r="F79" s="306"/>
      <c r="G79" s="399"/>
      <c r="H79" s="400"/>
      <c r="I79" s="28">
        <f>N59</f>
        <v>0</v>
      </c>
      <c r="J79" s="28">
        <f>T59</f>
        <v>0</v>
      </c>
      <c r="K79" s="28">
        <f>N65</f>
        <v>0</v>
      </c>
      <c r="L79" s="28">
        <f>T65</f>
        <v>0</v>
      </c>
      <c r="M79" s="314">
        <f>COUNTIF(G80:L80,"○")*3+COUNTIF(G80:L80,"△")</f>
        <v>2</v>
      </c>
      <c r="N79" s="393">
        <f>O79-J79-L79</f>
        <v>0</v>
      </c>
      <c r="O79" s="393">
        <f>I79+K79</f>
        <v>0</v>
      </c>
      <c r="P79" s="395"/>
      <c r="R79" s="304" t="str">
        <f>S50</f>
        <v>北郷ＦＣ</v>
      </c>
      <c r="S79" s="305"/>
      <c r="T79" s="305"/>
      <c r="U79" s="306"/>
      <c r="V79" s="399"/>
      <c r="W79" s="400"/>
      <c r="X79" s="28">
        <f>N62</f>
        <v>0</v>
      </c>
      <c r="Y79" s="28">
        <f>T62</f>
        <v>0</v>
      </c>
      <c r="Z79" s="28">
        <f>N68</f>
        <v>0</v>
      </c>
      <c r="AA79" s="28">
        <f>T68</f>
        <v>0</v>
      </c>
      <c r="AB79" s="314">
        <f>COUNTIF(V80:AA80,"○")*3+COUNTIF(V80:AA80,"△")</f>
        <v>2</v>
      </c>
      <c r="AC79" s="393">
        <f>AD79-Y79-AA79</f>
        <v>0</v>
      </c>
      <c r="AD79" s="393">
        <f>X79+Z79</f>
        <v>0</v>
      </c>
      <c r="AE79" s="395"/>
    </row>
    <row r="80" spans="1:33" ht="20.100000000000001" customHeight="1" x14ac:dyDescent="0.15">
      <c r="C80" s="307"/>
      <c r="D80" s="308"/>
      <c r="E80" s="308"/>
      <c r="F80" s="309"/>
      <c r="G80" s="401"/>
      <c r="H80" s="402"/>
      <c r="I80" s="397" t="str">
        <f>IF(I79&gt;J79,"○",IF(I79&lt;J79,"×",IF(I79=J79,"△")))</f>
        <v>△</v>
      </c>
      <c r="J80" s="398"/>
      <c r="K80" s="397" t="str">
        <f>IF(K79&gt;L79,"○",IF(K79&lt;L79,"×",IF(K79=L79,"△")))</f>
        <v>△</v>
      </c>
      <c r="L80" s="398"/>
      <c r="M80" s="315"/>
      <c r="N80" s="394"/>
      <c r="O80" s="394"/>
      <c r="P80" s="396"/>
      <c r="R80" s="307"/>
      <c r="S80" s="308"/>
      <c r="T80" s="308"/>
      <c r="U80" s="309"/>
      <c r="V80" s="401"/>
      <c r="W80" s="402"/>
      <c r="X80" s="397" t="str">
        <f>IF(X79&gt;Y79,"○",IF(X79&lt;Y79,"×",IF(X79=Y79,"△")))</f>
        <v>△</v>
      </c>
      <c r="Y80" s="398"/>
      <c r="Z80" s="397" t="str">
        <f t="shared" ref="Z80" si="2">IF(Z79&gt;AA79,"○",IF(Z79&lt;AA79,"×",IF(Z79=AA79,"△")))</f>
        <v>△</v>
      </c>
      <c r="AA80" s="398"/>
      <c r="AB80" s="315"/>
      <c r="AC80" s="394"/>
      <c r="AD80" s="394"/>
      <c r="AE80" s="396"/>
    </row>
    <row r="81" spans="3:31" ht="20.100000000000001" customHeight="1" x14ac:dyDescent="0.15">
      <c r="C81" s="304" t="str">
        <f>J50</f>
        <v>栃木ユナイテッド</v>
      </c>
      <c r="D81" s="305"/>
      <c r="E81" s="305"/>
      <c r="F81" s="306"/>
      <c r="G81" s="28">
        <f>J79</f>
        <v>0</v>
      </c>
      <c r="H81" s="28">
        <f>I79</f>
        <v>0</v>
      </c>
      <c r="I81" s="399"/>
      <c r="J81" s="400"/>
      <c r="K81" s="28">
        <f>N71</f>
        <v>0</v>
      </c>
      <c r="L81" s="28">
        <f>T71</f>
        <v>0</v>
      </c>
      <c r="M81" s="314">
        <f>COUNTIF(G82:L82,"○")*3+COUNTIF(G82:L82,"△")</f>
        <v>2</v>
      </c>
      <c r="N81" s="393">
        <f>O81-H81-L81</f>
        <v>0</v>
      </c>
      <c r="O81" s="393">
        <f>G81+K81</f>
        <v>0</v>
      </c>
      <c r="P81" s="395"/>
      <c r="R81" s="304" t="str">
        <f>W50</f>
        <v>ＩＳＯＳＯＣＣＥＲＣＬＵＢ</v>
      </c>
      <c r="S81" s="305"/>
      <c r="T81" s="305"/>
      <c r="U81" s="306"/>
      <c r="V81" s="28">
        <f>Y79</f>
        <v>0</v>
      </c>
      <c r="W81" s="28">
        <f>X79</f>
        <v>0</v>
      </c>
      <c r="X81" s="399"/>
      <c r="Y81" s="400"/>
      <c r="Z81" s="28">
        <f>N74</f>
        <v>0</v>
      </c>
      <c r="AA81" s="28">
        <f>T74</f>
        <v>0</v>
      </c>
      <c r="AB81" s="314">
        <f>COUNTIF(V82:AA82,"○")*3+COUNTIF(V82:AA82,"△")</f>
        <v>2</v>
      </c>
      <c r="AC81" s="393">
        <f>AD81-W81-AA81</f>
        <v>0</v>
      </c>
      <c r="AD81" s="393">
        <f>V81+Z81</f>
        <v>0</v>
      </c>
      <c r="AE81" s="395"/>
    </row>
    <row r="82" spans="3:31" ht="20.100000000000001" customHeight="1" x14ac:dyDescent="0.15">
      <c r="C82" s="307"/>
      <c r="D82" s="308"/>
      <c r="E82" s="308"/>
      <c r="F82" s="309"/>
      <c r="G82" s="397" t="str">
        <f>IF(G81&gt;H81,"○",IF(G81&lt;H81,"×",IF(G81=H81,"△")))</f>
        <v>△</v>
      </c>
      <c r="H82" s="398"/>
      <c r="I82" s="401"/>
      <c r="J82" s="402"/>
      <c r="K82" s="397" t="str">
        <f>IF(K81&gt;L81,"○",IF(K81&lt;L81,"×",IF(K81=L81,"△")))</f>
        <v>△</v>
      </c>
      <c r="L82" s="398"/>
      <c r="M82" s="315"/>
      <c r="N82" s="394"/>
      <c r="O82" s="394"/>
      <c r="P82" s="396"/>
      <c r="R82" s="307"/>
      <c r="S82" s="308"/>
      <c r="T82" s="308"/>
      <c r="U82" s="309"/>
      <c r="V82" s="397" t="str">
        <f>IF(V81&gt;W81,"○",IF(V81&lt;W81,"×",IF(V81=W81,"△")))</f>
        <v>△</v>
      </c>
      <c r="W82" s="398"/>
      <c r="X82" s="401"/>
      <c r="Y82" s="402"/>
      <c r="Z82" s="397" t="str">
        <f t="shared" ref="Z82" si="3">IF(Z81&gt;AA81,"○",IF(Z81&lt;AA81,"×",IF(Z81=AA81,"△")))</f>
        <v>△</v>
      </c>
      <c r="AA82" s="398"/>
      <c r="AB82" s="315"/>
      <c r="AC82" s="394"/>
      <c r="AD82" s="394"/>
      <c r="AE82" s="396"/>
    </row>
    <row r="83" spans="3:31" ht="20.100000000000001" customHeight="1" x14ac:dyDescent="0.15">
      <c r="C83" s="304" t="str">
        <f>N50</f>
        <v>ＦＣ真岡２１ファンタジーＵ－１１</v>
      </c>
      <c r="D83" s="305"/>
      <c r="E83" s="305"/>
      <c r="F83" s="306"/>
      <c r="G83" s="28">
        <f>L79</f>
        <v>0</v>
      </c>
      <c r="H83" s="28">
        <f>K79</f>
        <v>0</v>
      </c>
      <c r="I83" s="28">
        <f>L81</f>
        <v>0</v>
      </c>
      <c r="J83" s="28">
        <f>K81</f>
        <v>0</v>
      </c>
      <c r="K83" s="399"/>
      <c r="L83" s="400"/>
      <c r="M83" s="314">
        <f>COUNTIF(G84:L84,"○")*3+COUNTIF(G84:L84,"△")</f>
        <v>2</v>
      </c>
      <c r="N83" s="393">
        <f>O83-H83-J83</f>
        <v>0</v>
      </c>
      <c r="O83" s="393">
        <f>G83+I83</f>
        <v>0</v>
      </c>
      <c r="P83" s="395"/>
      <c r="R83" s="304" t="str">
        <f>AA50</f>
        <v>益子ＳＣ</v>
      </c>
      <c r="S83" s="305"/>
      <c r="T83" s="305"/>
      <c r="U83" s="306"/>
      <c r="V83" s="28">
        <f>AA79</f>
        <v>0</v>
      </c>
      <c r="W83" s="28">
        <f>Z79</f>
        <v>0</v>
      </c>
      <c r="X83" s="28">
        <f>AA81</f>
        <v>0</v>
      </c>
      <c r="Y83" s="28">
        <f>Z81</f>
        <v>0</v>
      </c>
      <c r="Z83" s="399"/>
      <c r="AA83" s="400"/>
      <c r="AB83" s="314">
        <f>COUNTIF(V84:AA84,"○")*3+COUNTIF(V84:AA84,"△")</f>
        <v>2</v>
      </c>
      <c r="AC83" s="393">
        <f>AD83-W83-Y83</f>
        <v>0</v>
      </c>
      <c r="AD83" s="393">
        <f>V83+X83</f>
        <v>0</v>
      </c>
      <c r="AE83" s="395"/>
    </row>
    <row r="84" spans="3:31" ht="20.100000000000001" customHeight="1" x14ac:dyDescent="0.15">
      <c r="C84" s="307"/>
      <c r="D84" s="308"/>
      <c r="E84" s="308"/>
      <c r="F84" s="309"/>
      <c r="G84" s="397" t="str">
        <f>IF(G83&gt;H83,"○",IF(G83&lt;H83,"×",IF(G83=H83,"△")))</f>
        <v>△</v>
      </c>
      <c r="H84" s="398"/>
      <c r="I84" s="397" t="str">
        <f>IF(I83&gt;J83,"○",IF(I83&lt;J83,"×",IF(I83=J83,"△")))</f>
        <v>△</v>
      </c>
      <c r="J84" s="398"/>
      <c r="K84" s="401"/>
      <c r="L84" s="402"/>
      <c r="M84" s="315"/>
      <c r="N84" s="394"/>
      <c r="O84" s="394"/>
      <c r="P84" s="396"/>
      <c r="R84" s="307"/>
      <c r="S84" s="308"/>
      <c r="T84" s="308"/>
      <c r="U84" s="309"/>
      <c r="V84" s="397" t="str">
        <f>IF(V83&gt;W83,"○",IF(V83&lt;W83,"×",IF(V83=W83,"△")))</f>
        <v>△</v>
      </c>
      <c r="W84" s="398"/>
      <c r="X84" s="397" t="str">
        <f>IF(X83&gt;Y83,"○",IF(X83&lt;Y83,"×",IF(X83=Y83,"△")))</f>
        <v>△</v>
      </c>
      <c r="Y84" s="398"/>
      <c r="Z84" s="401"/>
      <c r="AA84" s="402"/>
      <c r="AB84" s="315"/>
      <c r="AC84" s="394"/>
      <c r="AD84" s="394"/>
      <c r="AE84" s="396"/>
    </row>
    <row r="85" spans="3:31" ht="20.100000000000001" customHeight="1" x14ac:dyDescent="0.15"/>
  </sheetData>
  <mergeCells count="340"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1:AG85"/>
  <sheetViews>
    <sheetView view="pageBreakPreview" zoomScale="50" zoomScaleNormal="100" zoomScaleSheetLayoutView="50" workbookViewId="0">
      <selection activeCell="Z77" sqref="Z77:AA78"/>
    </sheetView>
  </sheetViews>
  <sheetFormatPr defaultRowHeight="13.5" x14ac:dyDescent="0.1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 x14ac:dyDescent="0.15">
      <c r="A1" s="354" t="str">
        <f>U12組合せ①!B3</f>
        <v>■第1日  2月26日  一次リーグ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N1" s="355" t="s">
        <v>566</v>
      </c>
      <c r="O1" s="355"/>
      <c r="P1" s="355"/>
      <c r="Q1" s="355"/>
      <c r="R1" s="355"/>
      <c r="T1" s="356" t="s">
        <v>567</v>
      </c>
      <c r="U1" s="356"/>
      <c r="V1" s="356"/>
      <c r="W1" s="356"/>
      <c r="X1" s="357" t="str">
        <f>U12組合せ①!B35</f>
        <v>鬼怒自然公園サッカー場（クレー）A</v>
      </c>
      <c r="Y1" s="357"/>
      <c r="Z1" s="357"/>
      <c r="AA1" s="357"/>
      <c r="AB1" s="357"/>
      <c r="AC1" s="357"/>
      <c r="AD1" s="357"/>
      <c r="AE1" s="357"/>
      <c r="AF1" s="357"/>
      <c r="AG1" s="357"/>
    </row>
    <row r="2" spans="1:33" ht="20.100000000000001" customHeight="1" x14ac:dyDescent="0.15">
      <c r="A2" s="117"/>
      <c r="B2" s="117"/>
      <c r="C2" s="117"/>
      <c r="D2" s="117"/>
      <c r="E2" s="117"/>
      <c r="F2" s="117"/>
      <c r="G2" s="117"/>
      <c r="H2" s="14"/>
      <c r="I2" s="115"/>
      <c r="J2" s="115"/>
      <c r="K2" s="115"/>
      <c r="L2" s="115"/>
      <c r="N2" s="115"/>
      <c r="O2" s="115"/>
      <c r="P2" s="115"/>
      <c r="Q2" s="115"/>
      <c r="R2" s="115"/>
      <c r="T2" s="87"/>
      <c r="U2" s="87"/>
      <c r="V2" s="87"/>
      <c r="W2" s="87"/>
      <c r="X2" s="116"/>
      <c r="Y2" s="116"/>
      <c r="AA2" s="20"/>
      <c r="AB2" s="100"/>
      <c r="AC2" s="100"/>
      <c r="AD2" s="100"/>
      <c r="AE2" s="100"/>
      <c r="AF2" s="100"/>
      <c r="AG2" s="100"/>
    </row>
    <row r="3" spans="1:33" ht="20.100000000000001" customHeight="1" x14ac:dyDescent="0.15">
      <c r="F3" s="29"/>
      <c r="J3" s="358" t="s">
        <v>568</v>
      </c>
      <c r="K3" s="358"/>
      <c r="W3" s="358" t="s">
        <v>569</v>
      </c>
      <c r="X3" s="358"/>
      <c r="Z3" s="20"/>
      <c r="AA3" s="20"/>
      <c r="AB3" s="100"/>
      <c r="AC3" s="100"/>
      <c r="AD3" s="100"/>
      <c r="AE3" s="100"/>
      <c r="AF3" s="100"/>
      <c r="AG3" s="100"/>
    </row>
    <row r="4" spans="1:33" ht="20.100000000000001" customHeight="1" x14ac:dyDescent="0.15">
      <c r="G4" s="2"/>
      <c r="H4" s="2"/>
      <c r="I4" s="2"/>
      <c r="J4" s="3"/>
      <c r="K4" s="2"/>
      <c r="L4" s="2"/>
      <c r="M4" s="2"/>
      <c r="N4" s="2"/>
      <c r="T4" s="2"/>
      <c r="U4" s="2"/>
      <c r="V4" s="2"/>
      <c r="W4" s="2"/>
      <c r="X4" s="19"/>
      <c r="Y4" s="2"/>
      <c r="Z4" s="20"/>
      <c r="AA4" s="20"/>
      <c r="AB4" s="100"/>
      <c r="AC4" s="100"/>
      <c r="AD4" s="100"/>
      <c r="AE4" s="100"/>
      <c r="AF4" s="100"/>
      <c r="AG4" s="100"/>
    </row>
    <row r="5" spans="1:33" ht="20.100000000000001" customHeight="1" x14ac:dyDescent="0.15">
      <c r="F5" s="4"/>
      <c r="H5" s="5"/>
      <c r="J5" s="6"/>
      <c r="K5" s="5"/>
      <c r="N5" s="4"/>
      <c r="S5" s="4"/>
      <c r="V5" s="5"/>
      <c r="W5" s="6"/>
      <c r="Y5" s="5"/>
      <c r="Z5" s="5"/>
      <c r="AA5" s="6"/>
      <c r="AB5" s="17"/>
    </row>
    <row r="6" spans="1:33" ht="20.100000000000001" customHeight="1" x14ac:dyDescent="0.15">
      <c r="B6" s="359"/>
      <c r="C6" s="359"/>
      <c r="D6" s="7"/>
      <c r="E6" s="7"/>
      <c r="F6" s="250">
        <v>1</v>
      </c>
      <c r="G6" s="250"/>
      <c r="H6" s="11"/>
      <c r="I6" s="11"/>
      <c r="J6" s="250">
        <v>2</v>
      </c>
      <c r="K6" s="250"/>
      <c r="L6" s="11"/>
      <c r="M6" s="11"/>
      <c r="N6" s="250">
        <v>3</v>
      </c>
      <c r="O6" s="250"/>
      <c r="P6" s="26"/>
      <c r="Q6" s="11"/>
      <c r="R6" s="11"/>
      <c r="S6" s="250">
        <v>4</v>
      </c>
      <c r="T6" s="250"/>
      <c r="U6" s="11"/>
      <c r="V6" s="11"/>
      <c r="W6" s="250">
        <v>5</v>
      </c>
      <c r="X6" s="250"/>
      <c r="Y6" s="11"/>
      <c r="Z6" s="11"/>
      <c r="AA6" s="250">
        <v>6</v>
      </c>
      <c r="AB6" s="250"/>
      <c r="AC6" s="7"/>
      <c r="AD6" s="7"/>
      <c r="AE6" s="360"/>
      <c r="AF6" s="361"/>
    </row>
    <row r="7" spans="1:33" ht="20.100000000000001" customHeight="1" x14ac:dyDescent="0.15">
      <c r="B7" s="347"/>
      <c r="C7" s="347"/>
      <c r="D7" s="8"/>
      <c r="E7" s="8"/>
      <c r="F7" s="414" t="str">
        <f>U12組合せ①!C39</f>
        <v>Ｊ－ＳＰＯＲＴＳＦＯＯＴＢＡＬＬＣＬＵＢＵ－１２</v>
      </c>
      <c r="G7" s="414"/>
      <c r="H7" s="8"/>
      <c r="I7" s="8"/>
      <c r="J7" s="350" t="str">
        <f>U12組合せ①!E39</f>
        <v>岩舟ＪＦＣ</v>
      </c>
      <c r="K7" s="350"/>
      <c r="L7" s="8"/>
      <c r="M7" s="8"/>
      <c r="N7" s="350" t="str">
        <f>U12組合せ①!G39</f>
        <v>細谷サッカークラブ</v>
      </c>
      <c r="O7" s="350"/>
      <c r="P7" s="9"/>
      <c r="Q7" s="8"/>
      <c r="R7" s="8"/>
      <c r="S7" s="350" t="str">
        <f>U12組合せ①!J39</f>
        <v>熟田フットボールクラブ</v>
      </c>
      <c r="T7" s="350"/>
      <c r="U7" s="8"/>
      <c r="V7" s="8"/>
      <c r="W7" s="350" t="str">
        <f>U12組合せ①!L39</f>
        <v>大谷北ＦＣフォルテ</v>
      </c>
      <c r="X7" s="350"/>
      <c r="Y7" s="8"/>
      <c r="Z7" s="8"/>
      <c r="AA7" s="348" t="str">
        <f>U12組合せ①!N39</f>
        <v>清原サッカースポーツ少年団</v>
      </c>
      <c r="AB7" s="348"/>
      <c r="AC7" s="8"/>
      <c r="AD7" s="8"/>
      <c r="AE7" s="352"/>
      <c r="AF7" s="353"/>
    </row>
    <row r="8" spans="1:33" ht="20.100000000000001" customHeight="1" x14ac:dyDescent="0.15">
      <c r="B8" s="347"/>
      <c r="C8" s="347"/>
      <c r="D8" s="8"/>
      <c r="E8" s="8"/>
      <c r="F8" s="414"/>
      <c r="G8" s="414"/>
      <c r="H8" s="8"/>
      <c r="I8" s="8"/>
      <c r="J8" s="350"/>
      <c r="K8" s="350"/>
      <c r="L8" s="8"/>
      <c r="M8" s="8"/>
      <c r="N8" s="350"/>
      <c r="O8" s="350"/>
      <c r="P8" s="9"/>
      <c r="Q8" s="8"/>
      <c r="R8" s="8"/>
      <c r="S8" s="350"/>
      <c r="T8" s="350"/>
      <c r="U8" s="8"/>
      <c r="V8" s="8"/>
      <c r="W8" s="350"/>
      <c r="X8" s="350"/>
      <c r="Y8" s="8"/>
      <c r="Z8" s="8"/>
      <c r="AA8" s="348"/>
      <c r="AB8" s="348"/>
      <c r="AC8" s="8"/>
      <c r="AD8" s="8"/>
      <c r="AE8" s="352"/>
      <c r="AF8" s="353"/>
    </row>
    <row r="9" spans="1:33" ht="20.100000000000001" customHeight="1" x14ac:dyDescent="0.15">
      <c r="B9" s="347"/>
      <c r="C9" s="347"/>
      <c r="D9" s="8"/>
      <c r="E9" s="8"/>
      <c r="F9" s="414"/>
      <c r="G9" s="414"/>
      <c r="H9" s="8"/>
      <c r="I9" s="8"/>
      <c r="J9" s="350"/>
      <c r="K9" s="350"/>
      <c r="L9" s="8"/>
      <c r="M9" s="8"/>
      <c r="N9" s="350"/>
      <c r="O9" s="350"/>
      <c r="P9" s="9"/>
      <c r="Q9" s="8"/>
      <c r="R9" s="8"/>
      <c r="S9" s="350"/>
      <c r="T9" s="350"/>
      <c r="U9" s="8"/>
      <c r="V9" s="8"/>
      <c r="W9" s="350"/>
      <c r="X9" s="350"/>
      <c r="Y9" s="8"/>
      <c r="Z9" s="8"/>
      <c r="AA9" s="348"/>
      <c r="AB9" s="348"/>
      <c r="AC9" s="8"/>
      <c r="AD9" s="8"/>
      <c r="AE9" s="352"/>
      <c r="AF9" s="353"/>
    </row>
    <row r="10" spans="1:33" ht="20.100000000000001" customHeight="1" x14ac:dyDescent="0.15">
      <c r="B10" s="347"/>
      <c r="C10" s="347"/>
      <c r="D10" s="8"/>
      <c r="E10" s="8"/>
      <c r="F10" s="414"/>
      <c r="G10" s="414"/>
      <c r="H10" s="8"/>
      <c r="I10" s="8"/>
      <c r="J10" s="350"/>
      <c r="K10" s="350"/>
      <c r="L10" s="8"/>
      <c r="M10" s="8"/>
      <c r="N10" s="350"/>
      <c r="O10" s="350"/>
      <c r="P10" s="9"/>
      <c r="Q10" s="8"/>
      <c r="R10" s="8"/>
      <c r="S10" s="350"/>
      <c r="T10" s="350"/>
      <c r="U10" s="8"/>
      <c r="V10" s="8"/>
      <c r="W10" s="350"/>
      <c r="X10" s="350"/>
      <c r="Y10" s="8"/>
      <c r="Z10" s="8"/>
      <c r="AA10" s="348"/>
      <c r="AB10" s="348"/>
      <c r="AC10" s="8"/>
      <c r="AD10" s="8"/>
      <c r="AE10" s="352"/>
      <c r="AF10" s="353"/>
    </row>
    <row r="11" spans="1:33" ht="20.100000000000001" customHeight="1" x14ac:dyDescent="0.15">
      <c r="B11" s="347"/>
      <c r="C11" s="347"/>
      <c r="D11" s="8"/>
      <c r="E11" s="8"/>
      <c r="F11" s="414"/>
      <c r="G11" s="414"/>
      <c r="H11" s="8"/>
      <c r="I11" s="8"/>
      <c r="J11" s="350"/>
      <c r="K11" s="350"/>
      <c r="L11" s="8"/>
      <c r="M11" s="8"/>
      <c r="N11" s="350"/>
      <c r="O11" s="350"/>
      <c r="P11" s="9"/>
      <c r="Q11" s="8"/>
      <c r="R11" s="8"/>
      <c r="S11" s="350"/>
      <c r="T11" s="350"/>
      <c r="U11" s="8"/>
      <c r="V11" s="8"/>
      <c r="W11" s="350"/>
      <c r="X11" s="350"/>
      <c r="Y11" s="8"/>
      <c r="Z11" s="8"/>
      <c r="AA11" s="348"/>
      <c r="AB11" s="348"/>
      <c r="AC11" s="8"/>
      <c r="AD11" s="8"/>
      <c r="AE11" s="352"/>
      <c r="AF11" s="353"/>
    </row>
    <row r="12" spans="1:33" ht="20.100000000000001" customHeight="1" x14ac:dyDescent="0.15">
      <c r="B12" s="347"/>
      <c r="C12" s="347"/>
      <c r="D12" s="8"/>
      <c r="E12" s="8"/>
      <c r="F12" s="414"/>
      <c r="G12" s="414"/>
      <c r="H12" s="8"/>
      <c r="I12" s="8"/>
      <c r="J12" s="350"/>
      <c r="K12" s="350"/>
      <c r="L12" s="8"/>
      <c r="M12" s="8"/>
      <c r="N12" s="350"/>
      <c r="O12" s="350"/>
      <c r="P12" s="9"/>
      <c r="Q12" s="8"/>
      <c r="R12" s="8"/>
      <c r="S12" s="350"/>
      <c r="T12" s="350"/>
      <c r="U12" s="8"/>
      <c r="V12" s="8"/>
      <c r="W12" s="350"/>
      <c r="X12" s="350"/>
      <c r="Y12" s="8"/>
      <c r="Z12" s="8"/>
      <c r="AA12" s="348"/>
      <c r="AB12" s="348"/>
      <c r="AC12" s="8"/>
      <c r="AD12" s="8"/>
      <c r="AE12" s="352"/>
      <c r="AF12" s="353"/>
    </row>
    <row r="13" spans="1:33" ht="20.100000000000001" customHeight="1" x14ac:dyDescent="0.15">
      <c r="B13" s="347"/>
      <c r="C13" s="347"/>
      <c r="D13" s="9"/>
      <c r="E13" s="9"/>
      <c r="F13" s="414"/>
      <c r="G13" s="414"/>
      <c r="H13" s="9"/>
      <c r="I13" s="9"/>
      <c r="J13" s="350"/>
      <c r="K13" s="350"/>
      <c r="L13" s="9"/>
      <c r="M13" s="9"/>
      <c r="N13" s="350"/>
      <c r="O13" s="350"/>
      <c r="P13" s="9"/>
      <c r="Q13" s="9"/>
      <c r="R13" s="9"/>
      <c r="S13" s="350"/>
      <c r="T13" s="350"/>
      <c r="U13" s="9"/>
      <c r="V13" s="9"/>
      <c r="W13" s="350"/>
      <c r="X13" s="350"/>
      <c r="Y13" s="9"/>
      <c r="Z13" s="9"/>
      <c r="AA13" s="348"/>
      <c r="AB13" s="348"/>
      <c r="AC13" s="9"/>
      <c r="AD13" s="9"/>
      <c r="AE13" s="352"/>
      <c r="AF13" s="353"/>
    </row>
    <row r="14" spans="1:33" ht="20.100000000000001" customHeight="1" x14ac:dyDescent="0.15">
      <c r="B14" s="347"/>
      <c r="C14" s="347"/>
      <c r="D14" s="9"/>
      <c r="E14" s="9"/>
      <c r="F14" s="414"/>
      <c r="G14" s="414"/>
      <c r="H14" s="9"/>
      <c r="I14" s="9"/>
      <c r="J14" s="350"/>
      <c r="K14" s="350"/>
      <c r="L14" s="9"/>
      <c r="M14" s="9"/>
      <c r="N14" s="350"/>
      <c r="O14" s="350"/>
      <c r="P14" s="9"/>
      <c r="Q14" s="9"/>
      <c r="R14" s="9"/>
      <c r="S14" s="350"/>
      <c r="T14" s="350"/>
      <c r="U14" s="9"/>
      <c r="V14" s="9"/>
      <c r="W14" s="350"/>
      <c r="X14" s="350"/>
      <c r="Y14" s="9"/>
      <c r="Z14" s="9"/>
      <c r="AA14" s="348"/>
      <c r="AB14" s="348"/>
      <c r="AC14" s="9"/>
      <c r="AD14" s="9"/>
      <c r="AE14" s="352"/>
      <c r="AF14" s="353"/>
    </row>
    <row r="15" spans="1:33" ht="20.100000000000001" customHeight="1" x14ac:dyDescent="0.15">
      <c r="C15" s="86"/>
      <c r="D15" s="86"/>
      <c r="G15" s="86"/>
      <c r="H15" s="86"/>
      <c r="K15" s="86"/>
      <c r="L15" s="86"/>
      <c r="O15" s="86"/>
      <c r="P15" s="86"/>
      <c r="T15" s="86"/>
      <c r="U15" s="86"/>
      <c r="X15" s="86"/>
      <c r="Y15" s="86"/>
      <c r="AB15" s="120" t="s">
        <v>479</v>
      </c>
      <c r="AC15" s="18" t="s">
        <v>480</v>
      </c>
      <c r="AD15" s="18" t="s">
        <v>481</v>
      </c>
      <c r="AE15" s="18" t="s">
        <v>481</v>
      </c>
      <c r="AF15" s="18" t="s">
        <v>482</v>
      </c>
      <c r="AG15" s="103" t="s">
        <v>483</v>
      </c>
    </row>
    <row r="16" spans="1:33" ht="20.100000000000001" customHeight="1" x14ac:dyDescent="0.15">
      <c r="A16" s="7"/>
      <c r="B16" s="341" t="s">
        <v>485</v>
      </c>
      <c r="C16" s="342">
        <v>0.39583333333333331</v>
      </c>
      <c r="D16" s="342"/>
      <c r="E16" s="342"/>
      <c r="G16" s="426" t="str">
        <f>F7</f>
        <v>Ｊ－ＳＰＯＲＴＳＦＯＯＴＢＡＬＬＣＬＵＢＵ－１２</v>
      </c>
      <c r="H16" s="426"/>
      <c r="I16" s="426"/>
      <c r="J16" s="426"/>
      <c r="K16" s="426"/>
      <c r="L16" s="426"/>
      <c r="M16" s="426"/>
      <c r="N16" s="344">
        <f>P16+P17</f>
        <v>0</v>
      </c>
      <c r="O16" s="345" t="s">
        <v>486</v>
      </c>
      <c r="P16" s="12">
        <v>0</v>
      </c>
      <c r="Q16" s="22" t="s">
        <v>510</v>
      </c>
      <c r="R16" s="12">
        <v>0</v>
      </c>
      <c r="S16" s="345" t="s">
        <v>488</v>
      </c>
      <c r="T16" s="344">
        <f>R16+R17</f>
        <v>0</v>
      </c>
      <c r="U16" s="343" t="str">
        <f>J7</f>
        <v>岩舟ＪＦＣ</v>
      </c>
      <c r="V16" s="343"/>
      <c r="W16" s="343"/>
      <c r="X16" s="343"/>
      <c r="Y16" s="343"/>
      <c r="Z16" s="343"/>
      <c r="AA16" s="343"/>
      <c r="AB16" s="297" t="s">
        <v>479</v>
      </c>
      <c r="AC16" s="340" t="s">
        <v>490</v>
      </c>
      <c r="AD16" s="340" t="s">
        <v>498</v>
      </c>
      <c r="AE16" s="340" t="s">
        <v>489</v>
      </c>
      <c r="AF16" s="340">
        <v>6</v>
      </c>
      <c r="AG16" s="299" t="s">
        <v>483</v>
      </c>
    </row>
    <row r="17" spans="1:33" ht="20.100000000000001" customHeight="1" x14ac:dyDescent="0.15">
      <c r="A17" s="7"/>
      <c r="B17" s="341"/>
      <c r="C17" s="342"/>
      <c r="D17" s="342"/>
      <c r="E17" s="342"/>
      <c r="G17" s="426"/>
      <c r="H17" s="426"/>
      <c r="I17" s="426"/>
      <c r="J17" s="426"/>
      <c r="K17" s="426"/>
      <c r="L17" s="426"/>
      <c r="M17" s="426"/>
      <c r="N17" s="344"/>
      <c r="O17" s="345"/>
      <c r="P17" s="12">
        <v>0</v>
      </c>
      <c r="Q17" s="22" t="s">
        <v>510</v>
      </c>
      <c r="R17" s="12">
        <v>0</v>
      </c>
      <c r="S17" s="345"/>
      <c r="T17" s="344"/>
      <c r="U17" s="343"/>
      <c r="V17" s="343"/>
      <c r="W17" s="343"/>
      <c r="X17" s="343"/>
      <c r="Y17" s="343"/>
      <c r="Z17" s="343"/>
      <c r="AA17" s="343"/>
      <c r="AB17" s="297"/>
      <c r="AC17" s="340"/>
      <c r="AD17" s="340"/>
      <c r="AE17" s="340"/>
      <c r="AF17" s="340"/>
      <c r="AG17" s="299"/>
    </row>
    <row r="18" spans="1:33" ht="20.100000000000001" customHeight="1" x14ac:dyDescent="0.15">
      <c r="C18" s="16"/>
      <c r="D18" s="16"/>
      <c r="E18" s="15"/>
      <c r="G18" s="45"/>
      <c r="H18" s="45"/>
      <c r="I18" s="10"/>
      <c r="J18" s="10"/>
      <c r="K18" s="45"/>
      <c r="L18" s="45"/>
      <c r="M18" s="10"/>
      <c r="N18" s="27"/>
      <c r="O18" s="45"/>
      <c r="P18" s="12"/>
      <c r="Q18" s="10"/>
      <c r="R18" s="27"/>
      <c r="S18" s="10"/>
      <c r="T18" s="12"/>
      <c r="U18" s="45"/>
      <c r="V18" s="10"/>
      <c r="W18" s="10"/>
      <c r="X18" s="45"/>
      <c r="Y18" s="45"/>
      <c r="Z18" s="10"/>
      <c r="AA18" s="10"/>
      <c r="AB18" s="101"/>
      <c r="AC18" s="24"/>
      <c r="AD18" s="24"/>
      <c r="AE18" s="25"/>
      <c r="AF18" s="25"/>
      <c r="AG18" s="93"/>
    </row>
    <row r="19" spans="1:33" ht="20.100000000000001" customHeight="1" x14ac:dyDescent="0.15">
      <c r="A19" s="7"/>
      <c r="B19" s="341" t="s">
        <v>494</v>
      </c>
      <c r="C19" s="342">
        <v>0.4236111111111111</v>
      </c>
      <c r="D19" s="342"/>
      <c r="E19" s="342"/>
      <c r="G19" s="343" t="str">
        <f>S7</f>
        <v>熟田フットボールクラブ</v>
      </c>
      <c r="H19" s="343"/>
      <c r="I19" s="343"/>
      <c r="J19" s="343"/>
      <c r="K19" s="343"/>
      <c r="L19" s="343"/>
      <c r="M19" s="343"/>
      <c r="N19" s="344">
        <f>P19+P20</f>
        <v>0</v>
      </c>
      <c r="O19" s="345" t="s">
        <v>486</v>
      </c>
      <c r="P19" s="12">
        <v>0</v>
      </c>
      <c r="Q19" s="22" t="s">
        <v>510</v>
      </c>
      <c r="R19" s="12">
        <v>0</v>
      </c>
      <c r="S19" s="345" t="s">
        <v>488</v>
      </c>
      <c r="T19" s="344">
        <f>R19+R20</f>
        <v>0</v>
      </c>
      <c r="U19" s="343" t="str">
        <f>W7</f>
        <v>大谷北ＦＣフォルテ</v>
      </c>
      <c r="V19" s="343"/>
      <c r="W19" s="343"/>
      <c r="X19" s="343"/>
      <c r="Y19" s="343"/>
      <c r="Z19" s="343"/>
      <c r="AA19" s="343"/>
      <c r="AB19" s="297" t="s">
        <v>479</v>
      </c>
      <c r="AC19" s="340" t="s">
        <v>497</v>
      </c>
      <c r="AD19" s="340" t="s">
        <v>495</v>
      </c>
      <c r="AE19" s="340" t="s">
        <v>496</v>
      </c>
      <c r="AF19" s="340">
        <v>3</v>
      </c>
      <c r="AG19" s="299" t="s">
        <v>483</v>
      </c>
    </row>
    <row r="20" spans="1:33" ht="20.100000000000001" customHeight="1" x14ac:dyDescent="0.15">
      <c r="A20" s="7"/>
      <c r="B20" s="341"/>
      <c r="C20" s="342"/>
      <c r="D20" s="342"/>
      <c r="E20" s="342"/>
      <c r="G20" s="343"/>
      <c r="H20" s="343"/>
      <c r="I20" s="343"/>
      <c r="J20" s="343"/>
      <c r="K20" s="343"/>
      <c r="L20" s="343"/>
      <c r="M20" s="343"/>
      <c r="N20" s="344"/>
      <c r="O20" s="345"/>
      <c r="P20" s="12">
        <v>0</v>
      </c>
      <c r="Q20" s="22" t="s">
        <v>510</v>
      </c>
      <c r="R20" s="12">
        <v>0</v>
      </c>
      <c r="S20" s="345"/>
      <c r="T20" s="344"/>
      <c r="U20" s="343"/>
      <c r="V20" s="343"/>
      <c r="W20" s="343"/>
      <c r="X20" s="343"/>
      <c r="Y20" s="343"/>
      <c r="Z20" s="343"/>
      <c r="AA20" s="343"/>
      <c r="AB20" s="297"/>
      <c r="AC20" s="340"/>
      <c r="AD20" s="340"/>
      <c r="AE20" s="340"/>
      <c r="AF20" s="340"/>
      <c r="AG20" s="299"/>
    </row>
    <row r="21" spans="1:33" ht="20.100000000000001" customHeight="1" x14ac:dyDescent="0.15">
      <c r="A21" s="7"/>
      <c r="C21" s="16"/>
      <c r="D21" s="16"/>
      <c r="E21" s="15"/>
      <c r="G21" s="45"/>
      <c r="H21" s="45"/>
      <c r="I21" s="10"/>
      <c r="J21" s="10"/>
      <c r="K21" s="45"/>
      <c r="L21" s="45"/>
      <c r="M21" s="10"/>
      <c r="N21" s="27"/>
      <c r="O21" s="45"/>
      <c r="P21" s="12"/>
      <c r="Q21" s="10"/>
      <c r="R21" s="27"/>
      <c r="S21" s="10"/>
      <c r="T21" s="12"/>
      <c r="U21" s="45"/>
      <c r="V21" s="10"/>
      <c r="W21" s="10"/>
      <c r="X21" s="45"/>
      <c r="Y21" s="45"/>
      <c r="Z21" s="10"/>
      <c r="AA21" s="10"/>
      <c r="AB21" s="101"/>
      <c r="AC21" s="24"/>
      <c r="AD21" s="24"/>
      <c r="AE21" s="25"/>
      <c r="AF21" s="25"/>
      <c r="AG21" s="93"/>
    </row>
    <row r="22" spans="1:33" ht="20.100000000000001" customHeight="1" x14ac:dyDescent="0.15">
      <c r="A22" s="7"/>
      <c r="B22" s="341" t="s">
        <v>499</v>
      </c>
      <c r="C22" s="342">
        <v>0.4513888888888889</v>
      </c>
      <c r="D22" s="342"/>
      <c r="E22" s="342"/>
      <c r="G22" s="426" t="str">
        <f>F7</f>
        <v>Ｊ－ＳＰＯＲＴＳＦＯＯＴＢＡＬＬＣＬＵＢＵ－１２</v>
      </c>
      <c r="H22" s="426"/>
      <c r="I22" s="426"/>
      <c r="J22" s="426"/>
      <c r="K22" s="426"/>
      <c r="L22" s="426"/>
      <c r="M22" s="426"/>
      <c r="N22" s="344">
        <f>P22+P23</f>
        <v>0</v>
      </c>
      <c r="O22" s="345" t="s">
        <v>486</v>
      </c>
      <c r="P22" s="12">
        <v>0</v>
      </c>
      <c r="Q22" s="22" t="s">
        <v>510</v>
      </c>
      <c r="R22" s="12">
        <v>0</v>
      </c>
      <c r="S22" s="345" t="s">
        <v>488</v>
      </c>
      <c r="T22" s="344">
        <f>R22+R23</f>
        <v>0</v>
      </c>
      <c r="U22" s="343" t="str">
        <f>N7</f>
        <v>細谷サッカークラブ</v>
      </c>
      <c r="V22" s="343"/>
      <c r="W22" s="343"/>
      <c r="X22" s="343"/>
      <c r="Y22" s="343"/>
      <c r="Z22" s="343"/>
      <c r="AA22" s="343"/>
      <c r="AB22" s="297" t="s">
        <v>479</v>
      </c>
      <c r="AC22" s="340" t="s">
        <v>489</v>
      </c>
      <c r="AD22" s="340" t="s">
        <v>490</v>
      </c>
      <c r="AE22" s="340" t="s">
        <v>498</v>
      </c>
      <c r="AF22" s="340">
        <v>5</v>
      </c>
      <c r="AG22" s="299" t="s">
        <v>483</v>
      </c>
    </row>
    <row r="23" spans="1:33" ht="20.100000000000001" customHeight="1" x14ac:dyDescent="0.15">
      <c r="A23" s="7"/>
      <c r="B23" s="341"/>
      <c r="C23" s="342"/>
      <c r="D23" s="342"/>
      <c r="E23" s="342"/>
      <c r="G23" s="426"/>
      <c r="H23" s="426"/>
      <c r="I23" s="426"/>
      <c r="J23" s="426"/>
      <c r="K23" s="426"/>
      <c r="L23" s="426"/>
      <c r="M23" s="426"/>
      <c r="N23" s="344"/>
      <c r="O23" s="345"/>
      <c r="P23" s="12">
        <v>0</v>
      </c>
      <c r="Q23" s="22" t="s">
        <v>510</v>
      </c>
      <c r="R23" s="12">
        <v>0</v>
      </c>
      <c r="S23" s="345"/>
      <c r="T23" s="344"/>
      <c r="U23" s="343"/>
      <c r="V23" s="343"/>
      <c r="W23" s="343"/>
      <c r="X23" s="343"/>
      <c r="Y23" s="343"/>
      <c r="Z23" s="343"/>
      <c r="AA23" s="343"/>
      <c r="AB23" s="297"/>
      <c r="AC23" s="340"/>
      <c r="AD23" s="340"/>
      <c r="AE23" s="340"/>
      <c r="AF23" s="340"/>
      <c r="AG23" s="299"/>
    </row>
    <row r="24" spans="1:33" ht="20.100000000000001" customHeight="1" x14ac:dyDescent="0.15">
      <c r="A24" s="7"/>
      <c r="B24" s="44"/>
      <c r="C24" s="29"/>
      <c r="D24" s="29"/>
      <c r="E24" s="29"/>
      <c r="G24" s="45"/>
      <c r="H24" s="45"/>
      <c r="I24" s="45"/>
      <c r="J24" s="45"/>
      <c r="K24" s="45"/>
      <c r="L24" s="45"/>
      <c r="M24" s="45"/>
      <c r="N24" s="118"/>
      <c r="O24" s="119"/>
      <c r="P24" s="12"/>
      <c r="Q24" s="10"/>
      <c r="R24" s="27"/>
      <c r="S24" s="119"/>
      <c r="T24" s="118"/>
      <c r="U24" s="45"/>
      <c r="V24" s="45"/>
      <c r="W24" s="45"/>
      <c r="X24" s="45"/>
      <c r="Y24" s="45"/>
      <c r="Z24" s="45"/>
      <c r="AA24" s="45"/>
      <c r="AB24" s="101"/>
      <c r="AC24" s="24"/>
      <c r="AD24" s="24"/>
      <c r="AE24" s="25"/>
      <c r="AF24" s="25"/>
      <c r="AG24" s="93"/>
    </row>
    <row r="25" spans="1:33" ht="20.100000000000001" customHeight="1" x14ac:dyDescent="0.15">
      <c r="A25" s="7"/>
      <c r="B25" s="341" t="s">
        <v>500</v>
      </c>
      <c r="C25" s="342">
        <v>0.47916666666666669</v>
      </c>
      <c r="D25" s="342"/>
      <c r="E25" s="342"/>
      <c r="G25" s="343" t="str">
        <f>S7</f>
        <v>熟田フットボールクラブ</v>
      </c>
      <c r="H25" s="343"/>
      <c r="I25" s="343"/>
      <c r="J25" s="343"/>
      <c r="K25" s="343"/>
      <c r="L25" s="343"/>
      <c r="M25" s="343"/>
      <c r="N25" s="344">
        <f>P25+P26</f>
        <v>0</v>
      </c>
      <c r="O25" s="345" t="s">
        <v>486</v>
      </c>
      <c r="P25" s="12">
        <v>0</v>
      </c>
      <c r="Q25" s="22" t="s">
        <v>510</v>
      </c>
      <c r="R25" s="12">
        <v>0</v>
      </c>
      <c r="S25" s="345" t="s">
        <v>488</v>
      </c>
      <c r="T25" s="344">
        <f>R25+R26</f>
        <v>0</v>
      </c>
      <c r="U25" s="346" t="str">
        <f>AA7</f>
        <v>清原サッカースポーツ少年団</v>
      </c>
      <c r="V25" s="346"/>
      <c r="W25" s="346"/>
      <c r="X25" s="346"/>
      <c r="Y25" s="346"/>
      <c r="Z25" s="346"/>
      <c r="AA25" s="346"/>
      <c r="AB25" s="297" t="s">
        <v>479</v>
      </c>
      <c r="AC25" s="340" t="s">
        <v>496</v>
      </c>
      <c r="AD25" s="340" t="s">
        <v>497</v>
      </c>
      <c r="AE25" s="340" t="s">
        <v>495</v>
      </c>
      <c r="AF25" s="340">
        <v>2</v>
      </c>
      <c r="AG25" s="299" t="s">
        <v>483</v>
      </c>
    </row>
    <row r="26" spans="1:33" ht="20.100000000000001" customHeight="1" x14ac:dyDescent="0.15">
      <c r="A26" s="7"/>
      <c r="B26" s="341"/>
      <c r="C26" s="342"/>
      <c r="D26" s="342"/>
      <c r="E26" s="342"/>
      <c r="G26" s="343"/>
      <c r="H26" s="343"/>
      <c r="I26" s="343"/>
      <c r="J26" s="343"/>
      <c r="K26" s="343"/>
      <c r="L26" s="343"/>
      <c r="M26" s="343"/>
      <c r="N26" s="344"/>
      <c r="O26" s="345"/>
      <c r="P26" s="12">
        <v>0</v>
      </c>
      <c r="Q26" s="22" t="s">
        <v>510</v>
      </c>
      <c r="R26" s="12">
        <v>0</v>
      </c>
      <c r="S26" s="345"/>
      <c r="T26" s="344"/>
      <c r="U26" s="346"/>
      <c r="V26" s="346"/>
      <c r="W26" s="346"/>
      <c r="X26" s="346"/>
      <c r="Y26" s="346"/>
      <c r="Z26" s="346"/>
      <c r="AA26" s="346"/>
      <c r="AB26" s="297"/>
      <c r="AC26" s="340"/>
      <c r="AD26" s="340"/>
      <c r="AE26" s="340"/>
      <c r="AF26" s="340"/>
      <c r="AG26" s="299"/>
    </row>
    <row r="27" spans="1:33" ht="20.100000000000001" customHeight="1" x14ac:dyDescent="0.15">
      <c r="A27" s="7"/>
      <c r="C27" s="16"/>
      <c r="D27" s="16"/>
      <c r="E27" s="15"/>
      <c r="G27" s="45"/>
      <c r="H27" s="45"/>
      <c r="I27" s="10"/>
      <c r="J27" s="10"/>
      <c r="K27" s="45"/>
      <c r="L27" s="45"/>
      <c r="M27" s="10"/>
      <c r="N27" s="27"/>
      <c r="O27" s="45"/>
      <c r="P27" s="12"/>
      <c r="Q27" s="10"/>
      <c r="R27" s="27"/>
      <c r="S27" s="10"/>
      <c r="T27" s="12"/>
      <c r="U27" s="45"/>
      <c r="V27" s="10"/>
      <c r="W27" s="10"/>
      <c r="X27" s="45"/>
      <c r="Y27" s="45"/>
      <c r="Z27" s="10"/>
      <c r="AA27" s="10"/>
      <c r="AB27" s="101"/>
      <c r="AC27" s="24"/>
      <c r="AD27" s="24"/>
      <c r="AE27" s="25"/>
      <c r="AF27" s="25"/>
      <c r="AG27" s="93"/>
    </row>
    <row r="28" spans="1:33" ht="20.100000000000001" customHeight="1" x14ac:dyDescent="0.15">
      <c r="A28" s="7"/>
      <c r="B28" s="341" t="s">
        <v>501</v>
      </c>
      <c r="C28" s="342">
        <v>0.50694444444444442</v>
      </c>
      <c r="D28" s="342"/>
      <c r="E28" s="342"/>
      <c r="G28" s="343" t="str">
        <f>J7</f>
        <v>岩舟ＪＦＣ</v>
      </c>
      <c r="H28" s="343"/>
      <c r="I28" s="343"/>
      <c r="J28" s="343"/>
      <c r="K28" s="343"/>
      <c r="L28" s="343"/>
      <c r="M28" s="343"/>
      <c r="N28" s="344">
        <f>P28+P29</f>
        <v>0</v>
      </c>
      <c r="O28" s="345" t="s">
        <v>486</v>
      </c>
      <c r="P28" s="12">
        <v>0</v>
      </c>
      <c r="Q28" s="22" t="s">
        <v>510</v>
      </c>
      <c r="R28" s="12">
        <v>0</v>
      </c>
      <c r="S28" s="345" t="s">
        <v>488</v>
      </c>
      <c r="T28" s="344">
        <f>R28+R29</f>
        <v>0</v>
      </c>
      <c r="U28" s="343" t="str">
        <f>N7</f>
        <v>細谷サッカークラブ</v>
      </c>
      <c r="V28" s="343"/>
      <c r="W28" s="343"/>
      <c r="X28" s="343"/>
      <c r="Y28" s="343"/>
      <c r="Z28" s="343"/>
      <c r="AA28" s="343"/>
      <c r="AB28" s="297" t="s">
        <v>479</v>
      </c>
      <c r="AC28" s="340" t="s">
        <v>498</v>
      </c>
      <c r="AD28" s="340" t="s">
        <v>489</v>
      </c>
      <c r="AE28" s="340" t="s">
        <v>490</v>
      </c>
      <c r="AF28" s="340">
        <v>4</v>
      </c>
      <c r="AG28" s="299" t="s">
        <v>483</v>
      </c>
    </row>
    <row r="29" spans="1:33" ht="20.100000000000001" customHeight="1" x14ac:dyDescent="0.15">
      <c r="A29" s="7"/>
      <c r="B29" s="341"/>
      <c r="C29" s="342"/>
      <c r="D29" s="342"/>
      <c r="E29" s="342"/>
      <c r="G29" s="343"/>
      <c r="H29" s="343"/>
      <c r="I29" s="343"/>
      <c r="J29" s="343"/>
      <c r="K29" s="343"/>
      <c r="L29" s="343"/>
      <c r="M29" s="343"/>
      <c r="N29" s="344"/>
      <c r="O29" s="345"/>
      <c r="P29" s="12">
        <v>0</v>
      </c>
      <c r="Q29" s="22" t="s">
        <v>510</v>
      </c>
      <c r="R29" s="12">
        <v>0</v>
      </c>
      <c r="S29" s="345"/>
      <c r="T29" s="344"/>
      <c r="U29" s="343"/>
      <c r="V29" s="343"/>
      <c r="W29" s="343"/>
      <c r="X29" s="343"/>
      <c r="Y29" s="343"/>
      <c r="Z29" s="343"/>
      <c r="AA29" s="343"/>
      <c r="AB29" s="297"/>
      <c r="AC29" s="340"/>
      <c r="AD29" s="340"/>
      <c r="AE29" s="340"/>
      <c r="AF29" s="340"/>
      <c r="AG29" s="299"/>
    </row>
    <row r="30" spans="1:33" ht="20.100000000000001" customHeight="1" x14ac:dyDescent="0.15">
      <c r="A30" s="7"/>
      <c r="C30" s="16"/>
      <c r="D30" s="16"/>
      <c r="E30" s="15"/>
      <c r="G30" s="45"/>
      <c r="H30" s="45"/>
      <c r="I30" s="10"/>
      <c r="J30" s="10"/>
      <c r="K30" s="45"/>
      <c r="L30" s="45"/>
      <c r="M30" s="10"/>
      <c r="N30" s="27"/>
      <c r="O30" s="45"/>
      <c r="P30" s="12"/>
      <c r="Q30" s="10"/>
      <c r="R30" s="27"/>
      <c r="S30" s="10"/>
      <c r="T30" s="12"/>
      <c r="U30" s="45"/>
      <c r="V30" s="10"/>
      <c r="W30" s="10"/>
      <c r="X30" s="45"/>
      <c r="Y30" s="45"/>
      <c r="Z30" s="10"/>
      <c r="AA30" s="10"/>
      <c r="AB30" s="101"/>
      <c r="AC30" s="86"/>
      <c r="AD30" s="24"/>
      <c r="AE30" s="24"/>
      <c r="AF30" s="25"/>
      <c r="AG30" s="102"/>
    </row>
    <row r="31" spans="1:33" ht="20.100000000000001" customHeight="1" x14ac:dyDescent="0.15">
      <c r="A31" s="7"/>
      <c r="B31" s="341" t="s">
        <v>502</v>
      </c>
      <c r="C31" s="342">
        <v>0.53472222222222221</v>
      </c>
      <c r="D31" s="342"/>
      <c r="E31" s="342"/>
      <c r="G31" s="343" t="str">
        <f>W7</f>
        <v>大谷北ＦＣフォルテ</v>
      </c>
      <c r="H31" s="343"/>
      <c r="I31" s="343"/>
      <c r="J31" s="343"/>
      <c r="K31" s="343"/>
      <c r="L31" s="343"/>
      <c r="M31" s="343"/>
      <c r="N31" s="344">
        <f>P31+P32</f>
        <v>0</v>
      </c>
      <c r="O31" s="345" t="s">
        <v>486</v>
      </c>
      <c r="P31" s="12">
        <v>0</v>
      </c>
      <c r="Q31" s="22" t="s">
        <v>510</v>
      </c>
      <c r="R31" s="12">
        <v>0</v>
      </c>
      <c r="S31" s="345" t="s">
        <v>488</v>
      </c>
      <c r="T31" s="344">
        <f>R31+R32</f>
        <v>0</v>
      </c>
      <c r="U31" s="346" t="str">
        <f>AA7</f>
        <v>清原サッカースポーツ少年団</v>
      </c>
      <c r="V31" s="346"/>
      <c r="W31" s="346"/>
      <c r="X31" s="346"/>
      <c r="Y31" s="346"/>
      <c r="Z31" s="346"/>
      <c r="AA31" s="346"/>
      <c r="AB31" s="297" t="s">
        <v>479</v>
      </c>
      <c r="AC31" s="340" t="s">
        <v>495</v>
      </c>
      <c r="AD31" s="340" t="s">
        <v>496</v>
      </c>
      <c r="AE31" s="340" t="s">
        <v>497</v>
      </c>
      <c r="AF31" s="340">
        <v>1</v>
      </c>
      <c r="AG31" s="299" t="s">
        <v>483</v>
      </c>
    </row>
    <row r="32" spans="1:33" ht="20.100000000000001" customHeight="1" x14ac:dyDescent="0.15">
      <c r="A32" s="7"/>
      <c r="B32" s="341"/>
      <c r="C32" s="342"/>
      <c r="D32" s="342"/>
      <c r="E32" s="342"/>
      <c r="G32" s="343"/>
      <c r="H32" s="343"/>
      <c r="I32" s="343"/>
      <c r="J32" s="343"/>
      <c r="K32" s="343"/>
      <c r="L32" s="343"/>
      <c r="M32" s="343"/>
      <c r="N32" s="344"/>
      <c r="O32" s="345"/>
      <c r="P32" s="12">
        <v>0</v>
      </c>
      <c r="Q32" s="22" t="s">
        <v>510</v>
      </c>
      <c r="R32" s="12">
        <v>0</v>
      </c>
      <c r="S32" s="345"/>
      <c r="T32" s="344"/>
      <c r="U32" s="346"/>
      <c r="V32" s="346"/>
      <c r="W32" s="346"/>
      <c r="X32" s="346"/>
      <c r="Y32" s="346"/>
      <c r="Z32" s="346"/>
      <c r="AA32" s="346"/>
      <c r="AB32" s="297"/>
      <c r="AC32" s="340"/>
      <c r="AD32" s="340"/>
      <c r="AE32" s="340"/>
      <c r="AF32" s="340"/>
      <c r="AG32" s="299"/>
    </row>
    <row r="33" spans="1:33" ht="20.100000000000001" customHeight="1" x14ac:dyDescent="0.15">
      <c r="B33" s="44"/>
      <c r="C33" s="23"/>
      <c r="D33" s="23"/>
      <c r="E33" s="23"/>
      <c r="G33" s="45"/>
      <c r="H33" s="45"/>
      <c r="I33" s="45"/>
      <c r="J33" s="45"/>
      <c r="K33" s="45"/>
      <c r="L33" s="45"/>
      <c r="M33" s="45"/>
      <c r="N33" s="21"/>
      <c r="O33" s="119"/>
      <c r="P33" s="45"/>
      <c r="Q33" s="22"/>
      <c r="R33" s="10"/>
      <c r="S33" s="119"/>
      <c r="T33" s="21"/>
      <c r="U33" s="45"/>
      <c r="V33" s="45"/>
      <c r="W33" s="45"/>
      <c r="X33" s="45"/>
      <c r="Y33" s="45"/>
      <c r="Z33" s="45"/>
      <c r="AA33" s="45"/>
      <c r="AB33" s="86"/>
      <c r="AC33" s="86"/>
      <c r="AF33" s="86"/>
      <c r="AG33" s="86"/>
    </row>
    <row r="34" spans="1:33" ht="20.100000000000001" customHeight="1" x14ac:dyDescent="0.15">
      <c r="C34" s="304" t="str">
        <f>J3</f>
        <v>Q</v>
      </c>
      <c r="D34" s="305"/>
      <c r="E34" s="305"/>
      <c r="F34" s="306"/>
      <c r="G34" s="332" t="str">
        <f>C36</f>
        <v>Ｊ－ＳＰＯＲＴＳＦＯＯＴＢＡＬＬＣＬＵＢＵ－１２</v>
      </c>
      <c r="H34" s="333"/>
      <c r="I34" s="336" t="str">
        <f>C38</f>
        <v>岩舟ＪＦＣ</v>
      </c>
      <c r="J34" s="337"/>
      <c r="K34" s="379" t="str">
        <f>C40</f>
        <v>細谷サッカークラブ</v>
      </c>
      <c r="L34" s="380"/>
      <c r="M34" s="324" t="s">
        <v>503</v>
      </c>
      <c r="N34" s="324" t="s">
        <v>504</v>
      </c>
      <c r="O34" s="324" t="s">
        <v>511</v>
      </c>
      <c r="P34" s="324" t="s">
        <v>505</v>
      </c>
      <c r="R34" s="326" t="str">
        <f>W3</f>
        <v>QQ</v>
      </c>
      <c r="S34" s="327"/>
      <c r="T34" s="327"/>
      <c r="U34" s="328"/>
      <c r="V34" s="383" t="str">
        <f>R36</f>
        <v>熟田フットボールクラブ</v>
      </c>
      <c r="W34" s="384"/>
      <c r="X34" s="379" t="str">
        <f>R38</f>
        <v>大谷北ＦＣフォルテ</v>
      </c>
      <c r="Y34" s="380"/>
      <c r="Z34" s="332" t="str">
        <f>R40</f>
        <v>清原サッカースポーツ少年団</v>
      </c>
      <c r="AA34" s="333"/>
      <c r="AB34" s="324" t="s">
        <v>503</v>
      </c>
      <c r="AC34" s="324" t="s">
        <v>504</v>
      </c>
      <c r="AD34" s="324" t="s">
        <v>511</v>
      </c>
      <c r="AE34" s="324" t="s">
        <v>505</v>
      </c>
    </row>
    <row r="35" spans="1:33" ht="20.100000000000001" customHeight="1" x14ac:dyDescent="0.15">
      <c r="C35" s="307"/>
      <c r="D35" s="308"/>
      <c r="E35" s="308"/>
      <c r="F35" s="309"/>
      <c r="G35" s="334"/>
      <c r="H35" s="335"/>
      <c r="I35" s="338"/>
      <c r="J35" s="339"/>
      <c r="K35" s="381"/>
      <c r="L35" s="382"/>
      <c r="M35" s="325"/>
      <c r="N35" s="325"/>
      <c r="O35" s="325"/>
      <c r="P35" s="325"/>
      <c r="R35" s="329"/>
      <c r="S35" s="330"/>
      <c r="T35" s="330"/>
      <c r="U35" s="331"/>
      <c r="V35" s="385"/>
      <c r="W35" s="386"/>
      <c r="X35" s="381"/>
      <c r="Y35" s="382"/>
      <c r="Z35" s="334"/>
      <c r="AA35" s="335"/>
      <c r="AB35" s="325"/>
      <c r="AC35" s="325"/>
      <c r="AD35" s="325"/>
      <c r="AE35" s="325"/>
    </row>
    <row r="36" spans="1:33" ht="20.100000000000001" customHeight="1" x14ac:dyDescent="0.15">
      <c r="C36" s="420" t="str">
        <f>F7</f>
        <v>Ｊ－ＳＰＯＲＴＳＦＯＯＴＢＡＬＬＣＬＵＢＵ－１２</v>
      </c>
      <c r="D36" s="421"/>
      <c r="E36" s="421"/>
      <c r="F36" s="422"/>
      <c r="G36" s="399"/>
      <c r="H36" s="400"/>
      <c r="I36" s="28">
        <f>N16</f>
        <v>0</v>
      </c>
      <c r="J36" s="28">
        <f>T16</f>
        <v>0</v>
      </c>
      <c r="K36" s="28">
        <f>N22</f>
        <v>0</v>
      </c>
      <c r="L36" s="28">
        <f>T22</f>
        <v>0</v>
      </c>
      <c r="M36" s="314">
        <f>COUNTIF(G37:L37,"○")*3+COUNTIF(G37:L37,"△")</f>
        <v>2</v>
      </c>
      <c r="N36" s="393">
        <f>O36-J36-L36</f>
        <v>0</v>
      </c>
      <c r="O36" s="393">
        <f>I36+K36</f>
        <v>0</v>
      </c>
      <c r="P36" s="395"/>
      <c r="R36" s="304" t="str">
        <f>S7</f>
        <v>熟田フットボールクラブ</v>
      </c>
      <c r="S36" s="305"/>
      <c r="T36" s="305"/>
      <c r="U36" s="306"/>
      <c r="V36" s="399"/>
      <c r="W36" s="400"/>
      <c r="X36" s="28">
        <f>N19</f>
        <v>0</v>
      </c>
      <c r="Y36" s="28">
        <f>T19</f>
        <v>0</v>
      </c>
      <c r="Z36" s="28">
        <f>N25</f>
        <v>0</v>
      </c>
      <c r="AA36" s="28">
        <f>T25</f>
        <v>0</v>
      </c>
      <c r="AB36" s="314">
        <f>COUNTIF(V37:AA37,"○")*3+COUNTIF(V37:AA37,"△")</f>
        <v>2</v>
      </c>
      <c r="AC36" s="393">
        <f>AD36-Y36-AA36</f>
        <v>0</v>
      </c>
      <c r="AD36" s="393">
        <f>X36+Z36</f>
        <v>0</v>
      </c>
      <c r="AE36" s="395"/>
    </row>
    <row r="37" spans="1:33" ht="20.100000000000001" customHeight="1" x14ac:dyDescent="0.15">
      <c r="C37" s="423"/>
      <c r="D37" s="424"/>
      <c r="E37" s="424"/>
      <c r="F37" s="425"/>
      <c r="G37" s="401"/>
      <c r="H37" s="402"/>
      <c r="I37" s="397" t="str">
        <f>IF(I36&gt;J36,"○",IF(I36&lt;J36,"×",IF(I36=J36,"△")))</f>
        <v>△</v>
      </c>
      <c r="J37" s="398"/>
      <c r="K37" s="397" t="str">
        <f>IF(K36&gt;L36,"○",IF(K36&lt;L36,"×",IF(K36=L36,"△")))</f>
        <v>△</v>
      </c>
      <c r="L37" s="398"/>
      <c r="M37" s="315"/>
      <c r="N37" s="394"/>
      <c r="O37" s="394"/>
      <c r="P37" s="396"/>
      <c r="R37" s="307"/>
      <c r="S37" s="308"/>
      <c r="T37" s="308"/>
      <c r="U37" s="309"/>
      <c r="V37" s="401"/>
      <c r="W37" s="402"/>
      <c r="X37" s="397" t="str">
        <f>IF(X36&gt;Y36,"○",IF(X36&lt;Y36,"×",IF(X36=Y36,"△")))</f>
        <v>△</v>
      </c>
      <c r="Y37" s="398"/>
      <c r="Z37" s="397" t="str">
        <f t="shared" ref="Z37" si="0">IF(Z36&gt;AA36,"○",IF(Z36&lt;AA36,"×",IF(Z36=AA36,"△")))</f>
        <v>△</v>
      </c>
      <c r="AA37" s="398"/>
      <c r="AB37" s="315"/>
      <c r="AC37" s="394"/>
      <c r="AD37" s="394"/>
      <c r="AE37" s="396"/>
    </row>
    <row r="38" spans="1:33" ht="20.100000000000001" customHeight="1" x14ac:dyDescent="0.15">
      <c r="C38" s="304" t="str">
        <f>J7</f>
        <v>岩舟ＪＦＣ</v>
      </c>
      <c r="D38" s="305"/>
      <c r="E38" s="305"/>
      <c r="F38" s="306"/>
      <c r="G38" s="28">
        <f>J36</f>
        <v>0</v>
      </c>
      <c r="H38" s="28">
        <f>I36</f>
        <v>0</v>
      </c>
      <c r="I38" s="399"/>
      <c r="J38" s="400"/>
      <c r="K38" s="28">
        <f>N28</f>
        <v>0</v>
      </c>
      <c r="L38" s="28">
        <f>T28</f>
        <v>0</v>
      </c>
      <c r="M38" s="314">
        <f>COUNTIF(G39:L39,"○")*3+COUNTIF(G39:L39,"△")</f>
        <v>2</v>
      </c>
      <c r="N38" s="393">
        <f>O38-H38-L38</f>
        <v>0</v>
      </c>
      <c r="O38" s="393">
        <f>G38+K38</f>
        <v>0</v>
      </c>
      <c r="P38" s="395"/>
      <c r="R38" s="304" t="str">
        <f>W7</f>
        <v>大谷北ＦＣフォルテ</v>
      </c>
      <c r="S38" s="305"/>
      <c r="T38" s="305"/>
      <c r="U38" s="306"/>
      <c r="V38" s="28">
        <f>Y36</f>
        <v>0</v>
      </c>
      <c r="W38" s="28">
        <f>X36</f>
        <v>0</v>
      </c>
      <c r="X38" s="399"/>
      <c r="Y38" s="400"/>
      <c r="Z38" s="28">
        <f>N31</f>
        <v>0</v>
      </c>
      <c r="AA38" s="28">
        <f>T31</f>
        <v>0</v>
      </c>
      <c r="AB38" s="314">
        <f>COUNTIF(V39:AA39,"○")*3+COUNTIF(V39:AA39,"△")</f>
        <v>2</v>
      </c>
      <c r="AC38" s="393">
        <f>AD38-W38-AA38</f>
        <v>0</v>
      </c>
      <c r="AD38" s="393">
        <f>V38+Z38</f>
        <v>0</v>
      </c>
      <c r="AE38" s="395"/>
    </row>
    <row r="39" spans="1:33" ht="20.100000000000001" customHeight="1" x14ac:dyDescent="0.15">
      <c r="C39" s="307"/>
      <c r="D39" s="308"/>
      <c r="E39" s="308"/>
      <c r="F39" s="309"/>
      <c r="G39" s="397" t="str">
        <f>IF(G38&gt;H38,"○",IF(G38&lt;H38,"×",IF(G38=H38,"△")))</f>
        <v>△</v>
      </c>
      <c r="H39" s="398"/>
      <c r="I39" s="401"/>
      <c r="J39" s="402"/>
      <c r="K39" s="397" t="str">
        <f>IF(K38&gt;L38,"○",IF(K38&lt;L38,"×",IF(K38=L38,"△")))</f>
        <v>△</v>
      </c>
      <c r="L39" s="398"/>
      <c r="M39" s="315"/>
      <c r="N39" s="394"/>
      <c r="O39" s="394"/>
      <c r="P39" s="396"/>
      <c r="R39" s="307"/>
      <c r="S39" s="308"/>
      <c r="T39" s="308"/>
      <c r="U39" s="309"/>
      <c r="V39" s="397" t="str">
        <f>IF(V38&gt;W38,"○",IF(V38&lt;W38,"×",IF(V38=W38,"△")))</f>
        <v>△</v>
      </c>
      <c r="W39" s="398"/>
      <c r="X39" s="401"/>
      <c r="Y39" s="402"/>
      <c r="Z39" s="397" t="str">
        <f t="shared" ref="Z39" si="1">IF(Z38&gt;AA38,"○",IF(Z38&lt;AA38,"×",IF(Z38=AA38,"△")))</f>
        <v>△</v>
      </c>
      <c r="AA39" s="398"/>
      <c r="AB39" s="315"/>
      <c r="AC39" s="394"/>
      <c r="AD39" s="394"/>
      <c r="AE39" s="396"/>
    </row>
    <row r="40" spans="1:33" ht="20.100000000000001" customHeight="1" x14ac:dyDescent="0.15">
      <c r="C40" s="304" t="str">
        <f>N7</f>
        <v>細谷サッカークラブ</v>
      </c>
      <c r="D40" s="305"/>
      <c r="E40" s="305"/>
      <c r="F40" s="306"/>
      <c r="G40" s="28">
        <f>L36</f>
        <v>0</v>
      </c>
      <c r="H40" s="28">
        <f>K36</f>
        <v>0</v>
      </c>
      <c r="I40" s="28">
        <f>L38</f>
        <v>0</v>
      </c>
      <c r="J40" s="28">
        <f>K38</f>
        <v>0</v>
      </c>
      <c r="K40" s="399"/>
      <c r="L40" s="400"/>
      <c r="M40" s="314">
        <f>COUNTIF(G41:L41,"○")*3+COUNTIF(G41:L41,"△")</f>
        <v>2</v>
      </c>
      <c r="N40" s="393">
        <f>O40-H40-J40</f>
        <v>0</v>
      </c>
      <c r="O40" s="393">
        <f>G40+I40</f>
        <v>0</v>
      </c>
      <c r="P40" s="395"/>
      <c r="R40" s="304" t="str">
        <f>AA7</f>
        <v>清原サッカースポーツ少年団</v>
      </c>
      <c r="S40" s="305"/>
      <c r="T40" s="305"/>
      <c r="U40" s="306"/>
      <c r="V40" s="28">
        <f>AA36</f>
        <v>0</v>
      </c>
      <c r="W40" s="28">
        <f>Z36</f>
        <v>0</v>
      </c>
      <c r="X40" s="28">
        <f>AA38</f>
        <v>0</v>
      </c>
      <c r="Y40" s="28">
        <f>Z38</f>
        <v>0</v>
      </c>
      <c r="Z40" s="399"/>
      <c r="AA40" s="400"/>
      <c r="AB40" s="314">
        <f>COUNTIF(V41:AA41,"○")*3+COUNTIF(V41:AA41,"△")</f>
        <v>2</v>
      </c>
      <c r="AC40" s="393">
        <f>AD40-W40-Y40</f>
        <v>0</v>
      </c>
      <c r="AD40" s="393">
        <f>V40+X40</f>
        <v>0</v>
      </c>
      <c r="AE40" s="395"/>
    </row>
    <row r="41" spans="1:33" ht="20.100000000000001" customHeight="1" x14ac:dyDescent="0.15">
      <c r="C41" s="307"/>
      <c r="D41" s="308"/>
      <c r="E41" s="308"/>
      <c r="F41" s="309"/>
      <c r="G41" s="397" t="str">
        <f>IF(G40&gt;H40,"○",IF(G40&lt;H40,"×",IF(G40=H40,"△")))</f>
        <v>△</v>
      </c>
      <c r="H41" s="398"/>
      <c r="I41" s="397" t="str">
        <f>IF(I40&gt;J40,"○",IF(I40&lt;J40,"×",IF(I40=J40,"△")))</f>
        <v>△</v>
      </c>
      <c r="J41" s="398"/>
      <c r="K41" s="401"/>
      <c r="L41" s="402"/>
      <c r="M41" s="315"/>
      <c r="N41" s="394"/>
      <c r="O41" s="394"/>
      <c r="P41" s="396"/>
      <c r="R41" s="307"/>
      <c r="S41" s="308"/>
      <c r="T41" s="308"/>
      <c r="U41" s="309"/>
      <c r="V41" s="397" t="str">
        <f>IF(V40&gt;W40,"○",IF(V40&lt;W40,"×",IF(V40=W40,"△")))</f>
        <v>△</v>
      </c>
      <c r="W41" s="398"/>
      <c r="X41" s="397" t="str">
        <f>IF(X40&gt;Y40,"○",IF(X40&lt;Y40,"×",IF(X40=Y40,"△")))</f>
        <v>△</v>
      </c>
      <c r="Y41" s="398"/>
      <c r="Z41" s="401"/>
      <c r="AA41" s="402"/>
      <c r="AB41" s="315"/>
      <c r="AC41" s="394"/>
      <c r="AD41" s="394"/>
      <c r="AE41" s="396"/>
    </row>
    <row r="42" spans="1:33" ht="20.100000000000001" customHeight="1" x14ac:dyDescent="0.15"/>
    <row r="43" spans="1:33" ht="20.100000000000001" customHeight="1" x14ac:dyDescent="0.15"/>
    <row r="44" spans="1:33" ht="21.95" customHeight="1" x14ac:dyDescent="0.15">
      <c r="A44" s="354" t="str">
        <f>U12組合せ①!B3</f>
        <v>■第1日  2月26日  一次リーグ</v>
      </c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N44" s="355" t="s">
        <v>570</v>
      </c>
      <c r="O44" s="355"/>
      <c r="P44" s="355"/>
      <c r="Q44" s="355"/>
      <c r="R44" s="355"/>
      <c r="T44" s="356" t="s">
        <v>571</v>
      </c>
      <c r="U44" s="356"/>
      <c r="V44" s="356"/>
      <c r="W44" s="356"/>
      <c r="X44" s="357" t="str">
        <f>U12組合せ①!T35</f>
        <v>五十部運動公園サッカー場A</v>
      </c>
      <c r="Y44" s="357"/>
      <c r="Z44" s="357"/>
      <c r="AA44" s="357"/>
      <c r="AB44" s="357"/>
      <c r="AC44" s="357"/>
      <c r="AD44" s="357"/>
      <c r="AE44" s="357"/>
      <c r="AF44" s="357"/>
      <c r="AG44" s="357"/>
    </row>
    <row r="45" spans="1:33" ht="20.100000000000001" customHeight="1" x14ac:dyDescent="0.15">
      <c r="A45" s="117"/>
      <c r="B45" s="117"/>
      <c r="C45" s="117"/>
      <c r="D45" s="117"/>
      <c r="E45" s="117"/>
      <c r="F45" s="117"/>
      <c r="G45" s="117"/>
      <c r="H45" s="14"/>
      <c r="I45" s="115"/>
      <c r="J45" s="115"/>
      <c r="K45" s="115"/>
      <c r="L45" s="115"/>
      <c r="N45" s="115"/>
      <c r="O45" s="115"/>
      <c r="P45" s="115"/>
      <c r="Q45" s="115"/>
      <c r="R45" s="115"/>
      <c r="T45" s="87"/>
      <c r="U45" s="87"/>
      <c r="V45" s="87"/>
      <c r="W45" s="87"/>
      <c r="X45" s="116"/>
      <c r="Y45" s="116"/>
      <c r="AA45" s="20"/>
      <c r="AB45" s="100"/>
      <c r="AC45" s="100"/>
      <c r="AD45" s="100"/>
      <c r="AE45" s="100"/>
      <c r="AF45" s="100"/>
      <c r="AG45" s="100"/>
    </row>
    <row r="46" spans="1:33" ht="20.100000000000001" customHeight="1" x14ac:dyDescent="0.15">
      <c r="F46" s="29"/>
      <c r="J46" s="358" t="s">
        <v>572</v>
      </c>
      <c r="K46" s="358"/>
      <c r="W46" s="358" t="s">
        <v>573</v>
      </c>
      <c r="X46" s="358"/>
      <c r="Z46" s="20"/>
      <c r="AA46" s="20"/>
      <c r="AB46" s="100"/>
      <c r="AC46" s="100"/>
      <c r="AD46" s="100"/>
      <c r="AE46" s="100"/>
      <c r="AF46" s="100"/>
      <c r="AG46" s="100"/>
    </row>
    <row r="47" spans="1:33" ht="20.100000000000001" customHeight="1" x14ac:dyDescent="0.15">
      <c r="G47" s="2"/>
      <c r="H47" s="2"/>
      <c r="I47" s="2"/>
      <c r="J47" s="3"/>
      <c r="K47" s="2"/>
      <c r="L47" s="2"/>
      <c r="M47" s="2"/>
      <c r="N47" s="2"/>
      <c r="T47" s="2"/>
      <c r="U47" s="2"/>
      <c r="V47" s="2"/>
      <c r="W47" s="2"/>
      <c r="X47" s="19"/>
      <c r="Y47" s="2"/>
      <c r="Z47" s="20"/>
      <c r="AA47" s="20"/>
      <c r="AB47" s="100"/>
      <c r="AC47" s="100"/>
      <c r="AD47" s="100"/>
      <c r="AE47" s="100"/>
      <c r="AF47" s="100"/>
      <c r="AG47" s="100"/>
    </row>
    <row r="48" spans="1:33" ht="20.100000000000001" customHeight="1" x14ac:dyDescent="0.15">
      <c r="F48" s="4"/>
      <c r="H48" s="5"/>
      <c r="J48" s="6"/>
      <c r="K48" s="5"/>
      <c r="N48" s="4"/>
      <c r="S48" s="4"/>
      <c r="V48" s="5"/>
      <c r="W48" s="6"/>
      <c r="Y48" s="5"/>
      <c r="Z48" s="5"/>
      <c r="AA48" s="6"/>
      <c r="AB48" s="17"/>
    </row>
    <row r="49" spans="1:33" ht="20.100000000000001" customHeight="1" x14ac:dyDescent="0.15">
      <c r="B49" s="359"/>
      <c r="C49" s="359"/>
      <c r="D49" s="7"/>
      <c r="E49" s="7"/>
      <c r="F49" s="250">
        <v>1</v>
      </c>
      <c r="G49" s="250"/>
      <c r="H49" s="11"/>
      <c r="I49" s="11"/>
      <c r="J49" s="250">
        <v>2</v>
      </c>
      <c r="K49" s="250"/>
      <c r="L49" s="11"/>
      <c r="M49" s="11"/>
      <c r="N49" s="250">
        <v>3</v>
      </c>
      <c r="O49" s="250"/>
      <c r="P49" s="26"/>
      <c r="Q49" s="11"/>
      <c r="R49" s="11"/>
      <c r="S49" s="250">
        <v>4</v>
      </c>
      <c r="T49" s="250"/>
      <c r="U49" s="11"/>
      <c r="V49" s="11"/>
      <c r="W49" s="250">
        <v>5</v>
      </c>
      <c r="X49" s="250"/>
      <c r="Y49" s="11"/>
      <c r="Z49" s="11"/>
      <c r="AA49" s="250">
        <v>6</v>
      </c>
      <c r="AB49" s="250"/>
      <c r="AC49" s="7"/>
      <c r="AD49" s="7"/>
      <c r="AE49" s="360"/>
      <c r="AF49" s="361"/>
    </row>
    <row r="50" spans="1:33" ht="20.100000000000001" customHeight="1" x14ac:dyDescent="0.15">
      <c r="B50" s="347"/>
      <c r="C50" s="347"/>
      <c r="D50" s="8"/>
      <c r="E50" s="8"/>
      <c r="F50" s="348" t="str">
        <f>U12組合せ①!U39</f>
        <v>宇都宮フットボールクラブジュニア</v>
      </c>
      <c r="G50" s="348"/>
      <c r="H50" s="8"/>
      <c r="I50" s="8"/>
      <c r="J50" s="350" t="str">
        <f>U12組合せ①!W39</f>
        <v>Ｎ　Ｆ　Ｃ</v>
      </c>
      <c r="K50" s="350"/>
      <c r="L50" s="8"/>
      <c r="M50" s="8"/>
      <c r="N50" s="350" t="str">
        <f>U12組合せ①!Y39</f>
        <v>ＦＣ中村Ｂ</v>
      </c>
      <c r="O50" s="350"/>
      <c r="P50" s="9"/>
      <c r="Q50" s="8"/>
      <c r="R50" s="8"/>
      <c r="S50" s="411" t="str">
        <f>U12組合せ①!AB39</f>
        <v>ＦＣ真岡２１ファンタジーＵ－１２</v>
      </c>
      <c r="T50" s="411"/>
      <c r="U50" s="8"/>
      <c r="V50" s="8"/>
      <c r="W50" s="411" t="str">
        <f>U12組合せ①!AD39</f>
        <v>大山フットボールクラブアミーゴ</v>
      </c>
      <c r="X50" s="411"/>
      <c r="Y50" s="8"/>
      <c r="Z50" s="8"/>
      <c r="AA50" s="351" t="str">
        <f>U12組合せ①!AF39</f>
        <v>足利サッカークラブジュニアＵー１１</v>
      </c>
      <c r="AB50" s="351"/>
      <c r="AC50" s="8"/>
      <c r="AD50" s="8"/>
      <c r="AE50" s="352"/>
      <c r="AF50" s="353"/>
    </row>
    <row r="51" spans="1:33" ht="20.100000000000001" customHeight="1" x14ac:dyDescent="0.15">
      <c r="B51" s="347"/>
      <c r="C51" s="347"/>
      <c r="D51" s="8"/>
      <c r="E51" s="8"/>
      <c r="F51" s="348"/>
      <c r="G51" s="348"/>
      <c r="H51" s="8"/>
      <c r="I51" s="8"/>
      <c r="J51" s="350"/>
      <c r="K51" s="350"/>
      <c r="L51" s="8"/>
      <c r="M51" s="8"/>
      <c r="N51" s="350"/>
      <c r="O51" s="350"/>
      <c r="P51" s="9"/>
      <c r="Q51" s="8"/>
      <c r="R51" s="8"/>
      <c r="S51" s="411"/>
      <c r="T51" s="411"/>
      <c r="U51" s="8"/>
      <c r="V51" s="8"/>
      <c r="W51" s="411"/>
      <c r="X51" s="411"/>
      <c r="Y51" s="8"/>
      <c r="Z51" s="8"/>
      <c r="AA51" s="351"/>
      <c r="AB51" s="351"/>
      <c r="AC51" s="8"/>
      <c r="AD51" s="8"/>
      <c r="AE51" s="352"/>
      <c r="AF51" s="353"/>
    </row>
    <row r="52" spans="1:33" ht="20.100000000000001" customHeight="1" x14ac:dyDescent="0.15">
      <c r="B52" s="347"/>
      <c r="C52" s="347"/>
      <c r="D52" s="8"/>
      <c r="E52" s="8"/>
      <c r="F52" s="348"/>
      <c r="G52" s="348"/>
      <c r="H52" s="8"/>
      <c r="I52" s="8"/>
      <c r="J52" s="350"/>
      <c r="K52" s="350"/>
      <c r="L52" s="8"/>
      <c r="M52" s="8"/>
      <c r="N52" s="350"/>
      <c r="O52" s="350"/>
      <c r="P52" s="9"/>
      <c r="Q52" s="8"/>
      <c r="R52" s="8"/>
      <c r="S52" s="411"/>
      <c r="T52" s="411"/>
      <c r="U52" s="8"/>
      <c r="V52" s="8"/>
      <c r="W52" s="411"/>
      <c r="X52" s="411"/>
      <c r="Y52" s="8"/>
      <c r="Z52" s="8"/>
      <c r="AA52" s="351"/>
      <c r="AB52" s="351"/>
      <c r="AC52" s="8"/>
      <c r="AD52" s="8"/>
      <c r="AE52" s="352"/>
      <c r="AF52" s="353"/>
    </row>
    <row r="53" spans="1:33" ht="20.100000000000001" customHeight="1" x14ac:dyDescent="0.15">
      <c r="B53" s="347"/>
      <c r="C53" s="347"/>
      <c r="D53" s="8"/>
      <c r="E53" s="8"/>
      <c r="F53" s="348"/>
      <c r="G53" s="348"/>
      <c r="H53" s="8"/>
      <c r="I53" s="8"/>
      <c r="J53" s="350"/>
      <c r="K53" s="350"/>
      <c r="L53" s="8"/>
      <c r="M53" s="8"/>
      <c r="N53" s="350"/>
      <c r="O53" s="350"/>
      <c r="P53" s="9"/>
      <c r="Q53" s="8"/>
      <c r="R53" s="8"/>
      <c r="S53" s="411"/>
      <c r="T53" s="411"/>
      <c r="U53" s="8"/>
      <c r="V53" s="8"/>
      <c r="W53" s="411"/>
      <c r="X53" s="411"/>
      <c r="Y53" s="8"/>
      <c r="Z53" s="8"/>
      <c r="AA53" s="351"/>
      <c r="AB53" s="351"/>
      <c r="AC53" s="8"/>
      <c r="AD53" s="8"/>
      <c r="AE53" s="352"/>
      <c r="AF53" s="353"/>
    </row>
    <row r="54" spans="1:33" ht="20.100000000000001" customHeight="1" x14ac:dyDescent="0.15">
      <c r="B54" s="347"/>
      <c r="C54" s="347"/>
      <c r="D54" s="8"/>
      <c r="E54" s="8"/>
      <c r="F54" s="348"/>
      <c r="G54" s="348"/>
      <c r="H54" s="8"/>
      <c r="I54" s="8"/>
      <c r="J54" s="350"/>
      <c r="K54" s="350"/>
      <c r="L54" s="8"/>
      <c r="M54" s="8"/>
      <c r="N54" s="350"/>
      <c r="O54" s="350"/>
      <c r="P54" s="9"/>
      <c r="Q54" s="8"/>
      <c r="R54" s="8"/>
      <c r="S54" s="411"/>
      <c r="T54" s="411"/>
      <c r="U54" s="8"/>
      <c r="V54" s="8"/>
      <c r="W54" s="411"/>
      <c r="X54" s="411"/>
      <c r="Y54" s="8"/>
      <c r="Z54" s="8"/>
      <c r="AA54" s="351"/>
      <c r="AB54" s="351"/>
      <c r="AC54" s="8"/>
      <c r="AD54" s="8"/>
      <c r="AE54" s="352"/>
      <c r="AF54" s="353"/>
    </row>
    <row r="55" spans="1:33" ht="20.100000000000001" customHeight="1" x14ac:dyDescent="0.15">
      <c r="B55" s="347"/>
      <c r="C55" s="347"/>
      <c r="D55" s="8"/>
      <c r="E55" s="8"/>
      <c r="F55" s="348"/>
      <c r="G55" s="348"/>
      <c r="H55" s="8"/>
      <c r="I55" s="8"/>
      <c r="J55" s="350"/>
      <c r="K55" s="350"/>
      <c r="L55" s="8"/>
      <c r="M55" s="8"/>
      <c r="N55" s="350"/>
      <c r="O55" s="350"/>
      <c r="P55" s="9"/>
      <c r="Q55" s="8"/>
      <c r="R55" s="8"/>
      <c r="S55" s="411"/>
      <c r="T55" s="411"/>
      <c r="U55" s="8"/>
      <c r="V55" s="8"/>
      <c r="W55" s="411"/>
      <c r="X55" s="411"/>
      <c r="Y55" s="8"/>
      <c r="Z55" s="8"/>
      <c r="AA55" s="351"/>
      <c r="AB55" s="351"/>
      <c r="AC55" s="8"/>
      <c r="AD55" s="8"/>
      <c r="AE55" s="352"/>
      <c r="AF55" s="353"/>
    </row>
    <row r="56" spans="1:33" ht="20.100000000000001" customHeight="1" x14ac:dyDescent="0.15">
      <c r="B56" s="347"/>
      <c r="C56" s="347"/>
      <c r="D56" s="9"/>
      <c r="E56" s="9"/>
      <c r="F56" s="348"/>
      <c r="G56" s="348"/>
      <c r="H56" s="9"/>
      <c r="I56" s="9"/>
      <c r="J56" s="350"/>
      <c r="K56" s="350"/>
      <c r="L56" s="9"/>
      <c r="M56" s="9"/>
      <c r="N56" s="350"/>
      <c r="O56" s="350"/>
      <c r="P56" s="9"/>
      <c r="Q56" s="9"/>
      <c r="R56" s="9"/>
      <c r="S56" s="411"/>
      <c r="T56" s="411"/>
      <c r="U56" s="9"/>
      <c r="V56" s="9"/>
      <c r="W56" s="411"/>
      <c r="X56" s="411"/>
      <c r="Y56" s="9"/>
      <c r="Z56" s="9"/>
      <c r="AA56" s="351"/>
      <c r="AB56" s="351"/>
      <c r="AC56" s="9"/>
      <c r="AD56" s="9"/>
      <c r="AE56" s="352"/>
      <c r="AF56" s="353"/>
    </row>
    <row r="57" spans="1:33" ht="20.100000000000001" customHeight="1" x14ac:dyDescent="0.15">
      <c r="B57" s="347"/>
      <c r="C57" s="347"/>
      <c r="D57" s="9"/>
      <c r="E57" s="9"/>
      <c r="F57" s="348"/>
      <c r="G57" s="348"/>
      <c r="H57" s="9"/>
      <c r="I57" s="9"/>
      <c r="J57" s="350"/>
      <c r="K57" s="350"/>
      <c r="L57" s="9"/>
      <c r="M57" s="9"/>
      <c r="N57" s="350"/>
      <c r="O57" s="350"/>
      <c r="P57" s="9"/>
      <c r="Q57" s="9"/>
      <c r="R57" s="9"/>
      <c r="S57" s="411"/>
      <c r="T57" s="411"/>
      <c r="U57" s="9"/>
      <c r="V57" s="9"/>
      <c r="W57" s="411"/>
      <c r="X57" s="411"/>
      <c r="Y57" s="9"/>
      <c r="Z57" s="9"/>
      <c r="AA57" s="351"/>
      <c r="AB57" s="351"/>
      <c r="AC57" s="9"/>
      <c r="AD57" s="9"/>
      <c r="AE57" s="352"/>
      <c r="AF57" s="353"/>
    </row>
    <row r="58" spans="1:33" ht="20.100000000000001" customHeight="1" x14ac:dyDescent="0.15">
      <c r="C58" s="86"/>
      <c r="D58" s="86"/>
      <c r="G58" s="86"/>
      <c r="H58" s="86"/>
      <c r="K58" s="86"/>
      <c r="L58" s="86"/>
      <c r="O58" s="86"/>
      <c r="P58" s="86"/>
      <c r="T58" s="86"/>
      <c r="U58" s="86"/>
      <c r="X58" s="86"/>
      <c r="Y58" s="86"/>
      <c r="AB58" s="120" t="s">
        <v>479</v>
      </c>
      <c r="AC58" s="18" t="s">
        <v>480</v>
      </c>
      <c r="AD58" s="18" t="s">
        <v>481</v>
      </c>
      <c r="AE58" s="18" t="s">
        <v>481</v>
      </c>
      <c r="AF58" s="18" t="s">
        <v>482</v>
      </c>
      <c r="AG58" s="103" t="s">
        <v>483</v>
      </c>
    </row>
    <row r="59" spans="1:33" ht="20.100000000000001" customHeight="1" x14ac:dyDescent="0.15">
      <c r="A59" s="7"/>
      <c r="B59" s="341" t="s">
        <v>485</v>
      </c>
      <c r="C59" s="342">
        <v>0.39583333333333331</v>
      </c>
      <c r="D59" s="342"/>
      <c r="E59" s="342"/>
      <c r="G59" s="413" t="str">
        <f>F50</f>
        <v>宇都宮フットボールクラブジュニア</v>
      </c>
      <c r="H59" s="413"/>
      <c r="I59" s="413"/>
      <c r="J59" s="413"/>
      <c r="K59" s="413"/>
      <c r="L59" s="413"/>
      <c r="M59" s="413"/>
      <c r="N59" s="344">
        <f>P59+P60</f>
        <v>0</v>
      </c>
      <c r="O59" s="345" t="s">
        <v>486</v>
      </c>
      <c r="P59" s="12">
        <v>0</v>
      </c>
      <c r="Q59" s="22" t="s">
        <v>510</v>
      </c>
      <c r="R59" s="12">
        <v>0</v>
      </c>
      <c r="S59" s="345" t="s">
        <v>488</v>
      </c>
      <c r="T59" s="344">
        <f>R59+R60</f>
        <v>0</v>
      </c>
      <c r="U59" s="343" t="str">
        <f>J50</f>
        <v>Ｎ　Ｆ　Ｃ</v>
      </c>
      <c r="V59" s="343"/>
      <c r="W59" s="343"/>
      <c r="X59" s="343"/>
      <c r="Y59" s="343"/>
      <c r="Z59" s="343"/>
      <c r="AA59" s="343"/>
      <c r="AB59" s="297" t="s">
        <v>479</v>
      </c>
      <c r="AC59" s="340" t="s">
        <v>490</v>
      </c>
      <c r="AD59" s="340" t="s">
        <v>498</v>
      </c>
      <c r="AE59" s="340" t="s">
        <v>489</v>
      </c>
      <c r="AF59" s="340">
        <v>6</v>
      </c>
      <c r="AG59" s="299" t="s">
        <v>483</v>
      </c>
    </row>
    <row r="60" spans="1:33" ht="20.100000000000001" customHeight="1" x14ac:dyDescent="0.15">
      <c r="A60" s="7"/>
      <c r="B60" s="341"/>
      <c r="C60" s="342"/>
      <c r="D60" s="342"/>
      <c r="E60" s="342"/>
      <c r="G60" s="413"/>
      <c r="H60" s="413"/>
      <c r="I60" s="413"/>
      <c r="J60" s="413"/>
      <c r="K60" s="413"/>
      <c r="L60" s="413"/>
      <c r="M60" s="413"/>
      <c r="N60" s="344"/>
      <c r="O60" s="345"/>
      <c r="P60" s="12">
        <v>0</v>
      </c>
      <c r="Q60" s="22" t="s">
        <v>510</v>
      </c>
      <c r="R60" s="12">
        <v>0</v>
      </c>
      <c r="S60" s="345"/>
      <c r="T60" s="344"/>
      <c r="U60" s="343"/>
      <c r="V60" s="343"/>
      <c r="W60" s="343"/>
      <c r="X60" s="343"/>
      <c r="Y60" s="343"/>
      <c r="Z60" s="343"/>
      <c r="AA60" s="343"/>
      <c r="AB60" s="297"/>
      <c r="AC60" s="340"/>
      <c r="AD60" s="340"/>
      <c r="AE60" s="340"/>
      <c r="AF60" s="340"/>
      <c r="AG60" s="299"/>
    </row>
    <row r="61" spans="1:33" ht="20.100000000000001" customHeight="1" x14ac:dyDescent="0.15">
      <c r="C61" s="16"/>
      <c r="D61" s="16"/>
      <c r="E61" s="15"/>
      <c r="G61" s="45"/>
      <c r="H61" s="45"/>
      <c r="I61" s="10"/>
      <c r="J61" s="10"/>
      <c r="K61" s="45"/>
      <c r="L61" s="45"/>
      <c r="M61" s="10"/>
      <c r="N61" s="27"/>
      <c r="O61" s="45"/>
      <c r="P61" s="12"/>
      <c r="Q61" s="10"/>
      <c r="R61" s="27"/>
      <c r="S61" s="10"/>
      <c r="T61" s="12"/>
      <c r="U61" s="45"/>
      <c r="V61" s="10"/>
      <c r="W61" s="10"/>
      <c r="X61" s="45"/>
      <c r="Y61" s="45"/>
      <c r="Z61" s="10"/>
      <c r="AA61" s="10"/>
      <c r="AB61" s="101"/>
      <c r="AC61" s="24"/>
      <c r="AD61" s="24"/>
      <c r="AE61" s="25"/>
      <c r="AF61" s="25"/>
      <c r="AG61" s="93"/>
    </row>
    <row r="62" spans="1:33" ht="20.100000000000001" customHeight="1" x14ac:dyDescent="0.15">
      <c r="A62" s="7"/>
      <c r="B62" s="341" t="s">
        <v>494</v>
      </c>
      <c r="C62" s="342">
        <v>0.4236111111111111</v>
      </c>
      <c r="D62" s="342"/>
      <c r="E62" s="342"/>
      <c r="G62" s="413" t="str">
        <f>S50</f>
        <v>ＦＣ真岡２１ファンタジーＵ－１２</v>
      </c>
      <c r="H62" s="413"/>
      <c r="I62" s="413"/>
      <c r="J62" s="413"/>
      <c r="K62" s="413"/>
      <c r="L62" s="413"/>
      <c r="M62" s="413"/>
      <c r="N62" s="344">
        <f>P62+P63</f>
        <v>0</v>
      </c>
      <c r="O62" s="345" t="s">
        <v>486</v>
      </c>
      <c r="P62" s="12">
        <v>0</v>
      </c>
      <c r="Q62" s="22" t="s">
        <v>510</v>
      </c>
      <c r="R62" s="12">
        <v>0</v>
      </c>
      <c r="S62" s="345" t="s">
        <v>488</v>
      </c>
      <c r="T62" s="344">
        <f>R62+R63</f>
        <v>0</v>
      </c>
      <c r="U62" s="346" t="str">
        <f>W50</f>
        <v>大山フットボールクラブアミーゴ</v>
      </c>
      <c r="V62" s="346"/>
      <c r="W62" s="346"/>
      <c r="X62" s="346"/>
      <c r="Y62" s="346"/>
      <c r="Z62" s="346"/>
      <c r="AA62" s="346"/>
      <c r="AB62" s="297" t="s">
        <v>479</v>
      </c>
      <c r="AC62" s="340" t="s">
        <v>497</v>
      </c>
      <c r="AD62" s="340" t="s">
        <v>495</v>
      </c>
      <c r="AE62" s="340" t="s">
        <v>496</v>
      </c>
      <c r="AF62" s="340">
        <v>3</v>
      </c>
      <c r="AG62" s="299" t="s">
        <v>483</v>
      </c>
    </row>
    <row r="63" spans="1:33" ht="20.100000000000001" customHeight="1" x14ac:dyDescent="0.15">
      <c r="A63" s="7"/>
      <c r="B63" s="341"/>
      <c r="C63" s="342"/>
      <c r="D63" s="342"/>
      <c r="E63" s="342"/>
      <c r="G63" s="413"/>
      <c r="H63" s="413"/>
      <c r="I63" s="413"/>
      <c r="J63" s="413"/>
      <c r="K63" s="413"/>
      <c r="L63" s="413"/>
      <c r="M63" s="413"/>
      <c r="N63" s="344"/>
      <c r="O63" s="345"/>
      <c r="P63" s="12">
        <v>0</v>
      </c>
      <c r="Q63" s="22" t="s">
        <v>510</v>
      </c>
      <c r="R63" s="12">
        <v>0</v>
      </c>
      <c r="S63" s="345"/>
      <c r="T63" s="344"/>
      <c r="U63" s="346"/>
      <c r="V63" s="346"/>
      <c r="W63" s="346"/>
      <c r="X63" s="346"/>
      <c r="Y63" s="346"/>
      <c r="Z63" s="346"/>
      <c r="AA63" s="346"/>
      <c r="AB63" s="297"/>
      <c r="AC63" s="340"/>
      <c r="AD63" s="340"/>
      <c r="AE63" s="340"/>
      <c r="AF63" s="340"/>
      <c r="AG63" s="299"/>
    </row>
    <row r="64" spans="1:33" ht="20.100000000000001" customHeight="1" x14ac:dyDescent="0.15">
      <c r="A64" s="7"/>
      <c r="C64" s="16"/>
      <c r="D64" s="16"/>
      <c r="E64" s="15"/>
      <c r="G64" s="45"/>
      <c r="H64" s="45"/>
      <c r="I64" s="10"/>
      <c r="J64" s="10"/>
      <c r="K64" s="45"/>
      <c r="L64" s="45"/>
      <c r="M64" s="10"/>
      <c r="N64" s="27"/>
      <c r="O64" s="45"/>
      <c r="P64" s="12"/>
      <c r="Q64" s="10"/>
      <c r="R64" s="27"/>
      <c r="S64" s="10"/>
      <c r="T64" s="12"/>
      <c r="U64" s="45"/>
      <c r="V64" s="10"/>
      <c r="W64" s="10"/>
      <c r="X64" s="45"/>
      <c r="Y64" s="45"/>
      <c r="Z64" s="10"/>
      <c r="AA64" s="10"/>
      <c r="AB64" s="101"/>
      <c r="AC64" s="24"/>
      <c r="AD64" s="24"/>
      <c r="AE64" s="25"/>
      <c r="AF64" s="25"/>
      <c r="AG64" s="93"/>
    </row>
    <row r="65" spans="1:33" ht="20.100000000000001" customHeight="1" x14ac:dyDescent="0.15">
      <c r="A65" s="7"/>
      <c r="B65" s="341" t="s">
        <v>499</v>
      </c>
      <c r="C65" s="342">
        <v>0.4513888888888889</v>
      </c>
      <c r="D65" s="342"/>
      <c r="E65" s="342"/>
      <c r="G65" s="413" t="str">
        <f>F50</f>
        <v>宇都宮フットボールクラブジュニア</v>
      </c>
      <c r="H65" s="413"/>
      <c r="I65" s="413"/>
      <c r="J65" s="413"/>
      <c r="K65" s="413"/>
      <c r="L65" s="413"/>
      <c r="M65" s="413"/>
      <c r="N65" s="344">
        <f>P65+P66</f>
        <v>0</v>
      </c>
      <c r="O65" s="345" t="s">
        <v>486</v>
      </c>
      <c r="P65" s="12">
        <v>0</v>
      </c>
      <c r="Q65" s="22" t="s">
        <v>510</v>
      </c>
      <c r="R65" s="12">
        <v>0</v>
      </c>
      <c r="S65" s="345" t="s">
        <v>488</v>
      </c>
      <c r="T65" s="344">
        <f>R65+R66</f>
        <v>0</v>
      </c>
      <c r="U65" s="343" t="str">
        <f>N50</f>
        <v>ＦＣ中村Ｂ</v>
      </c>
      <c r="V65" s="343"/>
      <c r="W65" s="343"/>
      <c r="X65" s="343"/>
      <c r="Y65" s="343"/>
      <c r="Z65" s="343"/>
      <c r="AA65" s="343"/>
      <c r="AB65" s="297" t="s">
        <v>479</v>
      </c>
      <c r="AC65" s="340" t="s">
        <v>489</v>
      </c>
      <c r="AD65" s="340" t="s">
        <v>490</v>
      </c>
      <c r="AE65" s="340" t="s">
        <v>498</v>
      </c>
      <c r="AF65" s="340">
        <v>5</v>
      </c>
      <c r="AG65" s="299" t="s">
        <v>483</v>
      </c>
    </row>
    <row r="66" spans="1:33" ht="20.100000000000001" customHeight="1" x14ac:dyDescent="0.15">
      <c r="A66" s="7"/>
      <c r="B66" s="341"/>
      <c r="C66" s="342"/>
      <c r="D66" s="342"/>
      <c r="E66" s="342"/>
      <c r="G66" s="413"/>
      <c r="H66" s="413"/>
      <c r="I66" s="413"/>
      <c r="J66" s="413"/>
      <c r="K66" s="413"/>
      <c r="L66" s="413"/>
      <c r="M66" s="413"/>
      <c r="N66" s="344"/>
      <c r="O66" s="345"/>
      <c r="P66" s="12">
        <v>0</v>
      </c>
      <c r="Q66" s="22" t="s">
        <v>510</v>
      </c>
      <c r="R66" s="12">
        <v>0</v>
      </c>
      <c r="S66" s="345"/>
      <c r="T66" s="344"/>
      <c r="U66" s="343"/>
      <c r="V66" s="343"/>
      <c r="W66" s="343"/>
      <c r="X66" s="343"/>
      <c r="Y66" s="343"/>
      <c r="Z66" s="343"/>
      <c r="AA66" s="343"/>
      <c r="AB66" s="297"/>
      <c r="AC66" s="340"/>
      <c r="AD66" s="340"/>
      <c r="AE66" s="340"/>
      <c r="AF66" s="340"/>
      <c r="AG66" s="299"/>
    </row>
    <row r="67" spans="1:33" ht="20.100000000000001" customHeight="1" x14ac:dyDescent="0.15">
      <c r="A67" s="7"/>
      <c r="B67" s="44"/>
      <c r="C67" s="29"/>
      <c r="D67" s="29"/>
      <c r="E67" s="29"/>
      <c r="G67" s="45"/>
      <c r="H67" s="45"/>
      <c r="I67" s="45"/>
      <c r="J67" s="45"/>
      <c r="K67" s="45"/>
      <c r="L67" s="45"/>
      <c r="M67" s="45"/>
      <c r="N67" s="118"/>
      <c r="O67" s="119"/>
      <c r="P67" s="12"/>
      <c r="Q67" s="10"/>
      <c r="R67" s="27"/>
      <c r="S67" s="119"/>
      <c r="T67" s="118"/>
      <c r="U67" s="45"/>
      <c r="V67" s="45"/>
      <c r="W67" s="45"/>
      <c r="X67" s="45"/>
      <c r="Y67" s="45"/>
      <c r="Z67" s="45"/>
      <c r="AA67" s="45"/>
      <c r="AB67" s="101"/>
      <c r="AC67" s="24"/>
      <c r="AD67" s="24"/>
      <c r="AE67" s="25"/>
      <c r="AF67" s="25"/>
      <c r="AG67" s="93"/>
    </row>
    <row r="68" spans="1:33" ht="20.100000000000001" customHeight="1" x14ac:dyDescent="0.15">
      <c r="A68" s="7"/>
      <c r="B68" s="341" t="s">
        <v>500</v>
      </c>
      <c r="C68" s="342">
        <v>0.47916666666666669</v>
      </c>
      <c r="D68" s="342"/>
      <c r="E68" s="342"/>
      <c r="G68" s="346" t="str">
        <f>S50</f>
        <v>ＦＣ真岡２１ファンタジーＵ－１２</v>
      </c>
      <c r="H68" s="346"/>
      <c r="I68" s="346"/>
      <c r="J68" s="346"/>
      <c r="K68" s="346"/>
      <c r="L68" s="346"/>
      <c r="M68" s="346"/>
      <c r="N68" s="344">
        <f>P68+P69</f>
        <v>0</v>
      </c>
      <c r="O68" s="345" t="s">
        <v>486</v>
      </c>
      <c r="P68" s="12">
        <v>0</v>
      </c>
      <c r="Q68" s="22" t="s">
        <v>510</v>
      </c>
      <c r="R68" s="12">
        <v>0</v>
      </c>
      <c r="S68" s="345" t="s">
        <v>488</v>
      </c>
      <c r="T68" s="344">
        <f>R68+R69</f>
        <v>0</v>
      </c>
      <c r="U68" s="413" t="str">
        <f>AA50</f>
        <v>足利サッカークラブジュニアＵー１１</v>
      </c>
      <c r="V68" s="413"/>
      <c r="W68" s="413"/>
      <c r="X68" s="413"/>
      <c r="Y68" s="413"/>
      <c r="Z68" s="413"/>
      <c r="AA68" s="413"/>
      <c r="AB68" s="297" t="s">
        <v>479</v>
      </c>
      <c r="AC68" s="340" t="s">
        <v>496</v>
      </c>
      <c r="AD68" s="340" t="s">
        <v>497</v>
      </c>
      <c r="AE68" s="340" t="s">
        <v>495</v>
      </c>
      <c r="AF68" s="340">
        <v>2</v>
      </c>
      <c r="AG68" s="299" t="s">
        <v>483</v>
      </c>
    </row>
    <row r="69" spans="1:33" ht="20.100000000000001" customHeight="1" x14ac:dyDescent="0.15">
      <c r="A69" s="7"/>
      <c r="B69" s="341"/>
      <c r="C69" s="342"/>
      <c r="D69" s="342"/>
      <c r="E69" s="342"/>
      <c r="G69" s="346"/>
      <c r="H69" s="346"/>
      <c r="I69" s="346"/>
      <c r="J69" s="346"/>
      <c r="K69" s="346"/>
      <c r="L69" s="346"/>
      <c r="M69" s="346"/>
      <c r="N69" s="344"/>
      <c r="O69" s="345"/>
      <c r="P69" s="12">
        <v>0</v>
      </c>
      <c r="Q69" s="22" t="s">
        <v>510</v>
      </c>
      <c r="R69" s="12">
        <v>0</v>
      </c>
      <c r="S69" s="345"/>
      <c r="T69" s="344"/>
      <c r="U69" s="413"/>
      <c r="V69" s="413"/>
      <c r="W69" s="413"/>
      <c r="X69" s="413"/>
      <c r="Y69" s="413"/>
      <c r="Z69" s="413"/>
      <c r="AA69" s="413"/>
      <c r="AB69" s="297"/>
      <c r="AC69" s="340"/>
      <c r="AD69" s="340"/>
      <c r="AE69" s="340"/>
      <c r="AF69" s="340"/>
      <c r="AG69" s="299"/>
    </row>
    <row r="70" spans="1:33" ht="20.100000000000001" customHeight="1" x14ac:dyDescent="0.15">
      <c r="A70" s="7"/>
      <c r="C70" s="16"/>
      <c r="D70" s="16"/>
      <c r="E70" s="15"/>
      <c r="G70" s="45"/>
      <c r="H70" s="45"/>
      <c r="I70" s="10"/>
      <c r="J70" s="10"/>
      <c r="K70" s="45"/>
      <c r="L70" s="45"/>
      <c r="M70" s="10"/>
      <c r="N70" s="27"/>
      <c r="O70" s="45"/>
      <c r="P70" s="12"/>
      <c r="Q70" s="10"/>
      <c r="R70" s="27"/>
      <c r="S70" s="10"/>
      <c r="T70" s="12"/>
      <c r="U70" s="45"/>
      <c r="V70" s="10"/>
      <c r="W70" s="10"/>
      <c r="X70" s="45"/>
      <c r="Y70" s="45"/>
      <c r="Z70" s="10"/>
      <c r="AA70" s="10"/>
      <c r="AB70" s="101"/>
      <c r="AC70" s="24"/>
      <c r="AD70" s="24"/>
      <c r="AE70" s="25"/>
      <c r="AF70" s="25"/>
      <c r="AG70" s="93"/>
    </row>
    <row r="71" spans="1:33" ht="20.100000000000001" customHeight="1" x14ac:dyDescent="0.15">
      <c r="A71" s="7"/>
      <c r="B71" s="341" t="s">
        <v>501</v>
      </c>
      <c r="C71" s="342">
        <v>0.50694444444444442</v>
      </c>
      <c r="D71" s="342"/>
      <c r="E71" s="342"/>
      <c r="G71" s="343" t="str">
        <f>J50</f>
        <v>Ｎ　Ｆ　Ｃ</v>
      </c>
      <c r="H71" s="343"/>
      <c r="I71" s="343"/>
      <c r="J71" s="343"/>
      <c r="K71" s="343"/>
      <c r="L71" s="343"/>
      <c r="M71" s="343"/>
      <c r="N71" s="344">
        <f>P71+P72</f>
        <v>0</v>
      </c>
      <c r="O71" s="345" t="s">
        <v>486</v>
      </c>
      <c r="P71" s="12">
        <v>0</v>
      </c>
      <c r="Q71" s="22" t="s">
        <v>510</v>
      </c>
      <c r="R71" s="12">
        <v>0</v>
      </c>
      <c r="S71" s="345" t="s">
        <v>488</v>
      </c>
      <c r="T71" s="344">
        <f>R71+R72</f>
        <v>0</v>
      </c>
      <c r="U71" s="343" t="str">
        <f>N50</f>
        <v>ＦＣ中村Ｂ</v>
      </c>
      <c r="V71" s="343"/>
      <c r="W71" s="343"/>
      <c r="X71" s="343"/>
      <c r="Y71" s="343"/>
      <c r="Z71" s="343"/>
      <c r="AA71" s="343"/>
      <c r="AB71" s="297" t="s">
        <v>479</v>
      </c>
      <c r="AC71" s="340" t="s">
        <v>498</v>
      </c>
      <c r="AD71" s="340" t="s">
        <v>489</v>
      </c>
      <c r="AE71" s="340" t="s">
        <v>490</v>
      </c>
      <c r="AF71" s="340">
        <v>4</v>
      </c>
      <c r="AG71" s="299" t="s">
        <v>483</v>
      </c>
    </row>
    <row r="72" spans="1:33" ht="20.100000000000001" customHeight="1" x14ac:dyDescent="0.15">
      <c r="A72" s="7"/>
      <c r="B72" s="341"/>
      <c r="C72" s="342"/>
      <c r="D72" s="342"/>
      <c r="E72" s="342"/>
      <c r="G72" s="343"/>
      <c r="H72" s="343"/>
      <c r="I72" s="343"/>
      <c r="J72" s="343"/>
      <c r="K72" s="343"/>
      <c r="L72" s="343"/>
      <c r="M72" s="343"/>
      <c r="N72" s="344"/>
      <c r="O72" s="345"/>
      <c r="P72" s="12">
        <v>0</v>
      </c>
      <c r="Q72" s="22" t="s">
        <v>510</v>
      </c>
      <c r="R72" s="12">
        <v>0</v>
      </c>
      <c r="S72" s="345"/>
      <c r="T72" s="344"/>
      <c r="U72" s="343"/>
      <c r="V72" s="343"/>
      <c r="W72" s="343"/>
      <c r="X72" s="343"/>
      <c r="Y72" s="343"/>
      <c r="Z72" s="343"/>
      <c r="AA72" s="343"/>
      <c r="AB72" s="297"/>
      <c r="AC72" s="340"/>
      <c r="AD72" s="340"/>
      <c r="AE72" s="340"/>
      <c r="AF72" s="340"/>
      <c r="AG72" s="299"/>
    </row>
    <row r="73" spans="1:33" ht="20.100000000000001" customHeight="1" x14ac:dyDescent="0.15">
      <c r="A73" s="7"/>
      <c r="C73" s="16"/>
      <c r="D73" s="16"/>
      <c r="E73" s="15"/>
      <c r="G73" s="45"/>
      <c r="H73" s="45"/>
      <c r="I73" s="10"/>
      <c r="J73" s="10"/>
      <c r="K73" s="45"/>
      <c r="L73" s="45"/>
      <c r="M73" s="10"/>
      <c r="N73" s="27"/>
      <c r="O73" s="45"/>
      <c r="P73" s="12"/>
      <c r="Q73" s="10"/>
      <c r="R73" s="27"/>
      <c r="S73" s="10"/>
      <c r="T73" s="12"/>
      <c r="U73" s="45"/>
      <c r="V73" s="10"/>
      <c r="W73" s="10"/>
      <c r="X73" s="45"/>
      <c r="Y73" s="45"/>
      <c r="Z73" s="10"/>
      <c r="AA73" s="10"/>
      <c r="AB73" s="101"/>
      <c r="AC73" s="86"/>
      <c r="AD73" s="24"/>
      <c r="AE73" s="24"/>
      <c r="AF73" s="25"/>
      <c r="AG73" s="102"/>
    </row>
    <row r="74" spans="1:33" ht="20.100000000000001" customHeight="1" x14ac:dyDescent="0.15">
      <c r="A74" s="7"/>
      <c r="B74" s="341" t="s">
        <v>502</v>
      </c>
      <c r="C74" s="342">
        <v>0.53472222222222221</v>
      </c>
      <c r="D74" s="342"/>
      <c r="E74" s="342"/>
      <c r="G74" s="346" t="str">
        <f>W50</f>
        <v>大山フットボールクラブアミーゴ</v>
      </c>
      <c r="H74" s="346"/>
      <c r="I74" s="346"/>
      <c r="J74" s="346"/>
      <c r="K74" s="346"/>
      <c r="L74" s="346"/>
      <c r="M74" s="346"/>
      <c r="N74" s="344">
        <f>P74+P75</f>
        <v>0</v>
      </c>
      <c r="O74" s="345" t="s">
        <v>486</v>
      </c>
      <c r="P74" s="12">
        <v>0</v>
      </c>
      <c r="Q74" s="22" t="s">
        <v>510</v>
      </c>
      <c r="R74" s="12">
        <v>0</v>
      </c>
      <c r="S74" s="345" t="s">
        <v>488</v>
      </c>
      <c r="T74" s="344">
        <f>R74+R75</f>
        <v>0</v>
      </c>
      <c r="U74" s="413" t="str">
        <f>AA50</f>
        <v>足利サッカークラブジュニアＵー１１</v>
      </c>
      <c r="V74" s="413"/>
      <c r="W74" s="413"/>
      <c r="X74" s="413"/>
      <c r="Y74" s="413"/>
      <c r="Z74" s="413"/>
      <c r="AA74" s="413"/>
      <c r="AB74" s="297" t="s">
        <v>479</v>
      </c>
      <c r="AC74" s="340" t="s">
        <v>495</v>
      </c>
      <c r="AD74" s="340" t="s">
        <v>496</v>
      </c>
      <c r="AE74" s="340" t="s">
        <v>497</v>
      </c>
      <c r="AF74" s="340">
        <v>1</v>
      </c>
      <c r="AG74" s="299" t="s">
        <v>483</v>
      </c>
    </row>
    <row r="75" spans="1:33" ht="20.100000000000001" customHeight="1" x14ac:dyDescent="0.15">
      <c r="A75" s="7"/>
      <c r="B75" s="341"/>
      <c r="C75" s="342"/>
      <c r="D75" s="342"/>
      <c r="E75" s="342"/>
      <c r="G75" s="346"/>
      <c r="H75" s="346"/>
      <c r="I75" s="346"/>
      <c r="J75" s="346"/>
      <c r="K75" s="346"/>
      <c r="L75" s="346"/>
      <c r="M75" s="346"/>
      <c r="N75" s="344"/>
      <c r="O75" s="345"/>
      <c r="P75" s="12">
        <v>0</v>
      </c>
      <c r="Q75" s="22" t="s">
        <v>510</v>
      </c>
      <c r="R75" s="12">
        <v>0</v>
      </c>
      <c r="S75" s="345"/>
      <c r="T75" s="344"/>
      <c r="U75" s="413"/>
      <c r="V75" s="413"/>
      <c r="W75" s="413"/>
      <c r="X75" s="413"/>
      <c r="Y75" s="413"/>
      <c r="Z75" s="413"/>
      <c r="AA75" s="413"/>
      <c r="AB75" s="297"/>
      <c r="AC75" s="340"/>
      <c r="AD75" s="340"/>
      <c r="AE75" s="340"/>
      <c r="AF75" s="340"/>
      <c r="AG75" s="299"/>
    </row>
    <row r="76" spans="1:33" ht="20.100000000000001" customHeight="1" x14ac:dyDescent="0.15">
      <c r="B76" s="44"/>
      <c r="C76" s="23"/>
      <c r="D76" s="23"/>
      <c r="E76" s="23"/>
      <c r="G76" s="45"/>
      <c r="H76" s="45"/>
      <c r="I76" s="45"/>
      <c r="J76" s="45"/>
      <c r="K76" s="45"/>
      <c r="L76" s="45"/>
      <c r="M76" s="45"/>
      <c r="N76" s="21"/>
      <c r="O76" s="119"/>
      <c r="P76" s="45"/>
      <c r="Q76" s="22"/>
      <c r="R76" s="10"/>
      <c r="S76" s="119"/>
      <c r="T76" s="21"/>
      <c r="U76" s="45"/>
      <c r="V76" s="45"/>
      <c r="W76" s="45"/>
      <c r="X76" s="45"/>
      <c r="Y76" s="45"/>
      <c r="Z76" s="45"/>
      <c r="AA76" s="45"/>
      <c r="AB76" s="86"/>
      <c r="AC76" s="86"/>
      <c r="AF76" s="86"/>
      <c r="AG76" s="86"/>
    </row>
    <row r="77" spans="1:33" ht="20.100000000000001" customHeight="1" x14ac:dyDescent="0.15">
      <c r="C77" s="304" t="str">
        <f>J46</f>
        <v>R</v>
      </c>
      <c r="D77" s="305"/>
      <c r="E77" s="305"/>
      <c r="F77" s="306"/>
      <c r="G77" s="320" t="str">
        <f>C79</f>
        <v>宇都宮フットボールクラブジュニア</v>
      </c>
      <c r="H77" s="321"/>
      <c r="I77" s="316" t="str">
        <f>C81</f>
        <v>Ｎ　Ｆ　Ｃ</v>
      </c>
      <c r="J77" s="317"/>
      <c r="K77" s="379" t="str">
        <f>C83</f>
        <v>ＦＣ中村Ｂ</v>
      </c>
      <c r="L77" s="380"/>
      <c r="M77" s="324" t="s">
        <v>503</v>
      </c>
      <c r="N77" s="324" t="s">
        <v>504</v>
      </c>
      <c r="O77" s="324" t="s">
        <v>511</v>
      </c>
      <c r="P77" s="324" t="s">
        <v>505</v>
      </c>
      <c r="R77" s="326" t="str">
        <f>W46</f>
        <v>RR</v>
      </c>
      <c r="S77" s="327"/>
      <c r="T77" s="327"/>
      <c r="U77" s="328"/>
      <c r="V77" s="383" t="str">
        <f>R79</f>
        <v>ＦＣ真岡２１ファンタジーＵ－１２</v>
      </c>
      <c r="W77" s="384"/>
      <c r="X77" s="383" t="str">
        <f>R81</f>
        <v>大山フットボールクラブアミーゴ</v>
      </c>
      <c r="Y77" s="384"/>
      <c r="Z77" s="332" t="str">
        <f>R83</f>
        <v>足利サッカークラブジュニアＵー１１</v>
      </c>
      <c r="AA77" s="333"/>
      <c r="AB77" s="324" t="s">
        <v>503</v>
      </c>
      <c r="AC77" s="324" t="s">
        <v>504</v>
      </c>
      <c r="AD77" s="324" t="s">
        <v>511</v>
      </c>
      <c r="AE77" s="324" t="s">
        <v>505</v>
      </c>
    </row>
    <row r="78" spans="1:33" ht="20.100000000000001" customHeight="1" x14ac:dyDescent="0.15">
      <c r="C78" s="307"/>
      <c r="D78" s="308"/>
      <c r="E78" s="308"/>
      <c r="F78" s="309"/>
      <c r="G78" s="322"/>
      <c r="H78" s="323"/>
      <c r="I78" s="318"/>
      <c r="J78" s="319"/>
      <c r="K78" s="381"/>
      <c r="L78" s="382"/>
      <c r="M78" s="325"/>
      <c r="N78" s="325"/>
      <c r="O78" s="325"/>
      <c r="P78" s="325"/>
      <c r="R78" s="329"/>
      <c r="S78" s="330"/>
      <c r="T78" s="330"/>
      <c r="U78" s="331"/>
      <c r="V78" s="385"/>
      <c r="W78" s="386"/>
      <c r="X78" s="385"/>
      <c r="Y78" s="386"/>
      <c r="Z78" s="334"/>
      <c r="AA78" s="335"/>
      <c r="AB78" s="325"/>
      <c r="AC78" s="325"/>
      <c r="AD78" s="325"/>
      <c r="AE78" s="325"/>
    </row>
    <row r="79" spans="1:33" ht="20.100000000000001" customHeight="1" x14ac:dyDescent="0.15">
      <c r="C79" s="304" t="str">
        <f>F50</f>
        <v>宇都宮フットボールクラブジュニア</v>
      </c>
      <c r="D79" s="305"/>
      <c r="E79" s="305"/>
      <c r="F79" s="306"/>
      <c r="G79" s="399"/>
      <c r="H79" s="400"/>
      <c r="I79" s="28">
        <f>N59</f>
        <v>0</v>
      </c>
      <c r="J79" s="28">
        <f>T59</f>
        <v>0</v>
      </c>
      <c r="K79" s="28">
        <f>N65</f>
        <v>0</v>
      </c>
      <c r="L79" s="28">
        <f>T65</f>
        <v>0</v>
      </c>
      <c r="M79" s="314">
        <f>COUNTIF(G80:L80,"○")*3+COUNTIF(G80:L80,"△")</f>
        <v>2</v>
      </c>
      <c r="N79" s="393">
        <f>O79-J79-L79</f>
        <v>0</v>
      </c>
      <c r="O79" s="393">
        <f>I79+K79</f>
        <v>0</v>
      </c>
      <c r="P79" s="395"/>
      <c r="R79" s="304" t="str">
        <f>S50</f>
        <v>ＦＣ真岡２１ファンタジーＵ－１２</v>
      </c>
      <c r="S79" s="305"/>
      <c r="T79" s="305"/>
      <c r="U79" s="306"/>
      <c r="V79" s="399"/>
      <c r="W79" s="400"/>
      <c r="X79" s="28">
        <f>N62</f>
        <v>0</v>
      </c>
      <c r="Y79" s="28">
        <f>T62</f>
        <v>0</v>
      </c>
      <c r="Z79" s="28">
        <f>N68</f>
        <v>0</v>
      </c>
      <c r="AA79" s="28">
        <f>T68</f>
        <v>0</v>
      </c>
      <c r="AB79" s="314">
        <f>COUNTIF(V80:AA80,"○")*3+COUNTIF(V80:AA80,"△")</f>
        <v>2</v>
      </c>
      <c r="AC79" s="393">
        <f>AD79-Y79-AA79</f>
        <v>0</v>
      </c>
      <c r="AD79" s="393">
        <f>X79+Z79</f>
        <v>0</v>
      </c>
      <c r="AE79" s="395"/>
    </row>
    <row r="80" spans="1:33" ht="20.100000000000001" customHeight="1" x14ac:dyDescent="0.15">
      <c r="C80" s="307"/>
      <c r="D80" s="308"/>
      <c r="E80" s="308"/>
      <c r="F80" s="309"/>
      <c r="G80" s="401"/>
      <c r="H80" s="402"/>
      <c r="I80" s="397" t="str">
        <f>IF(I79&gt;J79,"○",IF(I79&lt;J79,"×",IF(I79=J79,"△")))</f>
        <v>△</v>
      </c>
      <c r="J80" s="398"/>
      <c r="K80" s="397" t="str">
        <f>IF(K79&gt;L79,"○",IF(K79&lt;L79,"×",IF(K79=L79,"△")))</f>
        <v>△</v>
      </c>
      <c r="L80" s="398"/>
      <c r="M80" s="315"/>
      <c r="N80" s="394"/>
      <c r="O80" s="394"/>
      <c r="P80" s="396"/>
      <c r="R80" s="307"/>
      <c r="S80" s="308"/>
      <c r="T80" s="308"/>
      <c r="U80" s="309"/>
      <c r="V80" s="401"/>
      <c r="W80" s="402"/>
      <c r="X80" s="397" t="str">
        <f>IF(X79&gt;Y79,"○",IF(X79&lt;Y79,"×",IF(X79=Y79,"△")))</f>
        <v>△</v>
      </c>
      <c r="Y80" s="398"/>
      <c r="Z80" s="397" t="str">
        <f t="shared" ref="Z80" si="2">IF(Z79&gt;AA79,"○",IF(Z79&lt;AA79,"×",IF(Z79=AA79,"△")))</f>
        <v>△</v>
      </c>
      <c r="AA80" s="398"/>
      <c r="AB80" s="315"/>
      <c r="AC80" s="394"/>
      <c r="AD80" s="394"/>
      <c r="AE80" s="396"/>
    </row>
    <row r="81" spans="3:31" ht="20.100000000000001" customHeight="1" x14ac:dyDescent="0.15">
      <c r="C81" s="304" t="str">
        <f>J50</f>
        <v>Ｎ　Ｆ　Ｃ</v>
      </c>
      <c r="D81" s="305"/>
      <c r="E81" s="305"/>
      <c r="F81" s="306"/>
      <c r="G81" s="28">
        <f>J79</f>
        <v>0</v>
      </c>
      <c r="H81" s="28">
        <f>I79</f>
        <v>0</v>
      </c>
      <c r="I81" s="399"/>
      <c r="J81" s="400"/>
      <c r="K81" s="28">
        <f>N71</f>
        <v>0</v>
      </c>
      <c r="L81" s="28">
        <f>T71</f>
        <v>0</v>
      </c>
      <c r="M81" s="314">
        <f>COUNTIF(G82:L82,"○")*3+COUNTIF(G82:L82,"△")</f>
        <v>2</v>
      </c>
      <c r="N81" s="393">
        <f>O81-H81-L81</f>
        <v>0</v>
      </c>
      <c r="O81" s="393">
        <f>G81+K81</f>
        <v>0</v>
      </c>
      <c r="P81" s="395"/>
      <c r="R81" s="304" t="str">
        <f>W50</f>
        <v>大山フットボールクラブアミーゴ</v>
      </c>
      <c r="S81" s="305"/>
      <c r="T81" s="305"/>
      <c r="U81" s="306"/>
      <c r="V81" s="28">
        <f>Y79</f>
        <v>0</v>
      </c>
      <c r="W81" s="28">
        <f>X79</f>
        <v>0</v>
      </c>
      <c r="X81" s="399"/>
      <c r="Y81" s="400"/>
      <c r="Z81" s="28">
        <f>N74</f>
        <v>0</v>
      </c>
      <c r="AA81" s="28">
        <f>T74</f>
        <v>0</v>
      </c>
      <c r="AB81" s="314">
        <f>COUNTIF(V82:AA82,"○")*3+COUNTIF(V82:AA82,"△")</f>
        <v>2</v>
      </c>
      <c r="AC81" s="393">
        <f>AD81-W81-AA81</f>
        <v>0</v>
      </c>
      <c r="AD81" s="393">
        <f>V81+Z81</f>
        <v>0</v>
      </c>
      <c r="AE81" s="395"/>
    </row>
    <row r="82" spans="3:31" ht="20.100000000000001" customHeight="1" x14ac:dyDescent="0.15">
      <c r="C82" s="307"/>
      <c r="D82" s="308"/>
      <c r="E82" s="308"/>
      <c r="F82" s="309"/>
      <c r="G82" s="397" t="str">
        <f>IF(G81&gt;H81,"○",IF(G81&lt;H81,"×",IF(G81=H81,"△")))</f>
        <v>△</v>
      </c>
      <c r="H82" s="398"/>
      <c r="I82" s="401"/>
      <c r="J82" s="402"/>
      <c r="K82" s="397" t="str">
        <f>IF(K81&gt;L81,"○",IF(K81&lt;L81,"×",IF(K81=L81,"△")))</f>
        <v>△</v>
      </c>
      <c r="L82" s="398"/>
      <c r="M82" s="315"/>
      <c r="N82" s="394"/>
      <c r="O82" s="394"/>
      <c r="P82" s="396"/>
      <c r="R82" s="307"/>
      <c r="S82" s="308"/>
      <c r="T82" s="308"/>
      <c r="U82" s="309"/>
      <c r="V82" s="397" t="str">
        <f>IF(V81&gt;W81,"○",IF(V81&lt;W81,"×",IF(V81=W81,"△")))</f>
        <v>△</v>
      </c>
      <c r="W82" s="398"/>
      <c r="X82" s="401"/>
      <c r="Y82" s="402"/>
      <c r="Z82" s="397" t="str">
        <f t="shared" ref="Z82" si="3">IF(Z81&gt;AA81,"○",IF(Z81&lt;AA81,"×",IF(Z81=AA81,"△")))</f>
        <v>△</v>
      </c>
      <c r="AA82" s="398"/>
      <c r="AB82" s="315"/>
      <c r="AC82" s="394"/>
      <c r="AD82" s="394"/>
      <c r="AE82" s="396"/>
    </row>
    <row r="83" spans="3:31" ht="20.100000000000001" customHeight="1" x14ac:dyDescent="0.15">
      <c r="C83" s="304" t="str">
        <f>N50</f>
        <v>ＦＣ中村Ｂ</v>
      </c>
      <c r="D83" s="305"/>
      <c r="E83" s="305"/>
      <c r="F83" s="306"/>
      <c r="G83" s="28">
        <f>L79</f>
        <v>0</v>
      </c>
      <c r="H83" s="28">
        <f>K79</f>
        <v>0</v>
      </c>
      <c r="I83" s="28">
        <f>L81</f>
        <v>0</v>
      </c>
      <c r="J83" s="28">
        <f>K81</f>
        <v>0</v>
      </c>
      <c r="K83" s="399"/>
      <c r="L83" s="400"/>
      <c r="M83" s="314">
        <f>COUNTIF(G84:L84,"○")*3+COUNTIF(G84:L84,"△")</f>
        <v>2</v>
      </c>
      <c r="N83" s="393">
        <f>O83-H83-J83</f>
        <v>0</v>
      </c>
      <c r="O83" s="393">
        <f>G83+I83</f>
        <v>0</v>
      </c>
      <c r="P83" s="395"/>
      <c r="R83" s="304" t="str">
        <f>AA50</f>
        <v>足利サッカークラブジュニアＵー１１</v>
      </c>
      <c r="S83" s="305"/>
      <c r="T83" s="305"/>
      <c r="U83" s="306"/>
      <c r="V83" s="28">
        <f>AA79</f>
        <v>0</v>
      </c>
      <c r="W83" s="28">
        <f>Z79</f>
        <v>0</v>
      </c>
      <c r="X83" s="28">
        <f>AA81</f>
        <v>0</v>
      </c>
      <c r="Y83" s="28">
        <f>Z81</f>
        <v>0</v>
      </c>
      <c r="Z83" s="399"/>
      <c r="AA83" s="400"/>
      <c r="AB83" s="314">
        <f>COUNTIF(V84:AA84,"○")*3+COUNTIF(V84:AA84,"△")</f>
        <v>2</v>
      </c>
      <c r="AC83" s="393">
        <f>AD83-W83-Y83</f>
        <v>0</v>
      </c>
      <c r="AD83" s="393">
        <f>V83+X83</f>
        <v>0</v>
      </c>
      <c r="AE83" s="395"/>
    </row>
    <row r="84" spans="3:31" ht="20.100000000000001" customHeight="1" x14ac:dyDescent="0.15">
      <c r="C84" s="307"/>
      <c r="D84" s="308"/>
      <c r="E84" s="308"/>
      <c r="F84" s="309"/>
      <c r="G84" s="397" t="str">
        <f>IF(G83&gt;H83,"○",IF(G83&lt;H83,"×",IF(G83=H83,"△")))</f>
        <v>△</v>
      </c>
      <c r="H84" s="398"/>
      <c r="I84" s="397" t="str">
        <f>IF(I83&gt;J83,"○",IF(I83&lt;J83,"×",IF(I83=J83,"△")))</f>
        <v>△</v>
      </c>
      <c r="J84" s="398"/>
      <c r="K84" s="401"/>
      <c r="L84" s="402"/>
      <c r="M84" s="315"/>
      <c r="N84" s="394"/>
      <c r="O84" s="394"/>
      <c r="P84" s="396"/>
      <c r="R84" s="307"/>
      <c r="S84" s="308"/>
      <c r="T84" s="308"/>
      <c r="U84" s="309"/>
      <c r="V84" s="397" t="str">
        <f>IF(V83&gt;W83,"○",IF(V83&lt;W83,"×",IF(V83=W83,"△")))</f>
        <v>△</v>
      </c>
      <c r="W84" s="398"/>
      <c r="X84" s="397" t="str">
        <f>IF(X83&gt;Y83,"○",IF(X83&lt;Y83,"×",IF(X83=Y83,"△")))</f>
        <v>△</v>
      </c>
      <c r="Y84" s="398"/>
      <c r="Z84" s="401"/>
      <c r="AA84" s="402"/>
      <c r="AB84" s="315"/>
      <c r="AC84" s="394"/>
      <c r="AD84" s="394"/>
      <c r="AE84" s="396"/>
    </row>
    <row r="85" spans="3:31" ht="20.100000000000001" customHeight="1" x14ac:dyDescent="0.15"/>
  </sheetData>
  <mergeCells count="340"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A1:AG85"/>
  <sheetViews>
    <sheetView view="pageBreakPreview" zoomScale="50" zoomScaleNormal="100" zoomScaleSheetLayoutView="50" workbookViewId="0">
      <selection activeCell="G71" sqref="G71:M72"/>
    </sheetView>
  </sheetViews>
  <sheetFormatPr defaultRowHeight="13.5" x14ac:dyDescent="0.1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 x14ac:dyDescent="0.15">
      <c r="A1" s="354" t="str">
        <f>U12組合せ①!B3</f>
        <v>■第1日  2月26日  一次リーグ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N1" s="355" t="s">
        <v>574</v>
      </c>
      <c r="O1" s="355"/>
      <c r="P1" s="355"/>
      <c r="Q1" s="355"/>
      <c r="R1" s="355"/>
      <c r="T1" s="356" t="s">
        <v>575</v>
      </c>
      <c r="U1" s="356"/>
      <c r="V1" s="356"/>
      <c r="W1" s="356"/>
      <c r="X1" s="357" t="str">
        <f>U12組合せ①!AL35</f>
        <v>大松山運動公園多目的グランドA</v>
      </c>
      <c r="Y1" s="357"/>
      <c r="Z1" s="357"/>
      <c r="AA1" s="357"/>
      <c r="AB1" s="357"/>
      <c r="AC1" s="357"/>
      <c r="AD1" s="357"/>
      <c r="AE1" s="357"/>
      <c r="AF1" s="357"/>
      <c r="AG1" s="357"/>
    </row>
    <row r="2" spans="1:33" ht="20.100000000000001" customHeight="1" x14ac:dyDescent="0.15">
      <c r="A2" s="117"/>
      <c r="B2" s="117"/>
      <c r="C2" s="117"/>
      <c r="D2" s="117"/>
      <c r="E2" s="117"/>
      <c r="F2" s="117"/>
      <c r="G2" s="117"/>
      <c r="H2" s="14"/>
      <c r="I2" s="115"/>
      <c r="J2" s="115"/>
      <c r="K2" s="115"/>
      <c r="L2" s="115"/>
      <c r="N2" s="115"/>
      <c r="O2" s="115"/>
      <c r="P2" s="115"/>
      <c r="Q2" s="115"/>
      <c r="R2" s="115"/>
      <c r="T2" s="87"/>
      <c r="U2" s="87"/>
      <c r="V2" s="87"/>
      <c r="W2" s="87"/>
      <c r="X2" s="116"/>
      <c r="Y2" s="116"/>
      <c r="AA2" s="20"/>
      <c r="AB2" s="100"/>
      <c r="AC2" s="100"/>
      <c r="AD2" s="100"/>
      <c r="AE2" s="100"/>
      <c r="AF2" s="100"/>
      <c r="AG2" s="100"/>
    </row>
    <row r="3" spans="1:33" ht="20.100000000000001" customHeight="1" x14ac:dyDescent="0.15">
      <c r="F3" s="29"/>
      <c r="J3" s="358" t="s">
        <v>576</v>
      </c>
      <c r="K3" s="358"/>
      <c r="W3" s="358" t="s">
        <v>577</v>
      </c>
      <c r="X3" s="358"/>
      <c r="Z3" s="20"/>
      <c r="AA3" s="20"/>
      <c r="AB3" s="100"/>
      <c r="AC3" s="100"/>
      <c r="AD3" s="100"/>
      <c r="AE3" s="100"/>
      <c r="AF3" s="100"/>
      <c r="AG3" s="100"/>
    </row>
    <row r="4" spans="1:33" ht="20.100000000000001" customHeight="1" x14ac:dyDescent="0.15">
      <c r="G4" s="2"/>
      <c r="H4" s="2"/>
      <c r="I4" s="2"/>
      <c r="J4" s="3"/>
      <c r="K4" s="2"/>
      <c r="L4" s="2"/>
      <c r="M4" s="2"/>
      <c r="N4" s="2"/>
      <c r="T4" s="2"/>
      <c r="U4" s="2"/>
      <c r="V4" s="2"/>
      <c r="W4" s="2"/>
      <c r="X4" s="19"/>
      <c r="Y4" s="2"/>
      <c r="Z4" s="20"/>
      <c r="AA4" s="20"/>
      <c r="AB4" s="100"/>
      <c r="AC4" s="100"/>
      <c r="AD4" s="100"/>
      <c r="AE4" s="100"/>
      <c r="AF4" s="100"/>
      <c r="AG4" s="100"/>
    </row>
    <row r="5" spans="1:33" ht="20.100000000000001" customHeight="1" x14ac:dyDescent="0.15">
      <c r="F5" s="4"/>
      <c r="H5" s="5"/>
      <c r="J5" s="6"/>
      <c r="K5" s="5"/>
      <c r="N5" s="4"/>
      <c r="S5" s="4"/>
      <c r="V5" s="5"/>
      <c r="W5" s="6"/>
      <c r="Y5" s="5"/>
      <c r="Z5" s="5"/>
      <c r="AA5" s="6"/>
      <c r="AB5" s="17"/>
    </row>
    <row r="6" spans="1:33" ht="20.100000000000001" customHeight="1" x14ac:dyDescent="0.15">
      <c r="B6" s="359"/>
      <c r="C6" s="359"/>
      <c r="D6" s="7"/>
      <c r="E6" s="7"/>
      <c r="F6" s="250">
        <v>1</v>
      </c>
      <c r="G6" s="250"/>
      <c r="H6" s="11"/>
      <c r="I6" s="11"/>
      <c r="J6" s="250">
        <v>2</v>
      </c>
      <c r="K6" s="250"/>
      <c r="L6" s="11"/>
      <c r="M6" s="11"/>
      <c r="N6" s="250">
        <v>3</v>
      </c>
      <c r="O6" s="250"/>
      <c r="P6" s="26"/>
      <c r="Q6" s="11"/>
      <c r="R6" s="11"/>
      <c r="S6" s="250">
        <v>4</v>
      </c>
      <c r="T6" s="250"/>
      <c r="U6" s="11"/>
      <c r="V6" s="11"/>
      <c r="W6" s="250">
        <v>5</v>
      </c>
      <c r="X6" s="250"/>
      <c r="Y6" s="11"/>
      <c r="Z6" s="11"/>
      <c r="AA6" s="250">
        <v>6</v>
      </c>
      <c r="AB6" s="250"/>
      <c r="AC6" s="7"/>
      <c r="AD6" s="7"/>
      <c r="AE6" s="360"/>
      <c r="AF6" s="361"/>
    </row>
    <row r="7" spans="1:33" ht="20.100000000000001" customHeight="1" x14ac:dyDescent="0.15">
      <c r="B7" s="347"/>
      <c r="C7" s="347"/>
      <c r="D7" s="8"/>
      <c r="E7" s="8"/>
      <c r="F7" s="350" t="str">
        <f>U12組合せ①!AM39</f>
        <v>三島Ｂｅａｓｔ</v>
      </c>
      <c r="G7" s="350"/>
      <c r="H7" s="8"/>
      <c r="I7" s="8"/>
      <c r="J7" s="427" t="str">
        <f>U12組合せ①!AO39</f>
        <v>ＪＦＣ　足利ラトゥール</v>
      </c>
      <c r="K7" s="427"/>
      <c r="L7" s="8"/>
      <c r="M7" s="8"/>
      <c r="N7" s="350" t="str">
        <f>U12組合せ①!AQ39</f>
        <v>鹿沼西ＦＣ</v>
      </c>
      <c r="O7" s="350"/>
      <c r="P7" s="9"/>
      <c r="Q7" s="8"/>
      <c r="R7" s="8"/>
      <c r="S7" s="350" t="str">
        <f>U12組合せ①!AT39</f>
        <v>ボンジボーラ栃木</v>
      </c>
      <c r="T7" s="350"/>
      <c r="U7" s="8"/>
      <c r="V7" s="8"/>
      <c r="W7" s="348" t="str">
        <f>U12組合せ①!AV39</f>
        <v>ＹＵＺＵＨＡ　ＦＣ　ジュニア</v>
      </c>
      <c r="X7" s="348"/>
      <c r="Y7" s="8"/>
      <c r="Z7" s="8"/>
      <c r="AA7" s="350" t="str">
        <f>U12組合せ①!AX39</f>
        <v>石橋ＦＣ</v>
      </c>
      <c r="AB7" s="350"/>
      <c r="AC7" s="8"/>
      <c r="AD7" s="8"/>
      <c r="AE7" s="352"/>
      <c r="AF7" s="353"/>
    </row>
    <row r="8" spans="1:33" ht="20.100000000000001" customHeight="1" x14ac:dyDescent="0.15">
      <c r="B8" s="347"/>
      <c r="C8" s="347"/>
      <c r="D8" s="8"/>
      <c r="E8" s="8"/>
      <c r="F8" s="350"/>
      <c r="G8" s="350"/>
      <c r="H8" s="8"/>
      <c r="I8" s="8"/>
      <c r="J8" s="427"/>
      <c r="K8" s="427"/>
      <c r="L8" s="8"/>
      <c r="M8" s="8"/>
      <c r="N8" s="350"/>
      <c r="O8" s="350"/>
      <c r="P8" s="9"/>
      <c r="Q8" s="8"/>
      <c r="R8" s="8"/>
      <c r="S8" s="350"/>
      <c r="T8" s="350"/>
      <c r="U8" s="8"/>
      <c r="V8" s="8"/>
      <c r="W8" s="348"/>
      <c r="X8" s="348"/>
      <c r="Y8" s="8"/>
      <c r="Z8" s="8"/>
      <c r="AA8" s="350"/>
      <c r="AB8" s="350"/>
      <c r="AC8" s="8"/>
      <c r="AD8" s="8"/>
      <c r="AE8" s="352"/>
      <c r="AF8" s="353"/>
    </row>
    <row r="9" spans="1:33" ht="20.100000000000001" customHeight="1" x14ac:dyDescent="0.15">
      <c r="B9" s="347"/>
      <c r="C9" s="347"/>
      <c r="D9" s="8"/>
      <c r="E9" s="8"/>
      <c r="F9" s="350"/>
      <c r="G9" s="350"/>
      <c r="H9" s="8"/>
      <c r="I9" s="8"/>
      <c r="J9" s="427"/>
      <c r="K9" s="427"/>
      <c r="L9" s="8"/>
      <c r="M9" s="8"/>
      <c r="N9" s="350"/>
      <c r="O9" s="350"/>
      <c r="P9" s="9"/>
      <c r="Q9" s="8"/>
      <c r="R9" s="8"/>
      <c r="S9" s="350"/>
      <c r="T9" s="350"/>
      <c r="U9" s="8"/>
      <c r="V9" s="8"/>
      <c r="W9" s="348"/>
      <c r="X9" s="348"/>
      <c r="Y9" s="8"/>
      <c r="Z9" s="8"/>
      <c r="AA9" s="350"/>
      <c r="AB9" s="350"/>
      <c r="AC9" s="8"/>
      <c r="AD9" s="8"/>
      <c r="AE9" s="352"/>
      <c r="AF9" s="353"/>
    </row>
    <row r="10" spans="1:33" ht="20.100000000000001" customHeight="1" x14ac:dyDescent="0.15">
      <c r="B10" s="347"/>
      <c r="C10" s="347"/>
      <c r="D10" s="8"/>
      <c r="E10" s="8"/>
      <c r="F10" s="350"/>
      <c r="G10" s="350"/>
      <c r="H10" s="8"/>
      <c r="I10" s="8"/>
      <c r="J10" s="427"/>
      <c r="K10" s="427"/>
      <c r="L10" s="8"/>
      <c r="M10" s="8"/>
      <c r="N10" s="350"/>
      <c r="O10" s="350"/>
      <c r="P10" s="9"/>
      <c r="Q10" s="8"/>
      <c r="R10" s="8"/>
      <c r="S10" s="350"/>
      <c r="T10" s="350"/>
      <c r="U10" s="8"/>
      <c r="V10" s="8"/>
      <c r="W10" s="348"/>
      <c r="X10" s="348"/>
      <c r="Y10" s="8"/>
      <c r="Z10" s="8"/>
      <c r="AA10" s="350"/>
      <c r="AB10" s="350"/>
      <c r="AC10" s="8"/>
      <c r="AD10" s="8"/>
      <c r="AE10" s="352"/>
      <c r="AF10" s="353"/>
    </row>
    <row r="11" spans="1:33" ht="20.100000000000001" customHeight="1" x14ac:dyDescent="0.15">
      <c r="B11" s="347"/>
      <c r="C11" s="347"/>
      <c r="D11" s="8"/>
      <c r="E11" s="8"/>
      <c r="F11" s="350"/>
      <c r="G11" s="350"/>
      <c r="H11" s="8"/>
      <c r="I11" s="8"/>
      <c r="J11" s="427"/>
      <c r="K11" s="427"/>
      <c r="L11" s="8"/>
      <c r="M11" s="8"/>
      <c r="N11" s="350"/>
      <c r="O11" s="350"/>
      <c r="P11" s="9"/>
      <c r="Q11" s="8"/>
      <c r="R11" s="8"/>
      <c r="S11" s="350"/>
      <c r="T11" s="350"/>
      <c r="U11" s="8"/>
      <c r="V11" s="8"/>
      <c r="W11" s="348"/>
      <c r="X11" s="348"/>
      <c r="Y11" s="8"/>
      <c r="Z11" s="8"/>
      <c r="AA11" s="350"/>
      <c r="AB11" s="350"/>
      <c r="AC11" s="8"/>
      <c r="AD11" s="8"/>
      <c r="AE11" s="352"/>
      <c r="AF11" s="353"/>
    </row>
    <row r="12" spans="1:33" ht="20.100000000000001" customHeight="1" x14ac:dyDescent="0.15">
      <c r="B12" s="347"/>
      <c r="C12" s="347"/>
      <c r="D12" s="8"/>
      <c r="E12" s="8"/>
      <c r="F12" s="350"/>
      <c r="G12" s="350"/>
      <c r="H12" s="8"/>
      <c r="I12" s="8"/>
      <c r="J12" s="427"/>
      <c r="K12" s="427"/>
      <c r="L12" s="8"/>
      <c r="M12" s="8"/>
      <c r="N12" s="350"/>
      <c r="O12" s="350"/>
      <c r="P12" s="9"/>
      <c r="Q12" s="8"/>
      <c r="R12" s="8"/>
      <c r="S12" s="350"/>
      <c r="T12" s="350"/>
      <c r="U12" s="8"/>
      <c r="V12" s="8"/>
      <c r="W12" s="348"/>
      <c r="X12" s="348"/>
      <c r="Y12" s="8"/>
      <c r="Z12" s="8"/>
      <c r="AA12" s="350"/>
      <c r="AB12" s="350"/>
      <c r="AC12" s="8"/>
      <c r="AD12" s="8"/>
      <c r="AE12" s="352"/>
      <c r="AF12" s="353"/>
    </row>
    <row r="13" spans="1:33" ht="20.100000000000001" customHeight="1" x14ac:dyDescent="0.15">
      <c r="B13" s="347"/>
      <c r="C13" s="347"/>
      <c r="D13" s="9"/>
      <c r="E13" s="9"/>
      <c r="F13" s="350"/>
      <c r="G13" s="350"/>
      <c r="H13" s="9"/>
      <c r="I13" s="9"/>
      <c r="J13" s="427"/>
      <c r="K13" s="427"/>
      <c r="L13" s="9"/>
      <c r="M13" s="9"/>
      <c r="N13" s="350"/>
      <c r="O13" s="350"/>
      <c r="P13" s="9"/>
      <c r="Q13" s="9"/>
      <c r="R13" s="9"/>
      <c r="S13" s="350"/>
      <c r="T13" s="350"/>
      <c r="U13" s="9"/>
      <c r="V13" s="9"/>
      <c r="W13" s="348"/>
      <c r="X13" s="348"/>
      <c r="Y13" s="9"/>
      <c r="Z13" s="9"/>
      <c r="AA13" s="350"/>
      <c r="AB13" s="350"/>
      <c r="AC13" s="9"/>
      <c r="AD13" s="9"/>
      <c r="AE13" s="352"/>
      <c r="AF13" s="353"/>
    </row>
    <row r="14" spans="1:33" ht="20.100000000000001" customHeight="1" x14ac:dyDescent="0.15">
      <c r="B14" s="347"/>
      <c r="C14" s="347"/>
      <c r="D14" s="9"/>
      <c r="E14" s="9"/>
      <c r="F14" s="350"/>
      <c r="G14" s="350"/>
      <c r="H14" s="9"/>
      <c r="I14" s="9"/>
      <c r="J14" s="427"/>
      <c r="K14" s="427"/>
      <c r="L14" s="9"/>
      <c r="M14" s="9"/>
      <c r="N14" s="350"/>
      <c r="O14" s="350"/>
      <c r="P14" s="9"/>
      <c r="Q14" s="9"/>
      <c r="R14" s="9"/>
      <c r="S14" s="350"/>
      <c r="T14" s="350"/>
      <c r="U14" s="9"/>
      <c r="V14" s="9"/>
      <c r="W14" s="348"/>
      <c r="X14" s="348"/>
      <c r="Y14" s="9"/>
      <c r="Z14" s="9"/>
      <c r="AA14" s="350"/>
      <c r="AB14" s="350"/>
      <c r="AC14" s="9"/>
      <c r="AD14" s="9"/>
      <c r="AE14" s="352"/>
      <c r="AF14" s="353"/>
    </row>
    <row r="15" spans="1:33" ht="20.100000000000001" customHeight="1" x14ac:dyDescent="0.15">
      <c r="C15" s="86"/>
      <c r="D15" s="86"/>
      <c r="G15" s="86"/>
      <c r="H15" s="86"/>
      <c r="K15" s="86"/>
      <c r="L15" s="86"/>
      <c r="O15" s="86"/>
      <c r="P15" s="86"/>
      <c r="T15" s="86"/>
      <c r="U15" s="86"/>
      <c r="X15" s="86"/>
      <c r="Y15" s="86"/>
      <c r="AB15" s="120" t="s">
        <v>479</v>
      </c>
      <c r="AC15" s="18" t="s">
        <v>480</v>
      </c>
      <c r="AD15" s="18" t="s">
        <v>481</v>
      </c>
      <c r="AE15" s="18" t="s">
        <v>481</v>
      </c>
      <c r="AF15" s="18" t="s">
        <v>482</v>
      </c>
      <c r="AG15" s="103" t="s">
        <v>483</v>
      </c>
    </row>
    <row r="16" spans="1:33" ht="20.100000000000001" customHeight="1" x14ac:dyDescent="0.15">
      <c r="A16" s="7"/>
      <c r="B16" s="341" t="s">
        <v>485</v>
      </c>
      <c r="C16" s="342">
        <v>0.39583333333333331</v>
      </c>
      <c r="D16" s="342"/>
      <c r="E16" s="342"/>
      <c r="G16" s="343" t="str">
        <f>F7</f>
        <v>三島Ｂｅａｓｔ</v>
      </c>
      <c r="H16" s="343"/>
      <c r="I16" s="343"/>
      <c r="J16" s="343"/>
      <c r="K16" s="343"/>
      <c r="L16" s="343"/>
      <c r="M16" s="343"/>
      <c r="N16" s="344">
        <f>P16+P17</f>
        <v>0</v>
      </c>
      <c r="O16" s="345" t="s">
        <v>486</v>
      </c>
      <c r="P16" s="12">
        <v>0</v>
      </c>
      <c r="Q16" s="22" t="s">
        <v>510</v>
      </c>
      <c r="R16" s="12">
        <v>0</v>
      </c>
      <c r="S16" s="345" t="s">
        <v>488</v>
      </c>
      <c r="T16" s="344">
        <f>R16+R17</f>
        <v>0</v>
      </c>
      <c r="U16" s="343" t="str">
        <f>J7</f>
        <v>ＪＦＣ　足利ラトゥール</v>
      </c>
      <c r="V16" s="343"/>
      <c r="W16" s="343"/>
      <c r="X16" s="343"/>
      <c r="Y16" s="343"/>
      <c r="Z16" s="343"/>
      <c r="AA16" s="343"/>
      <c r="AB16" s="297" t="s">
        <v>479</v>
      </c>
      <c r="AC16" s="340" t="s">
        <v>490</v>
      </c>
      <c r="AD16" s="340" t="s">
        <v>498</v>
      </c>
      <c r="AE16" s="340" t="s">
        <v>489</v>
      </c>
      <c r="AF16" s="340">
        <v>6</v>
      </c>
      <c r="AG16" s="299" t="s">
        <v>483</v>
      </c>
    </row>
    <row r="17" spans="1:33" ht="20.100000000000001" customHeight="1" x14ac:dyDescent="0.15">
      <c r="A17" s="7"/>
      <c r="B17" s="341"/>
      <c r="C17" s="342"/>
      <c r="D17" s="342"/>
      <c r="E17" s="342"/>
      <c r="G17" s="343"/>
      <c r="H17" s="343"/>
      <c r="I17" s="343"/>
      <c r="J17" s="343"/>
      <c r="K17" s="343"/>
      <c r="L17" s="343"/>
      <c r="M17" s="343"/>
      <c r="N17" s="344"/>
      <c r="O17" s="345"/>
      <c r="P17" s="12">
        <v>0</v>
      </c>
      <c r="Q17" s="22" t="s">
        <v>510</v>
      </c>
      <c r="R17" s="12">
        <v>0</v>
      </c>
      <c r="S17" s="345"/>
      <c r="T17" s="344"/>
      <c r="U17" s="343"/>
      <c r="V17" s="343"/>
      <c r="W17" s="343"/>
      <c r="X17" s="343"/>
      <c r="Y17" s="343"/>
      <c r="Z17" s="343"/>
      <c r="AA17" s="343"/>
      <c r="AB17" s="297"/>
      <c r="AC17" s="340"/>
      <c r="AD17" s="340"/>
      <c r="AE17" s="340"/>
      <c r="AF17" s="340"/>
      <c r="AG17" s="299"/>
    </row>
    <row r="18" spans="1:33" ht="20.100000000000001" customHeight="1" x14ac:dyDescent="0.15">
      <c r="C18" s="16"/>
      <c r="D18" s="16"/>
      <c r="E18" s="15"/>
      <c r="G18" s="45"/>
      <c r="H18" s="45"/>
      <c r="I18" s="10"/>
      <c r="J18" s="10"/>
      <c r="K18" s="45"/>
      <c r="L18" s="45"/>
      <c r="M18" s="10"/>
      <c r="N18" s="27"/>
      <c r="O18" s="45"/>
      <c r="P18" s="12"/>
      <c r="Q18" s="10"/>
      <c r="R18" s="27"/>
      <c r="S18" s="10"/>
      <c r="T18" s="12"/>
      <c r="U18" s="45"/>
      <c r="V18" s="10"/>
      <c r="W18" s="10"/>
      <c r="X18" s="45"/>
      <c r="Y18" s="45"/>
      <c r="Z18" s="10"/>
      <c r="AA18" s="10"/>
      <c r="AB18" s="101"/>
      <c r="AC18" s="24"/>
      <c r="AD18" s="24"/>
      <c r="AE18" s="25"/>
      <c r="AF18" s="25"/>
      <c r="AG18" s="93"/>
    </row>
    <row r="19" spans="1:33" ht="20.100000000000001" customHeight="1" x14ac:dyDescent="0.15">
      <c r="A19" s="7"/>
      <c r="B19" s="341" t="s">
        <v>494</v>
      </c>
      <c r="C19" s="342">
        <v>0.4236111111111111</v>
      </c>
      <c r="D19" s="342"/>
      <c r="E19" s="342"/>
      <c r="G19" s="343" t="str">
        <f>S7</f>
        <v>ボンジボーラ栃木</v>
      </c>
      <c r="H19" s="343"/>
      <c r="I19" s="343"/>
      <c r="J19" s="343"/>
      <c r="K19" s="343"/>
      <c r="L19" s="343"/>
      <c r="M19" s="343"/>
      <c r="N19" s="344">
        <f>P19+P20</f>
        <v>0</v>
      </c>
      <c r="O19" s="345" t="s">
        <v>486</v>
      </c>
      <c r="P19" s="12">
        <v>0</v>
      </c>
      <c r="Q19" s="22" t="s">
        <v>510</v>
      </c>
      <c r="R19" s="12">
        <v>0</v>
      </c>
      <c r="S19" s="345" t="s">
        <v>488</v>
      </c>
      <c r="T19" s="344">
        <f>R19+R20</f>
        <v>0</v>
      </c>
      <c r="U19" s="343" t="str">
        <f>W7</f>
        <v>ＹＵＺＵＨＡ　ＦＣ　ジュニア</v>
      </c>
      <c r="V19" s="343"/>
      <c r="W19" s="343"/>
      <c r="X19" s="343"/>
      <c r="Y19" s="343"/>
      <c r="Z19" s="343"/>
      <c r="AA19" s="343"/>
      <c r="AB19" s="297" t="s">
        <v>479</v>
      </c>
      <c r="AC19" s="340" t="s">
        <v>497</v>
      </c>
      <c r="AD19" s="340" t="s">
        <v>495</v>
      </c>
      <c r="AE19" s="340" t="s">
        <v>496</v>
      </c>
      <c r="AF19" s="340">
        <v>3</v>
      </c>
      <c r="AG19" s="299" t="s">
        <v>483</v>
      </c>
    </row>
    <row r="20" spans="1:33" ht="20.100000000000001" customHeight="1" x14ac:dyDescent="0.15">
      <c r="A20" s="7"/>
      <c r="B20" s="341"/>
      <c r="C20" s="342"/>
      <c r="D20" s="342"/>
      <c r="E20" s="342"/>
      <c r="G20" s="343"/>
      <c r="H20" s="343"/>
      <c r="I20" s="343"/>
      <c r="J20" s="343"/>
      <c r="K20" s="343"/>
      <c r="L20" s="343"/>
      <c r="M20" s="343"/>
      <c r="N20" s="344"/>
      <c r="O20" s="345"/>
      <c r="P20" s="12">
        <v>0</v>
      </c>
      <c r="Q20" s="22" t="s">
        <v>510</v>
      </c>
      <c r="R20" s="12">
        <v>0</v>
      </c>
      <c r="S20" s="345"/>
      <c r="T20" s="344"/>
      <c r="U20" s="343"/>
      <c r="V20" s="343"/>
      <c r="W20" s="343"/>
      <c r="X20" s="343"/>
      <c r="Y20" s="343"/>
      <c r="Z20" s="343"/>
      <c r="AA20" s="343"/>
      <c r="AB20" s="297"/>
      <c r="AC20" s="340"/>
      <c r="AD20" s="340"/>
      <c r="AE20" s="340"/>
      <c r="AF20" s="340"/>
      <c r="AG20" s="299"/>
    </row>
    <row r="21" spans="1:33" ht="20.100000000000001" customHeight="1" x14ac:dyDescent="0.15">
      <c r="A21" s="7"/>
      <c r="C21" s="16"/>
      <c r="D21" s="16"/>
      <c r="E21" s="15"/>
      <c r="G21" s="45"/>
      <c r="H21" s="45"/>
      <c r="I21" s="10"/>
      <c r="J21" s="10"/>
      <c r="K21" s="45"/>
      <c r="L21" s="45"/>
      <c r="M21" s="10"/>
      <c r="N21" s="27"/>
      <c r="O21" s="45"/>
      <c r="P21" s="12"/>
      <c r="Q21" s="10"/>
      <c r="R21" s="27"/>
      <c r="S21" s="10"/>
      <c r="T21" s="12"/>
      <c r="U21" s="45"/>
      <c r="V21" s="10"/>
      <c r="W21" s="10"/>
      <c r="X21" s="45"/>
      <c r="Y21" s="45"/>
      <c r="Z21" s="10"/>
      <c r="AA21" s="10"/>
      <c r="AB21" s="101"/>
      <c r="AC21" s="24"/>
      <c r="AD21" s="24"/>
      <c r="AE21" s="25"/>
      <c r="AF21" s="25"/>
      <c r="AG21" s="93"/>
    </row>
    <row r="22" spans="1:33" ht="20.100000000000001" customHeight="1" x14ac:dyDescent="0.15">
      <c r="A22" s="7"/>
      <c r="B22" s="341" t="s">
        <v>499</v>
      </c>
      <c r="C22" s="342">
        <v>0.4513888888888889</v>
      </c>
      <c r="D22" s="342"/>
      <c r="E22" s="342"/>
      <c r="G22" s="343" t="str">
        <f>F7</f>
        <v>三島Ｂｅａｓｔ</v>
      </c>
      <c r="H22" s="343"/>
      <c r="I22" s="343"/>
      <c r="J22" s="343"/>
      <c r="K22" s="343"/>
      <c r="L22" s="343"/>
      <c r="M22" s="343"/>
      <c r="N22" s="344">
        <f>P22+P23</f>
        <v>0</v>
      </c>
      <c r="O22" s="345" t="s">
        <v>486</v>
      </c>
      <c r="P22" s="12">
        <v>0</v>
      </c>
      <c r="Q22" s="22" t="s">
        <v>510</v>
      </c>
      <c r="R22" s="12">
        <v>0</v>
      </c>
      <c r="S22" s="345" t="s">
        <v>488</v>
      </c>
      <c r="T22" s="344">
        <f>R22+R23</f>
        <v>0</v>
      </c>
      <c r="U22" s="343" t="str">
        <f>N7</f>
        <v>鹿沼西ＦＣ</v>
      </c>
      <c r="V22" s="343"/>
      <c r="W22" s="343"/>
      <c r="X22" s="343"/>
      <c r="Y22" s="343"/>
      <c r="Z22" s="343"/>
      <c r="AA22" s="343"/>
      <c r="AB22" s="297" t="s">
        <v>479</v>
      </c>
      <c r="AC22" s="340" t="s">
        <v>489</v>
      </c>
      <c r="AD22" s="340" t="s">
        <v>490</v>
      </c>
      <c r="AE22" s="340" t="s">
        <v>498</v>
      </c>
      <c r="AF22" s="340">
        <v>5</v>
      </c>
      <c r="AG22" s="299" t="s">
        <v>483</v>
      </c>
    </row>
    <row r="23" spans="1:33" ht="20.100000000000001" customHeight="1" x14ac:dyDescent="0.15">
      <c r="A23" s="7"/>
      <c r="B23" s="341"/>
      <c r="C23" s="342"/>
      <c r="D23" s="342"/>
      <c r="E23" s="342"/>
      <c r="G23" s="343"/>
      <c r="H23" s="343"/>
      <c r="I23" s="343"/>
      <c r="J23" s="343"/>
      <c r="K23" s="343"/>
      <c r="L23" s="343"/>
      <c r="M23" s="343"/>
      <c r="N23" s="344"/>
      <c r="O23" s="345"/>
      <c r="P23" s="12">
        <v>0</v>
      </c>
      <c r="Q23" s="22" t="s">
        <v>510</v>
      </c>
      <c r="R23" s="12">
        <v>0</v>
      </c>
      <c r="S23" s="345"/>
      <c r="T23" s="344"/>
      <c r="U23" s="343"/>
      <c r="V23" s="343"/>
      <c r="W23" s="343"/>
      <c r="X23" s="343"/>
      <c r="Y23" s="343"/>
      <c r="Z23" s="343"/>
      <c r="AA23" s="343"/>
      <c r="AB23" s="297"/>
      <c r="AC23" s="340"/>
      <c r="AD23" s="340"/>
      <c r="AE23" s="340"/>
      <c r="AF23" s="340"/>
      <c r="AG23" s="299"/>
    </row>
    <row r="24" spans="1:33" ht="20.100000000000001" customHeight="1" x14ac:dyDescent="0.15">
      <c r="A24" s="7"/>
      <c r="B24" s="44"/>
      <c r="C24" s="29"/>
      <c r="D24" s="29"/>
      <c r="E24" s="29"/>
      <c r="G24" s="45"/>
      <c r="H24" s="45"/>
      <c r="I24" s="45"/>
      <c r="J24" s="45"/>
      <c r="K24" s="45"/>
      <c r="L24" s="45"/>
      <c r="M24" s="45"/>
      <c r="N24" s="118"/>
      <c r="O24" s="119"/>
      <c r="P24" s="12"/>
      <c r="Q24" s="10"/>
      <c r="R24" s="27"/>
      <c r="S24" s="119"/>
      <c r="T24" s="118"/>
      <c r="U24" s="45"/>
      <c r="V24" s="45"/>
      <c r="W24" s="45"/>
      <c r="X24" s="45"/>
      <c r="Y24" s="45"/>
      <c r="Z24" s="45"/>
      <c r="AA24" s="45"/>
      <c r="AB24" s="101"/>
      <c r="AC24" s="24"/>
      <c r="AD24" s="24"/>
      <c r="AE24" s="25"/>
      <c r="AF24" s="25"/>
      <c r="AG24" s="93"/>
    </row>
    <row r="25" spans="1:33" ht="20.100000000000001" customHeight="1" x14ac:dyDescent="0.15">
      <c r="A25" s="7"/>
      <c r="B25" s="341" t="s">
        <v>500</v>
      </c>
      <c r="C25" s="342">
        <v>0.47916666666666669</v>
      </c>
      <c r="D25" s="342"/>
      <c r="E25" s="342"/>
      <c r="G25" s="343" t="str">
        <f>S7</f>
        <v>ボンジボーラ栃木</v>
      </c>
      <c r="H25" s="343"/>
      <c r="I25" s="343"/>
      <c r="J25" s="343"/>
      <c r="K25" s="343"/>
      <c r="L25" s="343"/>
      <c r="M25" s="343"/>
      <c r="N25" s="344">
        <f>P25+P26</f>
        <v>0</v>
      </c>
      <c r="O25" s="345" t="s">
        <v>486</v>
      </c>
      <c r="P25" s="12">
        <v>0</v>
      </c>
      <c r="Q25" s="22" t="s">
        <v>510</v>
      </c>
      <c r="R25" s="12">
        <v>0</v>
      </c>
      <c r="S25" s="345" t="s">
        <v>488</v>
      </c>
      <c r="T25" s="344">
        <f>R25+R26</f>
        <v>0</v>
      </c>
      <c r="U25" s="343" t="str">
        <f>AA7</f>
        <v>石橋ＦＣ</v>
      </c>
      <c r="V25" s="343"/>
      <c r="W25" s="343"/>
      <c r="X25" s="343"/>
      <c r="Y25" s="343"/>
      <c r="Z25" s="343"/>
      <c r="AA25" s="343"/>
      <c r="AB25" s="297" t="s">
        <v>479</v>
      </c>
      <c r="AC25" s="340" t="s">
        <v>496</v>
      </c>
      <c r="AD25" s="340" t="s">
        <v>497</v>
      </c>
      <c r="AE25" s="340" t="s">
        <v>495</v>
      </c>
      <c r="AF25" s="340">
        <v>2</v>
      </c>
      <c r="AG25" s="299" t="s">
        <v>483</v>
      </c>
    </row>
    <row r="26" spans="1:33" ht="20.100000000000001" customHeight="1" x14ac:dyDescent="0.15">
      <c r="A26" s="7"/>
      <c r="B26" s="341"/>
      <c r="C26" s="342"/>
      <c r="D26" s="342"/>
      <c r="E26" s="342"/>
      <c r="G26" s="343"/>
      <c r="H26" s="343"/>
      <c r="I26" s="343"/>
      <c r="J26" s="343"/>
      <c r="K26" s="343"/>
      <c r="L26" s="343"/>
      <c r="M26" s="343"/>
      <c r="N26" s="344"/>
      <c r="O26" s="345"/>
      <c r="P26" s="12">
        <v>0</v>
      </c>
      <c r="Q26" s="22" t="s">
        <v>510</v>
      </c>
      <c r="R26" s="12">
        <v>0</v>
      </c>
      <c r="S26" s="345"/>
      <c r="T26" s="344"/>
      <c r="U26" s="343"/>
      <c r="V26" s="343"/>
      <c r="W26" s="343"/>
      <c r="X26" s="343"/>
      <c r="Y26" s="343"/>
      <c r="Z26" s="343"/>
      <c r="AA26" s="343"/>
      <c r="AB26" s="297"/>
      <c r="AC26" s="340"/>
      <c r="AD26" s="340"/>
      <c r="AE26" s="340"/>
      <c r="AF26" s="340"/>
      <c r="AG26" s="299"/>
    </row>
    <row r="27" spans="1:33" ht="20.100000000000001" customHeight="1" x14ac:dyDescent="0.15">
      <c r="A27" s="7"/>
      <c r="C27" s="16"/>
      <c r="D27" s="16"/>
      <c r="E27" s="15"/>
      <c r="G27" s="45"/>
      <c r="H27" s="45"/>
      <c r="I27" s="10"/>
      <c r="J27" s="10"/>
      <c r="K27" s="45"/>
      <c r="L27" s="45"/>
      <c r="M27" s="10"/>
      <c r="N27" s="27"/>
      <c r="O27" s="45"/>
      <c r="P27" s="12"/>
      <c r="Q27" s="10"/>
      <c r="R27" s="27"/>
      <c r="S27" s="10"/>
      <c r="T27" s="12"/>
      <c r="U27" s="45"/>
      <c r="V27" s="10"/>
      <c r="W27" s="10"/>
      <c r="X27" s="45"/>
      <c r="Y27" s="45"/>
      <c r="Z27" s="10"/>
      <c r="AA27" s="10"/>
      <c r="AB27" s="101"/>
      <c r="AC27" s="24"/>
      <c r="AD27" s="24"/>
      <c r="AE27" s="25"/>
      <c r="AF27" s="25"/>
      <c r="AG27" s="93"/>
    </row>
    <row r="28" spans="1:33" ht="20.100000000000001" customHeight="1" x14ac:dyDescent="0.15">
      <c r="A28" s="7"/>
      <c r="B28" s="341" t="s">
        <v>501</v>
      </c>
      <c r="C28" s="342">
        <v>0.50694444444444442</v>
      </c>
      <c r="D28" s="342"/>
      <c r="E28" s="342"/>
      <c r="G28" s="343" t="str">
        <f>J7</f>
        <v>ＪＦＣ　足利ラトゥール</v>
      </c>
      <c r="H28" s="343"/>
      <c r="I28" s="343"/>
      <c r="J28" s="343"/>
      <c r="K28" s="343"/>
      <c r="L28" s="343"/>
      <c r="M28" s="343"/>
      <c r="N28" s="344">
        <f>P28+P29</f>
        <v>0</v>
      </c>
      <c r="O28" s="345" t="s">
        <v>486</v>
      </c>
      <c r="P28" s="12">
        <v>0</v>
      </c>
      <c r="Q28" s="22" t="s">
        <v>510</v>
      </c>
      <c r="R28" s="12">
        <v>0</v>
      </c>
      <c r="S28" s="345" t="s">
        <v>488</v>
      </c>
      <c r="T28" s="344">
        <f>R28+R29</f>
        <v>0</v>
      </c>
      <c r="U28" s="343" t="str">
        <f>N7</f>
        <v>鹿沼西ＦＣ</v>
      </c>
      <c r="V28" s="343"/>
      <c r="W28" s="343"/>
      <c r="X28" s="343"/>
      <c r="Y28" s="343"/>
      <c r="Z28" s="343"/>
      <c r="AA28" s="343"/>
      <c r="AB28" s="297" t="s">
        <v>479</v>
      </c>
      <c r="AC28" s="340" t="s">
        <v>498</v>
      </c>
      <c r="AD28" s="340" t="s">
        <v>489</v>
      </c>
      <c r="AE28" s="340" t="s">
        <v>490</v>
      </c>
      <c r="AF28" s="340">
        <v>4</v>
      </c>
      <c r="AG28" s="299" t="s">
        <v>483</v>
      </c>
    </row>
    <row r="29" spans="1:33" ht="20.100000000000001" customHeight="1" x14ac:dyDescent="0.15">
      <c r="A29" s="7"/>
      <c r="B29" s="341"/>
      <c r="C29" s="342"/>
      <c r="D29" s="342"/>
      <c r="E29" s="342"/>
      <c r="G29" s="343"/>
      <c r="H29" s="343"/>
      <c r="I29" s="343"/>
      <c r="J29" s="343"/>
      <c r="K29" s="343"/>
      <c r="L29" s="343"/>
      <c r="M29" s="343"/>
      <c r="N29" s="344"/>
      <c r="O29" s="345"/>
      <c r="P29" s="12">
        <v>0</v>
      </c>
      <c r="Q29" s="22" t="s">
        <v>510</v>
      </c>
      <c r="R29" s="12">
        <v>0</v>
      </c>
      <c r="S29" s="345"/>
      <c r="T29" s="344"/>
      <c r="U29" s="343"/>
      <c r="V29" s="343"/>
      <c r="W29" s="343"/>
      <c r="X29" s="343"/>
      <c r="Y29" s="343"/>
      <c r="Z29" s="343"/>
      <c r="AA29" s="343"/>
      <c r="AB29" s="297"/>
      <c r="AC29" s="340"/>
      <c r="AD29" s="340"/>
      <c r="AE29" s="340"/>
      <c r="AF29" s="340"/>
      <c r="AG29" s="299"/>
    </row>
    <row r="30" spans="1:33" ht="20.100000000000001" customHeight="1" x14ac:dyDescent="0.15">
      <c r="A30" s="7"/>
      <c r="C30" s="16"/>
      <c r="D30" s="16"/>
      <c r="E30" s="15"/>
      <c r="G30" s="45"/>
      <c r="H30" s="45"/>
      <c r="I30" s="10"/>
      <c r="J30" s="10"/>
      <c r="K30" s="45"/>
      <c r="L30" s="45"/>
      <c r="M30" s="10"/>
      <c r="N30" s="27"/>
      <c r="O30" s="45"/>
      <c r="P30" s="12"/>
      <c r="Q30" s="10"/>
      <c r="R30" s="27"/>
      <c r="S30" s="10"/>
      <c r="T30" s="12"/>
      <c r="U30" s="45"/>
      <c r="V30" s="10"/>
      <c r="W30" s="10"/>
      <c r="X30" s="45"/>
      <c r="Y30" s="45"/>
      <c r="Z30" s="10"/>
      <c r="AA30" s="10"/>
      <c r="AB30" s="101"/>
      <c r="AC30" s="86"/>
      <c r="AD30" s="24"/>
      <c r="AE30" s="24"/>
      <c r="AF30" s="25"/>
      <c r="AG30" s="102"/>
    </row>
    <row r="31" spans="1:33" ht="20.100000000000001" customHeight="1" x14ac:dyDescent="0.15">
      <c r="A31" s="7"/>
      <c r="B31" s="341" t="s">
        <v>502</v>
      </c>
      <c r="C31" s="342">
        <v>0.53472222222222221</v>
      </c>
      <c r="D31" s="342"/>
      <c r="E31" s="342"/>
      <c r="G31" s="343" t="str">
        <f>W7</f>
        <v>ＹＵＺＵＨＡ　ＦＣ　ジュニア</v>
      </c>
      <c r="H31" s="343"/>
      <c r="I31" s="343"/>
      <c r="J31" s="343"/>
      <c r="K31" s="343"/>
      <c r="L31" s="343"/>
      <c r="M31" s="343"/>
      <c r="N31" s="344">
        <f>P31+P32</f>
        <v>0</v>
      </c>
      <c r="O31" s="345" t="s">
        <v>486</v>
      </c>
      <c r="P31" s="12">
        <v>0</v>
      </c>
      <c r="Q31" s="22" t="s">
        <v>510</v>
      </c>
      <c r="R31" s="12">
        <v>0</v>
      </c>
      <c r="S31" s="345" t="s">
        <v>488</v>
      </c>
      <c r="T31" s="344">
        <f>R31+R32</f>
        <v>0</v>
      </c>
      <c r="U31" s="343" t="str">
        <f>AA7</f>
        <v>石橋ＦＣ</v>
      </c>
      <c r="V31" s="343"/>
      <c r="W31" s="343"/>
      <c r="X31" s="343"/>
      <c r="Y31" s="343"/>
      <c r="Z31" s="343"/>
      <c r="AA31" s="343"/>
      <c r="AB31" s="297" t="s">
        <v>479</v>
      </c>
      <c r="AC31" s="340" t="s">
        <v>495</v>
      </c>
      <c r="AD31" s="340" t="s">
        <v>496</v>
      </c>
      <c r="AE31" s="340" t="s">
        <v>497</v>
      </c>
      <c r="AF31" s="340">
        <v>1</v>
      </c>
      <c r="AG31" s="299" t="s">
        <v>483</v>
      </c>
    </row>
    <row r="32" spans="1:33" ht="20.100000000000001" customHeight="1" x14ac:dyDescent="0.15">
      <c r="A32" s="7"/>
      <c r="B32" s="341"/>
      <c r="C32" s="342"/>
      <c r="D32" s="342"/>
      <c r="E32" s="342"/>
      <c r="G32" s="343"/>
      <c r="H32" s="343"/>
      <c r="I32" s="343"/>
      <c r="J32" s="343"/>
      <c r="K32" s="343"/>
      <c r="L32" s="343"/>
      <c r="M32" s="343"/>
      <c r="N32" s="344"/>
      <c r="O32" s="345"/>
      <c r="P32" s="12">
        <v>0</v>
      </c>
      <c r="Q32" s="22" t="s">
        <v>510</v>
      </c>
      <c r="R32" s="12">
        <v>0</v>
      </c>
      <c r="S32" s="345"/>
      <c r="T32" s="344"/>
      <c r="U32" s="343"/>
      <c r="V32" s="343"/>
      <c r="W32" s="343"/>
      <c r="X32" s="343"/>
      <c r="Y32" s="343"/>
      <c r="Z32" s="343"/>
      <c r="AA32" s="343"/>
      <c r="AB32" s="297"/>
      <c r="AC32" s="340"/>
      <c r="AD32" s="340"/>
      <c r="AE32" s="340"/>
      <c r="AF32" s="340"/>
      <c r="AG32" s="299"/>
    </row>
    <row r="33" spans="1:33" ht="20.100000000000001" customHeight="1" x14ac:dyDescent="0.15">
      <c r="B33" s="44"/>
      <c r="C33" s="23"/>
      <c r="D33" s="23"/>
      <c r="E33" s="23"/>
      <c r="G33" s="45"/>
      <c r="H33" s="45"/>
      <c r="I33" s="45"/>
      <c r="J33" s="45"/>
      <c r="K33" s="45"/>
      <c r="L33" s="45"/>
      <c r="M33" s="45"/>
      <c r="N33" s="21"/>
      <c r="O33" s="119"/>
      <c r="P33" s="45"/>
      <c r="Q33" s="22"/>
      <c r="R33" s="10"/>
      <c r="S33" s="119"/>
      <c r="T33" s="21"/>
      <c r="U33" s="45"/>
      <c r="V33" s="45"/>
      <c r="W33" s="45"/>
      <c r="X33" s="45"/>
      <c r="Y33" s="45"/>
      <c r="Z33" s="45"/>
      <c r="AA33" s="45"/>
      <c r="AB33" s="86"/>
      <c r="AC33" s="86"/>
      <c r="AF33" s="86"/>
      <c r="AG33" s="86"/>
    </row>
    <row r="34" spans="1:33" ht="20.100000000000001" customHeight="1" x14ac:dyDescent="0.15">
      <c r="C34" s="304" t="str">
        <f>J3</f>
        <v>S</v>
      </c>
      <c r="D34" s="305"/>
      <c r="E34" s="305"/>
      <c r="F34" s="306"/>
      <c r="G34" s="379" t="str">
        <f>C36</f>
        <v>三島Ｂｅａｓｔ</v>
      </c>
      <c r="H34" s="380"/>
      <c r="I34" s="379" t="str">
        <f>C38</f>
        <v>ＪＦＣ　足利ラトゥール</v>
      </c>
      <c r="J34" s="380"/>
      <c r="K34" s="379" t="str">
        <f>C40</f>
        <v>鹿沼西ＦＣ</v>
      </c>
      <c r="L34" s="380"/>
      <c r="M34" s="324" t="s">
        <v>503</v>
      </c>
      <c r="N34" s="324" t="s">
        <v>504</v>
      </c>
      <c r="O34" s="324" t="s">
        <v>511</v>
      </c>
      <c r="P34" s="324" t="s">
        <v>505</v>
      </c>
      <c r="R34" s="326" t="str">
        <f>W3</f>
        <v>SS</v>
      </c>
      <c r="S34" s="327"/>
      <c r="T34" s="327"/>
      <c r="U34" s="328"/>
      <c r="V34" s="379" t="str">
        <f>R36</f>
        <v>ボンジボーラ栃木</v>
      </c>
      <c r="W34" s="380"/>
      <c r="X34" s="383" t="str">
        <f>R38</f>
        <v>ＹＵＺＵＨＡ　ＦＣ　ジュニア</v>
      </c>
      <c r="Y34" s="384"/>
      <c r="Z34" s="316" t="str">
        <f>R40</f>
        <v>石橋ＦＣ</v>
      </c>
      <c r="AA34" s="317"/>
      <c r="AB34" s="324" t="s">
        <v>503</v>
      </c>
      <c r="AC34" s="324" t="s">
        <v>504</v>
      </c>
      <c r="AD34" s="324" t="s">
        <v>511</v>
      </c>
      <c r="AE34" s="324" t="s">
        <v>505</v>
      </c>
    </row>
    <row r="35" spans="1:33" ht="20.100000000000001" customHeight="1" x14ac:dyDescent="0.15">
      <c r="C35" s="307"/>
      <c r="D35" s="308"/>
      <c r="E35" s="308"/>
      <c r="F35" s="309"/>
      <c r="G35" s="381"/>
      <c r="H35" s="382"/>
      <c r="I35" s="381"/>
      <c r="J35" s="382"/>
      <c r="K35" s="381"/>
      <c r="L35" s="382"/>
      <c r="M35" s="325"/>
      <c r="N35" s="325"/>
      <c r="O35" s="325"/>
      <c r="P35" s="325"/>
      <c r="R35" s="329"/>
      <c r="S35" s="330"/>
      <c r="T35" s="330"/>
      <c r="U35" s="331"/>
      <c r="V35" s="381"/>
      <c r="W35" s="382"/>
      <c r="X35" s="385"/>
      <c r="Y35" s="386"/>
      <c r="Z35" s="318"/>
      <c r="AA35" s="319"/>
      <c r="AB35" s="325"/>
      <c r="AC35" s="325"/>
      <c r="AD35" s="325"/>
      <c r="AE35" s="325"/>
    </row>
    <row r="36" spans="1:33" ht="20.100000000000001" customHeight="1" x14ac:dyDescent="0.15">
      <c r="C36" s="304" t="str">
        <f>F7</f>
        <v>三島Ｂｅａｓｔ</v>
      </c>
      <c r="D36" s="305"/>
      <c r="E36" s="305"/>
      <c r="F36" s="306"/>
      <c r="G36" s="399"/>
      <c r="H36" s="400"/>
      <c r="I36" s="28">
        <f>N16</f>
        <v>0</v>
      </c>
      <c r="J36" s="28">
        <f>T16</f>
        <v>0</v>
      </c>
      <c r="K36" s="28">
        <f>N22</f>
        <v>0</v>
      </c>
      <c r="L36" s="28">
        <f>T22</f>
        <v>0</v>
      </c>
      <c r="M36" s="314">
        <f>COUNTIF(G37:L37,"○")*3+COUNTIF(G37:L37,"△")</f>
        <v>2</v>
      </c>
      <c r="N36" s="393">
        <f>O36-J36-L36</f>
        <v>0</v>
      </c>
      <c r="O36" s="393">
        <f>I36+K36</f>
        <v>0</v>
      </c>
      <c r="P36" s="395"/>
      <c r="R36" s="304" t="str">
        <f>S7</f>
        <v>ボンジボーラ栃木</v>
      </c>
      <c r="S36" s="305"/>
      <c r="T36" s="305"/>
      <c r="U36" s="306"/>
      <c r="V36" s="399"/>
      <c r="W36" s="400"/>
      <c r="X36" s="28">
        <f>N19</f>
        <v>0</v>
      </c>
      <c r="Y36" s="28">
        <f>T19</f>
        <v>0</v>
      </c>
      <c r="Z36" s="28">
        <f>N25</f>
        <v>0</v>
      </c>
      <c r="AA36" s="28">
        <f>T25</f>
        <v>0</v>
      </c>
      <c r="AB36" s="314">
        <f>COUNTIF(V37:AA37,"○")*3+COUNTIF(V37:AA37,"△")</f>
        <v>2</v>
      </c>
      <c r="AC36" s="393">
        <f>AD36-Y36-AA36</f>
        <v>0</v>
      </c>
      <c r="AD36" s="393">
        <f>X36+Z36</f>
        <v>0</v>
      </c>
      <c r="AE36" s="395"/>
    </row>
    <row r="37" spans="1:33" ht="20.100000000000001" customHeight="1" x14ac:dyDescent="0.15">
      <c r="C37" s="307"/>
      <c r="D37" s="308"/>
      <c r="E37" s="308"/>
      <c r="F37" s="309"/>
      <c r="G37" s="401"/>
      <c r="H37" s="402"/>
      <c r="I37" s="397" t="str">
        <f>IF(I36&gt;J36,"○",IF(I36&lt;J36,"×",IF(I36=J36,"△")))</f>
        <v>△</v>
      </c>
      <c r="J37" s="398"/>
      <c r="K37" s="397" t="str">
        <f>IF(K36&gt;L36,"○",IF(K36&lt;L36,"×",IF(K36=L36,"△")))</f>
        <v>△</v>
      </c>
      <c r="L37" s="398"/>
      <c r="M37" s="315"/>
      <c r="N37" s="394"/>
      <c r="O37" s="394"/>
      <c r="P37" s="396"/>
      <c r="R37" s="307"/>
      <c r="S37" s="308"/>
      <c r="T37" s="308"/>
      <c r="U37" s="309"/>
      <c r="V37" s="401"/>
      <c r="W37" s="402"/>
      <c r="X37" s="397" t="str">
        <f>IF(X36&gt;Y36,"○",IF(X36&lt;Y36,"×",IF(X36=Y36,"△")))</f>
        <v>△</v>
      </c>
      <c r="Y37" s="398"/>
      <c r="Z37" s="397" t="str">
        <f t="shared" ref="Z37" si="0">IF(Z36&gt;AA36,"○",IF(Z36&lt;AA36,"×",IF(Z36=AA36,"△")))</f>
        <v>△</v>
      </c>
      <c r="AA37" s="398"/>
      <c r="AB37" s="315"/>
      <c r="AC37" s="394"/>
      <c r="AD37" s="394"/>
      <c r="AE37" s="396"/>
    </row>
    <row r="38" spans="1:33" ht="20.100000000000001" customHeight="1" x14ac:dyDescent="0.15">
      <c r="C38" s="304" t="str">
        <f>J7</f>
        <v>ＪＦＣ　足利ラトゥール</v>
      </c>
      <c r="D38" s="305"/>
      <c r="E38" s="305"/>
      <c r="F38" s="306"/>
      <c r="G38" s="28">
        <f>J36</f>
        <v>0</v>
      </c>
      <c r="H38" s="28">
        <f>I36</f>
        <v>0</v>
      </c>
      <c r="I38" s="399"/>
      <c r="J38" s="400"/>
      <c r="K38" s="28">
        <f>N28</f>
        <v>0</v>
      </c>
      <c r="L38" s="28">
        <f>T28</f>
        <v>0</v>
      </c>
      <c r="M38" s="314">
        <f>COUNTIF(G39:L39,"○")*3+COUNTIF(G39:L39,"△")</f>
        <v>2</v>
      </c>
      <c r="N38" s="393">
        <f>O38-H38-L38</f>
        <v>0</v>
      </c>
      <c r="O38" s="393">
        <f>G38+K38</f>
        <v>0</v>
      </c>
      <c r="P38" s="395"/>
      <c r="R38" s="304" t="str">
        <f>W7</f>
        <v>ＹＵＺＵＨＡ　ＦＣ　ジュニア</v>
      </c>
      <c r="S38" s="305"/>
      <c r="T38" s="305"/>
      <c r="U38" s="306"/>
      <c r="V38" s="28">
        <f>Y36</f>
        <v>0</v>
      </c>
      <c r="W38" s="28">
        <f>X36</f>
        <v>0</v>
      </c>
      <c r="X38" s="399"/>
      <c r="Y38" s="400"/>
      <c r="Z38" s="28">
        <f>N31</f>
        <v>0</v>
      </c>
      <c r="AA38" s="28">
        <f>T31</f>
        <v>0</v>
      </c>
      <c r="AB38" s="314">
        <f>COUNTIF(V39:AA39,"○")*3+COUNTIF(V39:AA39,"△")</f>
        <v>2</v>
      </c>
      <c r="AC38" s="393">
        <f>AD38-W38-AA38</f>
        <v>0</v>
      </c>
      <c r="AD38" s="393">
        <f>V38+Z38</f>
        <v>0</v>
      </c>
      <c r="AE38" s="395"/>
    </row>
    <row r="39" spans="1:33" ht="20.100000000000001" customHeight="1" x14ac:dyDescent="0.15">
      <c r="C39" s="307"/>
      <c r="D39" s="308"/>
      <c r="E39" s="308"/>
      <c r="F39" s="309"/>
      <c r="G39" s="397" t="str">
        <f>IF(G38&gt;H38,"○",IF(G38&lt;H38,"×",IF(G38=H38,"△")))</f>
        <v>△</v>
      </c>
      <c r="H39" s="398"/>
      <c r="I39" s="401"/>
      <c r="J39" s="402"/>
      <c r="K39" s="397" t="str">
        <f>IF(K38&gt;L38,"○",IF(K38&lt;L38,"×",IF(K38=L38,"△")))</f>
        <v>△</v>
      </c>
      <c r="L39" s="398"/>
      <c r="M39" s="315"/>
      <c r="N39" s="394"/>
      <c r="O39" s="394"/>
      <c r="P39" s="396"/>
      <c r="R39" s="307"/>
      <c r="S39" s="308"/>
      <c r="T39" s="308"/>
      <c r="U39" s="309"/>
      <c r="V39" s="397" t="str">
        <f>IF(V38&gt;W38,"○",IF(V38&lt;W38,"×",IF(V38=W38,"△")))</f>
        <v>△</v>
      </c>
      <c r="W39" s="398"/>
      <c r="X39" s="401"/>
      <c r="Y39" s="402"/>
      <c r="Z39" s="397" t="str">
        <f t="shared" ref="Z39" si="1">IF(Z38&gt;AA38,"○",IF(Z38&lt;AA38,"×",IF(Z38=AA38,"△")))</f>
        <v>△</v>
      </c>
      <c r="AA39" s="398"/>
      <c r="AB39" s="315"/>
      <c r="AC39" s="394"/>
      <c r="AD39" s="394"/>
      <c r="AE39" s="396"/>
    </row>
    <row r="40" spans="1:33" ht="20.100000000000001" customHeight="1" x14ac:dyDescent="0.15">
      <c r="C40" s="304" t="str">
        <f>N7</f>
        <v>鹿沼西ＦＣ</v>
      </c>
      <c r="D40" s="305"/>
      <c r="E40" s="305"/>
      <c r="F40" s="306"/>
      <c r="G40" s="28">
        <f>L36</f>
        <v>0</v>
      </c>
      <c r="H40" s="28">
        <f>K36</f>
        <v>0</v>
      </c>
      <c r="I40" s="28">
        <f>L38</f>
        <v>0</v>
      </c>
      <c r="J40" s="28">
        <f>K38</f>
        <v>0</v>
      </c>
      <c r="K40" s="399"/>
      <c r="L40" s="400"/>
      <c r="M40" s="314">
        <f>COUNTIF(G41:L41,"○")*3+COUNTIF(G41:L41,"△")</f>
        <v>2</v>
      </c>
      <c r="N40" s="393">
        <f>O40-H40-J40</f>
        <v>0</v>
      </c>
      <c r="O40" s="393">
        <f>G40+I40</f>
        <v>0</v>
      </c>
      <c r="P40" s="395"/>
      <c r="R40" s="304" t="str">
        <f>AA7</f>
        <v>石橋ＦＣ</v>
      </c>
      <c r="S40" s="305"/>
      <c r="T40" s="305"/>
      <c r="U40" s="306"/>
      <c r="V40" s="28">
        <f>AA36</f>
        <v>0</v>
      </c>
      <c r="W40" s="28">
        <f>Z36</f>
        <v>0</v>
      </c>
      <c r="X40" s="28">
        <f>AA38</f>
        <v>0</v>
      </c>
      <c r="Y40" s="28">
        <f>Z38</f>
        <v>0</v>
      </c>
      <c r="Z40" s="399"/>
      <c r="AA40" s="400"/>
      <c r="AB40" s="314">
        <f>COUNTIF(V41:AA41,"○")*3+COUNTIF(V41:AA41,"△")</f>
        <v>2</v>
      </c>
      <c r="AC40" s="393">
        <f>AD40-W40-Y40</f>
        <v>0</v>
      </c>
      <c r="AD40" s="393">
        <f>V40+X40</f>
        <v>0</v>
      </c>
      <c r="AE40" s="395"/>
    </row>
    <row r="41" spans="1:33" ht="20.100000000000001" customHeight="1" x14ac:dyDescent="0.15">
      <c r="C41" s="307"/>
      <c r="D41" s="308"/>
      <c r="E41" s="308"/>
      <c r="F41" s="309"/>
      <c r="G41" s="397" t="str">
        <f>IF(G40&gt;H40,"○",IF(G40&lt;H40,"×",IF(G40=H40,"△")))</f>
        <v>△</v>
      </c>
      <c r="H41" s="398"/>
      <c r="I41" s="397" t="str">
        <f>IF(I40&gt;J40,"○",IF(I40&lt;J40,"×",IF(I40=J40,"△")))</f>
        <v>△</v>
      </c>
      <c r="J41" s="398"/>
      <c r="K41" s="401"/>
      <c r="L41" s="402"/>
      <c r="M41" s="315"/>
      <c r="N41" s="394"/>
      <c r="O41" s="394"/>
      <c r="P41" s="396"/>
      <c r="R41" s="307"/>
      <c r="S41" s="308"/>
      <c r="T41" s="308"/>
      <c r="U41" s="309"/>
      <c r="V41" s="397" t="str">
        <f>IF(V40&gt;W40,"○",IF(V40&lt;W40,"×",IF(V40=W40,"△")))</f>
        <v>△</v>
      </c>
      <c r="W41" s="398"/>
      <c r="X41" s="397" t="str">
        <f>IF(X40&gt;Y40,"○",IF(X40&lt;Y40,"×",IF(X40=Y40,"△")))</f>
        <v>△</v>
      </c>
      <c r="Y41" s="398"/>
      <c r="Z41" s="401"/>
      <c r="AA41" s="402"/>
      <c r="AB41" s="315"/>
      <c r="AC41" s="394"/>
      <c r="AD41" s="394"/>
      <c r="AE41" s="396"/>
    </row>
    <row r="42" spans="1:33" ht="20.100000000000001" customHeight="1" x14ac:dyDescent="0.15"/>
    <row r="43" spans="1:33" ht="20.100000000000001" customHeight="1" x14ac:dyDescent="0.15"/>
    <row r="44" spans="1:33" ht="21.95" customHeight="1" x14ac:dyDescent="0.15">
      <c r="A44" s="354" t="str">
        <f>U12組合せ①!B3</f>
        <v>■第1日  2月26日  一次リーグ</v>
      </c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N44" s="355" t="s">
        <v>578</v>
      </c>
      <c r="O44" s="355"/>
      <c r="P44" s="355"/>
      <c r="Q44" s="355"/>
      <c r="R44" s="355"/>
      <c r="T44" s="356" t="s">
        <v>579</v>
      </c>
      <c r="U44" s="356"/>
      <c r="V44" s="356"/>
      <c r="W44" s="356"/>
      <c r="X44" s="357" t="str">
        <f>U12組合せ①!BD35</f>
        <v>大松山運動公園多目的グランドB</v>
      </c>
      <c r="Y44" s="357"/>
      <c r="Z44" s="357"/>
      <c r="AA44" s="357"/>
      <c r="AB44" s="357"/>
      <c r="AC44" s="357"/>
      <c r="AD44" s="357"/>
      <c r="AE44" s="357"/>
      <c r="AF44" s="357"/>
      <c r="AG44" s="357"/>
    </row>
    <row r="45" spans="1:33" ht="20.100000000000001" customHeight="1" x14ac:dyDescent="0.15">
      <c r="A45" s="117"/>
      <c r="B45" s="117"/>
      <c r="C45" s="117"/>
      <c r="D45" s="117"/>
      <c r="E45" s="117"/>
      <c r="F45" s="117"/>
      <c r="G45" s="117"/>
      <c r="H45" s="14"/>
      <c r="I45" s="115"/>
      <c r="J45" s="115"/>
      <c r="K45" s="115"/>
      <c r="L45" s="115"/>
      <c r="N45" s="115"/>
      <c r="O45" s="115"/>
      <c r="P45" s="115"/>
      <c r="Q45" s="115"/>
      <c r="R45" s="115"/>
      <c r="T45" s="87"/>
      <c r="U45" s="87"/>
      <c r="V45" s="87"/>
      <c r="W45" s="87"/>
      <c r="X45" s="116"/>
      <c r="Y45" s="116"/>
      <c r="AA45" s="20"/>
      <c r="AB45" s="100"/>
      <c r="AC45" s="100"/>
      <c r="AD45" s="100"/>
      <c r="AE45" s="100"/>
      <c r="AF45" s="100"/>
      <c r="AG45" s="100"/>
    </row>
    <row r="46" spans="1:33" ht="20.100000000000001" customHeight="1" x14ac:dyDescent="0.15">
      <c r="F46" s="29"/>
      <c r="J46" s="358" t="s">
        <v>580</v>
      </c>
      <c r="K46" s="358"/>
      <c r="W46" s="358" t="s">
        <v>581</v>
      </c>
      <c r="X46" s="358"/>
      <c r="Z46" s="20"/>
      <c r="AA46" s="20"/>
      <c r="AB46" s="100"/>
      <c r="AC46" s="100"/>
      <c r="AD46" s="100"/>
      <c r="AE46" s="100"/>
      <c r="AF46" s="100"/>
      <c r="AG46" s="100"/>
    </row>
    <row r="47" spans="1:33" ht="20.100000000000001" customHeight="1" x14ac:dyDescent="0.15">
      <c r="G47" s="2"/>
      <c r="H47" s="2"/>
      <c r="I47" s="2"/>
      <c r="J47" s="3"/>
      <c r="K47" s="2"/>
      <c r="L47" s="2"/>
      <c r="M47" s="2"/>
      <c r="N47" s="2"/>
      <c r="T47" s="2"/>
      <c r="U47" s="2"/>
      <c r="V47" s="2"/>
      <c r="W47" s="2"/>
      <c r="X47" s="19"/>
      <c r="Y47" s="2"/>
      <c r="Z47" s="20"/>
      <c r="AA47" s="20"/>
      <c r="AB47" s="100"/>
      <c r="AC47" s="100"/>
      <c r="AD47" s="100"/>
      <c r="AE47" s="100"/>
      <c r="AF47" s="100"/>
      <c r="AG47" s="100"/>
    </row>
    <row r="48" spans="1:33" ht="20.100000000000001" customHeight="1" x14ac:dyDescent="0.15">
      <c r="F48" s="4"/>
      <c r="H48" s="5"/>
      <c r="J48" s="6"/>
      <c r="K48" s="5"/>
      <c r="N48" s="4"/>
      <c r="S48" s="4"/>
      <c r="V48" s="5"/>
      <c r="W48" s="6"/>
      <c r="Y48" s="5"/>
      <c r="Z48" s="5"/>
      <c r="AA48" s="6"/>
      <c r="AB48" s="17"/>
    </row>
    <row r="49" spans="1:33" ht="20.100000000000001" customHeight="1" x14ac:dyDescent="0.15">
      <c r="B49" s="359"/>
      <c r="C49" s="359"/>
      <c r="D49" s="7"/>
      <c r="E49" s="7"/>
      <c r="F49" s="250">
        <v>1</v>
      </c>
      <c r="G49" s="250"/>
      <c r="H49" s="11"/>
      <c r="I49" s="11"/>
      <c r="J49" s="250">
        <v>2</v>
      </c>
      <c r="K49" s="250"/>
      <c r="L49" s="11"/>
      <c r="M49" s="11"/>
      <c r="N49" s="250">
        <v>3</v>
      </c>
      <c r="O49" s="250"/>
      <c r="P49" s="26"/>
      <c r="Q49" s="11"/>
      <c r="R49" s="11"/>
      <c r="S49" s="250">
        <v>4</v>
      </c>
      <c r="T49" s="250"/>
      <c r="U49" s="11"/>
      <c r="V49" s="11"/>
      <c r="W49" s="250">
        <v>5</v>
      </c>
      <c r="X49" s="250"/>
      <c r="Y49" s="11"/>
      <c r="Z49" s="11"/>
      <c r="AA49" s="250">
        <v>6</v>
      </c>
      <c r="AB49" s="250"/>
      <c r="AC49" s="7"/>
      <c r="AD49" s="7"/>
      <c r="AE49" s="360"/>
      <c r="AF49" s="361"/>
    </row>
    <row r="50" spans="1:33" ht="20.100000000000001" customHeight="1" x14ac:dyDescent="0.15">
      <c r="B50" s="347"/>
      <c r="C50" s="347"/>
      <c r="D50" s="8"/>
      <c r="E50" s="8"/>
      <c r="F50" s="350" t="str">
        <f>U12組合せ①!BE39</f>
        <v>おおぞらＳＣスカイ</v>
      </c>
      <c r="G50" s="350"/>
      <c r="H50" s="8"/>
      <c r="I50" s="8"/>
      <c r="J50" s="412" t="str">
        <f>U12組合せ①!BG39</f>
        <v>栃木サッカークラブ　Ｕ－１２</v>
      </c>
      <c r="K50" s="412"/>
      <c r="L50" s="8"/>
      <c r="M50" s="8"/>
      <c r="N50" s="414" t="str">
        <f>U12組合せ①!BI39</f>
        <v>フットボールクラブガナドール大田原Ｕ１２</v>
      </c>
      <c r="O50" s="414"/>
      <c r="P50" s="9"/>
      <c r="Q50" s="8"/>
      <c r="R50" s="8"/>
      <c r="S50" s="350" t="str">
        <f>U12組合せ①!BL39</f>
        <v>ＦＣプリメーロ</v>
      </c>
      <c r="T50" s="350"/>
      <c r="U50" s="8"/>
      <c r="V50" s="8"/>
      <c r="W50" s="350" t="str">
        <f>U12組合せ①!BN39</f>
        <v>西原ＦＣ</v>
      </c>
      <c r="X50" s="350"/>
      <c r="Y50" s="8"/>
      <c r="Z50" s="8"/>
      <c r="AA50" s="350" t="str">
        <f>U12組合せ①!BP39</f>
        <v>国分寺サッカークラブ</v>
      </c>
      <c r="AB50" s="350"/>
      <c r="AC50" s="8"/>
      <c r="AD50" s="8"/>
      <c r="AE50" s="352"/>
      <c r="AF50" s="353"/>
    </row>
    <row r="51" spans="1:33" ht="20.100000000000001" customHeight="1" x14ac:dyDescent="0.15">
      <c r="B51" s="347"/>
      <c r="C51" s="347"/>
      <c r="D51" s="8"/>
      <c r="E51" s="8"/>
      <c r="F51" s="350"/>
      <c r="G51" s="350"/>
      <c r="H51" s="8"/>
      <c r="I51" s="8"/>
      <c r="J51" s="412"/>
      <c r="K51" s="412"/>
      <c r="L51" s="8"/>
      <c r="M51" s="8"/>
      <c r="N51" s="414"/>
      <c r="O51" s="414"/>
      <c r="P51" s="9"/>
      <c r="Q51" s="8"/>
      <c r="R51" s="8"/>
      <c r="S51" s="350"/>
      <c r="T51" s="350"/>
      <c r="U51" s="8"/>
      <c r="V51" s="8"/>
      <c r="W51" s="350"/>
      <c r="X51" s="350"/>
      <c r="Y51" s="8"/>
      <c r="Z51" s="8"/>
      <c r="AA51" s="350"/>
      <c r="AB51" s="350"/>
      <c r="AC51" s="8"/>
      <c r="AD51" s="8"/>
      <c r="AE51" s="352"/>
      <c r="AF51" s="353"/>
    </row>
    <row r="52" spans="1:33" ht="20.100000000000001" customHeight="1" x14ac:dyDescent="0.15">
      <c r="B52" s="347"/>
      <c r="C52" s="347"/>
      <c r="D52" s="8"/>
      <c r="E52" s="8"/>
      <c r="F52" s="350"/>
      <c r="G52" s="350"/>
      <c r="H52" s="8"/>
      <c r="I52" s="8"/>
      <c r="J52" s="412"/>
      <c r="K52" s="412"/>
      <c r="L52" s="8"/>
      <c r="M52" s="8"/>
      <c r="N52" s="414"/>
      <c r="O52" s="414"/>
      <c r="P52" s="9"/>
      <c r="Q52" s="8"/>
      <c r="R52" s="8"/>
      <c r="S52" s="350"/>
      <c r="T52" s="350"/>
      <c r="U52" s="8"/>
      <c r="V52" s="8"/>
      <c r="W52" s="350"/>
      <c r="X52" s="350"/>
      <c r="Y52" s="8"/>
      <c r="Z52" s="8"/>
      <c r="AA52" s="350"/>
      <c r="AB52" s="350"/>
      <c r="AC52" s="8"/>
      <c r="AD52" s="8"/>
      <c r="AE52" s="352"/>
      <c r="AF52" s="353"/>
    </row>
    <row r="53" spans="1:33" ht="20.100000000000001" customHeight="1" x14ac:dyDescent="0.15">
      <c r="B53" s="347"/>
      <c r="C53" s="347"/>
      <c r="D53" s="8"/>
      <c r="E53" s="8"/>
      <c r="F53" s="350"/>
      <c r="G53" s="350"/>
      <c r="H53" s="8"/>
      <c r="I53" s="8"/>
      <c r="J53" s="412"/>
      <c r="K53" s="412"/>
      <c r="L53" s="8"/>
      <c r="M53" s="8"/>
      <c r="N53" s="414"/>
      <c r="O53" s="414"/>
      <c r="P53" s="9"/>
      <c r="Q53" s="8"/>
      <c r="R53" s="8"/>
      <c r="S53" s="350"/>
      <c r="T53" s="350"/>
      <c r="U53" s="8"/>
      <c r="V53" s="8"/>
      <c r="W53" s="350"/>
      <c r="X53" s="350"/>
      <c r="Y53" s="8"/>
      <c r="Z53" s="8"/>
      <c r="AA53" s="350"/>
      <c r="AB53" s="350"/>
      <c r="AC53" s="8"/>
      <c r="AD53" s="8"/>
      <c r="AE53" s="352"/>
      <c r="AF53" s="353"/>
    </row>
    <row r="54" spans="1:33" ht="20.100000000000001" customHeight="1" x14ac:dyDescent="0.15">
      <c r="B54" s="347"/>
      <c r="C54" s="347"/>
      <c r="D54" s="8"/>
      <c r="E54" s="8"/>
      <c r="F54" s="350"/>
      <c r="G54" s="350"/>
      <c r="H54" s="8"/>
      <c r="I54" s="8"/>
      <c r="J54" s="412"/>
      <c r="K54" s="412"/>
      <c r="L54" s="8"/>
      <c r="M54" s="8"/>
      <c r="N54" s="414"/>
      <c r="O54" s="414"/>
      <c r="P54" s="9"/>
      <c r="Q54" s="8"/>
      <c r="R54" s="8"/>
      <c r="S54" s="350"/>
      <c r="T54" s="350"/>
      <c r="U54" s="8"/>
      <c r="V54" s="8"/>
      <c r="W54" s="350"/>
      <c r="X54" s="350"/>
      <c r="Y54" s="8"/>
      <c r="Z54" s="8"/>
      <c r="AA54" s="350"/>
      <c r="AB54" s="350"/>
      <c r="AC54" s="8"/>
      <c r="AD54" s="8"/>
      <c r="AE54" s="352"/>
      <c r="AF54" s="353"/>
    </row>
    <row r="55" spans="1:33" ht="20.100000000000001" customHeight="1" x14ac:dyDescent="0.15">
      <c r="B55" s="347"/>
      <c r="C55" s="347"/>
      <c r="D55" s="8"/>
      <c r="E55" s="8"/>
      <c r="F55" s="350"/>
      <c r="G55" s="350"/>
      <c r="H55" s="8"/>
      <c r="I55" s="8"/>
      <c r="J55" s="412"/>
      <c r="K55" s="412"/>
      <c r="L55" s="8"/>
      <c r="M55" s="8"/>
      <c r="N55" s="414"/>
      <c r="O55" s="414"/>
      <c r="P55" s="9"/>
      <c r="Q55" s="8"/>
      <c r="R55" s="8"/>
      <c r="S55" s="350"/>
      <c r="T55" s="350"/>
      <c r="U55" s="8"/>
      <c r="V55" s="8"/>
      <c r="W55" s="350"/>
      <c r="X55" s="350"/>
      <c r="Y55" s="8"/>
      <c r="Z55" s="8"/>
      <c r="AA55" s="350"/>
      <c r="AB55" s="350"/>
      <c r="AC55" s="8"/>
      <c r="AD55" s="8"/>
      <c r="AE55" s="352"/>
      <c r="AF55" s="353"/>
    </row>
    <row r="56" spans="1:33" ht="20.100000000000001" customHeight="1" x14ac:dyDescent="0.15">
      <c r="B56" s="347"/>
      <c r="C56" s="347"/>
      <c r="D56" s="9"/>
      <c r="E56" s="9"/>
      <c r="F56" s="350"/>
      <c r="G56" s="350"/>
      <c r="H56" s="9"/>
      <c r="I56" s="9"/>
      <c r="J56" s="412"/>
      <c r="K56" s="412"/>
      <c r="L56" s="9"/>
      <c r="M56" s="9"/>
      <c r="N56" s="414"/>
      <c r="O56" s="414"/>
      <c r="P56" s="9"/>
      <c r="Q56" s="9"/>
      <c r="R56" s="9"/>
      <c r="S56" s="350"/>
      <c r="T56" s="350"/>
      <c r="U56" s="9"/>
      <c r="V56" s="9"/>
      <c r="W56" s="350"/>
      <c r="X56" s="350"/>
      <c r="Y56" s="9"/>
      <c r="Z56" s="9"/>
      <c r="AA56" s="350"/>
      <c r="AB56" s="350"/>
      <c r="AC56" s="9"/>
      <c r="AD56" s="9"/>
      <c r="AE56" s="352"/>
      <c r="AF56" s="353"/>
    </row>
    <row r="57" spans="1:33" ht="20.100000000000001" customHeight="1" x14ac:dyDescent="0.15">
      <c r="B57" s="347"/>
      <c r="C57" s="347"/>
      <c r="D57" s="9"/>
      <c r="E57" s="9"/>
      <c r="F57" s="350"/>
      <c r="G57" s="350"/>
      <c r="H57" s="9"/>
      <c r="I57" s="9"/>
      <c r="J57" s="412"/>
      <c r="K57" s="412"/>
      <c r="L57" s="9"/>
      <c r="M57" s="9"/>
      <c r="N57" s="414"/>
      <c r="O57" s="414"/>
      <c r="P57" s="9"/>
      <c r="Q57" s="9"/>
      <c r="R57" s="9"/>
      <c r="S57" s="350"/>
      <c r="T57" s="350"/>
      <c r="U57" s="9"/>
      <c r="V57" s="9"/>
      <c r="W57" s="350"/>
      <c r="X57" s="350"/>
      <c r="Y57" s="9"/>
      <c r="Z57" s="9"/>
      <c r="AA57" s="350"/>
      <c r="AB57" s="350"/>
      <c r="AC57" s="9"/>
      <c r="AD57" s="9"/>
      <c r="AE57" s="352"/>
      <c r="AF57" s="353"/>
    </row>
    <row r="58" spans="1:33" ht="20.100000000000001" customHeight="1" x14ac:dyDescent="0.15">
      <c r="C58" s="86"/>
      <c r="D58" s="86"/>
      <c r="G58" s="86"/>
      <c r="H58" s="86"/>
      <c r="K58" s="86"/>
      <c r="L58" s="86"/>
      <c r="O58" s="86"/>
      <c r="P58" s="86"/>
      <c r="T58" s="86"/>
      <c r="U58" s="86"/>
      <c r="X58" s="86"/>
      <c r="Y58" s="86"/>
      <c r="AB58" s="120" t="s">
        <v>479</v>
      </c>
      <c r="AC58" s="18" t="s">
        <v>480</v>
      </c>
      <c r="AD58" s="18" t="s">
        <v>481</v>
      </c>
      <c r="AE58" s="18" t="s">
        <v>481</v>
      </c>
      <c r="AF58" s="18" t="s">
        <v>482</v>
      </c>
      <c r="AG58" s="103" t="s">
        <v>483</v>
      </c>
    </row>
    <row r="59" spans="1:33" ht="20.100000000000001" customHeight="1" x14ac:dyDescent="0.15">
      <c r="A59" s="7"/>
      <c r="B59" s="341" t="s">
        <v>485</v>
      </c>
      <c r="C59" s="342">
        <v>0.39583333333333331</v>
      </c>
      <c r="D59" s="342"/>
      <c r="E59" s="342"/>
      <c r="G59" s="343" t="str">
        <f>F50</f>
        <v>おおぞらＳＣスカイ</v>
      </c>
      <c r="H59" s="343"/>
      <c r="I59" s="343"/>
      <c r="J59" s="343"/>
      <c r="K59" s="343"/>
      <c r="L59" s="343"/>
      <c r="M59" s="343"/>
      <c r="N59" s="344">
        <f>P59+P60</f>
        <v>0</v>
      </c>
      <c r="O59" s="345" t="s">
        <v>486</v>
      </c>
      <c r="P59" s="12">
        <v>0</v>
      </c>
      <c r="Q59" s="22" t="s">
        <v>510</v>
      </c>
      <c r="R59" s="12">
        <v>0</v>
      </c>
      <c r="S59" s="345" t="s">
        <v>488</v>
      </c>
      <c r="T59" s="344">
        <f>R59+R60</f>
        <v>0</v>
      </c>
      <c r="U59" s="346" t="str">
        <f>J50</f>
        <v>栃木サッカークラブ　Ｕ－１２</v>
      </c>
      <c r="V59" s="346"/>
      <c r="W59" s="346"/>
      <c r="X59" s="346"/>
      <c r="Y59" s="346"/>
      <c r="Z59" s="346"/>
      <c r="AA59" s="346"/>
      <c r="AB59" s="297" t="s">
        <v>479</v>
      </c>
      <c r="AC59" s="340" t="s">
        <v>490</v>
      </c>
      <c r="AD59" s="340" t="s">
        <v>498</v>
      </c>
      <c r="AE59" s="340" t="s">
        <v>489</v>
      </c>
      <c r="AF59" s="340">
        <v>6</v>
      </c>
      <c r="AG59" s="299" t="s">
        <v>483</v>
      </c>
    </row>
    <row r="60" spans="1:33" ht="20.100000000000001" customHeight="1" x14ac:dyDescent="0.15">
      <c r="A60" s="7"/>
      <c r="B60" s="341"/>
      <c r="C60" s="342"/>
      <c r="D60" s="342"/>
      <c r="E60" s="342"/>
      <c r="G60" s="343"/>
      <c r="H60" s="343"/>
      <c r="I60" s="343"/>
      <c r="J60" s="343"/>
      <c r="K60" s="343"/>
      <c r="L60" s="343"/>
      <c r="M60" s="343"/>
      <c r="N60" s="344"/>
      <c r="O60" s="345"/>
      <c r="P60" s="12">
        <v>0</v>
      </c>
      <c r="Q60" s="22" t="s">
        <v>510</v>
      </c>
      <c r="R60" s="12">
        <v>0</v>
      </c>
      <c r="S60" s="345"/>
      <c r="T60" s="344"/>
      <c r="U60" s="346"/>
      <c r="V60" s="346"/>
      <c r="W60" s="346"/>
      <c r="X60" s="346"/>
      <c r="Y60" s="346"/>
      <c r="Z60" s="346"/>
      <c r="AA60" s="346"/>
      <c r="AB60" s="297"/>
      <c r="AC60" s="340"/>
      <c r="AD60" s="340"/>
      <c r="AE60" s="340"/>
      <c r="AF60" s="340"/>
      <c r="AG60" s="299"/>
    </row>
    <row r="61" spans="1:33" ht="20.100000000000001" customHeight="1" x14ac:dyDescent="0.15">
      <c r="C61" s="16"/>
      <c r="D61" s="16"/>
      <c r="E61" s="15"/>
      <c r="G61" s="45"/>
      <c r="H61" s="45"/>
      <c r="I61" s="10"/>
      <c r="J61" s="10"/>
      <c r="K61" s="45"/>
      <c r="L61" s="45"/>
      <c r="M61" s="10"/>
      <c r="N61" s="27"/>
      <c r="O61" s="45"/>
      <c r="P61" s="12"/>
      <c r="Q61" s="10"/>
      <c r="R61" s="27"/>
      <c r="S61" s="10"/>
      <c r="T61" s="12"/>
      <c r="U61" s="45"/>
      <c r="V61" s="10"/>
      <c r="W61" s="10"/>
      <c r="X61" s="45"/>
      <c r="Y61" s="45"/>
      <c r="Z61" s="10"/>
      <c r="AA61" s="10"/>
      <c r="AB61" s="101"/>
      <c r="AC61" s="24"/>
      <c r="AD61" s="24"/>
      <c r="AE61" s="25"/>
      <c r="AF61" s="25"/>
      <c r="AG61" s="93"/>
    </row>
    <row r="62" spans="1:33" ht="20.100000000000001" customHeight="1" x14ac:dyDescent="0.15">
      <c r="A62" s="7"/>
      <c r="B62" s="341" t="s">
        <v>494</v>
      </c>
      <c r="C62" s="342">
        <v>0.4236111111111111</v>
      </c>
      <c r="D62" s="342"/>
      <c r="E62" s="342"/>
      <c r="G62" s="343" t="str">
        <f>S50</f>
        <v>ＦＣプリメーロ</v>
      </c>
      <c r="H62" s="343"/>
      <c r="I62" s="343"/>
      <c r="J62" s="343"/>
      <c r="K62" s="343"/>
      <c r="L62" s="343"/>
      <c r="M62" s="343"/>
      <c r="N62" s="344">
        <f>P62+P63</f>
        <v>0</v>
      </c>
      <c r="O62" s="345" t="s">
        <v>486</v>
      </c>
      <c r="P62" s="12">
        <v>0</v>
      </c>
      <c r="Q62" s="22" t="s">
        <v>510</v>
      </c>
      <c r="R62" s="12">
        <v>0</v>
      </c>
      <c r="S62" s="345" t="s">
        <v>488</v>
      </c>
      <c r="T62" s="344">
        <f>R62+R63</f>
        <v>0</v>
      </c>
      <c r="U62" s="343" t="str">
        <f>W50</f>
        <v>西原ＦＣ</v>
      </c>
      <c r="V62" s="343"/>
      <c r="W62" s="343"/>
      <c r="X62" s="343"/>
      <c r="Y62" s="343"/>
      <c r="Z62" s="343"/>
      <c r="AA62" s="343"/>
      <c r="AB62" s="297" t="s">
        <v>479</v>
      </c>
      <c r="AC62" s="340" t="s">
        <v>497</v>
      </c>
      <c r="AD62" s="340" t="s">
        <v>495</v>
      </c>
      <c r="AE62" s="340" t="s">
        <v>496</v>
      </c>
      <c r="AF62" s="340">
        <v>3</v>
      </c>
      <c r="AG62" s="299" t="s">
        <v>483</v>
      </c>
    </row>
    <row r="63" spans="1:33" ht="20.100000000000001" customHeight="1" x14ac:dyDescent="0.15">
      <c r="A63" s="7"/>
      <c r="B63" s="341"/>
      <c r="C63" s="342"/>
      <c r="D63" s="342"/>
      <c r="E63" s="342"/>
      <c r="G63" s="343"/>
      <c r="H63" s="343"/>
      <c r="I63" s="343"/>
      <c r="J63" s="343"/>
      <c r="K63" s="343"/>
      <c r="L63" s="343"/>
      <c r="M63" s="343"/>
      <c r="N63" s="344"/>
      <c r="O63" s="345"/>
      <c r="P63" s="12">
        <v>0</v>
      </c>
      <c r="Q63" s="22" t="s">
        <v>510</v>
      </c>
      <c r="R63" s="12">
        <v>0</v>
      </c>
      <c r="S63" s="345"/>
      <c r="T63" s="344"/>
      <c r="U63" s="343"/>
      <c r="V63" s="343"/>
      <c r="W63" s="343"/>
      <c r="X63" s="343"/>
      <c r="Y63" s="343"/>
      <c r="Z63" s="343"/>
      <c r="AA63" s="343"/>
      <c r="AB63" s="297"/>
      <c r="AC63" s="340"/>
      <c r="AD63" s="340"/>
      <c r="AE63" s="340"/>
      <c r="AF63" s="340"/>
      <c r="AG63" s="299"/>
    </row>
    <row r="64" spans="1:33" ht="20.100000000000001" customHeight="1" x14ac:dyDescent="0.15">
      <c r="A64" s="7"/>
      <c r="C64" s="16"/>
      <c r="D64" s="16"/>
      <c r="E64" s="15"/>
      <c r="G64" s="45"/>
      <c r="H64" s="45"/>
      <c r="I64" s="10"/>
      <c r="J64" s="10"/>
      <c r="K64" s="45"/>
      <c r="L64" s="45"/>
      <c r="M64" s="10"/>
      <c r="N64" s="27"/>
      <c r="O64" s="45"/>
      <c r="P64" s="12"/>
      <c r="Q64" s="10"/>
      <c r="R64" s="27"/>
      <c r="S64" s="10"/>
      <c r="T64" s="12"/>
      <c r="U64" s="45"/>
      <c r="V64" s="10"/>
      <c r="W64" s="10"/>
      <c r="X64" s="45"/>
      <c r="Y64" s="45"/>
      <c r="Z64" s="10"/>
      <c r="AA64" s="10"/>
      <c r="AB64" s="101"/>
      <c r="AC64" s="24"/>
      <c r="AD64" s="24"/>
      <c r="AE64" s="25"/>
      <c r="AF64" s="25"/>
      <c r="AG64" s="93"/>
    </row>
    <row r="65" spans="1:33" ht="20.100000000000001" customHeight="1" x14ac:dyDescent="0.15">
      <c r="A65" s="7"/>
      <c r="B65" s="341" t="s">
        <v>499</v>
      </c>
      <c r="C65" s="342">
        <v>0.4513888888888889</v>
      </c>
      <c r="D65" s="342"/>
      <c r="E65" s="342"/>
      <c r="G65" s="343" t="str">
        <f>F50</f>
        <v>おおぞらＳＣスカイ</v>
      </c>
      <c r="H65" s="343"/>
      <c r="I65" s="343"/>
      <c r="J65" s="343"/>
      <c r="K65" s="343"/>
      <c r="L65" s="343"/>
      <c r="M65" s="343"/>
      <c r="N65" s="344">
        <f>P65+P66</f>
        <v>0</v>
      </c>
      <c r="O65" s="345" t="s">
        <v>486</v>
      </c>
      <c r="P65" s="12">
        <v>0</v>
      </c>
      <c r="Q65" s="22" t="s">
        <v>510</v>
      </c>
      <c r="R65" s="12">
        <v>0</v>
      </c>
      <c r="S65" s="345" t="s">
        <v>488</v>
      </c>
      <c r="T65" s="344">
        <f>R65+R66</f>
        <v>0</v>
      </c>
      <c r="U65" s="343" t="str">
        <f>N50</f>
        <v>フットボールクラブガナドール大田原Ｕ１２</v>
      </c>
      <c r="V65" s="343"/>
      <c r="W65" s="343"/>
      <c r="X65" s="343"/>
      <c r="Y65" s="343"/>
      <c r="Z65" s="343"/>
      <c r="AA65" s="343"/>
      <c r="AB65" s="297" t="s">
        <v>479</v>
      </c>
      <c r="AC65" s="340" t="s">
        <v>489</v>
      </c>
      <c r="AD65" s="340" t="s">
        <v>490</v>
      </c>
      <c r="AE65" s="340" t="s">
        <v>498</v>
      </c>
      <c r="AF65" s="340">
        <v>5</v>
      </c>
      <c r="AG65" s="299" t="s">
        <v>483</v>
      </c>
    </row>
    <row r="66" spans="1:33" ht="20.100000000000001" customHeight="1" x14ac:dyDescent="0.15">
      <c r="A66" s="7"/>
      <c r="B66" s="341"/>
      <c r="C66" s="342"/>
      <c r="D66" s="342"/>
      <c r="E66" s="342"/>
      <c r="G66" s="343"/>
      <c r="H66" s="343"/>
      <c r="I66" s="343"/>
      <c r="J66" s="343"/>
      <c r="K66" s="343"/>
      <c r="L66" s="343"/>
      <c r="M66" s="343"/>
      <c r="N66" s="344"/>
      <c r="O66" s="345"/>
      <c r="P66" s="12">
        <v>0</v>
      </c>
      <c r="Q66" s="22" t="s">
        <v>510</v>
      </c>
      <c r="R66" s="12">
        <v>0</v>
      </c>
      <c r="S66" s="345"/>
      <c r="T66" s="344"/>
      <c r="U66" s="343"/>
      <c r="V66" s="343"/>
      <c r="W66" s="343"/>
      <c r="X66" s="343"/>
      <c r="Y66" s="343"/>
      <c r="Z66" s="343"/>
      <c r="AA66" s="343"/>
      <c r="AB66" s="297"/>
      <c r="AC66" s="340"/>
      <c r="AD66" s="340"/>
      <c r="AE66" s="340"/>
      <c r="AF66" s="340"/>
      <c r="AG66" s="299"/>
    </row>
    <row r="67" spans="1:33" ht="20.100000000000001" customHeight="1" x14ac:dyDescent="0.15">
      <c r="A67" s="7"/>
      <c r="B67" s="44"/>
      <c r="C67" s="29"/>
      <c r="D67" s="29"/>
      <c r="E67" s="29"/>
      <c r="G67" s="45"/>
      <c r="H67" s="45"/>
      <c r="I67" s="45"/>
      <c r="J67" s="45"/>
      <c r="K67" s="45"/>
      <c r="L67" s="45"/>
      <c r="M67" s="45"/>
      <c r="N67" s="118"/>
      <c r="O67" s="119"/>
      <c r="P67" s="12"/>
      <c r="Q67" s="10"/>
      <c r="R67" s="27"/>
      <c r="S67" s="119"/>
      <c r="T67" s="118"/>
      <c r="U67" s="45"/>
      <c r="V67" s="45"/>
      <c r="W67" s="45"/>
      <c r="X67" s="45"/>
      <c r="Y67" s="45"/>
      <c r="Z67" s="45"/>
      <c r="AA67" s="45"/>
      <c r="AB67" s="101"/>
      <c r="AC67" s="24"/>
      <c r="AD67" s="24"/>
      <c r="AE67" s="25"/>
      <c r="AF67" s="25"/>
      <c r="AG67" s="93"/>
    </row>
    <row r="68" spans="1:33" ht="20.100000000000001" customHeight="1" x14ac:dyDescent="0.15">
      <c r="A68" s="7"/>
      <c r="B68" s="341" t="s">
        <v>500</v>
      </c>
      <c r="C68" s="342">
        <v>0.47916666666666669</v>
      </c>
      <c r="D68" s="342"/>
      <c r="E68" s="342"/>
      <c r="G68" s="343" t="str">
        <f>S50</f>
        <v>ＦＣプリメーロ</v>
      </c>
      <c r="H68" s="343"/>
      <c r="I68" s="343"/>
      <c r="J68" s="343"/>
      <c r="K68" s="343"/>
      <c r="L68" s="343"/>
      <c r="M68" s="343"/>
      <c r="N68" s="344">
        <f>P68+P69</f>
        <v>0</v>
      </c>
      <c r="O68" s="345" t="s">
        <v>486</v>
      </c>
      <c r="P68" s="12">
        <v>0</v>
      </c>
      <c r="Q68" s="22" t="s">
        <v>510</v>
      </c>
      <c r="R68" s="12">
        <v>0</v>
      </c>
      <c r="S68" s="345" t="s">
        <v>488</v>
      </c>
      <c r="T68" s="344">
        <f>R68+R69</f>
        <v>0</v>
      </c>
      <c r="U68" s="343" t="str">
        <f>AA50</f>
        <v>国分寺サッカークラブ</v>
      </c>
      <c r="V68" s="343"/>
      <c r="W68" s="343"/>
      <c r="X68" s="343"/>
      <c r="Y68" s="343"/>
      <c r="Z68" s="343"/>
      <c r="AA68" s="343"/>
      <c r="AB68" s="297" t="s">
        <v>479</v>
      </c>
      <c r="AC68" s="340" t="s">
        <v>496</v>
      </c>
      <c r="AD68" s="340" t="s">
        <v>497</v>
      </c>
      <c r="AE68" s="340" t="s">
        <v>495</v>
      </c>
      <c r="AF68" s="340">
        <v>2</v>
      </c>
      <c r="AG68" s="299" t="s">
        <v>483</v>
      </c>
    </row>
    <row r="69" spans="1:33" ht="20.100000000000001" customHeight="1" x14ac:dyDescent="0.15">
      <c r="A69" s="7"/>
      <c r="B69" s="341"/>
      <c r="C69" s="342"/>
      <c r="D69" s="342"/>
      <c r="E69" s="342"/>
      <c r="G69" s="343"/>
      <c r="H69" s="343"/>
      <c r="I69" s="343"/>
      <c r="J69" s="343"/>
      <c r="K69" s="343"/>
      <c r="L69" s="343"/>
      <c r="M69" s="343"/>
      <c r="N69" s="344"/>
      <c r="O69" s="345"/>
      <c r="P69" s="12">
        <v>0</v>
      </c>
      <c r="Q69" s="22" t="s">
        <v>510</v>
      </c>
      <c r="R69" s="12">
        <v>0</v>
      </c>
      <c r="S69" s="345"/>
      <c r="T69" s="344"/>
      <c r="U69" s="343"/>
      <c r="V69" s="343"/>
      <c r="W69" s="343"/>
      <c r="X69" s="343"/>
      <c r="Y69" s="343"/>
      <c r="Z69" s="343"/>
      <c r="AA69" s="343"/>
      <c r="AB69" s="297"/>
      <c r="AC69" s="340"/>
      <c r="AD69" s="340"/>
      <c r="AE69" s="340"/>
      <c r="AF69" s="340"/>
      <c r="AG69" s="299"/>
    </row>
    <row r="70" spans="1:33" ht="20.100000000000001" customHeight="1" x14ac:dyDescent="0.15">
      <c r="A70" s="7"/>
      <c r="C70" s="16"/>
      <c r="D70" s="16"/>
      <c r="E70" s="15"/>
      <c r="G70" s="45"/>
      <c r="H70" s="45"/>
      <c r="I70" s="10"/>
      <c r="J70" s="10"/>
      <c r="K70" s="45"/>
      <c r="L70" s="45"/>
      <c r="M70" s="10"/>
      <c r="N70" s="27"/>
      <c r="O70" s="45"/>
      <c r="P70" s="12"/>
      <c r="Q70" s="10"/>
      <c r="R70" s="27"/>
      <c r="S70" s="10"/>
      <c r="T70" s="12"/>
      <c r="U70" s="45"/>
      <c r="V70" s="10"/>
      <c r="W70" s="10"/>
      <c r="X70" s="45"/>
      <c r="Y70" s="45"/>
      <c r="Z70" s="10"/>
      <c r="AA70" s="10"/>
      <c r="AB70" s="101"/>
      <c r="AC70" s="24"/>
      <c r="AD70" s="24"/>
      <c r="AE70" s="25"/>
      <c r="AF70" s="25"/>
      <c r="AG70" s="93"/>
    </row>
    <row r="71" spans="1:33" ht="20.100000000000001" customHeight="1" x14ac:dyDescent="0.15">
      <c r="A71" s="7"/>
      <c r="B71" s="341" t="s">
        <v>501</v>
      </c>
      <c r="C71" s="342">
        <v>0.50694444444444442</v>
      </c>
      <c r="D71" s="342"/>
      <c r="E71" s="342"/>
      <c r="G71" s="346" t="str">
        <f>J50</f>
        <v>栃木サッカークラブ　Ｕ－１２</v>
      </c>
      <c r="H71" s="346"/>
      <c r="I71" s="346"/>
      <c r="J71" s="346"/>
      <c r="K71" s="346"/>
      <c r="L71" s="346"/>
      <c r="M71" s="346"/>
      <c r="N71" s="344">
        <f>P71+P72</f>
        <v>0</v>
      </c>
      <c r="O71" s="345" t="s">
        <v>486</v>
      </c>
      <c r="P71" s="12">
        <v>0</v>
      </c>
      <c r="Q71" s="22" t="s">
        <v>510</v>
      </c>
      <c r="R71" s="12">
        <v>0</v>
      </c>
      <c r="S71" s="345" t="s">
        <v>488</v>
      </c>
      <c r="T71" s="344">
        <f>R71+R72</f>
        <v>0</v>
      </c>
      <c r="U71" s="343" t="str">
        <f>N50</f>
        <v>フットボールクラブガナドール大田原Ｕ１２</v>
      </c>
      <c r="V71" s="343"/>
      <c r="W71" s="343"/>
      <c r="X71" s="343"/>
      <c r="Y71" s="343"/>
      <c r="Z71" s="343"/>
      <c r="AA71" s="343"/>
      <c r="AB71" s="297" t="s">
        <v>479</v>
      </c>
      <c r="AC71" s="340" t="s">
        <v>498</v>
      </c>
      <c r="AD71" s="340" t="s">
        <v>489</v>
      </c>
      <c r="AE71" s="340" t="s">
        <v>490</v>
      </c>
      <c r="AF71" s="340">
        <v>4</v>
      </c>
      <c r="AG71" s="299" t="s">
        <v>483</v>
      </c>
    </row>
    <row r="72" spans="1:33" ht="20.100000000000001" customHeight="1" x14ac:dyDescent="0.15">
      <c r="A72" s="7"/>
      <c r="B72" s="341"/>
      <c r="C72" s="342"/>
      <c r="D72" s="342"/>
      <c r="E72" s="342"/>
      <c r="G72" s="346"/>
      <c r="H72" s="346"/>
      <c r="I72" s="346"/>
      <c r="J72" s="346"/>
      <c r="K72" s="346"/>
      <c r="L72" s="346"/>
      <c r="M72" s="346"/>
      <c r="N72" s="344"/>
      <c r="O72" s="345"/>
      <c r="P72" s="12">
        <v>0</v>
      </c>
      <c r="Q72" s="22" t="s">
        <v>510</v>
      </c>
      <c r="R72" s="12">
        <v>0</v>
      </c>
      <c r="S72" s="345"/>
      <c r="T72" s="344"/>
      <c r="U72" s="343"/>
      <c r="V72" s="343"/>
      <c r="W72" s="343"/>
      <c r="X72" s="343"/>
      <c r="Y72" s="343"/>
      <c r="Z72" s="343"/>
      <c r="AA72" s="343"/>
      <c r="AB72" s="297"/>
      <c r="AC72" s="340"/>
      <c r="AD72" s="340"/>
      <c r="AE72" s="340"/>
      <c r="AF72" s="340"/>
      <c r="AG72" s="299"/>
    </row>
    <row r="73" spans="1:33" ht="20.100000000000001" customHeight="1" x14ac:dyDescent="0.15">
      <c r="A73" s="7"/>
      <c r="C73" s="16"/>
      <c r="D73" s="16"/>
      <c r="E73" s="15"/>
      <c r="G73" s="45"/>
      <c r="H73" s="45"/>
      <c r="I73" s="10"/>
      <c r="J73" s="10"/>
      <c r="K73" s="45"/>
      <c r="L73" s="45"/>
      <c r="M73" s="10"/>
      <c r="N73" s="27"/>
      <c r="O73" s="45"/>
      <c r="P73" s="12"/>
      <c r="Q73" s="10"/>
      <c r="R73" s="27"/>
      <c r="S73" s="10"/>
      <c r="T73" s="12"/>
      <c r="U73" s="45"/>
      <c r="V73" s="10"/>
      <c r="W73" s="10"/>
      <c r="X73" s="45"/>
      <c r="Y73" s="45"/>
      <c r="Z73" s="10"/>
      <c r="AA73" s="10"/>
      <c r="AB73" s="101"/>
      <c r="AC73" s="86"/>
      <c r="AD73" s="24"/>
      <c r="AE73" s="24"/>
      <c r="AF73" s="25"/>
      <c r="AG73" s="102"/>
    </row>
    <row r="74" spans="1:33" ht="20.100000000000001" customHeight="1" x14ac:dyDescent="0.15">
      <c r="A74" s="7"/>
      <c r="B74" s="341" t="s">
        <v>502</v>
      </c>
      <c r="C74" s="342">
        <v>0.53472222222222221</v>
      </c>
      <c r="D74" s="342"/>
      <c r="E74" s="342"/>
      <c r="G74" s="343" t="str">
        <f>W50</f>
        <v>西原ＦＣ</v>
      </c>
      <c r="H74" s="343"/>
      <c r="I74" s="343"/>
      <c r="J74" s="343"/>
      <c r="K74" s="343"/>
      <c r="L74" s="343"/>
      <c r="M74" s="343"/>
      <c r="N74" s="344">
        <f>P74+P75</f>
        <v>0</v>
      </c>
      <c r="O74" s="345" t="s">
        <v>486</v>
      </c>
      <c r="P74" s="12">
        <v>0</v>
      </c>
      <c r="Q74" s="22" t="s">
        <v>510</v>
      </c>
      <c r="R74" s="12">
        <v>0</v>
      </c>
      <c r="S74" s="345" t="s">
        <v>488</v>
      </c>
      <c r="T74" s="344">
        <f>R74+R75</f>
        <v>0</v>
      </c>
      <c r="U74" s="343" t="str">
        <f>AA50</f>
        <v>国分寺サッカークラブ</v>
      </c>
      <c r="V74" s="343"/>
      <c r="W74" s="343"/>
      <c r="X74" s="343"/>
      <c r="Y74" s="343"/>
      <c r="Z74" s="343"/>
      <c r="AA74" s="343"/>
      <c r="AB74" s="297" t="s">
        <v>479</v>
      </c>
      <c r="AC74" s="340" t="s">
        <v>495</v>
      </c>
      <c r="AD74" s="340" t="s">
        <v>496</v>
      </c>
      <c r="AE74" s="340" t="s">
        <v>497</v>
      </c>
      <c r="AF74" s="340">
        <v>1</v>
      </c>
      <c r="AG74" s="299" t="s">
        <v>483</v>
      </c>
    </row>
    <row r="75" spans="1:33" ht="20.100000000000001" customHeight="1" x14ac:dyDescent="0.15">
      <c r="A75" s="7"/>
      <c r="B75" s="341"/>
      <c r="C75" s="342"/>
      <c r="D75" s="342"/>
      <c r="E75" s="342"/>
      <c r="G75" s="343"/>
      <c r="H75" s="343"/>
      <c r="I75" s="343"/>
      <c r="J75" s="343"/>
      <c r="K75" s="343"/>
      <c r="L75" s="343"/>
      <c r="M75" s="343"/>
      <c r="N75" s="344"/>
      <c r="O75" s="345"/>
      <c r="P75" s="12">
        <v>0</v>
      </c>
      <c r="Q75" s="22" t="s">
        <v>510</v>
      </c>
      <c r="R75" s="12">
        <v>0</v>
      </c>
      <c r="S75" s="345"/>
      <c r="T75" s="344"/>
      <c r="U75" s="343"/>
      <c r="V75" s="343"/>
      <c r="W75" s="343"/>
      <c r="X75" s="343"/>
      <c r="Y75" s="343"/>
      <c r="Z75" s="343"/>
      <c r="AA75" s="343"/>
      <c r="AB75" s="297"/>
      <c r="AC75" s="340"/>
      <c r="AD75" s="340"/>
      <c r="AE75" s="340"/>
      <c r="AF75" s="340"/>
      <c r="AG75" s="299"/>
    </row>
    <row r="76" spans="1:33" ht="20.100000000000001" customHeight="1" x14ac:dyDescent="0.15">
      <c r="B76" s="44"/>
      <c r="C76" s="23"/>
      <c r="D76" s="23"/>
      <c r="E76" s="23"/>
      <c r="G76" s="45"/>
      <c r="H76" s="45"/>
      <c r="I76" s="45"/>
      <c r="J76" s="45"/>
      <c r="K76" s="45"/>
      <c r="L76" s="45"/>
      <c r="M76" s="45"/>
      <c r="N76" s="21"/>
      <c r="O76" s="119"/>
      <c r="P76" s="45"/>
      <c r="Q76" s="22"/>
      <c r="R76" s="10"/>
      <c r="S76" s="119"/>
      <c r="T76" s="21"/>
      <c r="U76" s="45"/>
      <c r="V76" s="45"/>
      <c r="W76" s="45"/>
      <c r="X76" s="45"/>
      <c r="Y76" s="45"/>
      <c r="Z76" s="45"/>
      <c r="AA76" s="45"/>
      <c r="AB76" s="86"/>
      <c r="AC76" s="86"/>
      <c r="AF76" s="86"/>
      <c r="AG76" s="86"/>
    </row>
    <row r="77" spans="1:33" ht="20.100000000000001" customHeight="1" x14ac:dyDescent="0.15">
      <c r="C77" s="304" t="str">
        <f>J46</f>
        <v>T</v>
      </c>
      <c r="D77" s="305"/>
      <c r="E77" s="305"/>
      <c r="F77" s="306"/>
      <c r="G77" s="336" t="str">
        <f>C79</f>
        <v>おおぞらＳＣスカイ</v>
      </c>
      <c r="H77" s="337"/>
      <c r="I77" s="332" t="str">
        <f>C81</f>
        <v>栃木サッカークラブ　Ｕ－１２</v>
      </c>
      <c r="J77" s="333"/>
      <c r="K77" s="332" t="str">
        <f>C83</f>
        <v>フットボールクラブガナドール大田原Ｕ１２</v>
      </c>
      <c r="L77" s="333"/>
      <c r="M77" s="324" t="s">
        <v>503</v>
      </c>
      <c r="N77" s="324" t="s">
        <v>504</v>
      </c>
      <c r="O77" s="324" t="s">
        <v>511</v>
      </c>
      <c r="P77" s="324" t="s">
        <v>505</v>
      </c>
      <c r="R77" s="326" t="str">
        <f>W46</f>
        <v>TT</v>
      </c>
      <c r="S77" s="327"/>
      <c r="T77" s="327"/>
      <c r="U77" s="328"/>
      <c r="V77" s="316" t="str">
        <f>R79</f>
        <v>ＦＣプリメーロ</v>
      </c>
      <c r="W77" s="317"/>
      <c r="X77" s="316" t="str">
        <f>R81</f>
        <v>西原ＦＣ</v>
      </c>
      <c r="Y77" s="317"/>
      <c r="Z77" s="379" t="str">
        <f>R83</f>
        <v>国分寺サッカークラブ</v>
      </c>
      <c r="AA77" s="380"/>
      <c r="AB77" s="324" t="s">
        <v>503</v>
      </c>
      <c r="AC77" s="324" t="s">
        <v>504</v>
      </c>
      <c r="AD77" s="324" t="s">
        <v>511</v>
      </c>
      <c r="AE77" s="324" t="s">
        <v>505</v>
      </c>
    </row>
    <row r="78" spans="1:33" ht="20.100000000000001" customHeight="1" x14ac:dyDescent="0.15">
      <c r="C78" s="307"/>
      <c r="D78" s="308"/>
      <c r="E78" s="308"/>
      <c r="F78" s="309"/>
      <c r="G78" s="338"/>
      <c r="H78" s="339"/>
      <c r="I78" s="334"/>
      <c r="J78" s="335"/>
      <c r="K78" s="334"/>
      <c r="L78" s="335"/>
      <c r="M78" s="325"/>
      <c r="N78" s="325"/>
      <c r="O78" s="325"/>
      <c r="P78" s="325"/>
      <c r="R78" s="329"/>
      <c r="S78" s="330"/>
      <c r="T78" s="330"/>
      <c r="U78" s="331"/>
      <c r="V78" s="318"/>
      <c r="W78" s="319"/>
      <c r="X78" s="318"/>
      <c r="Y78" s="319"/>
      <c r="Z78" s="381"/>
      <c r="AA78" s="382"/>
      <c r="AB78" s="325"/>
      <c r="AC78" s="325"/>
      <c r="AD78" s="325"/>
      <c r="AE78" s="325"/>
    </row>
    <row r="79" spans="1:33" ht="20.100000000000001" customHeight="1" x14ac:dyDescent="0.15">
      <c r="C79" s="304" t="str">
        <f>F50</f>
        <v>おおぞらＳＣスカイ</v>
      </c>
      <c r="D79" s="305"/>
      <c r="E79" s="305"/>
      <c r="F79" s="306"/>
      <c r="G79" s="399"/>
      <c r="H79" s="400"/>
      <c r="I79" s="28">
        <f>N59</f>
        <v>0</v>
      </c>
      <c r="J79" s="28">
        <f>T59</f>
        <v>0</v>
      </c>
      <c r="K79" s="28">
        <f>N65</f>
        <v>0</v>
      </c>
      <c r="L79" s="28">
        <f>T65</f>
        <v>0</v>
      </c>
      <c r="M79" s="314">
        <f>COUNTIF(G80:L80,"○")*3+COUNTIF(G80:L80,"△")</f>
        <v>2</v>
      </c>
      <c r="N79" s="393">
        <f>O79-J79-L79</f>
        <v>0</v>
      </c>
      <c r="O79" s="393">
        <f>I79+K79</f>
        <v>0</v>
      </c>
      <c r="P79" s="395"/>
      <c r="R79" s="304" t="str">
        <f>S50</f>
        <v>ＦＣプリメーロ</v>
      </c>
      <c r="S79" s="305"/>
      <c r="T79" s="305"/>
      <c r="U79" s="306"/>
      <c r="V79" s="399"/>
      <c r="W79" s="400"/>
      <c r="X79" s="28">
        <f>N62</f>
        <v>0</v>
      </c>
      <c r="Y79" s="28">
        <f>T62</f>
        <v>0</v>
      </c>
      <c r="Z79" s="28">
        <f>N68</f>
        <v>0</v>
      </c>
      <c r="AA79" s="28">
        <f>T68</f>
        <v>0</v>
      </c>
      <c r="AB79" s="314">
        <f>COUNTIF(V80:AA80,"○")*3+COUNTIF(V80:AA80,"△")</f>
        <v>2</v>
      </c>
      <c r="AC79" s="393">
        <f>AD79-Y79-AA79</f>
        <v>0</v>
      </c>
      <c r="AD79" s="393">
        <f>X79+Z79</f>
        <v>0</v>
      </c>
      <c r="AE79" s="395"/>
    </row>
    <row r="80" spans="1:33" ht="20.100000000000001" customHeight="1" x14ac:dyDescent="0.15">
      <c r="C80" s="307"/>
      <c r="D80" s="308"/>
      <c r="E80" s="308"/>
      <c r="F80" s="309"/>
      <c r="G80" s="401"/>
      <c r="H80" s="402"/>
      <c r="I80" s="397" t="str">
        <f>IF(I79&gt;J79,"○",IF(I79&lt;J79,"×",IF(I79=J79,"△")))</f>
        <v>△</v>
      </c>
      <c r="J80" s="398"/>
      <c r="K80" s="397" t="str">
        <f>IF(K79&gt;L79,"○",IF(K79&lt;L79,"×",IF(K79=L79,"△")))</f>
        <v>△</v>
      </c>
      <c r="L80" s="398"/>
      <c r="M80" s="315"/>
      <c r="N80" s="394"/>
      <c r="O80" s="394"/>
      <c r="P80" s="396"/>
      <c r="R80" s="307"/>
      <c r="S80" s="308"/>
      <c r="T80" s="308"/>
      <c r="U80" s="309"/>
      <c r="V80" s="401"/>
      <c r="W80" s="402"/>
      <c r="X80" s="397" t="str">
        <f>IF(X79&gt;Y79,"○",IF(X79&lt;Y79,"×",IF(X79=Y79,"△")))</f>
        <v>△</v>
      </c>
      <c r="Y80" s="398"/>
      <c r="Z80" s="397" t="str">
        <f t="shared" ref="Z80" si="2">IF(Z79&gt;AA79,"○",IF(Z79&lt;AA79,"×",IF(Z79=AA79,"△")))</f>
        <v>△</v>
      </c>
      <c r="AA80" s="398"/>
      <c r="AB80" s="315"/>
      <c r="AC80" s="394"/>
      <c r="AD80" s="394"/>
      <c r="AE80" s="396"/>
    </row>
    <row r="81" spans="3:31" ht="20.100000000000001" customHeight="1" x14ac:dyDescent="0.15">
      <c r="C81" s="304" t="str">
        <f>J50</f>
        <v>栃木サッカークラブ　Ｕ－１２</v>
      </c>
      <c r="D81" s="305"/>
      <c r="E81" s="305"/>
      <c r="F81" s="306"/>
      <c r="G81" s="28">
        <f>J79</f>
        <v>0</v>
      </c>
      <c r="H81" s="28">
        <f>I79</f>
        <v>0</v>
      </c>
      <c r="I81" s="399"/>
      <c r="J81" s="400"/>
      <c r="K81" s="28">
        <f>N71</f>
        <v>0</v>
      </c>
      <c r="L81" s="28">
        <f>T71</f>
        <v>0</v>
      </c>
      <c r="M81" s="314">
        <f>COUNTIF(G82:L82,"○")*3+COUNTIF(G82:L82,"△")</f>
        <v>2</v>
      </c>
      <c r="N81" s="393">
        <f>O81-H81-L81</f>
        <v>0</v>
      </c>
      <c r="O81" s="393">
        <f>G81+K81</f>
        <v>0</v>
      </c>
      <c r="P81" s="395"/>
      <c r="R81" s="304" t="str">
        <f>W50</f>
        <v>西原ＦＣ</v>
      </c>
      <c r="S81" s="305"/>
      <c r="T81" s="305"/>
      <c r="U81" s="306"/>
      <c r="V81" s="28">
        <f>Y79</f>
        <v>0</v>
      </c>
      <c r="W81" s="28">
        <f>X79</f>
        <v>0</v>
      </c>
      <c r="X81" s="399"/>
      <c r="Y81" s="400"/>
      <c r="Z81" s="28">
        <f>N74</f>
        <v>0</v>
      </c>
      <c r="AA81" s="28">
        <f>T74</f>
        <v>0</v>
      </c>
      <c r="AB81" s="314">
        <f>COUNTIF(V82:AA82,"○")*3+COUNTIF(V82:AA82,"△")</f>
        <v>2</v>
      </c>
      <c r="AC81" s="393">
        <f>AD81-W81-AA81</f>
        <v>0</v>
      </c>
      <c r="AD81" s="393">
        <f>V81+Z81</f>
        <v>0</v>
      </c>
      <c r="AE81" s="395"/>
    </row>
    <row r="82" spans="3:31" ht="20.100000000000001" customHeight="1" x14ac:dyDescent="0.15">
      <c r="C82" s="307"/>
      <c r="D82" s="308"/>
      <c r="E82" s="308"/>
      <c r="F82" s="309"/>
      <c r="G82" s="397" t="str">
        <f>IF(G81&gt;H81,"○",IF(G81&lt;H81,"×",IF(G81=H81,"△")))</f>
        <v>△</v>
      </c>
      <c r="H82" s="398"/>
      <c r="I82" s="401"/>
      <c r="J82" s="402"/>
      <c r="K82" s="397" t="str">
        <f>IF(K81&gt;L81,"○",IF(K81&lt;L81,"×",IF(K81=L81,"△")))</f>
        <v>△</v>
      </c>
      <c r="L82" s="398"/>
      <c r="M82" s="315"/>
      <c r="N82" s="394"/>
      <c r="O82" s="394"/>
      <c r="P82" s="396"/>
      <c r="R82" s="307"/>
      <c r="S82" s="308"/>
      <c r="T82" s="308"/>
      <c r="U82" s="309"/>
      <c r="V82" s="397" t="str">
        <f>IF(V81&gt;W81,"○",IF(V81&lt;W81,"×",IF(V81=W81,"△")))</f>
        <v>△</v>
      </c>
      <c r="W82" s="398"/>
      <c r="X82" s="401"/>
      <c r="Y82" s="402"/>
      <c r="Z82" s="397" t="str">
        <f t="shared" ref="Z82" si="3">IF(Z81&gt;AA81,"○",IF(Z81&lt;AA81,"×",IF(Z81=AA81,"△")))</f>
        <v>△</v>
      </c>
      <c r="AA82" s="398"/>
      <c r="AB82" s="315"/>
      <c r="AC82" s="394"/>
      <c r="AD82" s="394"/>
      <c r="AE82" s="396"/>
    </row>
    <row r="83" spans="3:31" ht="20.100000000000001" customHeight="1" x14ac:dyDescent="0.15">
      <c r="C83" s="304" t="str">
        <f>N50</f>
        <v>フットボールクラブガナドール大田原Ｕ１２</v>
      </c>
      <c r="D83" s="305"/>
      <c r="E83" s="305"/>
      <c r="F83" s="306"/>
      <c r="G83" s="28">
        <f>L79</f>
        <v>0</v>
      </c>
      <c r="H83" s="28">
        <f>K79</f>
        <v>0</v>
      </c>
      <c r="I83" s="28">
        <f>L81</f>
        <v>0</v>
      </c>
      <c r="J83" s="28">
        <f>K81</f>
        <v>0</v>
      </c>
      <c r="K83" s="399"/>
      <c r="L83" s="400"/>
      <c r="M83" s="314">
        <f>COUNTIF(G84:L84,"○")*3+COUNTIF(G84:L84,"△")</f>
        <v>2</v>
      </c>
      <c r="N83" s="393">
        <f>O83-H83-J83</f>
        <v>0</v>
      </c>
      <c r="O83" s="393">
        <f>G83+I83</f>
        <v>0</v>
      </c>
      <c r="P83" s="395"/>
      <c r="R83" s="304" t="str">
        <f>AA50</f>
        <v>国分寺サッカークラブ</v>
      </c>
      <c r="S83" s="305"/>
      <c r="T83" s="305"/>
      <c r="U83" s="306"/>
      <c r="V83" s="28">
        <f>AA79</f>
        <v>0</v>
      </c>
      <c r="W83" s="28">
        <f>Z79</f>
        <v>0</v>
      </c>
      <c r="X83" s="28">
        <f>AA81</f>
        <v>0</v>
      </c>
      <c r="Y83" s="28">
        <f>Z81</f>
        <v>0</v>
      </c>
      <c r="Z83" s="399"/>
      <c r="AA83" s="400"/>
      <c r="AB83" s="314">
        <f>COUNTIF(V84:AA84,"○")*3+COUNTIF(V84:AA84,"△")</f>
        <v>2</v>
      </c>
      <c r="AC83" s="393">
        <f>AD83-W83-Y83</f>
        <v>0</v>
      </c>
      <c r="AD83" s="393">
        <f>V83+X83</f>
        <v>0</v>
      </c>
      <c r="AE83" s="395"/>
    </row>
    <row r="84" spans="3:31" ht="20.100000000000001" customHeight="1" x14ac:dyDescent="0.15">
      <c r="C84" s="307"/>
      <c r="D84" s="308"/>
      <c r="E84" s="308"/>
      <c r="F84" s="309"/>
      <c r="G84" s="397" t="str">
        <f>IF(G83&gt;H83,"○",IF(G83&lt;H83,"×",IF(G83=H83,"△")))</f>
        <v>△</v>
      </c>
      <c r="H84" s="398"/>
      <c r="I84" s="397" t="str">
        <f>IF(I83&gt;J83,"○",IF(I83&lt;J83,"×",IF(I83=J83,"△")))</f>
        <v>△</v>
      </c>
      <c r="J84" s="398"/>
      <c r="K84" s="401"/>
      <c r="L84" s="402"/>
      <c r="M84" s="315"/>
      <c r="N84" s="394"/>
      <c r="O84" s="394"/>
      <c r="P84" s="396"/>
      <c r="R84" s="307"/>
      <c r="S84" s="308"/>
      <c r="T84" s="308"/>
      <c r="U84" s="309"/>
      <c r="V84" s="397" t="str">
        <f>IF(V83&gt;W83,"○",IF(V83&lt;W83,"×",IF(V83=W83,"△")))</f>
        <v>△</v>
      </c>
      <c r="W84" s="398"/>
      <c r="X84" s="397" t="str">
        <f>IF(X83&gt;Y83,"○",IF(X83&lt;Y83,"×",IF(X83=Y83,"△")))</f>
        <v>△</v>
      </c>
      <c r="Y84" s="398"/>
      <c r="Z84" s="401"/>
      <c r="AA84" s="402"/>
      <c r="AB84" s="315"/>
      <c r="AC84" s="394"/>
      <c r="AD84" s="394"/>
      <c r="AE84" s="396"/>
    </row>
    <row r="85" spans="3:31" ht="20.100000000000001" customHeight="1" x14ac:dyDescent="0.15"/>
  </sheetData>
  <mergeCells count="340"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AG85"/>
  <sheetViews>
    <sheetView view="pageBreakPreview" zoomScale="50" zoomScaleNormal="100" zoomScaleSheetLayoutView="50" workbookViewId="0">
      <selection activeCell="Z77" sqref="Z77:AA78"/>
    </sheetView>
  </sheetViews>
  <sheetFormatPr defaultRowHeight="13.5" x14ac:dyDescent="0.1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 x14ac:dyDescent="0.15">
      <c r="A1" s="354" t="str">
        <f>U12組合せ①!B3</f>
        <v>■第1日  2月26日  一次リーグ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N1" s="355" t="s">
        <v>582</v>
      </c>
      <c r="O1" s="355"/>
      <c r="P1" s="355"/>
      <c r="Q1" s="355"/>
      <c r="R1" s="355"/>
      <c r="T1" s="356" t="s">
        <v>583</v>
      </c>
      <c r="U1" s="356"/>
      <c r="V1" s="356"/>
      <c r="W1" s="356"/>
      <c r="X1" s="357" t="str">
        <f>U12組合せ①!B43</f>
        <v>益子町南運動公園A</v>
      </c>
      <c r="Y1" s="357"/>
      <c r="Z1" s="357"/>
      <c r="AA1" s="357"/>
      <c r="AB1" s="357"/>
      <c r="AC1" s="357"/>
      <c r="AD1" s="357"/>
      <c r="AE1" s="357"/>
      <c r="AF1" s="357"/>
      <c r="AG1" s="357"/>
    </row>
    <row r="2" spans="1:33" ht="20.100000000000001" customHeight="1" x14ac:dyDescent="0.15">
      <c r="A2" s="117"/>
      <c r="B2" s="117"/>
      <c r="C2" s="117"/>
      <c r="D2" s="117"/>
      <c r="E2" s="117"/>
      <c r="F2" s="117"/>
      <c r="G2" s="117"/>
      <c r="H2" s="14"/>
      <c r="I2" s="115"/>
      <c r="J2" s="115"/>
      <c r="K2" s="115"/>
      <c r="L2" s="115"/>
      <c r="N2" s="115"/>
      <c r="O2" s="115"/>
      <c r="P2" s="115"/>
      <c r="Q2" s="115"/>
      <c r="R2" s="115"/>
      <c r="T2" s="87"/>
      <c r="U2" s="87"/>
      <c r="V2" s="87"/>
      <c r="W2" s="87"/>
      <c r="X2" s="116"/>
      <c r="Y2" s="116"/>
      <c r="AA2" s="20"/>
      <c r="AB2" s="100"/>
      <c r="AC2" s="100"/>
      <c r="AD2" s="100"/>
      <c r="AE2" s="100"/>
      <c r="AF2" s="100"/>
      <c r="AG2" s="100"/>
    </row>
    <row r="3" spans="1:33" ht="20.100000000000001" customHeight="1" x14ac:dyDescent="0.15">
      <c r="F3" s="29"/>
      <c r="J3" s="358" t="s">
        <v>584</v>
      </c>
      <c r="K3" s="358"/>
      <c r="W3" s="358" t="s">
        <v>585</v>
      </c>
      <c r="X3" s="358"/>
      <c r="Z3" s="20"/>
      <c r="AA3" s="20"/>
      <c r="AB3" s="100"/>
      <c r="AC3" s="100"/>
      <c r="AD3" s="100"/>
      <c r="AE3" s="100"/>
      <c r="AF3" s="100"/>
      <c r="AG3" s="100"/>
    </row>
    <row r="4" spans="1:33" ht="20.100000000000001" customHeight="1" x14ac:dyDescent="0.15">
      <c r="G4" s="2"/>
      <c r="H4" s="2"/>
      <c r="I4" s="2"/>
      <c r="J4" s="3"/>
      <c r="K4" s="2"/>
      <c r="L4" s="2"/>
      <c r="M4" s="2"/>
      <c r="N4" s="2"/>
      <c r="T4" s="2"/>
      <c r="U4" s="2"/>
      <c r="V4" s="2"/>
      <c r="W4" s="2"/>
      <c r="X4" s="19"/>
      <c r="Y4" s="2"/>
      <c r="Z4" s="20"/>
      <c r="AA4" s="20"/>
      <c r="AB4" s="100"/>
      <c r="AC4" s="100"/>
      <c r="AD4" s="100"/>
      <c r="AE4" s="100"/>
      <c r="AF4" s="100"/>
      <c r="AG4" s="100"/>
    </row>
    <row r="5" spans="1:33" ht="20.100000000000001" customHeight="1" x14ac:dyDescent="0.15">
      <c r="F5" s="4"/>
      <c r="H5" s="5"/>
      <c r="J5" s="6"/>
      <c r="K5" s="5"/>
      <c r="N5" s="4"/>
      <c r="S5" s="4"/>
      <c r="V5" s="5"/>
      <c r="W5" s="6"/>
      <c r="Y5" s="5"/>
      <c r="Z5" s="5"/>
      <c r="AA5" s="6"/>
      <c r="AB5" s="17"/>
    </row>
    <row r="6" spans="1:33" ht="20.100000000000001" customHeight="1" x14ac:dyDescent="0.15">
      <c r="B6" s="359"/>
      <c r="C6" s="359"/>
      <c r="D6" s="7"/>
      <c r="E6" s="7"/>
      <c r="F6" s="250">
        <v>1</v>
      </c>
      <c r="G6" s="250"/>
      <c r="H6" s="11"/>
      <c r="I6" s="11"/>
      <c r="J6" s="250">
        <v>2</v>
      </c>
      <c r="K6" s="250"/>
      <c r="L6" s="11"/>
      <c r="M6" s="11"/>
      <c r="N6" s="250">
        <v>3</v>
      </c>
      <c r="O6" s="250"/>
      <c r="P6" s="26"/>
      <c r="Q6" s="11"/>
      <c r="R6" s="11"/>
      <c r="S6" s="250">
        <v>4</v>
      </c>
      <c r="T6" s="250"/>
      <c r="U6" s="11"/>
      <c r="V6" s="11"/>
      <c r="W6" s="250">
        <v>5</v>
      </c>
      <c r="X6" s="250"/>
      <c r="Y6" s="11"/>
      <c r="Z6" s="11"/>
      <c r="AA6" s="250">
        <v>6</v>
      </c>
      <c r="AB6" s="250"/>
      <c r="AC6" s="7"/>
      <c r="AD6" s="7"/>
      <c r="AE6" s="360"/>
      <c r="AF6" s="361"/>
    </row>
    <row r="7" spans="1:33" ht="20.100000000000001" customHeight="1" x14ac:dyDescent="0.15">
      <c r="B7" s="347"/>
      <c r="C7" s="347"/>
      <c r="D7" s="8"/>
      <c r="E7" s="8"/>
      <c r="F7" s="350" t="str">
        <f>U12組合せ①!C47</f>
        <v>南イレブン</v>
      </c>
      <c r="G7" s="350"/>
      <c r="H7" s="8"/>
      <c r="I7" s="8"/>
      <c r="J7" s="348" t="str">
        <f>U12組合せ①!E47</f>
        <v>ＴＯＣＨＩＧＩ　ＫＯＵ　ＦＣ</v>
      </c>
      <c r="K7" s="348"/>
      <c r="L7" s="8"/>
      <c r="M7" s="8"/>
      <c r="N7" s="348" t="str">
        <f>U12組合せ①!G47</f>
        <v>ブラッドレスサッカークラブ</v>
      </c>
      <c r="O7" s="348"/>
      <c r="P7" s="9"/>
      <c r="Q7" s="8"/>
      <c r="R7" s="8"/>
      <c r="S7" s="350" t="str">
        <f>U12組合せ①!J47</f>
        <v>藤原ＦＣ</v>
      </c>
      <c r="T7" s="350"/>
      <c r="U7" s="8"/>
      <c r="V7" s="8"/>
      <c r="W7" s="350" t="str">
        <f>U12組合せ①!L47</f>
        <v>阿久津サッカークラブ</v>
      </c>
      <c r="X7" s="350"/>
      <c r="Y7" s="8"/>
      <c r="Z7" s="8"/>
      <c r="AA7" s="348" t="str">
        <f>U12組合せ①!N47</f>
        <v>真岡西サッカークラブブリッツ</v>
      </c>
      <c r="AB7" s="348"/>
      <c r="AC7" s="8"/>
      <c r="AD7" s="8"/>
      <c r="AE7" s="352"/>
      <c r="AF7" s="353"/>
    </row>
    <row r="8" spans="1:33" ht="20.100000000000001" customHeight="1" x14ac:dyDescent="0.15">
      <c r="B8" s="347"/>
      <c r="C8" s="347"/>
      <c r="D8" s="8"/>
      <c r="E8" s="8"/>
      <c r="F8" s="350"/>
      <c r="G8" s="350"/>
      <c r="H8" s="8"/>
      <c r="I8" s="8"/>
      <c r="J8" s="348"/>
      <c r="K8" s="348"/>
      <c r="L8" s="8"/>
      <c r="M8" s="8"/>
      <c r="N8" s="348"/>
      <c r="O8" s="348"/>
      <c r="P8" s="9"/>
      <c r="Q8" s="8"/>
      <c r="R8" s="8"/>
      <c r="S8" s="350"/>
      <c r="T8" s="350"/>
      <c r="U8" s="8"/>
      <c r="V8" s="8"/>
      <c r="W8" s="350"/>
      <c r="X8" s="350"/>
      <c r="Y8" s="8"/>
      <c r="Z8" s="8"/>
      <c r="AA8" s="348"/>
      <c r="AB8" s="348"/>
      <c r="AC8" s="8"/>
      <c r="AD8" s="8"/>
      <c r="AE8" s="352"/>
      <c r="AF8" s="353"/>
    </row>
    <row r="9" spans="1:33" ht="20.100000000000001" customHeight="1" x14ac:dyDescent="0.15">
      <c r="B9" s="347"/>
      <c r="C9" s="347"/>
      <c r="D9" s="8"/>
      <c r="E9" s="8"/>
      <c r="F9" s="350"/>
      <c r="G9" s="350"/>
      <c r="H9" s="8"/>
      <c r="I9" s="8"/>
      <c r="J9" s="348"/>
      <c r="K9" s="348"/>
      <c r="L9" s="8"/>
      <c r="M9" s="8"/>
      <c r="N9" s="348"/>
      <c r="O9" s="348"/>
      <c r="P9" s="9"/>
      <c r="Q9" s="8"/>
      <c r="R9" s="8"/>
      <c r="S9" s="350"/>
      <c r="T9" s="350"/>
      <c r="U9" s="8"/>
      <c r="V9" s="8"/>
      <c r="W9" s="350"/>
      <c r="X9" s="350"/>
      <c r="Y9" s="8"/>
      <c r="Z9" s="8"/>
      <c r="AA9" s="348"/>
      <c r="AB9" s="348"/>
      <c r="AC9" s="8"/>
      <c r="AD9" s="8"/>
      <c r="AE9" s="352"/>
      <c r="AF9" s="353"/>
    </row>
    <row r="10" spans="1:33" ht="20.100000000000001" customHeight="1" x14ac:dyDescent="0.15">
      <c r="B10" s="347"/>
      <c r="C10" s="347"/>
      <c r="D10" s="8"/>
      <c r="E10" s="8"/>
      <c r="F10" s="350"/>
      <c r="G10" s="350"/>
      <c r="H10" s="8"/>
      <c r="I10" s="8"/>
      <c r="J10" s="348"/>
      <c r="K10" s="348"/>
      <c r="L10" s="8"/>
      <c r="M10" s="8"/>
      <c r="N10" s="348"/>
      <c r="O10" s="348"/>
      <c r="P10" s="9"/>
      <c r="Q10" s="8"/>
      <c r="R10" s="8"/>
      <c r="S10" s="350"/>
      <c r="T10" s="350"/>
      <c r="U10" s="8"/>
      <c r="V10" s="8"/>
      <c r="W10" s="350"/>
      <c r="X10" s="350"/>
      <c r="Y10" s="8"/>
      <c r="Z10" s="8"/>
      <c r="AA10" s="348"/>
      <c r="AB10" s="348"/>
      <c r="AC10" s="8"/>
      <c r="AD10" s="8"/>
      <c r="AE10" s="352"/>
      <c r="AF10" s="353"/>
    </row>
    <row r="11" spans="1:33" ht="20.100000000000001" customHeight="1" x14ac:dyDescent="0.15">
      <c r="B11" s="347"/>
      <c r="C11" s="347"/>
      <c r="D11" s="8"/>
      <c r="E11" s="8"/>
      <c r="F11" s="350"/>
      <c r="G11" s="350"/>
      <c r="H11" s="8"/>
      <c r="I11" s="8"/>
      <c r="J11" s="348"/>
      <c r="K11" s="348"/>
      <c r="L11" s="8"/>
      <c r="M11" s="8"/>
      <c r="N11" s="348"/>
      <c r="O11" s="348"/>
      <c r="P11" s="9"/>
      <c r="Q11" s="8"/>
      <c r="R11" s="8"/>
      <c r="S11" s="350"/>
      <c r="T11" s="350"/>
      <c r="U11" s="8"/>
      <c r="V11" s="8"/>
      <c r="W11" s="350"/>
      <c r="X11" s="350"/>
      <c r="Y11" s="8"/>
      <c r="Z11" s="8"/>
      <c r="AA11" s="348"/>
      <c r="AB11" s="348"/>
      <c r="AC11" s="8"/>
      <c r="AD11" s="8"/>
      <c r="AE11" s="352"/>
      <c r="AF11" s="353"/>
    </row>
    <row r="12" spans="1:33" ht="20.100000000000001" customHeight="1" x14ac:dyDescent="0.15">
      <c r="B12" s="347"/>
      <c r="C12" s="347"/>
      <c r="D12" s="8"/>
      <c r="E12" s="8"/>
      <c r="F12" s="350"/>
      <c r="G12" s="350"/>
      <c r="H12" s="8"/>
      <c r="I12" s="8"/>
      <c r="J12" s="348"/>
      <c r="K12" s="348"/>
      <c r="L12" s="8"/>
      <c r="M12" s="8"/>
      <c r="N12" s="348"/>
      <c r="O12" s="348"/>
      <c r="P12" s="9"/>
      <c r="Q12" s="8"/>
      <c r="R12" s="8"/>
      <c r="S12" s="350"/>
      <c r="T12" s="350"/>
      <c r="U12" s="8"/>
      <c r="V12" s="8"/>
      <c r="W12" s="350"/>
      <c r="X12" s="350"/>
      <c r="Y12" s="8"/>
      <c r="Z12" s="8"/>
      <c r="AA12" s="348"/>
      <c r="AB12" s="348"/>
      <c r="AC12" s="8"/>
      <c r="AD12" s="8"/>
      <c r="AE12" s="352"/>
      <c r="AF12" s="353"/>
    </row>
    <row r="13" spans="1:33" ht="20.100000000000001" customHeight="1" x14ac:dyDescent="0.15">
      <c r="B13" s="347"/>
      <c r="C13" s="347"/>
      <c r="D13" s="9"/>
      <c r="E13" s="9"/>
      <c r="F13" s="350"/>
      <c r="G13" s="350"/>
      <c r="H13" s="9"/>
      <c r="I13" s="9"/>
      <c r="J13" s="348"/>
      <c r="K13" s="348"/>
      <c r="L13" s="9"/>
      <c r="M13" s="9"/>
      <c r="N13" s="348"/>
      <c r="O13" s="348"/>
      <c r="P13" s="9"/>
      <c r="Q13" s="9"/>
      <c r="R13" s="9"/>
      <c r="S13" s="350"/>
      <c r="T13" s="350"/>
      <c r="U13" s="9"/>
      <c r="V13" s="9"/>
      <c r="W13" s="350"/>
      <c r="X13" s="350"/>
      <c r="Y13" s="9"/>
      <c r="Z13" s="9"/>
      <c r="AA13" s="348"/>
      <c r="AB13" s="348"/>
      <c r="AC13" s="9"/>
      <c r="AD13" s="9"/>
      <c r="AE13" s="352"/>
      <c r="AF13" s="353"/>
    </row>
    <row r="14" spans="1:33" ht="20.100000000000001" customHeight="1" x14ac:dyDescent="0.15">
      <c r="B14" s="347"/>
      <c r="C14" s="347"/>
      <c r="D14" s="9"/>
      <c r="E14" s="9"/>
      <c r="F14" s="350"/>
      <c r="G14" s="350"/>
      <c r="H14" s="9"/>
      <c r="I14" s="9"/>
      <c r="J14" s="348"/>
      <c r="K14" s="348"/>
      <c r="L14" s="9"/>
      <c r="M14" s="9"/>
      <c r="N14" s="348"/>
      <c r="O14" s="348"/>
      <c r="P14" s="9"/>
      <c r="Q14" s="9"/>
      <c r="R14" s="9"/>
      <c r="S14" s="350"/>
      <c r="T14" s="350"/>
      <c r="U14" s="9"/>
      <c r="V14" s="9"/>
      <c r="W14" s="350"/>
      <c r="X14" s="350"/>
      <c r="Y14" s="9"/>
      <c r="Z14" s="9"/>
      <c r="AA14" s="348"/>
      <c r="AB14" s="348"/>
      <c r="AC14" s="9"/>
      <c r="AD14" s="9"/>
      <c r="AE14" s="352"/>
      <c r="AF14" s="353"/>
    </row>
    <row r="15" spans="1:33" ht="20.100000000000001" customHeight="1" x14ac:dyDescent="0.15">
      <c r="C15" s="86"/>
      <c r="D15" s="86"/>
      <c r="G15" s="86"/>
      <c r="H15" s="86"/>
      <c r="K15" s="86"/>
      <c r="L15" s="86"/>
      <c r="O15" s="86"/>
      <c r="P15" s="86"/>
      <c r="T15" s="86"/>
      <c r="U15" s="86"/>
      <c r="X15" s="86"/>
      <c r="Y15" s="86"/>
      <c r="AB15" s="120" t="s">
        <v>479</v>
      </c>
      <c r="AC15" s="18" t="s">
        <v>480</v>
      </c>
      <c r="AD15" s="18" t="s">
        <v>481</v>
      </c>
      <c r="AE15" s="18" t="s">
        <v>481</v>
      </c>
      <c r="AF15" s="18" t="s">
        <v>482</v>
      </c>
      <c r="AG15" s="103" t="s">
        <v>483</v>
      </c>
    </row>
    <row r="16" spans="1:33" ht="20.100000000000001" customHeight="1" x14ac:dyDescent="0.15">
      <c r="A16" s="7"/>
      <c r="B16" s="341" t="s">
        <v>485</v>
      </c>
      <c r="C16" s="342">
        <v>0.39583333333333331</v>
      </c>
      <c r="D16" s="342"/>
      <c r="E16" s="342"/>
      <c r="G16" s="343" t="str">
        <f>F7</f>
        <v>南イレブン</v>
      </c>
      <c r="H16" s="343"/>
      <c r="I16" s="343"/>
      <c r="J16" s="343"/>
      <c r="K16" s="343"/>
      <c r="L16" s="343"/>
      <c r="M16" s="343"/>
      <c r="N16" s="344">
        <f>P16+P17</f>
        <v>0</v>
      </c>
      <c r="O16" s="345" t="s">
        <v>486</v>
      </c>
      <c r="P16" s="12">
        <v>0</v>
      </c>
      <c r="Q16" s="22" t="s">
        <v>510</v>
      </c>
      <c r="R16" s="12">
        <v>0</v>
      </c>
      <c r="S16" s="345" t="s">
        <v>488</v>
      </c>
      <c r="T16" s="344">
        <f>R16+R17</f>
        <v>0</v>
      </c>
      <c r="U16" s="343" t="str">
        <f>J7</f>
        <v>ＴＯＣＨＩＧＩ　ＫＯＵ　ＦＣ</v>
      </c>
      <c r="V16" s="343"/>
      <c r="W16" s="343"/>
      <c r="X16" s="343"/>
      <c r="Y16" s="343"/>
      <c r="Z16" s="343"/>
      <c r="AA16" s="343"/>
      <c r="AB16" s="297" t="s">
        <v>479</v>
      </c>
      <c r="AC16" s="340" t="s">
        <v>490</v>
      </c>
      <c r="AD16" s="340" t="s">
        <v>498</v>
      </c>
      <c r="AE16" s="340" t="s">
        <v>489</v>
      </c>
      <c r="AF16" s="340">
        <v>6</v>
      </c>
      <c r="AG16" s="299" t="s">
        <v>483</v>
      </c>
    </row>
    <row r="17" spans="1:33" ht="20.100000000000001" customHeight="1" x14ac:dyDescent="0.15">
      <c r="A17" s="7"/>
      <c r="B17" s="341"/>
      <c r="C17" s="342"/>
      <c r="D17" s="342"/>
      <c r="E17" s="342"/>
      <c r="G17" s="343"/>
      <c r="H17" s="343"/>
      <c r="I17" s="343"/>
      <c r="J17" s="343"/>
      <c r="K17" s="343"/>
      <c r="L17" s="343"/>
      <c r="M17" s="343"/>
      <c r="N17" s="344"/>
      <c r="O17" s="345"/>
      <c r="P17" s="12">
        <v>0</v>
      </c>
      <c r="Q17" s="22" t="s">
        <v>510</v>
      </c>
      <c r="R17" s="12">
        <v>0</v>
      </c>
      <c r="S17" s="345"/>
      <c r="T17" s="344"/>
      <c r="U17" s="343"/>
      <c r="V17" s="343"/>
      <c r="W17" s="343"/>
      <c r="X17" s="343"/>
      <c r="Y17" s="343"/>
      <c r="Z17" s="343"/>
      <c r="AA17" s="343"/>
      <c r="AB17" s="297"/>
      <c r="AC17" s="340"/>
      <c r="AD17" s="340"/>
      <c r="AE17" s="340"/>
      <c r="AF17" s="340"/>
      <c r="AG17" s="299"/>
    </row>
    <row r="18" spans="1:33" ht="20.100000000000001" customHeight="1" x14ac:dyDescent="0.15">
      <c r="C18" s="16"/>
      <c r="D18" s="16"/>
      <c r="E18" s="15"/>
      <c r="G18" s="45"/>
      <c r="H18" s="45"/>
      <c r="I18" s="10"/>
      <c r="J18" s="10"/>
      <c r="K18" s="45"/>
      <c r="L18" s="45"/>
      <c r="M18" s="10"/>
      <c r="N18" s="27"/>
      <c r="O18" s="45"/>
      <c r="P18" s="12"/>
      <c r="Q18" s="10"/>
      <c r="R18" s="27"/>
      <c r="S18" s="10"/>
      <c r="T18" s="12"/>
      <c r="U18" s="45"/>
      <c r="V18" s="10"/>
      <c r="W18" s="10"/>
      <c r="X18" s="45"/>
      <c r="Y18" s="45"/>
      <c r="Z18" s="10"/>
      <c r="AA18" s="10"/>
      <c r="AB18" s="101"/>
      <c r="AC18" s="24"/>
      <c r="AD18" s="24"/>
      <c r="AE18" s="25"/>
      <c r="AF18" s="25"/>
      <c r="AG18" s="93"/>
    </row>
    <row r="19" spans="1:33" ht="20.100000000000001" customHeight="1" x14ac:dyDescent="0.15">
      <c r="A19" s="7"/>
      <c r="B19" s="341" t="s">
        <v>494</v>
      </c>
      <c r="C19" s="342">
        <v>0.4236111111111111</v>
      </c>
      <c r="D19" s="342"/>
      <c r="E19" s="342"/>
      <c r="G19" s="343" t="str">
        <f>S7</f>
        <v>藤原ＦＣ</v>
      </c>
      <c r="H19" s="343"/>
      <c r="I19" s="343"/>
      <c r="J19" s="343"/>
      <c r="K19" s="343"/>
      <c r="L19" s="343"/>
      <c r="M19" s="343"/>
      <c r="N19" s="344">
        <f>P19+P20</f>
        <v>0</v>
      </c>
      <c r="O19" s="345" t="s">
        <v>486</v>
      </c>
      <c r="P19" s="12">
        <v>0</v>
      </c>
      <c r="Q19" s="22" t="s">
        <v>510</v>
      </c>
      <c r="R19" s="12">
        <v>0</v>
      </c>
      <c r="S19" s="345" t="s">
        <v>488</v>
      </c>
      <c r="T19" s="344">
        <f>R19+R20</f>
        <v>0</v>
      </c>
      <c r="U19" s="343" t="str">
        <f>W7</f>
        <v>阿久津サッカークラブ</v>
      </c>
      <c r="V19" s="343"/>
      <c r="W19" s="343"/>
      <c r="X19" s="343"/>
      <c r="Y19" s="343"/>
      <c r="Z19" s="343"/>
      <c r="AA19" s="343"/>
      <c r="AB19" s="297" t="s">
        <v>479</v>
      </c>
      <c r="AC19" s="340" t="s">
        <v>497</v>
      </c>
      <c r="AD19" s="340" t="s">
        <v>495</v>
      </c>
      <c r="AE19" s="340" t="s">
        <v>496</v>
      </c>
      <c r="AF19" s="340">
        <v>3</v>
      </c>
      <c r="AG19" s="299" t="s">
        <v>483</v>
      </c>
    </row>
    <row r="20" spans="1:33" ht="20.100000000000001" customHeight="1" x14ac:dyDescent="0.15">
      <c r="A20" s="7"/>
      <c r="B20" s="341"/>
      <c r="C20" s="342"/>
      <c r="D20" s="342"/>
      <c r="E20" s="342"/>
      <c r="G20" s="343"/>
      <c r="H20" s="343"/>
      <c r="I20" s="343"/>
      <c r="J20" s="343"/>
      <c r="K20" s="343"/>
      <c r="L20" s="343"/>
      <c r="M20" s="343"/>
      <c r="N20" s="344"/>
      <c r="O20" s="345"/>
      <c r="P20" s="12">
        <v>0</v>
      </c>
      <c r="Q20" s="22" t="s">
        <v>510</v>
      </c>
      <c r="R20" s="12">
        <v>0</v>
      </c>
      <c r="S20" s="345"/>
      <c r="T20" s="344"/>
      <c r="U20" s="343"/>
      <c r="V20" s="343"/>
      <c r="W20" s="343"/>
      <c r="X20" s="343"/>
      <c r="Y20" s="343"/>
      <c r="Z20" s="343"/>
      <c r="AA20" s="343"/>
      <c r="AB20" s="297"/>
      <c r="AC20" s="340"/>
      <c r="AD20" s="340"/>
      <c r="AE20" s="340"/>
      <c r="AF20" s="340"/>
      <c r="AG20" s="299"/>
    </row>
    <row r="21" spans="1:33" ht="20.100000000000001" customHeight="1" x14ac:dyDescent="0.15">
      <c r="A21" s="7"/>
      <c r="C21" s="16"/>
      <c r="D21" s="16"/>
      <c r="E21" s="15"/>
      <c r="G21" s="45"/>
      <c r="H21" s="45"/>
      <c r="I21" s="10"/>
      <c r="J21" s="10"/>
      <c r="K21" s="45"/>
      <c r="L21" s="45"/>
      <c r="M21" s="10"/>
      <c r="N21" s="27"/>
      <c r="O21" s="45"/>
      <c r="P21" s="12"/>
      <c r="Q21" s="10"/>
      <c r="R21" s="27"/>
      <c r="S21" s="10"/>
      <c r="T21" s="12"/>
      <c r="U21" s="45"/>
      <c r="V21" s="10"/>
      <c r="W21" s="10"/>
      <c r="X21" s="45"/>
      <c r="Y21" s="45"/>
      <c r="Z21" s="10"/>
      <c r="AA21" s="10"/>
      <c r="AB21" s="101"/>
      <c r="AC21" s="24"/>
      <c r="AD21" s="24"/>
      <c r="AE21" s="25"/>
      <c r="AF21" s="25"/>
      <c r="AG21" s="93"/>
    </row>
    <row r="22" spans="1:33" ht="20.100000000000001" customHeight="1" x14ac:dyDescent="0.15">
      <c r="A22" s="7"/>
      <c r="B22" s="341" t="s">
        <v>499</v>
      </c>
      <c r="C22" s="342">
        <v>0.4513888888888889</v>
      </c>
      <c r="D22" s="342"/>
      <c r="E22" s="342"/>
      <c r="G22" s="343" t="str">
        <f>F7</f>
        <v>南イレブン</v>
      </c>
      <c r="H22" s="343"/>
      <c r="I22" s="343"/>
      <c r="J22" s="343"/>
      <c r="K22" s="343"/>
      <c r="L22" s="343"/>
      <c r="M22" s="343"/>
      <c r="N22" s="344">
        <f>P22+P23</f>
        <v>0</v>
      </c>
      <c r="O22" s="345" t="s">
        <v>486</v>
      </c>
      <c r="P22" s="12">
        <v>0</v>
      </c>
      <c r="Q22" s="22" t="s">
        <v>510</v>
      </c>
      <c r="R22" s="12">
        <v>0</v>
      </c>
      <c r="S22" s="345" t="s">
        <v>488</v>
      </c>
      <c r="T22" s="344">
        <f>R22+R23</f>
        <v>0</v>
      </c>
      <c r="U22" s="343" t="str">
        <f>N7</f>
        <v>ブラッドレスサッカークラブ</v>
      </c>
      <c r="V22" s="343"/>
      <c r="W22" s="343"/>
      <c r="X22" s="343"/>
      <c r="Y22" s="343"/>
      <c r="Z22" s="343"/>
      <c r="AA22" s="343"/>
      <c r="AB22" s="297" t="s">
        <v>479</v>
      </c>
      <c r="AC22" s="340" t="s">
        <v>489</v>
      </c>
      <c r="AD22" s="340" t="s">
        <v>490</v>
      </c>
      <c r="AE22" s="340" t="s">
        <v>498</v>
      </c>
      <c r="AF22" s="340">
        <v>5</v>
      </c>
      <c r="AG22" s="299" t="s">
        <v>483</v>
      </c>
    </row>
    <row r="23" spans="1:33" ht="20.100000000000001" customHeight="1" x14ac:dyDescent="0.15">
      <c r="A23" s="7"/>
      <c r="B23" s="341"/>
      <c r="C23" s="342"/>
      <c r="D23" s="342"/>
      <c r="E23" s="342"/>
      <c r="G23" s="343"/>
      <c r="H23" s="343"/>
      <c r="I23" s="343"/>
      <c r="J23" s="343"/>
      <c r="K23" s="343"/>
      <c r="L23" s="343"/>
      <c r="M23" s="343"/>
      <c r="N23" s="344"/>
      <c r="O23" s="345"/>
      <c r="P23" s="12">
        <v>0</v>
      </c>
      <c r="Q23" s="22" t="s">
        <v>510</v>
      </c>
      <c r="R23" s="12">
        <v>0</v>
      </c>
      <c r="S23" s="345"/>
      <c r="T23" s="344"/>
      <c r="U23" s="343"/>
      <c r="V23" s="343"/>
      <c r="W23" s="343"/>
      <c r="X23" s="343"/>
      <c r="Y23" s="343"/>
      <c r="Z23" s="343"/>
      <c r="AA23" s="343"/>
      <c r="AB23" s="297"/>
      <c r="AC23" s="340"/>
      <c r="AD23" s="340"/>
      <c r="AE23" s="340"/>
      <c r="AF23" s="340"/>
      <c r="AG23" s="299"/>
    </row>
    <row r="24" spans="1:33" ht="20.100000000000001" customHeight="1" x14ac:dyDescent="0.15">
      <c r="A24" s="7"/>
      <c r="B24" s="44"/>
      <c r="C24" s="29"/>
      <c r="D24" s="29"/>
      <c r="E24" s="29"/>
      <c r="G24" s="45"/>
      <c r="H24" s="45"/>
      <c r="I24" s="45"/>
      <c r="J24" s="45"/>
      <c r="K24" s="45"/>
      <c r="L24" s="45"/>
      <c r="M24" s="45"/>
      <c r="N24" s="118"/>
      <c r="O24" s="119"/>
      <c r="P24" s="12"/>
      <c r="Q24" s="10"/>
      <c r="R24" s="27"/>
      <c r="S24" s="119"/>
      <c r="T24" s="118"/>
      <c r="U24" s="45"/>
      <c r="V24" s="45"/>
      <c r="W24" s="45"/>
      <c r="X24" s="45"/>
      <c r="Y24" s="45"/>
      <c r="Z24" s="45"/>
      <c r="AA24" s="45"/>
      <c r="AB24" s="101"/>
      <c r="AC24" s="24"/>
      <c r="AD24" s="24"/>
      <c r="AE24" s="25"/>
      <c r="AF24" s="25"/>
      <c r="AG24" s="93"/>
    </row>
    <row r="25" spans="1:33" ht="20.100000000000001" customHeight="1" x14ac:dyDescent="0.15">
      <c r="A25" s="7"/>
      <c r="B25" s="341" t="s">
        <v>500</v>
      </c>
      <c r="C25" s="342">
        <v>0.47916666666666669</v>
      </c>
      <c r="D25" s="342"/>
      <c r="E25" s="342"/>
      <c r="G25" s="343" t="str">
        <f>S7</f>
        <v>藤原ＦＣ</v>
      </c>
      <c r="H25" s="343"/>
      <c r="I25" s="343"/>
      <c r="J25" s="343"/>
      <c r="K25" s="343"/>
      <c r="L25" s="343"/>
      <c r="M25" s="343"/>
      <c r="N25" s="344">
        <f>P25+P26</f>
        <v>0</v>
      </c>
      <c r="O25" s="345" t="s">
        <v>486</v>
      </c>
      <c r="P25" s="12">
        <v>0</v>
      </c>
      <c r="Q25" s="22" t="s">
        <v>510</v>
      </c>
      <c r="R25" s="12">
        <v>0</v>
      </c>
      <c r="S25" s="345" t="s">
        <v>488</v>
      </c>
      <c r="T25" s="344">
        <f>R25+R26</f>
        <v>0</v>
      </c>
      <c r="U25" s="346" t="str">
        <f>AA7</f>
        <v>真岡西サッカークラブブリッツ</v>
      </c>
      <c r="V25" s="346"/>
      <c r="W25" s="346"/>
      <c r="X25" s="346"/>
      <c r="Y25" s="346"/>
      <c r="Z25" s="346"/>
      <c r="AA25" s="346"/>
      <c r="AB25" s="297" t="s">
        <v>479</v>
      </c>
      <c r="AC25" s="340" t="s">
        <v>496</v>
      </c>
      <c r="AD25" s="340" t="s">
        <v>497</v>
      </c>
      <c r="AE25" s="340" t="s">
        <v>495</v>
      </c>
      <c r="AF25" s="340">
        <v>2</v>
      </c>
      <c r="AG25" s="299" t="s">
        <v>483</v>
      </c>
    </row>
    <row r="26" spans="1:33" ht="20.100000000000001" customHeight="1" x14ac:dyDescent="0.15">
      <c r="A26" s="7"/>
      <c r="B26" s="341"/>
      <c r="C26" s="342"/>
      <c r="D26" s="342"/>
      <c r="E26" s="342"/>
      <c r="G26" s="343"/>
      <c r="H26" s="343"/>
      <c r="I26" s="343"/>
      <c r="J26" s="343"/>
      <c r="K26" s="343"/>
      <c r="L26" s="343"/>
      <c r="M26" s="343"/>
      <c r="N26" s="344"/>
      <c r="O26" s="345"/>
      <c r="P26" s="12">
        <v>0</v>
      </c>
      <c r="Q26" s="22" t="s">
        <v>510</v>
      </c>
      <c r="R26" s="12">
        <v>0</v>
      </c>
      <c r="S26" s="345"/>
      <c r="T26" s="344"/>
      <c r="U26" s="346"/>
      <c r="V26" s="346"/>
      <c r="W26" s="346"/>
      <c r="X26" s="346"/>
      <c r="Y26" s="346"/>
      <c r="Z26" s="346"/>
      <c r="AA26" s="346"/>
      <c r="AB26" s="297"/>
      <c r="AC26" s="340"/>
      <c r="AD26" s="340"/>
      <c r="AE26" s="340"/>
      <c r="AF26" s="340"/>
      <c r="AG26" s="299"/>
    </row>
    <row r="27" spans="1:33" ht="20.100000000000001" customHeight="1" x14ac:dyDescent="0.15">
      <c r="A27" s="7"/>
      <c r="C27" s="16"/>
      <c r="D27" s="16"/>
      <c r="E27" s="15"/>
      <c r="G27" s="45"/>
      <c r="H27" s="45"/>
      <c r="I27" s="10"/>
      <c r="J27" s="10"/>
      <c r="K27" s="45"/>
      <c r="L27" s="45"/>
      <c r="M27" s="10"/>
      <c r="N27" s="27"/>
      <c r="O27" s="45"/>
      <c r="P27" s="12"/>
      <c r="Q27" s="10"/>
      <c r="R27" s="27"/>
      <c r="S27" s="10"/>
      <c r="T27" s="12"/>
      <c r="U27" s="45"/>
      <c r="V27" s="10"/>
      <c r="W27" s="10"/>
      <c r="X27" s="45"/>
      <c r="Y27" s="45"/>
      <c r="Z27" s="10"/>
      <c r="AA27" s="10"/>
      <c r="AB27" s="101"/>
      <c r="AC27" s="24"/>
      <c r="AD27" s="24"/>
      <c r="AE27" s="25"/>
      <c r="AF27" s="25"/>
      <c r="AG27" s="93"/>
    </row>
    <row r="28" spans="1:33" ht="20.100000000000001" customHeight="1" x14ac:dyDescent="0.15">
      <c r="A28" s="7"/>
      <c r="B28" s="341" t="s">
        <v>501</v>
      </c>
      <c r="C28" s="342">
        <v>0.50694444444444442</v>
      </c>
      <c r="D28" s="342"/>
      <c r="E28" s="342"/>
      <c r="G28" s="343" t="str">
        <f>J7</f>
        <v>ＴＯＣＨＩＧＩ　ＫＯＵ　ＦＣ</v>
      </c>
      <c r="H28" s="343"/>
      <c r="I28" s="343"/>
      <c r="J28" s="343"/>
      <c r="K28" s="343"/>
      <c r="L28" s="343"/>
      <c r="M28" s="343"/>
      <c r="N28" s="344">
        <f>P28+P29</f>
        <v>0</v>
      </c>
      <c r="O28" s="345" t="s">
        <v>486</v>
      </c>
      <c r="P28" s="12">
        <v>0</v>
      </c>
      <c r="Q28" s="22" t="s">
        <v>510</v>
      </c>
      <c r="R28" s="12">
        <v>0</v>
      </c>
      <c r="S28" s="345" t="s">
        <v>488</v>
      </c>
      <c r="T28" s="344">
        <f>R28+R29</f>
        <v>0</v>
      </c>
      <c r="U28" s="343" t="str">
        <f>N7</f>
        <v>ブラッドレスサッカークラブ</v>
      </c>
      <c r="V28" s="343"/>
      <c r="W28" s="343"/>
      <c r="X28" s="343"/>
      <c r="Y28" s="343"/>
      <c r="Z28" s="343"/>
      <c r="AA28" s="343"/>
      <c r="AB28" s="297" t="s">
        <v>479</v>
      </c>
      <c r="AC28" s="340" t="s">
        <v>498</v>
      </c>
      <c r="AD28" s="340" t="s">
        <v>489</v>
      </c>
      <c r="AE28" s="340" t="s">
        <v>490</v>
      </c>
      <c r="AF28" s="340">
        <v>4</v>
      </c>
      <c r="AG28" s="299" t="s">
        <v>483</v>
      </c>
    </row>
    <row r="29" spans="1:33" ht="20.100000000000001" customHeight="1" x14ac:dyDescent="0.15">
      <c r="A29" s="7"/>
      <c r="B29" s="341"/>
      <c r="C29" s="342"/>
      <c r="D29" s="342"/>
      <c r="E29" s="342"/>
      <c r="G29" s="343"/>
      <c r="H29" s="343"/>
      <c r="I29" s="343"/>
      <c r="J29" s="343"/>
      <c r="K29" s="343"/>
      <c r="L29" s="343"/>
      <c r="M29" s="343"/>
      <c r="N29" s="344"/>
      <c r="O29" s="345"/>
      <c r="P29" s="12">
        <v>0</v>
      </c>
      <c r="Q29" s="22" t="s">
        <v>510</v>
      </c>
      <c r="R29" s="12">
        <v>0</v>
      </c>
      <c r="S29" s="345"/>
      <c r="T29" s="344"/>
      <c r="U29" s="343"/>
      <c r="V29" s="343"/>
      <c r="W29" s="343"/>
      <c r="X29" s="343"/>
      <c r="Y29" s="343"/>
      <c r="Z29" s="343"/>
      <c r="AA29" s="343"/>
      <c r="AB29" s="297"/>
      <c r="AC29" s="340"/>
      <c r="AD29" s="340"/>
      <c r="AE29" s="340"/>
      <c r="AF29" s="340"/>
      <c r="AG29" s="299"/>
    </row>
    <row r="30" spans="1:33" ht="20.100000000000001" customHeight="1" x14ac:dyDescent="0.15">
      <c r="A30" s="7"/>
      <c r="C30" s="16"/>
      <c r="D30" s="16"/>
      <c r="E30" s="15"/>
      <c r="G30" s="45"/>
      <c r="H30" s="45"/>
      <c r="I30" s="10"/>
      <c r="J30" s="10"/>
      <c r="K30" s="45"/>
      <c r="L30" s="45"/>
      <c r="M30" s="10"/>
      <c r="N30" s="27"/>
      <c r="O30" s="45"/>
      <c r="P30" s="12"/>
      <c r="Q30" s="10"/>
      <c r="R30" s="27"/>
      <c r="S30" s="10"/>
      <c r="T30" s="12"/>
      <c r="U30" s="45"/>
      <c r="V30" s="10"/>
      <c r="W30" s="10"/>
      <c r="X30" s="45"/>
      <c r="Y30" s="45"/>
      <c r="Z30" s="10"/>
      <c r="AA30" s="10"/>
      <c r="AB30" s="101"/>
      <c r="AC30" s="86"/>
      <c r="AD30" s="24"/>
      <c r="AE30" s="24"/>
      <c r="AF30" s="25"/>
      <c r="AG30" s="102"/>
    </row>
    <row r="31" spans="1:33" ht="20.100000000000001" customHeight="1" x14ac:dyDescent="0.15">
      <c r="A31" s="7"/>
      <c r="B31" s="341" t="s">
        <v>502</v>
      </c>
      <c r="C31" s="342">
        <v>0.53472222222222221</v>
      </c>
      <c r="D31" s="342"/>
      <c r="E31" s="342"/>
      <c r="G31" s="343" t="str">
        <f>W7</f>
        <v>阿久津サッカークラブ</v>
      </c>
      <c r="H31" s="343"/>
      <c r="I31" s="343"/>
      <c r="J31" s="343"/>
      <c r="K31" s="343"/>
      <c r="L31" s="343"/>
      <c r="M31" s="343"/>
      <c r="N31" s="344">
        <f>P31+P32</f>
        <v>0</v>
      </c>
      <c r="O31" s="345" t="s">
        <v>486</v>
      </c>
      <c r="P31" s="12">
        <v>0</v>
      </c>
      <c r="Q31" s="22" t="s">
        <v>510</v>
      </c>
      <c r="R31" s="12">
        <v>0</v>
      </c>
      <c r="S31" s="345" t="s">
        <v>488</v>
      </c>
      <c r="T31" s="344">
        <f>R31+R32</f>
        <v>0</v>
      </c>
      <c r="U31" s="346" t="str">
        <f>AA7</f>
        <v>真岡西サッカークラブブリッツ</v>
      </c>
      <c r="V31" s="346"/>
      <c r="W31" s="346"/>
      <c r="X31" s="346"/>
      <c r="Y31" s="346"/>
      <c r="Z31" s="346"/>
      <c r="AA31" s="346"/>
      <c r="AB31" s="297" t="s">
        <v>479</v>
      </c>
      <c r="AC31" s="340" t="s">
        <v>495</v>
      </c>
      <c r="AD31" s="340" t="s">
        <v>496</v>
      </c>
      <c r="AE31" s="340" t="s">
        <v>497</v>
      </c>
      <c r="AF31" s="340">
        <v>1</v>
      </c>
      <c r="AG31" s="299" t="s">
        <v>483</v>
      </c>
    </row>
    <row r="32" spans="1:33" ht="20.100000000000001" customHeight="1" x14ac:dyDescent="0.15">
      <c r="A32" s="7"/>
      <c r="B32" s="341"/>
      <c r="C32" s="342"/>
      <c r="D32" s="342"/>
      <c r="E32" s="342"/>
      <c r="G32" s="343"/>
      <c r="H32" s="343"/>
      <c r="I32" s="343"/>
      <c r="J32" s="343"/>
      <c r="K32" s="343"/>
      <c r="L32" s="343"/>
      <c r="M32" s="343"/>
      <c r="N32" s="344"/>
      <c r="O32" s="345"/>
      <c r="P32" s="12">
        <v>0</v>
      </c>
      <c r="Q32" s="22" t="s">
        <v>510</v>
      </c>
      <c r="R32" s="12">
        <v>0</v>
      </c>
      <c r="S32" s="345"/>
      <c r="T32" s="344"/>
      <c r="U32" s="346"/>
      <c r="V32" s="346"/>
      <c r="W32" s="346"/>
      <c r="X32" s="346"/>
      <c r="Y32" s="346"/>
      <c r="Z32" s="346"/>
      <c r="AA32" s="346"/>
      <c r="AB32" s="297"/>
      <c r="AC32" s="340"/>
      <c r="AD32" s="340"/>
      <c r="AE32" s="340"/>
      <c r="AF32" s="340"/>
      <c r="AG32" s="299"/>
    </row>
    <row r="33" spans="1:33" ht="20.100000000000001" customHeight="1" x14ac:dyDescent="0.15">
      <c r="B33" s="44"/>
      <c r="C33" s="23"/>
      <c r="D33" s="23"/>
      <c r="E33" s="23"/>
      <c r="G33" s="45"/>
      <c r="H33" s="45"/>
      <c r="I33" s="45"/>
      <c r="J33" s="45"/>
      <c r="K33" s="45"/>
      <c r="L33" s="45"/>
      <c r="M33" s="45"/>
      <c r="N33" s="21"/>
      <c r="O33" s="119"/>
      <c r="P33" s="45"/>
      <c r="Q33" s="22"/>
      <c r="R33" s="10"/>
      <c r="S33" s="119"/>
      <c r="T33" s="21"/>
      <c r="U33" s="45"/>
      <c r="V33" s="45"/>
      <c r="W33" s="45"/>
      <c r="X33" s="45"/>
      <c r="Y33" s="45"/>
      <c r="Z33" s="45"/>
      <c r="AA33" s="45"/>
      <c r="AB33" s="86"/>
      <c r="AC33" s="86"/>
      <c r="AF33" s="86"/>
      <c r="AG33" s="86"/>
    </row>
    <row r="34" spans="1:33" ht="20.100000000000001" customHeight="1" x14ac:dyDescent="0.15">
      <c r="C34" s="304" t="str">
        <f>J3</f>
        <v>U</v>
      </c>
      <c r="D34" s="305"/>
      <c r="E34" s="305"/>
      <c r="F34" s="306"/>
      <c r="G34" s="379" t="str">
        <f>C36</f>
        <v>南イレブン</v>
      </c>
      <c r="H34" s="380"/>
      <c r="I34" s="379" t="str">
        <f>C38</f>
        <v>ＴＯＣＨＩＧＩ　ＫＯＵ　ＦＣ</v>
      </c>
      <c r="J34" s="380"/>
      <c r="K34" s="332" t="str">
        <f>C40</f>
        <v>ブラッドレスサッカークラブ</v>
      </c>
      <c r="L34" s="333"/>
      <c r="M34" s="324" t="s">
        <v>503</v>
      </c>
      <c r="N34" s="324" t="s">
        <v>504</v>
      </c>
      <c r="O34" s="324" t="s">
        <v>511</v>
      </c>
      <c r="P34" s="324" t="s">
        <v>505</v>
      </c>
      <c r="R34" s="326" t="str">
        <f>W3</f>
        <v>UU</v>
      </c>
      <c r="S34" s="327"/>
      <c r="T34" s="327"/>
      <c r="U34" s="328"/>
      <c r="V34" s="316" t="str">
        <f>R36</f>
        <v>藤原ＦＣ</v>
      </c>
      <c r="W34" s="317"/>
      <c r="X34" s="379" t="str">
        <f>R38</f>
        <v>阿久津サッカークラブ</v>
      </c>
      <c r="Y34" s="380"/>
      <c r="Z34" s="383" t="str">
        <f>R40</f>
        <v>真岡西サッカークラブブリッツ</v>
      </c>
      <c r="AA34" s="384"/>
      <c r="AB34" s="324" t="s">
        <v>503</v>
      </c>
      <c r="AC34" s="324" t="s">
        <v>504</v>
      </c>
      <c r="AD34" s="324" t="s">
        <v>511</v>
      </c>
      <c r="AE34" s="324" t="s">
        <v>505</v>
      </c>
    </row>
    <row r="35" spans="1:33" ht="20.100000000000001" customHeight="1" x14ac:dyDescent="0.15">
      <c r="C35" s="307"/>
      <c r="D35" s="308"/>
      <c r="E35" s="308"/>
      <c r="F35" s="309"/>
      <c r="G35" s="381"/>
      <c r="H35" s="382"/>
      <c r="I35" s="381"/>
      <c r="J35" s="382"/>
      <c r="K35" s="334"/>
      <c r="L35" s="335"/>
      <c r="M35" s="325"/>
      <c r="N35" s="325"/>
      <c r="O35" s="325"/>
      <c r="P35" s="325"/>
      <c r="R35" s="329"/>
      <c r="S35" s="330"/>
      <c r="T35" s="330"/>
      <c r="U35" s="331"/>
      <c r="V35" s="318"/>
      <c r="W35" s="319"/>
      <c r="X35" s="381"/>
      <c r="Y35" s="382"/>
      <c r="Z35" s="385"/>
      <c r="AA35" s="386"/>
      <c r="AB35" s="325"/>
      <c r="AC35" s="325"/>
      <c r="AD35" s="325"/>
      <c r="AE35" s="325"/>
    </row>
    <row r="36" spans="1:33" ht="20.100000000000001" customHeight="1" x14ac:dyDescent="0.15">
      <c r="C36" s="304" t="str">
        <f>F7</f>
        <v>南イレブン</v>
      </c>
      <c r="D36" s="305"/>
      <c r="E36" s="305"/>
      <c r="F36" s="306"/>
      <c r="G36" s="399"/>
      <c r="H36" s="400"/>
      <c r="I36" s="28">
        <f>N16</f>
        <v>0</v>
      </c>
      <c r="J36" s="28">
        <f>T16</f>
        <v>0</v>
      </c>
      <c r="K36" s="28">
        <f>N22</f>
        <v>0</v>
      </c>
      <c r="L36" s="28">
        <f>T22</f>
        <v>0</v>
      </c>
      <c r="M36" s="314">
        <f>COUNTIF(G37:L37,"○")*3+COUNTIF(G37:L37,"△")</f>
        <v>2</v>
      </c>
      <c r="N36" s="393">
        <f>O36-J36-L36</f>
        <v>0</v>
      </c>
      <c r="O36" s="393">
        <f>I36+K36</f>
        <v>0</v>
      </c>
      <c r="P36" s="395"/>
      <c r="R36" s="304" t="str">
        <f>S7</f>
        <v>藤原ＦＣ</v>
      </c>
      <c r="S36" s="305"/>
      <c r="T36" s="305"/>
      <c r="U36" s="306"/>
      <c r="V36" s="399"/>
      <c r="W36" s="400"/>
      <c r="X36" s="28">
        <f>N19</f>
        <v>0</v>
      </c>
      <c r="Y36" s="28">
        <f>T19</f>
        <v>0</v>
      </c>
      <c r="Z36" s="28">
        <f>N25</f>
        <v>0</v>
      </c>
      <c r="AA36" s="28">
        <f>T25</f>
        <v>0</v>
      </c>
      <c r="AB36" s="314">
        <f>COUNTIF(V37:AA37,"○")*3+COUNTIF(V37:AA37,"△")</f>
        <v>2</v>
      </c>
      <c r="AC36" s="393">
        <f>AD36-Y36-AA36</f>
        <v>0</v>
      </c>
      <c r="AD36" s="393">
        <f>X36+Z36</f>
        <v>0</v>
      </c>
      <c r="AE36" s="395"/>
    </row>
    <row r="37" spans="1:33" ht="20.100000000000001" customHeight="1" x14ac:dyDescent="0.15">
      <c r="C37" s="307"/>
      <c r="D37" s="308"/>
      <c r="E37" s="308"/>
      <c r="F37" s="309"/>
      <c r="G37" s="401"/>
      <c r="H37" s="402"/>
      <c r="I37" s="397" t="str">
        <f>IF(I36&gt;J36,"○",IF(I36&lt;J36,"×",IF(I36=J36,"△")))</f>
        <v>△</v>
      </c>
      <c r="J37" s="398"/>
      <c r="K37" s="397" t="str">
        <f>IF(K36&gt;L36,"○",IF(K36&lt;L36,"×",IF(K36=L36,"△")))</f>
        <v>△</v>
      </c>
      <c r="L37" s="398"/>
      <c r="M37" s="315"/>
      <c r="N37" s="394"/>
      <c r="O37" s="394"/>
      <c r="P37" s="396"/>
      <c r="R37" s="307"/>
      <c r="S37" s="308"/>
      <c r="T37" s="308"/>
      <c r="U37" s="309"/>
      <c r="V37" s="401"/>
      <c r="W37" s="402"/>
      <c r="X37" s="397" t="str">
        <f>IF(X36&gt;Y36,"○",IF(X36&lt;Y36,"×",IF(X36=Y36,"△")))</f>
        <v>△</v>
      </c>
      <c r="Y37" s="398"/>
      <c r="Z37" s="397" t="str">
        <f t="shared" ref="Z37" si="0">IF(Z36&gt;AA36,"○",IF(Z36&lt;AA36,"×",IF(Z36=AA36,"△")))</f>
        <v>△</v>
      </c>
      <c r="AA37" s="398"/>
      <c r="AB37" s="315"/>
      <c r="AC37" s="394"/>
      <c r="AD37" s="394"/>
      <c r="AE37" s="396"/>
    </row>
    <row r="38" spans="1:33" ht="20.100000000000001" customHeight="1" x14ac:dyDescent="0.15">
      <c r="C38" s="304" t="str">
        <f>J7</f>
        <v>ＴＯＣＨＩＧＩ　ＫＯＵ　ＦＣ</v>
      </c>
      <c r="D38" s="305"/>
      <c r="E38" s="305"/>
      <c r="F38" s="306"/>
      <c r="G38" s="28">
        <f>J36</f>
        <v>0</v>
      </c>
      <c r="H38" s="28">
        <f>I36</f>
        <v>0</v>
      </c>
      <c r="I38" s="399"/>
      <c r="J38" s="400"/>
      <c r="K38" s="28">
        <f>N28</f>
        <v>0</v>
      </c>
      <c r="L38" s="28">
        <f>T28</f>
        <v>0</v>
      </c>
      <c r="M38" s="314">
        <f>COUNTIF(G39:L39,"○")*3+COUNTIF(G39:L39,"△")</f>
        <v>2</v>
      </c>
      <c r="N38" s="393">
        <f>O38-H38-L38</f>
        <v>0</v>
      </c>
      <c r="O38" s="393">
        <f>G38+K38</f>
        <v>0</v>
      </c>
      <c r="P38" s="395"/>
      <c r="R38" s="304" t="str">
        <f>W7</f>
        <v>阿久津サッカークラブ</v>
      </c>
      <c r="S38" s="305"/>
      <c r="T38" s="305"/>
      <c r="U38" s="306"/>
      <c r="V38" s="28">
        <f>Y36</f>
        <v>0</v>
      </c>
      <c r="W38" s="28">
        <f>X36</f>
        <v>0</v>
      </c>
      <c r="X38" s="399"/>
      <c r="Y38" s="400"/>
      <c r="Z38" s="28">
        <f>N31</f>
        <v>0</v>
      </c>
      <c r="AA38" s="28">
        <f>T31</f>
        <v>0</v>
      </c>
      <c r="AB38" s="314">
        <f>COUNTIF(V39:AA39,"○")*3+COUNTIF(V39:AA39,"△")</f>
        <v>2</v>
      </c>
      <c r="AC38" s="393">
        <f>AD38-W38-AA38</f>
        <v>0</v>
      </c>
      <c r="AD38" s="393">
        <f>V38+Z38</f>
        <v>0</v>
      </c>
      <c r="AE38" s="395"/>
    </row>
    <row r="39" spans="1:33" ht="20.100000000000001" customHeight="1" x14ac:dyDescent="0.15">
      <c r="C39" s="307"/>
      <c r="D39" s="308"/>
      <c r="E39" s="308"/>
      <c r="F39" s="309"/>
      <c r="G39" s="397" t="str">
        <f>IF(G38&gt;H38,"○",IF(G38&lt;H38,"×",IF(G38=H38,"△")))</f>
        <v>△</v>
      </c>
      <c r="H39" s="398"/>
      <c r="I39" s="401"/>
      <c r="J39" s="402"/>
      <c r="K39" s="397" t="str">
        <f>IF(K38&gt;L38,"○",IF(K38&lt;L38,"×",IF(K38=L38,"△")))</f>
        <v>△</v>
      </c>
      <c r="L39" s="398"/>
      <c r="M39" s="315"/>
      <c r="N39" s="394"/>
      <c r="O39" s="394"/>
      <c r="P39" s="396"/>
      <c r="R39" s="307"/>
      <c r="S39" s="308"/>
      <c r="T39" s="308"/>
      <c r="U39" s="309"/>
      <c r="V39" s="397" t="str">
        <f>IF(V38&gt;W38,"○",IF(V38&lt;W38,"×",IF(V38=W38,"△")))</f>
        <v>△</v>
      </c>
      <c r="W39" s="398"/>
      <c r="X39" s="401"/>
      <c r="Y39" s="402"/>
      <c r="Z39" s="397" t="str">
        <f t="shared" ref="Z39" si="1">IF(Z38&gt;AA38,"○",IF(Z38&lt;AA38,"×",IF(Z38=AA38,"△")))</f>
        <v>△</v>
      </c>
      <c r="AA39" s="398"/>
      <c r="AB39" s="315"/>
      <c r="AC39" s="394"/>
      <c r="AD39" s="394"/>
      <c r="AE39" s="396"/>
    </row>
    <row r="40" spans="1:33" ht="20.100000000000001" customHeight="1" x14ac:dyDescent="0.15">
      <c r="C40" s="304" t="str">
        <f>N7</f>
        <v>ブラッドレスサッカークラブ</v>
      </c>
      <c r="D40" s="305"/>
      <c r="E40" s="305"/>
      <c r="F40" s="306"/>
      <c r="G40" s="28">
        <f>L36</f>
        <v>0</v>
      </c>
      <c r="H40" s="28">
        <f>K36</f>
        <v>0</v>
      </c>
      <c r="I40" s="28">
        <f>L38</f>
        <v>0</v>
      </c>
      <c r="J40" s="28">
        <f>K38</f>
        <v>0</v>
      </c>
      <c r="K40" s="399"/>
      <c r="L40" s="400"/>
      <c r="M40" s="314">
        <f>COUNTIF(G41:L41,"○")*3+COUNTIF(G41:L41,"△")</f>
        <v>2</v>
      </c>
      <c r="N40" s="393">
        <f>O40-H40-J40</f>
        <v>0</v>
      </c>
      <c r="O40" s="393">
        <f>G40+I40</f>
        <v>0</v>
      </c>
      <c r="P40" s="395"/>
      <c r="R40" s="304" t="str">
        <f>AA7</f>
        <v>真岡西サッカークラブブリッツ</v>
      </c>
      <c r="S40" s="305"/>
      <c r="T40" s="305"/>
      <c r="U40" s="306"/>
      <c r="V40" s="28">
        <f>AA36</f>
        <v>0</v>
      </c>
      <c r="W40" s="28">
        <f>Z36</f>
        <v>0</v>
      </c>
      <c r="X40" s="28">
        <f>AA38</f>
        <v>0</v>
      </c>
      <c r="Y40" s="28">
        <f>Z38</f>
        <v>0</v>
      </c>
      <c r="Z40" s="399"/>
      <c r="AA40" s="400"/>
      <c r="AB40" s="314">
        <f>COUNTIF(V41:AA41,"○")*3+COUNTIF(V41:AA41,"△")</f>
        <v>2</v>
      </c>
      <c r="AC40" s="393">
        <f>AD40-W40-Y40</f>
        <v>0</v>
      </c>
      <c r="AD40" s="393">
        <f>V40+X40</f>
        <v>0</v>
      </c>
      <c r="AE40" s="395"/>
    </row>
    <row r="41" spans="1:33" ht="20.100000000000001" customHeight="1" x14ac:dyDescent="0.15">
      <c r="C41" s="307"/>
      <c r="D41" s="308"/>
      <c r="E41" s="308"/>
      <c r="F41" s="309"/>
      <c r="G41" s="397" t="str">
        <f>IF(G40&gt;H40,"○",IF(G40&lt;H40,"×",IF(G40=H40,"△")))</f>
        <v>△</v>
      </c>
      <c r="H41" s="398"/>
      <c r="I41" s="397" t="str">
        <f>IF(I40&gt;J40,"○",IF(I40&lt;J40,"×",IF(I40=J40,"△")))</f>
        <v>△</v>
      </c>
      <c r="J41" s="398"/>
      <c r="K41" s="401"/>
      <c r="L41" s="402"/>
      <c r="M41" s="315"/>
      <c r="N41" s="394"/>
      <c r="O41" s="394"/>
      <c r="P41" s="396"/>
      <c r="R41" s="307"/>
      <c r="S41" s="308"/>
      <c r="T41" s="308"/>
      <c r="U41" s="309"/>
      <c r="V41" s="397" t="str">
        <f>IF(V40&gt;W40,"○",IF(V40&lt;W40,"×",IF(V40=W40,"△")))</f>
        <v>△</v>
      </c>
      <c r="W41" s="398"/>
      <c r="X41" s="397" t="str">
        <f>IF(X40&gt;Y40,"○",IF(X40&lt;Y40,"×",IF(X40=Y40,"△")))</f>
        <v>△</v>
      </c>
      <c r="Y41" s="398"/>
      <c r="Z41" s="401"/>
      <c r="AA41" s="402"/>
      <c r="AB41" s="315"/>
      <c r="AC41" s="394"/>
      <c r="AD41" s="394"/>
      <c r="AE41" s="396"/>
    </row>
    <row r="42" spans="1:33" ht="20.100000000000001" customHeight="1" x14ac:dyDescent="0.15"/>
    <row r="43" spans="1:33" ht="20.100000000000001" customHeight="1" x14ac:dyDescent="0.15"/>
    <row r="44" spans="1:33" ht="21.95" customHeight="1" x14ac:dyDescent="0.15">
      <c r="A44" s="354" t="str">
        <f>U12組合せ①!B3</f>
        <v>■第1日  2月26日  一次リーグ</v>
      </c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N44" s="355" t="s">
        <v>586</v>
      </c>
      <c r="O44" s="355"/>
      <c r="P44" s="355"/>
      <c r="Q44" s="355"/>
      <c r="R44" s="355"/>
      <c r="T44" s="356" t="s">
        <v>587</v>
      </c>
      <c r="U44" s="356"/>
      <c r="V44" s="356"/>
      <c r="W44" s="356"/>
      <c r="X44" s="357" t="str">
        <f>U12組合せ①!T43</f>
        <v>足利本町グランド</v>
      </c>
      <c r="Y44" s="357"/>
      <c r="Z44" s="357"/>
      <c r="AA44" s="357"/>
      <c r="AB44" s="357"/>
      <c r="AC44" s="357"/>
      <c r="AD44" s="357"/>
      <c r="AE44" s="357"/>
      <c r="AF44" s="357"/>
      <c r="AG44" s="357"/>
    </row>
    <row r="45" spans="1:33" ht="20.100000000000001" customHeight="1" x14ac:dyDescent="0.15">
      <c r="A45" s="117"/>
      <c r="B45" s="117"/>
      <c r="C45" s="117"/>
      <c r="D45" s="117"/>
      <c r="E45" s="117"/>
      <c r="F45" s="117"/>
      <c r="G45" s="117"/>
      <c r="H45" s="14"/>
      <c r="I45" s="115"/>
      <c r="J45" s="115"/>
      <c r="K45" s="115"/>
      <c r="L45" s="115"/>
      <c r="N45" s="115"/>
      <c r="O45" s="115"/>
      <c r="P45" s="115"/>
      <c r="Q45" s="115"/>
      <c r="R45" s="115"/>
      <c r="T45" s="87"/>
      <c r="U45" s="87"/>
      <c r="V45" s="87"/>
      <c r="W45" s="87"/>
      <c r="X45" s="116"/>
      <c r="Y45" s="116"/>
      <c r="AA45" s="20"/>
      <c r="AB45" s="100"/>
      <c r="AC45" s="100"/>
      <c r="AD45" s="100"/>
      <c r="AE45" s="100"/>
      <c r="AF45" s="100"/>
      <c r="AG45" s="100"/>
    </row>
    <row r="46" spans="1:33" ht="20.100000000000001" customHeight="1" x14ac:dyDescent="0.15">
      <c r="F46" s="29"/>
      <c r="J46" s="358" t="s">
        <v>588</v>
      </c>
      <c r="K46" s="358"/>
      <c r="W46" s="358" t="s">
        <v>589</v>
      </c>
      <c r="X46" s="358"/>
      <c r="Z46" s="20"/>
      <c r="AA46" s="20"/>
      <c r="AB46" s="100"/>
      <c r="AC46" s="100"/>
      <c r="AD46" s="100"/>
      <c r="AE46" s="100"/>
      <c r="AF46" s="100"/>
      <c r="AG46" s="100"/>
    </row>
    <row r="47" spans="1:33" ht="20.100000000000001" customHeight="1" x14ac:dyDescent="0.15">
      <c r="G47" s="2"/>
      <c r="H47" s="2"/>
      <c r="I47" s="2"/>
      <c r="J47" s="3"/>
      <c r="K47" s="2"/>
      <c r="L47" s="2"/>
      <c r="M47" s="2"/>
      <c r="N47" s="2"/>
      <c r="T47" s="2"/>
      <c r="U47" s="2"/>
      <c r="V47" s="2"/>
      <c r="W47" s="2"/>
      <c r="X47" s="19"/>
      <c r="Y47" s="2"/>
      <c r="Z47" s="20"/>
      <c r="AA47" s="20"/>
      <c r="AB47" s="100"/>
      <c r="AC47" s="100"/>
      <c r="AD47" s="100"/>
      <c r="AE47" s="100"/>
      <c r="AF47" s="100"/>
      <c r="AG47" s="100"/>
    </row>
    <row r="48" spans="1:33" ht="20.100000000000001" customHeight="1" x14ac:dyDescent="0.15">
      <c r="F48" s="4"/>
      <c r="H48" s="5"/>
      <c r="J48" s="6"/>
      <c r="K48" s="5"/>
      <c r="N48" s="4"/>
      <c r="S48" s="4"/>
      <c r="V48" s="5"/>
      <c r="W48" s="6"/>
      <c r="Y48" s="5"/>
      <c r="Z48" s="5"/>
      <c r="AA48" s="6"/>
      <c r="AB48" s="17"/>
    </row>
    <row r="49" spans="1:33" ht="20.100000000000001" customHeight="1" x14ac:dyDescent="0.15">
      <c r="B49" s="359"/>
      <c r="C49" s="359"/>
      <c r="D49" s="7"/>
      <c r="E49" s="7"/>
      <c r="F49" s="250">
        <v>1</v>
      </c>
      <c r="G49" s="250"/>
      <c r="H49" s="11"/>
      <c r="I49" s="11"/>
      <c r="J49" s="250">
        <v>2</v>
      </c>
      <c r="K49" s="250"/>
      <c r="L49" s="11"/>
      <c r="M49" s="11"/>
      <c r="N49" s="250">
        <v>3</v>
      </c>
      <c r="O49" s="250"/>
      <c r="P49" s="26"/>
      <c r="Q49" s="11"/>
      <c r="R49" s="11"/>
      <c r="S49" s="250">
        <v>4</v>
      </c>
      <c r="T49" s="250"/>
      <c r="U49" s="11"/>
      <c r="V49" s="11"/>
      <c r="W49" s="250">
        <v>5</v>
      </c>
      <c r="X49" s="250"/>
      <c r="Y49" s="11"/>
      <c r="Z49" s="11"/>
      <c r="AA49" s="250">
        <v>6</v>
      </c>
      <c r="AB49" s="250"/>
      <c r="AC49" s="7"/>
      <c r="AD49" s="7"/>
      <c r="AE49" s="360"/>
      <c r="AF49" s="361"/>
    </row>
    <row r="50" spans="1:33" ht="20.100000000000001" customHeight="1" x14ac:dyDescent="0.15">
      <c r="B50" s="347"/>
      <c r="C50" s="347"/>
      <c r="D50" s="8"/>
      <c r="E50" s="8"/>
      <c r="F50" s="411" t="str">
        <f>U12組合せ①!U47</f>
        <v>カテット白沢サッカースクール</v>
      </c>
      <c r="G50" s="411"/>
      <c r="H50" s="8"/>
      <c r="I50" s="8"/>
      <c r="J50" s="348" t="str">
        <f>U12組合せ①!W47</f>
        <v>本郷北フットボールクラブ</v>
      </c>
      <c r="K50" s="348"/>
      <c r="L50" s="8"/>
      <c r="M50" s="8"/>
      <c r="N50" s="348" t="str">
        <f>U12組合せ①!Y47</f>
        <v>ＦＣグランディール宇都宮</v>
      </c>
      <c r="O50" s="348"/>
      <c r="P50" s="9"/>
      <c r="Q50" s="8"/>
      <c r="R50" s="8"/>
      <c r="S50" s="348" t="str">
        <f>U12組合せ①!AB47</f>
        <v>陽東サッカースポーツ少年団</v>
      </c>
      <c r="T50" s="348"/>
      <c r="U50" s="8"/>
      <c r="V50" s="8"/>
      <c r="W50" s="411" t="str">
        <f>U12組合せ①!AD47</f>
        <v>雀宮フットボールクラブ</v>
      </c>
      <c r="X50" s="411"/>
      <c r="Y50" s="8"/>
      <c r="Z50" s="8"/>
      <c r="AA50" s="411" t="str">
        <f>U12組合せ①!AF47</f>
        <v>御厨フットボールクラブ</v>
      </c>
      <c r="AB50" s="411"/>
      <c r="AC50" s="8"/>
      <c r="AD50" s="8"/>
      <c r="AE50" s="352"/>
      <c r="AF50" s="353"/>
    </row>
    <row r="51" spans="1:33" ht="20.100000000000001" customHeight="1" x14ac:dyDescent="0.15">
      <c r="B51" s="347"/>
      <c r="C51" s="347"/>
      <c r="D51" s="8"/>
      <c r="E51" s="8"/>
      <c r="F51" s="411"/>
      <c r="G51" s="411"/>
      <c r="H51" s="8"/>
      <c r="I51" s="8"/>
      <c r="J51" s="348"/>
      <c r="K51" s="348"/>
      <c r="L51" s="8"/>
      <c r="M51" s="8"/>
      <c r="N51" s="348"/>
      <c r="O51" s="348"/>
      <c r="P51" s="9"/>
      <c r="Q51" s="8"/>
      <c r="R51" s="8"/>
      <c r="S51" s="348"/>
      <c r="T51" s="348"/>
      <c r="U51" s="8"/>
      <c r="V51" s="8"/>
      <c r="W51" s="411"/>
      <c r="X51" s="411"/>
      <c r="Y51" s="8"/>
      <c r="Z51" s="8"/>
      <c r="AA51" s="411"/>
      <c r="AB51" s="411"/>
      <c r="AC51" s="8"/>
      <c r="AD51" s="8"/>
      <c r="AE51" s="352"/>
      <c r="AF51" s="353"/>
    </row>
    <row r="52" spans="1:33" ht="20.100000000000001" customHeight="1" x14ac:dyDescent="0.15">
      <c r="B52" s="347"/>
      <c r="C52" s="347"/>
      <c r="D52" s="8"/>
      <c r="E52" s="8"/>
      <c r="F52" s="411"/>
      <c r="G52" s="411"/>
      <c r="H52" s="8"/>
      <c r="I52" s="8"/>
      <c r="J52" s="348"/>
      <c r="K52" s="348"/>
      <c r="L52" s="8"/>
      <c r="M52" s="8"/>
      <c r="N52" s="348"/>
      <c r="O52" s="348"/>
      <c r="P52" s="9"/>
      <c r="Q52" s="8"/>
      <c r="R52" s="8"/>
      <c r="S52" s="348"/>
      <c r="T52" s="348"/>
      <c r="U52" s="8"/>
      <c r="V52" s="8"/>
      <c r="W52" s="411"/>
      <c r="X52" s="411"/>
      <c r="Y52" s="8"/>
      <c r="Z52" s="8"/>
      <c r="AA52" s="411"/>
      <c r="AB52" s="411"/>
      <c r="AC52" s="8"/>
      <c r="AD52" s="8"/>
      <c r="AE52" s="352"/>
      <c r="AF52" s="353"/>
    </row>
    <row r="53" spans="1:33" ht="20.100000000000001" customHeight="1" x14ac:dyDescent="0.15">
      <c r="B53" s="347"/>
      <c r="C53" s="347"/>
      <c r="D53" s="8"/>
      <c r="E53" s="8"/>
      <c r="F53" s="411"/>
      <c r="G53" s="411"/>
      <c r="H53" s="8"/>
      <c r="I53" s="8"/>
      <c r="J53" s="348"/>
      <c r="K53" s="348"/>
      <c r="L53" s="8"/>
      <c r="M53" s="8"/>
      <c r="N53" s="348"/>
      <c r="O53" s="348"/>
      <c r="P53" s="9"/>
      <c r="Q53" s="8"/>
      <c r="R53" s="8"/>
      <c r="S53" s="348"/>
      <c r="T53" s="348"/>
      <c r="U53" s="8"/>
      <c r="V53" s="8"/>
      <c r="W53" s="411"/>
      <c r="X53" s="411"/>
      <c r="Y53" s="8"/>
      <c r="Z53" s="8"/>
      <c r="AA53" s="411"/>
      <c r="AB53" s="411"/>
      <c r="AC53" s="8"/>
      <c r="AD53" s="8"/>
      <c r="AE53" s="352"/>
      <c r="AF53" s="353"/>
    </row>
    <row r="54" spans="1:33" ht="20.100000000000001" customHeight="1" x14ac:dyDescent="0.15">
      <c r="B54" s="347"/>
      <c r="C54" s="347"/>
      <c r="D54" s="8"/>
      <c r="E54" s="8"/>
      <c r="F54" s="411"/>
      <c r="G54" s="411"/>
      <c r="H54" s="8"/>
      <c r="I54" s="8"/>
      <c r="J54" s="348"/>
      <c r="K54" s="348"/>
      <c r="L54" s="8"/>
      <c r="M54" s="8"/>
      <c r="N54" s="348"/>
      <c r="O54" s="348"/>
      <c r="P54" s="9"/>
      <c r="Q54" s="8"/>
      <c r="R54" s="8"/>
      <c r="S54" s="348"/>
      <c r="T54" s="348"/>
      <c r="U54" s="8"/>
      <c r="V54" s="8"/>
      <c r="W54" s="411"/>
      <c r="X54" s="411"/>
      <c r="Y54" s="8"/>
      <c r="Z54" s="8"/>
      <c r="AA54" s="411"/>
      <c r="AB54" s="411"/>
      <c r="AC54" s="8"/>
      <c r="AD54" s="8"/>
      <c r="AE54" s="352"/>
      <c r="AF54" s="353"/>
    </row>
    <row r="55" spans="1:33" ht="20.100000000000001" customHeight="1" x14ac:dyDescent="0.15">
      <c r="B55" s="347"/>
      <c r="C55" s="347"/>
      <c r="D55" s="8"/>
      <c r="E55" s="8"/>
      <c r="F55" s="411"/>
      <c r="G55" s="411"/>
      <c r="H55" s="8"/>
      <c r="I55" s="8"/>
      <c r="J55" s="348"/>
      <c r="K55" s="348"/>
      <c r="L55" s="8"/>
      <c r="M55" s="8"/>
      <c r="N55" s="348"/>
      <c r="O55" s="348"/>
      <c r="P55" s="9"/>
      <c r="Q55" s="8"/>
      <c r="R55" s="8"/>
      <c r="S55" s="348"/>
      <c r="T55" s="348"/>
      <c r="U55" s="8"/>
      <c r="V55" s="8"/>
      <c r="W55" s="411"/>
      <c r="X55" s="411"/>
      <c r="Y55" s="8"/>
      <c r="Z55" s="8"/>
      <c r="AA55" s="411"/>
      <c r="AB55" s="411"/>
      <c r="AC55" s="8"/>
      <c r="AD55" s="8"/>
      <c r="AE55" s="352"/>
      <c r="AF55" s="353"/>
    </row>
    <row r="56" spans="1:33" ht="20.100000000000001" customHeight="1" x14ac:dyDescent="0.15">
      <c r="B56" s="347"/>
      <c r="C56" s="347"/>
      <c r="D56" s="9"/>
      <c r="E56" s="9"/>
      <c r="F56" s="411"/>
      <c r="G56" s="411"/>
      <c r="H56" s="9"/>
      <c r="I56" s="9"/>
      <c r="J56" s="348"/>
      <c r="K56" s="348"/>
      <c r="L56" s="9"/>
      <c r="M56" s="9"/>
      <c r="N56" s="348"/>
      <c r="O56" s="348"/>
      <c r="P56" s="9"/>
      <c r="Q56" s="9"/>
      <c r="R56" s="9"/>
      <c r="S56" s="348"/>
      <c r="T56" s="348"/>
      <c r="U56" s="9"/>
      <c r="V56" s="9"/>
      <c r="W56" s="411"/>
      <c r="X56" s="411"/>
      <c r="Y56" s="9"/>
      <c r="Z56" s="9"/>
      <c r="AA56" s="411"/>
      <c r="AB56" s="411"/>
      <c r="AC56" s="9"/>
      <c r="AD56" s="9"/>
      <c r="AE56" s="352"/>
      <c r="AF56" s="353"/>
    </row>
    <row r="57" spans="1:33" ht="20.100000000000001" customHeight="1" x14ac:dyDescent="0.15">
      <c r="B57" s="347"/>
      <c r="C57" s="347"/>
      <c r="D57" s="9"/>
      <c r="E57" s="9"/>
      <c r="F57" s="411"/>
      <c r="G57" s="411"/>
      <c r="H57" s="9"/>
      <c r="I57" s="9"/>
      <c r="J57" s="348"/>
      <c r="K57" s="348"/>
      <c r="L57" s="9"/>
      <c r="M57" s="9"/>
      <c r="N57" s="348"/>
      <c r="O57" s="348"/>
      <c r="P57" s="9"/>
      <c r="Q57" s="9"/>
      <c r="R57" s="9"/>
      <c r="S57" s="348"/>
      <c r="T57" s="348"/>
      <c r="U57" s="9"/>
      <c r="V57" s="9"/>
      <c r="W57" s="411"/>
      <c r="X57" s="411"/>
      <c r="Y57" s="9"/>
      <c r="Z57" s="9"/>
      <c r="AA57" s="411"/>
      <c r="AB57" s="411"/>
      <c r="AC57" s="9"/>
      <c r="AD57" s="9"/>
      <c r="AE57" s="352"/>
      <c r="AF57" s="353"/>
    </row>
    <row r="58" spans="1:33" ht="20.100000000000001" customHeight="1" x14ac:dyDescent="0.15">
      <c r="C58" s="86"/>
      <c r="D58" s="86"/>
      <c r="G58" s="86"/>
      <c r="H58" s="86"/>
      <c r="K58" s="86"/>
      <c r="L58" s="86"/>
      <c r="O58" s="86"/>
      <c r="P58" s="86"/>
      <c r="T58" s="86"/>
      <c r="U58" s="86"/>
      <c r="X58" s="86"/>
      <c r="Y58" s="86"/>
      <c r="AB58" s="120" t="s">
        <v>479</v>
      </c>
      <c r="AC58" s="18" t="s">
        <v>480</v>
      </c>
      <c r="AD58" s="18" t="s">
        <v>481</v>
      </c>
      <c r="AE58" s="18" t="s">
        <v>481</v>
      </c>
      <c r="AF58" s="18" t="s">
        <v>482</v>
      </c>
      <c r="AG58" s="103" t="s">
        <v>483</v>
      </c>
    </row>
    <row r="59" spans="1:33" ht="20.100000000000001" customHeight="1" x14ac:dyDescent="0.15">
      <c r="A59" s="7"/>
      <c r="B59" s="341" t="s">
        <v>485</v>
      </c>
      <c r="C59" s="342">
        <v>0.39583333333333331</v>
      </c>
      <c r="D59" s="342"/>
      <c r="E59" s="342"/>
      <c r="G59" s="346" t="str">
        <f>F50</f>
        <v>カテット白沢サッカースクール</v>
      </c>
      <c r="H59" s="346"/>
      <c r="I59" s="346"/>
      <c r="J59" s="346"/>
      <c r="K59" s="346"/>
      <c r="L59" s="346"/>
      <c r="M59" s="346"/>
      <c r="N59" s="344">
        <f>P59+P60</f>
        <v>0</v>
      </c>
      <c r="O59" s="345" t="s">
        <v>486</v>
      </c>
      <c r="P59" s="12">
        <v>0</v>
      </c>
      <c r="Q59" s="22" t="s">
        <v>510</v>
      </c>
      <c r="R59" s="12">
        <v>0</v>
      </c>
      <c r="S59" s="345" t="s">
        <v>488</v>
      </c>
      <c r="T59" s="344">
        <f>R59+R60</f>
        <v>0</v>
      </c>
      <c r="U59" s="343" t="str">
        <f>J50</f>
        <v>本郷北フットボールクラブ</v>
      </c>
      <c r="V59" s="343"/>
      <c r="W59" s="343"/>
      <c r="X59" s="343"/>
      <c r="Y59" s="343"/>
      <c r="Z59" s="343"/>
      <c r="AA59" s="343"/>
      <c r="AB59" s="297" t="s">
        <v>479</v>
      </c>
      <c r="AC59" s="340" t="s">
        <v>490</v>
      </c>
      <c r="AD59" s="340" t="s">
        <v>498</v>
      </c>
      <c r="AE59" s="340" t="s">
        <v>489</v>
      </c>
      <c r="AF59" s="340">
        <v>6</v>
      </c>
      <c r="AG59" s="299" t="s">
        <v>483</v>
      </c>
    </row>
    <row r="60" spans="1:33" ht="20.100000000000001" customHeight="1" x14ac:dyDescent="0.15">
      <c r="A60" s="7"/>
      <c r="B60" s="341"/>
      <c r="C60" s="342"/>
      <c r="D60" s="342"/>
      <c r="E60" s="342"/>
      <c r="G60" s="346"/>
      <c r="H60" s="346"/>
      <c r="I60" s="346"/>
      <c r="J60" s="346"/>
      <c r="K60" s="346"/>
      <c r="L60" s="346"/>
      <c r="M60" s="346"/>
      <c r="N60" s="344"/>
      <c r="O60" s="345"/>
      <c r="P60" s="12">
        <v>0</v>
      </c>
      <c r="Q60" s="22" t="s">
        <v>510</v>
      </c>
      <c r="R60" s="12">
        <v>0</v>
      </c>
      <c r="S60" s="345"/>
      <c r="T60" s="344"/>
      <c r="U60" s="343"/>
      <c r="V60" s="343"/>
      <c r="W60" s="343"/>
      <c r="X60" s="343"/>
      <c r="Y60" s="343"/>
      <c r="Z60" s="343"/>
      <c r="AA60" s="343"/>
      <c r="AB60" s="297"/>
      <c r="AC60" s="340"/>
      <c r="AD60" s="340"/>
      <c r="AE60" s="340"/>
      <c r="AF60" s="340"/>
      <c r="AG60" s="299"/>
    </row>
    <row r="61" spans="1:33" ht="20.100000000000001" customHeight="1" x14ac:dyDescent="0.15">
      <c r="C61" s="16"/>
      <c r="D61" s="16"/>
      <c r="E61" s="15"/>
      <c r="G61" s="45"/>
      <c r="H61" s="45"/>
      <c r="I61" s="10"/>
      <c r="J61" s="10"/>
      <c r="K61" s="45"/>
      <c r="L61" s="45"/>
      <c r="M61" s="10"/>
      <c r="N61" s="27"/>
      <c r="O61" s="45"/>
      <c r="P61" s="12"/>
      <c r="Q61" s="10"/>
      <c r="R61" s="27"/>
      <c r="S61" s="10"/>
      <c r="T61" s="12"/>
      <c r="U61" s="45"/>
      <c r="V61" s="10"/>
      <c r="W61" s="10"/>
      <c r="X61" s="45"/>
      <c r="Y61" s="45"/>
      <c r="Z61" s="10"/>
      <c r="AA61" s="10"/>
      <c r="AB61" s="101"/>
      <c r="AC61" s="24"/>
      <c r="AD61" s="24"/>
      <c r="AE61" s="25"/>
      <c r="AF61" s="25"/>
      <c r="AG61" s="93"/>
    </row>
    <row r="62" spans="1:33" ht="20.100000000000001" customHeight="1" x14ac:dyDescent="0.15">
      <c r="A62" s="7"/>
      <c r="B62" s="341" t="s">
        <v>494</v>
      </c>
      <c r="C62" s="342">
        <v>0.4236111111111111</v>
      </c>
      <c r="D62" s="342"/>
      <c r="E62" s="342"/>
      <c r="G62" s="346" t="str">
        <f>S50</f>
        <v>陽東サッカースポーツ少年団</v>
      </c>
      <c r="H62" s="346"/>
      <c r="I62" s="346"/>
      <c r="J62" s="346"/>
      <c r="K62" s="346"/>
      <c r="L62" s="346"/>
      <c r="M62" s="346"/>
      <c r="N62" s="344">
        <f>P62+P63</f>
        <v>0</v>
      </c>
      <c r="O62" s="345" t="s">
        <v>486</v>
      </c>
      <c r="P62" s="12">
        <v>0</v>
      </c>
      <c r="Q62" s="22" t="s">
        <v>510</v>
      </c>
      <c r="R62" s="12">
        <v>0</v>
      </c>
      <c r="S62" s="345" t="s">
        <v>488</v>
      </c>
      <c r="T62" s="344">
        <f>R62+R63</f>
        <v>0</v>
      </c>
      <c r="U62" s="343" t="str">
        <f>W50</f>
        <v>雀宮フットボールクラブ</v>
      </c>
      <c r="V62" s="343"/>
      <c r="W62" s="343"/>
      <c r="X62" s="343"/>
      <c r="Y62" s="343"/>
      <c r="Z62" s="343"/>
      <c r="AA62" s="343"/>
      <c r="AB62" s="297" t="s">
        <v>479</v>
      </c>
      <c r="AC62" s="340" t="s">
        <v>497</v>
      </c>
      <c r="AD62" s="340" t="s">
        <v>495</v>
      </c>
      <c r="AE62" s="340" t="s">
        <v>496</v>
      </c>
      <c r="AF62" s="340">
        <v>3</v>
      </c>
      <c r="AG62" s="299" t="s">
        <v>483</v>
      </c>
    </row>
    <row r="63" spans="1:33" ht="20.100000000000001" customHeight="1" x14ac:dyDescent="0.15">
      <c r="A63" s="7"/>
      <c r="B63" s="341"/>
      <c r="C63" s="342"/>
      <c r="D63" s="342"/>
      <c r="E63" s="342"/>
      <c r="G63" s="346"/>
      <c r="H63" s="346"/>
      <c r="I63" s="346"/>
      <c r="J63" s="346"/>
      <c r="K63" s="346"/>
      <c r="L63" s="346"/>
      <c r="M63" s="346"/>
      <c r="N63" s="344"/>
      <c r="O63" s="345"/>
      <c r="P63" s="12">
        <v>0</v>
      </c>
      <c r="Q63" s="22" t="s">
        <v>510</v>
      </c>
      <c r="R63" s="12">
        <v>0</v>
      </c>
      <c r="S63" s="345"/>
      <c r="T63" s="344"/>
      <c r="U63" s="343"/>
      <c r="V63" s="343"/>
      <c r="W63" s="343"/>
      <c r="X63" s="343"/>
      <c r="Y63" s="343"/>
      <c r="Z63" s="343"/>
      <c r="AA63" s="343"/>
      <c r="AB63" s="297"/>
      <c r="AC63" s="340"/>
      <c r="AD63" s="340"/>
      <c r="AE63" s="340"/>
      <c r="AF63" s="340"/>
      <c r="AG63" s="299"/>
    </row>
    <row r="64" spans="1:33" ht="20.100000000000001" customHeight="1" x14ac:dyDescent="0.15">
      <c r="A64" s="7"/>
      <c r="C64" s="16"/>
      <c r="D64" s="16"/>
      <c r="E64" s="15"/>
      <c r="G64" s="45"/>
      <c r="H64" s="45"/>
      <c r="I64" s="10"/>
      <c r="J64" s="10"/>
      <c r="K64" s="45"/>
      <c r="L64" s="45"/>
      <c r="M64" s="10"/>
      <c r="N64" s="27"/>
      <c r="O64" s="45"/>
      <c r="P64" s="12"/>
      <c r="Q64" s="10"/>
      <c r="R64" s="27"/>
      <c r="S64" s="10"/>
      <c r="T64" s="12"/>
      <c r="U64" s="45"/>
      <c r="V64" s="10"/>
      <c r="W64" s="10"/>
      <c r="X64" s="45"/>
      <c r="Y64" s="45"/>
      <c r="Z64" s="10"/>
      <c r="AA64" s="10"/>
      <c r="AB64" s="101"/>
      <c r="AC64" s="24"/>
      <c r="AD64" s="24"/>
      <c r="AE64" s="25"/>
      <c r="AF64" s="25"/>
      <c r="AG64" s="93"/>
    </row>
    <row r="65" spans="1:33" ht="20.100000000000001" customHeight="1" x14ac:dyDescent="0.15">
      <c r="A65" s="7"/>
      <c r="B65" s="341" t="s">
        <v>499</v>
      </c>
      <c r="C65" s="342">
        <v>0.4513888888888889</v>
      </c>
      <c r="D65" s="342"/>
      <c r="E65" s="342"/>
      <c r="G65" s="346" t="str">
        <f>F50</f>
        <v>カテット白沢サッカースクール</v>
      </c>
      <c r="H65" s="346"/>
      <c r="I65" s="346"/>
      <c r="J65" s="346"/>
      <c r="K65" s="346"/>
      <c r="L65" s="346"/>
      <c r="M65" s="346"/>
      <c r="N65" s="344">
        <f>P65+P66</f>
        <v>0</v>
      </c>
      <c r="O65" s="345" t="s">
        <v>486</v>
      </c>
      <c r="P65" s="12">
        <v>0</v>
      </c>
      <c r="Q65" s="22" t="s">
        <v>510</v>
      </c>
      <c r="R65" s="12">
        <v>0</v>
      </c>
      <c r="S65" s="345" t="s">
        <v>488</v>
      </c>
      <c r="T65" s="344">
        <f>R65+R66</f>
        <v>0</v>
      </c>
      <c r="U65" s="343" t="str">
        <f>N50</f>
        <v>ＦＣグランディール宇都宮</v>
      </c>
      <c r="V65" s="343"/>
      <c r="W65" s="343"/>
      <c r="X65" s="343"/>
      <c r="Y65" s="343"/>
      <c r="Z65" s="343"/>
      <c r="AA65" s="343"/>
      <c r="AB65" s="297" t="s">
        <v>479</v>
      </c>
      <c r="AC65" s="340" t="s">
        <v>489</v>
      </c>
      <c r="AD65" s="340" t="s">
        <v>490</v>
      </c>
      <c r="AE65" s="340" t="s">
        <v>498</v>
      </c>
      <c r="AF65" s="340">
        <v>5</v>
      </c>
      <c r="AG65" s="299" t="s">
        <v>483</v>
      </c>
    </row>
    <row r="66" spans="1:33" ht="20.100000000000001" customHeight="1" x14ac:dyDescent="0.15">
      <c r="A66" s="7"/>
      <c r="B66" s="341"/>
      <c r="C66" s="342"/>
      <c r="D66" s="342"/>
      <c r="E66" s="342"/>
      <c r="G66" s="346"/>
      <c r="H66" s="346"/>
      <c r="I66" s="346"/>
      <c r="J66" s="346"/>
      <c r="K66" s="346"/>
      <c r="L66" s="346"/>
      <c r="M66" s="346"/>
      <c r="N66" s="344"/>
      <c r="O66" s="345"/>
      <c r="P66" s="12">
        <v>0</v>
      </c>
      <c r="Q66" s="22" t="s">
        <v>510</v>
      </c>
      <c r="R66" s="12">
        <v>0</v>
      </c>
      <c r="S66" s="345"/>
      <c r="T66" s="344"/>
      <c r="U66" s="343"/>
      <c r="V66" s="343"/>
      <c r="W66" s="343"/>
      <c r="X66" s="343"/>
      <c r="Y66" s="343"/>
      <c r="Z66" s="343"/>
      <c r="AA66" s="343"/>
      <c r="AB66" s="297"/>
      <c r="AC66" s="340"/>
      <c r="AD66" s="340"/>
      <c r="AE66" s="340"/>
      <c r="AF66" s="340"/>
      <c r="AG66" s="299"/>
    </row>
    <row r="67" spans="1:33" ht="20.100000000000001" customHeight="1" x14ac:dyDescent="0.15">
      <c r="A67" s="7"/>
      <c r="B67" s="44"/>
      <c r="C67" s="29"/>
      <c r="D67" s="29"/>
      <c r="E67" s="29"/>
      <c r="G67" s="45"/>
      <c r="H67" s="45"/>
      <c r="I67" s="45"/>
      <c r="J67" s="45"/>
      <c r="K67" s="45"/>
      <c r="L67" s="45"/>
      <c r="M67" s="45"/>
      <c r="N67" s="118"/>
      <c r="O67" s="119"/>
      <c r="P67" s="12"/>
      <c r="Q67" s="10"/>
      <c r="R67" s="27"/>
      <c r="S67" s="119"/>
      <c r="T67" s="118"/>
      <c r="U67" s="45"/>
      <c r="V67" s="45"/>
      <c r="W67" s="45"/>
      <c r="X67" s="45"/>
      <c r="Y67" s="45"/>
      <c r="Z67" s="45"/>
      <c r="AA67" s="45"/>
      <c r="AB67" s="101"/>
      <c r="AC67" s="24"/>
      <c r="AD67" s="24"/>
      <c r="AE67" s="25"/>
      <c r="AF67" s="25"/>
      <c r="AG67" s="93"/>
    </row>
    <row r="68" spans="1:33" ht="20.100000000000001" customHeight="1" x14ac:dyDescent="0.15">
      <c r="A68" s="7"/>
      <c r="B68" s="341" t="s">
        <v>500</v>
      </c>
      <c r="C68" s="342">
        <v>0.47916666666666669</v>
      </c>
      <c r="D68" s="342"/>
      <c r="E68" s="342"/>
      <c r="G68" s="346" t="str">
        <f>S50</f>
        <v>陽東サッカースポーツ少年団</v>
      </c>
      <c r="H68" s="346"/>
      <c r="I68" s="346"/>
      <c r="J68" s="346"/>
      <c r="K68" s="346"/>
      <c r="L68" s="346"/>
      <c r="M68" s="346"/>
      <c r="N68" s="344">
        <f>P68+P69</f>
        <v>0</v>
      </c>
      <c r="O68" s="345" t="s">
        <v>486</v>
      </c>
      <c r="P68" s="12">
        <v>0</v>
      </c>
      <c r="Q68" s="22" t="s">
        <v>510</v>
      </c>
      <c r="R68" s="12">
        <v>0</v>
      </c>
      <c r="S68" s="345" t="s">
        <v>488</v>
      </c>
      <c r="T68" s="344">
        <f>R68+R69</f>
        <v>0</v>
      </c>
      <c r="U68" s="343" t="str">
        <f>AA50</f>
        <v>御厨フットボールクラブ</v>
      </c>
      <c r="V68" s="343"/>
      <c r="W68" s="343"/>
      <c r="X68" s="343"/>
      <c r="Y68" s="343"/>
      <c r="Z68" s="343"/>
      <c r="AA68" s="343"/>
      <c r="AB68" s="297" t="s">
        <v>479</v>
      </c>
      <c r="AC68" s="340" t="s">
        <v>496</v>
      </c>
      <c r="AD68" s="340" t="s">
        <v>497</v>
      </c>
      <c r="AE68" s="340" t="s">
        <v>495</v>
      </c>
      <c r="AF68" s="340">
        <v>2</v>
      </c>
      <c r="AG68" s="299" t="s">
        <v>483</v>
      </c>
    </row>
    <row r="69" spans="1:33" ht="20.100000000000001" customHeight="1" x14ac:dyDescent="0.15">
      <c r="A69" s="7"/>
      <c r="B69" s="341"/>
      <c r="C69" s="342"/>
      <c r="D69" s="342"/>
      <c r="E69" s="342"/>
      <c r="G69" s="346"/>
      <c r="H69" s="346"/>
      <c r="I69" s="346"/>
      <c r="J69" s="346"/>
      <c r="K69" s="346"/>
      <c r="L69" s="346"/>
      <c r="M69" s="346"/>
      <c r="N69" s="344"/>
      <c r="O69" s="345"/>
      <c r="P69" s="12">
        <v>0</v>
      </c>
      <c r="Q69" s="22" t="s">
        <v>510</v>
      </c>
      <c r="R69" s="12">
        <v>0</v>
      </c>
      <c r="S69" s="345"/>
      <c r="T69" s="344"/>
      <c r="U69" s="343"/>
      <c r="V69" s="343"/>
      <c r="W69" s="343"/>
      <c r="X69" s="343"/>
      <c r="Y69" s="343"/>
      <c r="Z69" s="343"/>
      <c r="AA69" s="343"/>
      <c r="AB69" s="297"/>
      <c r="AC69" s="340"/>
      <c r="AD69" s="340"/>
      <c r="AE69" s="340"/>
      <c r="AF69" s="340"/>
      <c r="AG69" s="299"/>
    </row>
    <row r="70" spans="1:33" ht="20.100000000000001" customHeight="1" x14ac:dyDescent="0.15">
      <c r="A70" s="7"/>
      <c r="C70" s="16"/>
      <c r="D70" s="16"/>
      <c r="E70" s="15"/>
      <c r="G70" s="45"/>
      <c r="H70" s="45"/>
      <c r="I70" s="10"/>
      <c r="J70" s="10"/>
      <c r="K70" s="45"/>
      <c r="L70" s="45"/>
      <c r="M70" s="10"/>
      <c r="N70" s="27"/>
      <c r="O70" s="45"/>
      <c r="P70" s="12"/>
      <c r="Q70" s="10"/>
      <c r="R70" s="27"/>
      <c r="S70" s="10"/>
      <c r="T70" s="12"/>
      <c r="U70" s="45"/>
      <c r="V70" s="10"/>
      <c r="W70" s="10"/>
      <c r="X70" s="45"/>
      <c r="Y70" s="45"/>
      <c r="Z70" s="10"/>
      <c r="AA70" s="10"/>
      <c r="AB70" s="101"/>
      <c r="AC70" s="24"/>
      <c r="AD70" s="24"/>
      <c r="AE70" s="25"/>
      <c r="AF70" s="25"/>
      <c r="AG70" s="93"/>
    </row>
    <row r="71" spans="1:33" ht="20.100000000000001" customHeight="1" x14ac:dyDescent="0.15">
      <c r="A71" s="7"/>
      <c r="B71" s="341" t="s">
        <v>501</v>
      </c>
      <c r="C71" s="342">
        <v>0.50694444444444442</v>
      </c>
      <c r="D71" s="342"/>
      <c r="E71" s="342"/>
      <c r="G71" s="343" t="str">
        <f>J50</f>
        <v>本郷北フットボールクラブ</v>
      </c>
      <c r="H71" s="343"/>
      <c r="I71" s="343"/>
      <c r="J71" s="343"/>
      <c r="K71" s="343"/>
      <c r="L71" s="343"/>
      <c r="M71" s="343"/>
      <c r="N71" s="344">
        <f>P71+P72</f>
        <v>0</v>
      </c>
      <c r="O71" s="345" t="s">
        <v>486</v>
      </c>
      <c r="P71" s="12">
        <v>0</v>
      </c>
      <c r="Q71" s="22" t="s">
        <v>510</v>
      </c>
      <c r="R71" s="12">
        <v>0</v>
      </c>
      <c r="S71" s="345" t="s">
        <v>488</v>
      </c>
      <c r="T71" s="344">
        <f>R71+R72</f>
        <v>0</v>
      </c>
      <c r="U71" s="343" t="str">
        <f>N50</f>
        <v>ＦＣグランディール宇都宮</v>
      </c>
      <c r="V71" s="343"/>
      <c r="W71" s="343"/>
      <c r="X71" s="343"/>
      <c r="Y71" s="343"/>
      <c r="Z71" s="343"/>
      <c r="AA71" s="343"/>
      <c r="AB71" s="297" t="s">
        <v>479</v>
      </c>
      <c r="AC71" s="340" t="s">
        <v>498</v>
      </c>
      <c r="AD71" s="340" t="s">
        <v>489</v>
      </c>
      <c r="AE71" s="340" t="s">
        <v>490</v>
      </c>
      <c r="AF71" s="340">
        <v>4</v>
      </c>
      <c r="AG71" s="299" t="s">
        <v>483</v>
      </c>
    </row>
    <row r="72" spans="1:33" ht="20.100000000000001" customHeight="1" x14ac:dyDescent="0.15">
      <c r="A72" s="7"/>
      <c r="B72" s="341"/>
      <c r="C72" s="342"/>
      <c r="D72" s="342"/>
      <c r="E72" s="342"/>
      <c r="G72" s="343"/>
      <c r="H72" s="343"/>
      <c r="I72" s="343"/>
      <c r="J72" s="343"/>
      <c r="K72" s="343"/>
      <c r="L72" s="343"/>
      <c r="M72" s="343"/>
      <c r="N72" s="344"/>
      <c r="O72" s="345"/>
      <c r="P72" s="12">
        <v>0</v>
      </c>
      <c r="Q72" s="22" t="s">
        <v>510</v>
      </c>
      <c r="R72" s="12">
        <v>0</v>
      </c>
      <c r="S72" s="345"/>
      <c r="T72" s="344"/>
      <c r="U72" s="343"/>
      <c r="V72" s="343"/>
      <c r="W72" s="343"/>
      <c r="X72" s="343"/>
      <c r="Y72" s="343"/>
      <c r="Z72" s="343"/>
      <c r="AA72" s="343"/>
      <c r="AB72" s="297"/>
      <c r="AC72" s="340"/>
      <c r="AD72" s="340"/>
      <c r="AE72" s="340"/>
      <c r="AF72" s="340"/>
      <c r="AG72" s="299"/>
    </row>
    <row r="73" spans="1:33" ht="20.100000000000001" customHeight="1" x14ac:dyDescent="0.15">
      <c r="A73" s="7"/>
      <c r="C73" s="16"/>
      <c r="D73" s="16"/>
      <c r="E73" s="15"/>
      <c r="G73" s="45"/>
      <c r="H73" s="45"/>
      <c r="I73" s="10"/>
      <c r="J73" s="10"/>
      <c r="K73" s="45"/>
      <c r="L73" s="45"/>
      <c r="M73" s="10"/>
      <c r="N73" s="27"/>
      <c r="O73" s="45"/>
      <c r="P73" s="12"/>
      <c r="Q73" s="10"/>
      <c r="R73" s="27"/>
      <c r="S73" s="10"/>
      <c r="T73" s="12"/>
      <c r="U73" s="45"/>
      <c r="V73" s="10"/>
      <c r="W73" s="10"/>
      <c r="X73" s="45"/>
      <c r="Y73" s="45"/>
      <c r="Z73" s="10"/>
      <c r="AA73" s="10"/>
      <c r="AB73" s="101"/>
      <c r="AC73" s="86"/>
      <c r="AD73" s="24"/>
      <c r="AE73" s="24"/>
      <c r="AF73" s="25"/>
      <c r="AG73" s="102"/>
    </row>
    <row r="74" spans="1:33" ht="20.100000000000001" customHeight="1" x14ac:dyDescent="0.15">
      <c r="A74" s="7"/>
      <c r="B74" s="341" t="s">
        <v>502</v>
      </c>
      <c r="C74" s="342">
        <v>0.53472222222222221</v>
      </c>
      <c r="D74" s="342"/>
      <c r="E74" s="342"/>
      <c r="G74" s="343" t="str">
        <f>W50</f>
        <v>雀宮フットボールクラブ</v>
      </c>
      <c r="H74" s="343"/>
      <c r="I74" s="343"/>
      <c r="J74" s="343"/>
      <c r="K74" s="343"/>
      <c r="L74" s="343"/>
      <c r="M74" s="343"/>
      <c r="N74" s="344">
        <f>P74+P75</f>
        <v>0</v>
      </c>
      <c r="O74" s="345" t="s">
        <v>486</v>
      </c>
      <c r="P74" s="12">
        <v>0</v>
      </c>
      <c r="Q74" s="22" t="s">
        <v>510</v>
      </c>
      <c r="R74" s="12">
        <v>0</v>
      </c>
      <c r="S74" s="345" t="s">
        <v>488</v>
      </c>
      <c r="T74" s="344">
        <f>R74+R75</f>
        <v>0</v>
      </c>
      <c r="U74" s="343" t="str">
        <f>AA50</f>
        <v>御厨フットボールクラブ</v>
      </c>
      <c r="V74" s="343"/>
      <c r="W74" s="343"/>
      <c r="X74" s="343"/>
      <c r="Y74" s="343"/>
      <c r="Z74" s="343"/>
      <c r="AA74" s="343"/>
      <c r="AB74" s="297" t="s">
        <v>479</v>
      </c>
      <c r="AC74" s="340" t="s">
        <v>495</v>
      </c>
      <c r="AD74" s="340" t="s">
        <v>496</v>
      </c>
      <c r="AE74" s="340" t="s">
        <v>497</v>
      </c>
      <c r="AF74" s="340">
        <v>1</v>
      </c>
      <c r="AG74" s="299" t="s">
        <v>483</v>
      </c>
    </row>
    <row r="75" spans="1:33" ht="20.100000000000001" customHeight="1" x14ac:dyDescent="0.15">
      <c r="A75" s="7"/>
      <c r="B75" s="341"/>
      <c r="C75" s="342"/>
      <c r="D75" s="342"/>
      <c r="E75" s="342"/>
      <c r="G75" s="343"/>
      <c r="H75" s="343"/>
      <c r="I75" s="343"/>
      <c r="J75" s="343"/>
      <c r="K75" s="343"/>
      <c r="L75" s="343"/>
      <c r="M75" s="343"/>
      <c r="N75" s="344"/>
      <c r="O75" s="345"/>
      <c r="P75" s="12">
        <v>0</v>
      </c>
      <c r="Q75" s="22" t="s">
        <v>510</v>
      </c>
      <c r="R75" s="12">
        <v>0</v>
      </c>
      <c r="S75" s="345"/>
      <c r="T75" s="344"/>
      <c r="U75" s="343"/>
      <c r="V75" s="343"/>
      <c r="W75" s="343"/>
      <c r="X75" s="343"/>
      <c r="Y75" s="343"/>
      <c r="Z75" s="343"/>
      <c r="AA75" s="343"/>
      <c r="AB75" s="297"/>
      <c r="AC75" s="340"/>
      <c r="AD75" s="340"/>
      <c r="AE75" s="340"/>
      <c r="AF75" s="340"/>
      <c r="AG75" s="299"/>
    </row>
    <row r="76" spans="1:33" ht="20.100000000000001" customHeight="1" x14ac:dyDescent="0.15">
      <c r="B76" s="44"/>
      <c r="C76" s="23"/>
      <c r="D76" s="23"/>
      <c r="E76" s="23"/>
      <c r="G76" s="45"/>
      <c r="H76" s="45"/>
      <c r="I76" s="45"/>
      <c r="J76" s="45"/>
      <c r="K76" s="45"/>
      <c r="L76" s="45"/>
      <c r="M76" s="45"/>
      <c r="N76" s="21"/>
      <c r="O76" s="119"/>
      <c r="P76" s="45"/>
      <c r="Q76" s="22"/>
      <c r="R76" s="10"/>
      <c r="S76" s="119"/>
      <c r="T76" s="21"/>
      <c r="U76" s="45"/>
      <c r="V76" s="45"/>
      <c r="W76" s="45"/>
      <c r="X76" s="45"/>
      <c r="Y76" s="45"/>
      <c r="Z76" s="45"/>
      <c r="AA76" s="45"/>
      <c r="AB76" s="86"/>
      <c r="AC76" s="86"/>
      <c r="AF76" s="86"/>
      <c r="AG76" s="86"/>
    </row>
    <row r="77" spans="1:33" ht="20.100000000000001" customHeight="1" x14ac:dyDescent="0.15">
      <c r="C77" s="304" t="str">
        <f>J46</f>
        <v>V</v>
      </c>
      <c r="D77" s="305"/>
      <c r="E77" s="305"/>
      <c r="F77" s="306"/>
      <c r="G77" s="383" t="str">
        <f>C79</f>
        <v>カテット白沢サッカースクール</v>
      </c>
      <c r="H77" s="384"/>
      <c r="I77" s="383" t="str">
        <f>C81</f>
        <v>本郷北フットボールクラブ</v>
      </c>
      <c r="J77" s="384"/>
      <c r="K77" s="389" t="str">
        <f>C83</f>
        <v>ＦＣグランディール宇都宮</v>
      </c>
      <c r="L77" s="390"/>
      <c r="M77" s="324" t="s">
        <v>503</v>
      </c>
      <c r="N77" s="324" t="s">
        <v>504</v>
      </c>
      <c r="O77" s="324" t="s">
        <v>511</v>
      </c>
      <c r="P77" s="324" t="s">
        <v>505</v>
      </c>
      <c r="R77" s="326" t="str">
        <f>W46</f>
        <v>VV</v>
      </c>
      <c r="S77" s="327"/>
      <c r="T77" s="327"/>
      <c r="U77" s="328"/>
      <c r="V77" s="332" t="str">
        <f>R79</f>
        <v>陽東サッカースポーツ少年団</v>
      </c>
      <c r="W77" s="333"/>
      <c r="X77" s="383" t="str">
        <f>R81</f>
        <v>雀宮フットボールクラブ</v>
      </c>
      <c r="Y77" s="384"/>
      <c r="Z77" s="383" t="str">
        <f>R83</f>
        <v>御厨フットボールクラブ</v>
      </c>
      <c r="AA77" s="384"/>
      <c r="AB77" s="324" t="s">
        <v>503</v>
      </c>
      <c r="AC77" s="324" t="s">
        <v>504</v>
      </c>
      <c r="AD77" s="324" t="s">
        <v>511</v>
      </c>
      <c r="AE77" s="324" t="s">
        <v>505</v>
      </c>
    </row>
    <row r="78" spans="1:33" ht="20.100000000000001" customHeight="1" x14ac:dyDescent="0.15">
      <c r="C78" s="307"/>
      <c r="D78" s="308"/>
      <c r="E78" s="308"/>
      <c r="F78" s="309"/>
      <c r="G78" s="385"/>
      <c r="H78" s="386"/>
      <c r="I78" s="385"/>
      <c r="J78" s="386"/>
      <c r="K78" s="391"/>
      <c r="L78" s="392"/>
      <c r="M78" s="325"/>
      <c r="N78" s="325"/>
      <c r="O78" s="325"/>
      <c r="P78" s="325"/>
      <c r="R78" s="329"/>
      <c r="S78" s="330"/>
      <c r="T78" s="330"/>
      <c r="U78" s="331"/>
      <c r="V78" s="334"/>
      <c r="W78" s="335"/>
      <c r="X78" s="385"/>
      <c r="Y78" s="386"/>
      <c r="Z78" s="385"/>
      <c r="AA78" s="386"/>
      <c r="AB78" s="325"/>
      <c r="AC78" s="325"/>
      <c r="AD78" s="325"/>
      <c r="AE78" s="325"/>
    </row>
    <row r="79" spans="1:33" ht="20.100000000000001" customHeight="1" x14ac:dyDescent="0.15">
      <c r="C79" s="304" t="str">
        <f>F50</f>
        <v>カテット白沢サッカースクール</v>
      </c>
      <c r="D79" s="305"/>
      <c r="E79" s="305"/>
      <c r="F79" s="306"/>
      <c r="G79" s="399"/>
      <c r="H79" s="400"/>
      <c r="I79" s="28">
        <f>N59</f>
        <v>0</v>
      </c>
      <c r="J79" s="28">
        <f>T59</f>
        <v>0</v>
      </c>
      <c r="K79" s="28">
        <f>N65</f>
        <v>0</v>
      </c>
      <c r="L79" s="28">
        <f>T65</f>
        <v>0</v>
      </c>
      <c r="M79" s="314">
        <f>COUNTIF(G80:L80,"○")*3+COUNTIF(G80:L80,"△")</f>
        <v>2</v>
      </c>
      <c r="N79" s="393">
        <f>O79-J79-L79</f>
        <v>0</v>
      </c>
      <c r="O79" s="393">
        <f>I79+K79</f>
        <v>0</v>
      </c>
      <c r="P79" s="395"/>
      <c r="R79" s="304" t="str">
        <f>S50</f>
        <v>陽東サッカースポーツ少年団</v>
      </c>
      <c r="S79" s="305"/>
      <c r="T79" s="305"/>
      <c r="U79" s="306"/>
      <c r="V79" s="399"/>
      <c r="W79" s="400"/>
      <c r="X79" s="28">
        <f>N62</f>
        <v>0</v>
      </c>
      <c r="Y79" s="28">
        <f>T62</f>
        <v>0</v>
      </c>
      <c r="Z79" s="28">
        <f>N68</f>
        <v>0</v>
      </c>
      <c r="AA79" s="28">
        <f>T68</f>
        <v>0</v>
      </c>
      <c r="AB79" s="314">
        <f>COUNTIF(V80:AA80,"○")*3+COUNTIF(V80:AA80,"△")</f>
        <v>2</v>
      </c>
      <c r="AC79" s="393">
        <f>AD79-Y79-AA79</f>
        <v>0</v>
      </c>
      <c r="AD79" s="393">
        <f>X79+Z79</f>
        <v>0</v>
      </c>
      <c r="AE79" s="395"/>
    </row>
    <row r="80" spans="1:33" ht="20.100000000000001" customHeight="1" x14ac:dyDescent="0.15">
      <c r="C80" s="307"/>
      <c r="D80" s="308"/>
      <c r="E80" s="308"/>
      <c r="F80" s="309"/>
      <c r="G80" s="401"/>
      <c r="H80" s="402"/>
      <c r="I80" s="397" t="str">
        <f>IF(I79&gt;J79,"○",IF(I79&lt;J79,"×",IF(I79=J79,"△")))</f>
        <v>△</v>
      </c>
      <c r="J80" s="398"/>
      <c r="K80" s="397" t="str">
        <f>IF(K79&gt;L79,"○",IF(K79&lt;L79,"×",IF(K79=L79,"△")))</f>
        <v>△</v>
      </c>
      <c r="L80" s="398"/>
      <c r="M80" s="315"/>
      <c r="N80" s="394"/>
      <c r="O80" s="394"/>
      <c r="P80" s="396"/>
      <c r="R80" s="307"/>
      <c r="S80" s="308"/>
      <c r="T80" s="308"/>
      <c r="U80" s="309"/>
      <c r="V80" s="401"/>
      <c r="W80" s="402"/>
      <c r="X80" s="397" t="str">
        <f>IF(X79&gt;Y79,"○",IF(X79&lt;Y79,"×",IF(X79=Y79,"△")))</f>
        <v>△</v>
      </c>
      <c r="Y80" s="398"/>
      <c r="Z80" s="397" t="str">
        <f t="shared" ref="Z80" si="2">IF(Z79&gt;AA79,"○",IF(Z79&lt;AA79,"×",IF(Z79=AA79,"△")))</f>
        <v>△</v>
      </c>
      <c r="AA80" s="398"/>
      <c r="AB80" s="315"/>
      <c r="AC80" s="394"/>
      <c r="AD80" s="394"/>
      <c r="AE80" s="396"/>
    </row>
    <row r="81" spans="3:31" ht="20.100000000000001" customHeight="1" x14ac:dyDescent="0.15">
      <c r="C81" s="304" t="str">
        <f>J50</f>
        <v>本郷北フットボールクラブ</v>
      </c>
      <c r="D81" s="305"/>
      <c r="E81" s="305"/>
      <c r="F81" s="306"/>
      <c r="G81" s="28">
        <f>J79</f>
        <v>0</v>
      </c>
      <c r="H81" s="28">
        <f>I79</f>
        <v>0</v>
      </c>
      <c r="I81" s="399"/>
      <c r="J81" s="400"/>
      <c r="K81" s="28">
        <f>N71</f>
        <v>0</v>
      </c>
      <c r="L81" s="28">
        <f>T71</f>
        <v>0</v>
      </c>
      <c r="M81" s="314">
        <f>COUNTIF(G82:L82,"○")*3+COUNTIF(G82:L82,"△")</f>
        <v>2</v>
      </c>
      <c r="N81" s="393">
        <f>O81-H81-L81</f>
        <v>0</v>
      </c>
      <c r="O81" s="393">
        <f>G81+K81</f>
        <v>0</v>
      </c>
      <c r="P81" s="395"/>
      <c r="R81" s="304" t="str">
        <f>W50</f>
        <v>雀宮フットボールクラブ</v>
      </c>
      <c r="S81" s="305"/>
      <c r="T81" s="305"/>
      <c r="U81" s="306"/>
      <c r="V81" s="28">
        <f>Y79</f>
        <v>0</v>
      </c>
      <c r="W81" s="28">
        <f>X79</f>
        <v>0</v>
      </c>
      <c r="X81" s="399"/>
      <c r="Y81" s="400"/>
      <c r="Z81" s="28">
        <f>N74</f>
        <v>0</v>
      </c>
      <c r="AA81" s="28">
        <f>T74</f>
        <v>0</v>
      </c>
      <c r="AB81" s="314">
        <f>COUNTIF(V82:AA82,"○")*3+COUNTIF(V82:AA82,"△")</f>
        <v>2</v>
      </c>
      <c r="AC81" s="393">
        <f>AD81-W81-AA81</f>
        <v>0</v>
      </c>
      <c r="AD81" s="393">
        <f>V81+Z81</f>
        <v>0</v>
      </c>
      <c r="AE81" s="395"/>
    </row>
    <row r="82" spans="3:31" ht="20.100000000000001" customHeight="1" x14ac:dyDescent="0.15">
      <c r="C82" s="307"/>
      <c r="D82" s="308"/>
      <c r="E82" s="308"/>
      <c r="F82" s="309"/>
      <c r="G82" s="397" t="str">
        <f>IF(G81&gt;H81,"○",IF(G81&lt;H81,"×",IF(G81=H81,"△")))</f>
        <v>△</v>
      </c>
      <c r="H82" s="398"/>
      <c r="I82" s="401"/>
      <c r="J82" s="402"/>
      <c r="K82" s="397" t="str">
        <f>IF(K81&gt;L81,"○",IF(K81&lt;L81,"×",IF(K81=L81,"△")))</f>
        <v>△</v>
      </c>
      <c r="L82" s="398"/>
      <c r="M82" s="315"/>
      <c r="N82" s="394"/>
      <c r="O82" s="394"/>
      <c r="P82" s="396"/>
      <c r="R82" s="307"/>
      <c r="S82" s="308"/>
      <c r="T82" s="308"/>
      <c r="U82" s="309"/>
      <c r="V82" s="397" t="str">
        <f>IF(V81&gt;W81,"○",IF(V81&lt;W81,"×",IF(V81=W81,"△")))</f>
        <v>△</v>
      </c>
      <c r="W82" s="398"/>
      <c r="X82" s="401"/>
      <c r="Y82" s="402"/>
      <c r="Z82" s="397" t="str">
        <f t="shared" ref="Z82" si="3">IF(Z81&gt;AA81,"○",IF(Z81&lt;AA81,"×",IF(Z81=AA81,"△")))</f>
        <v>△</v>
      </c>
      <c r="AA82" s="398"/>
      <c r="AB82" s="315"/>
      <c r="AC82" s="394"/>
      <c r="AD82" s="394"/>
      <c r="AE82" s="396"/>
    </row>
    <row r="83" spans="3:31" ht="20.100000000000001" customHeight="1" x14ac:dyDescent="0.15">
      <c r="C83" s="304" t="str">
        <f>N50</f>
        <v>ＦＣグランディール宇都宮</v>
      </c>
      <c r="D83" s="305"/>
      <c r="E83" s="305"/>
      <c r="F83" s="306"/>
      <c r="G83" s="28">
        <f>L79</f>
        <v>0</v>
      </c>
      <c r="H83" s="28">
        <f>K79</f>
        <v>0</v>
      </c>
      <c r="I83" s="28">
        <f>L81</f>
        <v>0</v>
      </c>
      <c r="J83" s="28">
        <f>K81</f>
        <v>0</v>
      </c>
      <c r="K83" s="399"/>
      <c r="L83" s="400"/>
      <c r="M83" s="314">
        <f>COUNTIF(G84:L84,"○")*3+COUNTIF(G84:L84,"△")</f>
        <v>2</v>
      </c>
      <c r="N83" s="393">
        <f>O83-H83-J83</f>
        <v>0</v>
      </c>
      <c r="O83" s="393">
        <f>G83+I83</f>
        <v>0</v>
      </c>
      <c r="P83" s="395"/>
      <c r="R83" s="304" t="str">
        <f>AA50</f>
        <v>御厨フットボールクラブ</v>
      </c>
      <c r="S83" s="305"/>
      <c r="T83" s="305"/>
      <c r="U83" s="306"/>
      <c r="V83" s="28">
        <f>AA79</f>
        <v>0</v>
      </c>
      <c r="W83" s="28">
        <f>Z79</f>
        <v>0</v>
      </c>
      <c r="X83" s="28">
        <f>AA81</f>
        <v>0</v>
      </c>
      <c r="Y83" s="28">
        <f>Z81</f>
        <v>0</v>
      </c>
      <c r="Z83" s="399"/>
      <c r="AA83" s="400"/>
      <c r="AB83" s="314">
        <f>COUNTIF(V84:AA84,"○")*3+COUNTIF(V84:AA84,"△")</f>
        <v>2</v>
      </c>
      <c r="AC83" s="393">
        <f>AD83-W83-Y83</f>
        <v>0</v>
      </c>
      <c r="AD83" s="393">
        <f>V83+X83</f>
        <v>0</v>
      </c>
      <c r="AE83" s="395"/>
    </row>
    <row r="84" spans="3:31" ht="20.100000000000001" customHeight="1" x14ac:dyDescent="0.15">
      <c r="C84" s="307"/>
      <c r="D84" s="308"/>
      <c r="E84" s="308"/>
      <c r="F84" s="309"/>
      <c r="G84" s="397" t="str">
        <f>IF(G83&gt;H83,"○",IF(G83&lt;H83,"×",IF(G83=H83,"△")))</f>
        <v>△</v>
      </c>
      <c r="H84" s="398"/>
      <c r="I84" s="397" t="str">
        <f>IF(I83&gt;J83,"○",IF(I83&lt;J83,"×",IF(I83=J83,"△")))</f>
        <v>△</v>
      </c>
      <c r="J84" s="398"/>
      <c r="K84" s="401"/>
      <c r="L84" s="402"/>
      <c r="M84" s="315"/>
      <c r="N84" s="394"/>
      <c r="O84" s="394"/>
      <c r="P84" s="396"/>
      <c r="R84" s="307"/>
      <c r="S84" s="308"/>
      <c r="T84" s="308"/>
      <c r="U84" s="309"/>
      <c r="V84" s="397" t="str">
        <f>IF(V83&gt;W83,"○",IF(V83&lt;W83,"×",IF(V83=W83,"△")))</f>
        <v>△</v>
      </c>
      <c r="W84" s="398"/>
      <c r="X84" s="397" t="str">
        <f>IF(X83&gt;Y83,"○",IF(X83&lt;Y83,"×",IF(X83=Y83,"△")))</f>
        <v>△</v>
      </c>
      <c r="Y84" s="398"/>
      <c r="Z84" s="401"/>
      <c r="AA84" s="402"/>
      <c r="AB84" s="315"/>
      <c r="AC84" s="394"/>
      <c r="AD84" s="394"/>
      <c r="AE84" s="396"/>
    </row>
    <row r="85" spans="3:31" ht="20.100000000000001" customHeight="1" x14ac:dyDescent="0.15"/>
  </sheetData>
  <mergeCells count="340"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  <pageSetUpPr fitToPage="1"/>
  </sheetPr>
  <dimension ref="A1:AG85"/>
  <sheetViews>
    <sheetView view="pageBreakPreview" zoomScale="50" zoomScaleNormal="100" zoomScaleSheetLayoutView="50" workbookViewId="0">
      <selection activeCell="V77" sqref="V77:W78"/>
    </sheetView>
  </sheetViews>
  <sheetFormatPr defaultRowHeight="13.5" x14ac:dyDescent="0.1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 x14ac:dyDescent="0.15">
      <c r="A1" s="354" t="str">
        <f>U12組合せ①!B3</f>
        <v>■第1日  2月26日  一次リーグ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N1" s="355" t="s">
        <v>590</v>
      </c>
      <c r="O1" s="355"/>
      <c r="P1" s="355"/>
      <c r="Q1" s="355"/>
      <c r="R1" s="355"/>
      <c r="T1" s="356" t="s">
        <v>591</v>
      </c>
      <c r="U1" s="356"/>
      <c r="V1" s="356"/>
      <c r="W1" s="356"/>
      <c r="X1" s="357" t="str">
        <f>U12組合せ①!AL43</f>
        <v>益子町民センターグランドB</v>
      </c>
      <c r="Y1" s="357"/>
      <c r="Z1" s="357"/>
      <c r="AA1" s="357"/>
      <c r="AB1" s="357"/>
      <c r="AC1" s="357"/>
      <c r="AD1" s="357"/>
      <c r="AE1" s="357"/>
      <c r="AF1" s="357"/>
      <c r="AG1" s="357"/>
    </row>
    <row r="2" spans="1:33" ht="20.100000000000001" customHeight="1" x14ac:dyDescent="0.15">
      <c r="A2" s="117"/>
      <c r="B2" s="117"/>
      <c r="C2" s="117"/>
      <c r="D2" s="117"/>
      <c r="E2" s="117"/>
      <c r="F2" s="117"/>
      <c r="G2" s="117"/>
      <c r="H2" s="14"/>
      <c r="I2" s="115"/>
      <c r="J2" s="115"/>
      <c r="K2" s="115"/>
      <c r="L2" s="115"/>
      <c r="N2" s="115"/>
      <c r="O2" s="115"/>
      <c r="P2" s="115"/>
      <c r="Q2" s="115"/>
      <c r="R2" s="115"/>
      <c r="T2" s="87"/>
      <c r="U2" s="87"/>
      <c r="V2" s="87"/>
      <c r="W2" s="87"/>
      <c r="X2" s="116"/>
      <c r="Y2" s="116"/>
      <c r="AA2" s="20"/>
      <c r="AB2" s="100"/>
      <c r="AC2" s="100"/>
      <c r="AD2" s="100"/>
      <c r="AE2" s="100"/>
      <c r="AF2" s="100"/>
      <c r="AG2" s="100"/>
    </row>
    <row r="3" spans="1:33" ht="20.100000000000001" customHeight="1" x14ac:dyDescent="0.15">
      <c r="F3" s="29"/>
      <c r="J3" s="358" t="s">
        <v>592</v>
      </c>
      <c r="K3" s="358"/>
      <c r="W3" s="358" t="s">
        <v>593</v>
      </c>
      <c r="X3" s="358"/>
      <c r="Z3" s="20"/>
      <c r="AA3" s="20"/>
      <c r="AB3" s="100"/>
      <c r="AC3" s="100"/>
      <c r="AD3" s="100"/>
      <c r="AE3" s="100"/>
      <c r="AF3" s="100"/>
      <c r="AG3" s="100"/>
    </row>
    <row r="4" spans="1:33" ht="20.100000000000001" customHeight="1" x14ac:dyDescent="0.15">
      <c r="G4" s="2"/>
      <c r="H4" s="2"/>
      <c r="I4" s="2"/>
      <c r="J4" s="3"/>
      <c r="K4" s="2"/>
      <c r="L4" s="2"/>
      <c r="M4" s="2"/>
      <c r="N4" s="2"/>
      <c r="T4" s="2"/>
      <c r="U4" s="2"/>
      <c r="V4" s="2"/>
      <c r="W4" s="2"/>
      <c r="X4" s="19"/>
      <c r="Y4" s="2"/>
      <c r="Z4" s="20"/>
      <c r="AA4" s="20"/>
      <c r="AB4" s="100"/>
      <c r="AC4" s="100"/>
      <c r="AD4" s="100"/>
      <c r="AE4" s="100"/>
      <c r="AF4" s="100"/>
      <c r="AG4" s="100"/>
    </row>
    <row r="5" spans="1:33" ht="20.100000000000001" customHeight="1" x14ac:dyDescent="0.15">
      <c r="F5" s="4"/>
      <c r="H5" s="5"/>
      <c r="J5" s="6"/>
      <c r="K5" s="5"/>
      <c r="N5" s="4"/>
      <c r="S5" s="4"/>
      <c r="V5" s="5"/>
      <c r="W5" s="6"/>
      <c r="Y5" s="5"/>
      <c r="Z5" s="5"/>
      <c r="AA5" s="6"/>
      <c r="AB5" s="17"/>
    </row>
    <row r="6" spans="1:33" ht="20.100000000000001" customHeight="1" x14ac:dyDescent="0.15">
      <c r="B6" s="359"/>
      <c r="C6" s="359"/>
      <c r="D6" s="7"/>
      <c r="E6" s="7"/>
      <c r="F6" s="250">
        <v>1</v>
      </c>
      <c r="G6" s="250"/>
      <c r="H6" s="11"/>
      <c r="I6" s="11"/>
      <c r="J6" s="250">
        <v>2</v>
      </c>
      <c r="K6" s="250"/>
      <c r="L6" s="11"/>
      <c r="M6" s="11"/>
      <c r="N6" s="250">
        <v>3</v>
      </c>
      <c r="O6" s="250"/>
      <c r="P6" s="26"/>
      <c r="Q6" s="11"/>
      <c r="R6" s="11"/>
      <c r="S6" s="250">
        <v>4</v>
      </c>
      <c r="T6" s="250"/>
      <c r="U6" s="11"/>
      <c r="V6" s="11"/>
      <c r="W6" s="250">
        <v>5</v>
      </c>
      <c r="X6" s="250"/>
      <c r="Y6" s="11"/>
      <c r="Z6" s="11"/>
      <c r="AA6" s="250">
        <v>6</v>
      </c>
      <c r="AB6" s="250"/>
      <c r="AC6" s="7"/>
      <c r="AD6" s="7"/>
      <c r="AE6" s="360"/>
      <c r="AF6" s="361"/>
    </row>
    <row r="7" spans="1:33" ht="20.100000000000001" customHeight="1" x14ac:dyDescent="0.15">
      <c r="B7" s="347"/>
      <c r="C7" s="347"/>
      <c r="D7" s="8"/>
      <c r="E7" s="8"/>
      <c r="F7" s="350" t="str">
        <f>U12組合せ①!AM47</f>
        <v>野木ＳＳＳ</v>
      </c>
      <c r="G7" s="350"/>
      <c r="H7" s="8"/>
      <c r="I7" s="8"/>
      <c r="J7" s="411" t="str">
        <f>U12組合せ①!AO47</f>
        <v>ＭＯＲＡＮＧＯ栃木フットボールクラブＵ１２</v>
      </c>
      <c r="K7" s="411"/>
      <c r="L7" s="8"/>
      <c r="M7" s="8"/>
      <c r="N7" s="351" t="str">
        <f>U12組合せ①!AQ47</f>
        <v>さつきが丘スポーツ少年団サッカー部</v>
      </c>
      <c r="O7" s="351"/>
      <c r="P7" s="9"/>
      <c r="Q7" s="8"/>
      <c r="R7" s="8"/>
      <c r="S7" s="411" t="str">
        <f>U12組合せ①!AT47</f>
        <v>石井フットボールクラブ</v>
      </c>
      <c r="T7" s="411"/>
      <c r="U7" s="8"/>
      <c r="V7" s="8"/>
      <c r="W7" s="350" t="str">
        <f>U12組合せ①!AV47</f>
        <v>市野沢ＦＣ</v>
      </c>
      <c r="X7" s="350"/>
      <c r="Y7" s="8"/>
      <c r="Z7" s="8"/>
      <c r="AA7" s="348" t="str">
        <f>U12組合せ①!AX47</f>
        <v>ＪＦＣアミスタＵ１１</v>
      </c>
      <c r="AB7" s="348"/>
      <c r="AC7" s="8"/>
      <c r="AD7" s="8"/>
      <c r="AE7" s="352"/>
      <c r="AF7" s="353"/>
    </row>
    <row r="8" spans="1:33" ht="20.100000000000001" customHeight="1" x14ac:dyDescent="0.15">
      <c r="B8" s="347"/>
      <c r="C8" s="347"/>
      <c r="D8" s="8"/>
      <c r="E8" s="8"/>
      <c r="F8" s="350"/>
      <c r="G8" s="350"/>
      <c r="H8" s="8"/>
      <c r="I8" s="8"/>
      <c r="J8" s="411"/>
      <c r="K8" s="411"/>
      <c r="L8" s="8"/>
      <c r="M8" s="8"/>
      <c r="N8" s="351"/>
      <c r="O8" s="351"/>
      <c r="P8" s="9"/>
      <c r="Q8" s="8"/>
      <c r="R8" s="8"/>
      <c r="S8" s="411"/>
      <c r="T8" s="411"/>
      <c r="U8" s="8"/>
      <c r="V8" s="8"/>
      <c r="W8" s="350"/>
      <c r="X8" s="350"/>
      <c r="Y8" s="8"/>
      <c r="Z8" s="8"/>
      <c r="AA8" s="348"/>
      <c r="AB8" s="348"/>
      <c r="AC8" s="8"/>
      <c r="AD8" s="8"/>
      <c r="AE8" s="352"/>
      <c r="AF8" s="353"/>
    </row>
    <row r="9" spans="1:33" ht="20.100000000000001" customHeight="1" x14ac:dyDescent="0.15">
      <c r="B9" s="347"/>
      <c r="C9" s="347"/>
      <c r="D9" s="8"/>
      <c r="E9" s="8"/>
      <c r="F9" s="350"/>
      <c r="G9" s="350"/>
      <c r="H9" s="8"/>
      <c r="I9" s="8"/>
      <c r="J9" s="411"/>
      <c r="K9" s="411"/>
      <c r="L9" s="8"/>
      <c r="M9" s="8"/>
      <c r="N9" s="351"/>
      <c r="O9" s="351"/>
      <c r="P9" s="9"/>
      <c r="Q9" s="8"/>
      <c r="R9" s="8"/>
      <c r="S9" s="411"/>
      <c r="T9" s="411"/>
      <c r="U9" s="8"/>
      <c r="V9" s="8"/>
      <c r="W9" s="350"/>
      <c r="X9" s="350"/>
      <c r="Y9" s="8"/>
      <c r="Z9" s="8"/>
      <c r="AA9" s="348"/>
      <c r="AB9" s="348"/>
      <c r="AC9" s="8"/>
      <c r="AD9" s="8"/>
      <c r="AE9" s="352"/>
      <c r="AF9" s="353"/>
    </row>
    <row r="10" spans="1:33" ht="20.100000000000001" customHeight="1" x14ac:dyDescent="0.15">
      <c r="B10" s="347"/>
      <c r="C10" s="347"/>
      <c r="D10" s="8"/>
      <c r="E10" s="8"/>
      <c r="F10" s="350"/>
      <c r="G10" s="350"/>
      <c r="H10" s="8"/>
      <c r="I10" s="8"/>
      <c r="J10" s="411"/>
      <c r="K10" s="411"/>
      <c r="L10" s="8"/>
      <c r="M10" s="8"/>
      <c r="N10" s="351"/>
      <c r="O10" s="351"/>
      <c r="P10" s="9"/>
      <c r="Q10" s="8"/>
      <c r="R10" s="8"/>
      <c r="S10" s="411"/>
      <c r="T10" s="411"/>
      <c r="U10" s="8"/>
      <c r="V10" s="8"/>
      <c r="W10" s="350"/>
      <c r="X10" s="350"/>
      <c r="Y10" s="8"/>
      <c r="Z10" s="8"/>
      <c r="AA10" s="348"/>
      <c r="AB10" s="348"/>
      <c r="AC10" s="8"/>
      <c r="AD10" s="8"/>
      <c r="AE10" s="352"/>
      <c r="AF10" s="353"/>
    </row>
    <row r="11" spans="1:33" ht="20.100000000000001" customHeight="1" x14ac:dyDescent="0.15">
      <c r="B11" s="347"/>
      <c r="C11" s="347"/>
      <c r="D11" s="8"/>
      <c r="E11" s="8"/>
      <c r="F11" s="350"/>
      <c r="G11" s="350"/>
      <c r="H11" s="8"/>
      <c r="I11" s="8"/>
      <c r="J11" s="411"/>
      <c r="K11" s="411"/>
      <c r="L11" s="8"/>
      <c r="M11" s="8"/>
      <c r="N11" s="351"/>
      <c r="O11" s="351"/>
      <c r="P11" s="9"/>
      <c r="Q11" s="8"/>
      <c r="R11" s="8"/>
      <c r="S11" s="411"/>
      <c r="T11" s="411"/>
      <c r="U11" s="8"/>
      <c r="V11" s="8"/>
      <c r="W11" s="350"/>
      <c r="X11" s="350"/>
      <c r="Y11" s="8"/>
      <c r="Z11" s="8"/>
      <c r="AA11" s="348"/>
      <c r="AB11" s="348"/>
      <c r="AC11" s="8"/>
      <c r="AD11" s="8"/>
      <c r="AE11" s="352"/>
      <c r="AF11" s="353"/>
    </row>
    <row r="12" spans="1:33" ht="20.100000000000001" customHeight="1" x14ac:dyDescent="0.15">
      <c r="B12" s="347"/>
      <c r="C12" s="347"/>
      <c r="D12" s="8"/>
      <c r="E12" s="8"/>
      <c r="F12" s="350"/>
      <c r="G12" s="350"/>
      <c r="H12" s="8"/>
      <c r="I12" s="8"/>
      <c r="J12" s="411"/>
      <c r="K12" s="411"/>
      <c r="L12" s="8"/>
      <c r="M12" s="8"/>
      <c r="N12" s="351"/>
      <c r="O12" s="351"/>
      <c r="P12" s="9"/>
      <c r="Q12" s="8"/>
      <c r="R12" s="8"/>
      <c r="S12" s="411"/>
      <c r="T12" s="411"/>
      <c r="U12" s="8"/>
      <c r="V12" s="8"/>
      <c r="W12" s="350"/>
      <c r="X12" s="350"/>
      <c r="Y12" s="8"/>
      <c r="Z12" s="8"/>
      <c r="AA12" s="348"/>
      <c r="AB12" s="348"/>
      <c r="AC12" s="8"/>
      <c r="AD12" s="8"/>
      <c r="AE12" s="352"/>
      <c r="AF12" s="353"/>
    </row>
    <row r="13" spans="1:33" ht="20.100000000000001" customHeight="1" x14ac:dyDescent="0.15">
      <c r="B13" s="347"/>
      <c r="C13" s="347"/>
      <c r="D13" s="9"/>
      <c r="E13" s="9"/>
      <c r="F13" s="350"/>
      <c r="G13" s="350"/>
      <c r="H13" s="9"/>
      <c r="I13" s="9"/>
      <c r="J13" s="411"/>
      <c r="K13" s="411"/>
      <c r="L13" s="9"/>
      <c r="M13" s="9"/>
      <c r="N13" s="351"/>
      <c r="O13" s="351"/>
      <c r="P13" s="9"/>
      <c r="Q13" s="9"/>
      <c r="R13" s="9"/>
      <c r="S13" s="411"/>
      <c r="T13" s="411"/>
      <c r="U13" s="9"/>
      <c r="V13" s="9"/>
      <c r="W13" s="350"/>
      <c r="X13" s="350"/>
      <c r="Y13" s="9"/>
      <c r="Z13" s="9"/>
      <c r="AA13" s="348"/>
      <c r="AB13" s="348"/>
      <c r="AC13" s="9"/>
      <c r="AD13" s="9"/>
      <c r="AE13" s="352"/>
      <c r="AF13" s="353"/>
    </row>
    <row r="14" spans="1:33" ht="20.100000000000001" customHeight="1" x14ac:dyDescent="0.15">
      <c r="B14" s="347"/>
      <c r="C14" s="347"/>
      <c r="D14" s="9"/>
      <c r="E14" s="9"/>
      <c r="F14" s="350"/>
      <c r="G14" s="350"/>
      <c r="H14" s="9"/>
      <c r="I14" s="9"/>
      <c r="J14" s="411"/>
      <c r="K14" s="411"/>
      <c r="L14" s="9"/>
      <c r="M14" s="9"/>
      <c r="N14" s="351"/>
      <c r="O14" s="351"/>
      <c r="P14" s="9"/>
      <c r="Q14" s="9"/>
      <c r="R14" s="9"/>
      <c r="S14" s="411"/>
      <c r="T14" s="411"/>
      <c r="U14" s="9"/>
      <c r="V14" s="9"/>
      <c r="W14" s="350"/>
      <c r="X14" s="350"/>
      <c r="Y14" s="9"/>
      <c r="Z14" s="9"/>
      <c r="AA14" s="348"/>
      <c r="AB14" s="348"/>
      <c r="AC14" s="9"/>
      <c r="AD14" s="9"/>
      <c r="AE14" s="352"/>
      <c r="AF14" s="353"/>
    </row>
    <row r="15" spans="1:33" ht="20.100000000000001" customHeight="1" x14ac:dyDescent="0.15">
      <c r="C15" s="86"/>
      <c r="D15" s="86"/>
      <c r="G15" s="86"/>
      <c r="H15" s="86"/>
      <c r="K15" s="86"/>
      <c r="L15" s="86"/>
      <c r="O15" s="86"/>
      <c r="P15" s="86"/>
      <c r="T15" s="86"/>
      <c r="U15" s="86"/>
      <c r="X15" s="86"/>
      <c r="Y15" s="86"/>
      <c r="AB15" s="120" t="s">
        <v>479</v>
      </c>
      <c r="AC15" s="18" t="s">
        <v>480</v>
      </c>
      <c r="AD15" s="18" t="s">
        <v>481</v>
      </c>
      <c r="AE15" s="18" t="s">
        <v>481</v>
      </c>
      <c r="AF15" s="18" t="s">
        <v>482</v>
      </c>
      <c r="AG15" s="103" t="s">
        <v>483</v>
      </c>
    </row>
    <row r="16" spans="1:33" ht="20.100000000000001" customHeight="1" x14ac:dyDescent="0.15">
      <c r="A16" s="7"/>
      <c r="B16" s="341" t="s">
        <v>485</v>
      </c>
      <c r="C16" s="342">
        <v>0.39583333333333331</v>
      </c>
      <c r="D16" s="342"/>
      <c r="E16" s="342"/>
      <c r="G16" s="343" t="str">
        <f>F7</f>
        <v>野木ＳＳＳ</v>
      </c>
      <c r="H16" s="343"/>
      <c r="I16" s="343"/>
      <c r="J16" s="343"/>
      <c r="K16" s="343"/>
      <c r="L16" s="343"/>
      <c r="M16" s="343"/>
      <c r="N16" s="344">
        <f>P16+P17</f>
        <v>0</v>
      </c>
      <c r="O16" s="345" t="s">
        <v>486</v>
      </c>
      <c r="P16" s="12">
        <v>0</v>
      </c>
      <c r="Q16" s="22" t="s">
        <v>510</v>
      </c>
      <c r="R16" s="12">
        <v>0</v>
      </c>
      <c r="S16" s="345" t="s">
        <v>488</v>
      </c>
      <c r="T16" s="344">
        <f>R16+R17</f>
        <v>0</v>
      </c>
      <c r="U16" s="343" t="str">
        <f>J7</f>
        <v>ＭＯＲＡＮＧＯ栃木フットボールクラブＵ１２</v>
      </c>
      <c r="V16" s="343"/>
      <c r="W16" s="343"/>
      <c r="X16" s="343"/>
      <c r="Y16" s="343"/>
      <c r="Z16" s="343"/>
      <c r="AA16" s="343"/>
      <c r="AB16" s="297" t="s">
        <v>479</v>
      </c>
      <c r="AC16" s="340" t="s">
        <v>490</v>
      </c>
      <c r="AD16" s="340" t="s">
        <v>498</v>
      </c>
      <c r="AE16" s="340" t="s">
        <v>489</v>
      </c>
      <c r="AF16" s="340">
        <v>6</v>
      </c>
      <c r="AG16" s="299" t="s">
        <v>483</v>
      </c>
    </row>
    <row r="17" spans="1:33" ht="20.100000000000001" customHeight="1" x14ac:dyDescent="0.15">
      <c r="A17" s="7"/>
      <c r="B17" s="341"/>
      <c r="C17" s="342"/>
      <c r="D17" s="342"/>
      <c r="E17" s="342"/>
      <c r="G17" s="343"/>
      <c r="H17" s="343"/>
      <c r="I17" s="343"/>
      <c r="J17" s="343"/>
      <c r="K17" s="343"/>
      <c r="L17" s="343"/>
      <c r="M17" s="343"/>
      <c r="N17" s="344"/>
      <c r="O17" s="345"/>
      <c r="P17" s="12">
        <v>0</v>
      </c>
      <c r="Q17" s="22" t="s">
        <v>510</v>
      </c>
      <c r="R17" s="12">
        <v>0</v>
      </c>
      <c r="S17" s="345"/>
      <c r="T17" s="344"/>
      <c r="U17" s="343"/>
      <c r="V17" s="343"/>
      <c r="W17" s="343"/>
      <c r="X17" s="343"/>
      <c r="Y17" s="343"/>
      <c r="Z17" s="343"/>
      <c r="AA17" s="343"/>
      <c r="AB17" s="297"/>
      <c r="AC17" s="340"/>
      <c r="AD17" s="340"/>
      <c r="AE17" s="340"/>
      <c r="AF17" s="340"/>
      <c r="AG17" s="299"/>
    </row>
    <row r="18" spans="1:33" ht="20.100000000000001" customHeight="1" x14ac:dyDescent="0.15">
      <c r="C18" s="16"/>
      <c r="D18" s="16"/>
      <c r="E18" s="15"/>
      <c r="G18" s="45"/>
      <c r="H18" s="45"/>
      <c r="I18" s="10"/>
      <c r="J18" s="10"/>
      <c r="K18" s="45"/>
      <c r="L18" s="45"/>
      <c r="M18" s="10"/>
      <c r="N18" s="27"/>
      <c r="O18" s="45"/>
      <c r="P18" s="12"/>
      <c r="Q18" s="10"/>
      <c r="R18" s="27"/>
      <c r="S18" s="10"/>
      <c r="T18" s="12"/>
      <c r="U18" s="45"/>
      <c r="V18" s="10"/>
      <c r="W18" s="10"/>
      <c r="X18" s="45"/>
      <c r="Y18" s="45"/>
      <c r="Z18" s="10"/>
      <c r="AA18" s="10"/>
      <c r="AB18" s="101"/>
      <c r="AC18" s="24"/>
      <c r="AD18" s="24"/>
      <c r="AE18" s="25"/>
      <c r="AF18" s="25"/>
      <c r="AG18" s="93"/>
    </row>
    <row r="19" spans="1:33" ht="20.100000000000001" customHeight="1" x14ac:dyDescent="0.15">
      <c r="A19" s="7"/>
      <c r="B19" s="341" t="s">
        <v>494</v>
      </c>
      <c r="C19" s="342">
        <v>0.4236111111111111</v>
      </c>
      <c r="D19" s="342"/>
      <c r="E19" s="342"/>
      <c r="G19" s="343" t="str">
        <f>S7</f>
        <v>石井フットボールクラブ</v>
      </c>
      <c r="H19" s="343"/>
      <c r="I19" s="343"/>
      <c r="J19" s="343"/>
      <c r="K19" s="343"/>
      <c r="L19" s="343"/>
      <c r="M19" s="343"/>
      <c r="N19" s="344">
        <f>P19+P20</f>
        <v>0</v>
      </c>
      <c r="O19" s="345" t="s">
        <v>486</v>
      </c>
      <c r="P19" s="12">
        <v>0</v>
      </c>
      <c r="Q19" s="22" t="s">
        <v>510</v>
      </c>
      <c r="R19" s="12">
        <v>0</v>
      </c>
      <c r="S19" s="345" t="s">
        <v>488</v>
      </c>
      <c r="T19" s="344">
        <f>R19+R20</f>
        <v>0</v>
      </c>
      <c r="U19" s="343" t="str">
        <f>W7</f>
        <v>市野沢ＦＣ</v>
      </c>
      <c r="V19" s="343"/>
      <c r="W19" s="343"/>
      <c r="X19" s="343"/>
      <c r="Y19" s="343"/>
      <c r="Z19" s="343"/>
      <c r="AA19" s="343"/>
      <c r="AB19" s="297" t="s">
        <v>479</v>
      </c>
      <c r="AC19" s="340" t="s">
        <v>497</v>
      </c>
      <c r="AD19" s="340" t="s">
        <v>495</v>
      </c>
      <c r="AE19" s="340" t="s">
        <v>496</v>
      </c>
      <c r="AF19" s="340">
        <v>3</v>
      </c>
      <c r="AG19" s="299" t="s">
        <v>483</v>
      </c>
    </row>
    <row r="20" spans="1:33" ht="20.100000000000001" customHeight="1" x14ac:dyDescent="0.15">
      <c r="A20" s="7"/>
      <c r="B20" s="341"/>
      <c r="C20" s="342"/>
      <c r="D20" s="342"/>
      <c r="E20" s="342"/>
      <c r="G20" s="343"/>
      <c r="H20" s="343"/>
      <c r="I20" s="343"/>
      <c r="J20" s="343"/>
      <c r="K20" s="343"/>
      <c r="L20" s="343"/>
      <c r="M20" s="343"/>
      <c r="N20" s="344"/>
      <c r="O20" s="345"/>
      <c r="P20" s="12">
        <v>0</v>
      </c>
      <c r="Q20" s="22" t="s">
        <v>510</v>
      </c>
      <c r="R20" s="12">
        <v>0</v>
      </c>
      <c r="S20" s="345"/>
      <c r="T20" s="344"/>
      <c r="U20" s="343"/>
      <c r="V20" s="343"/>
      <c r="W20" s="343"/>
      <c r="X20" s="343"/>
      <c r="Y20" s="343"/>
      <c r="Z20" s="343"/>
      <c r="AA20" s="343"/>
      <c r="AB20" s="297"/>
      <c r="AC20" s="340"/>
      <c r="AD20" s="340"/>
      <c r="AE20" s="340"/>
      <c r="AF20" s="340"/>
      <c r="AG20" s="299"/>
    </row>
    <row r="21" spans="1:33" ht="20.100000000000001" customHeight="1" x14ac:dyDescent="0.15">
      <c r="A21" s="7"/>
      <c r="C21" s="16"/>
      <c r="D21" s="16"/>
      <c r="E21" s="15"/>
      <c r="G21" s="45"/>
      <c r="H21" s="45"/>
      <c r="I21" s="10"/>
      <c r="J21" s="10"/>
      <c r="K21" s="45"/>
      <c r="L21" s="45"/>
      <c r="M21" s="10"/>
      <c r="N21" s="27"/>
      <c r="O21" s="45"/>
      <c r="P21" s="12"/>
      <c r="Q21" s="10"/>
      <c r="R21" s="27"/>
      <c r="S21" s="10"/>
      <c r="T21" s="12"/>
      <c r="U21" s="45"/>
      <c r="V21" s="10"/>
      <c r="W21" s="10"/>
      <c r="X21" s="45"/>
      <c r="Y21" s="45"/>
      <c r="Z21" s="10"/>
      <c r="AA21" s="10"/>
      <c r="AB21" s="101"/>
      <c r="AC21" s="24"/>
      <c r="AD21" s="24"/>
      <c r="AE21" s="25"/>
      <c r="AF21" s="25"/>
      <c r="AG21" s="93"/>
    </row>
    <row r="22" spans="1:33" ht="20.100000000000001" customHeight="1" x14ac:dyDescent="0.15">
      <c r="A22" s="7"/>
      <c r="B22" s="341" t="s">
        <v>499</v>
      </c>
      <c r="C22" s="342">
        <v>0.4513888888888889</v>
      </c>
      <c r="D22" s="342"/>
      <c r="E22" s="342"/>
      <c r="G22" s="343" t="str">
        <f>F7</f>
        <v>野木ＳＳＳ</v>
      </c>
      <c r="H22" s="343"/>
      <c r="I22" s="343"/>
      <c r="J22" s="343"/>
      <c r="K22" s="343"/>
      <c r="L22" s="343"/>
      <c r="M22" s="343"/>
      <c r="N22" s="344">
        <f>P22+P23</f>
        <v>0</v>
      </c>
      <c r="O22" s="345" t="s">
        <v>486</v>
      </c>
      <c r="P22" s="12">
        <v>0</v>
      </c>
      <c r="Q22" s="22" t="s">
        <v>510</v>
      </c>
      <c r="R22" s="12">
        <v>0</v>
      </c>
      <c r="S22" s="345" t="s">
        <v>488</v>
      </c>
      <c r="T22" s="344">
        <f>R22+R23</f>
        <v>0</v>
      </c>
      <c r="U22" s="343" t="str">
        <f>N7</f>
        <v>さつきが丘スポーツ少年団サッカー部</v>
      </c>
      <c r="V22" s="343"/>
      <c r="W22" s="343"/>
      <c r="X22" s="343"/>
      <c r="Y22" s="343"/>
      <c r="Z22" s="343"/>
      <c r="AA22" s="343"/>
      <c r="AB22" s="297" t="s">
        <v>479</v>
      </c>
      <c r="AC22" s="340" t="s">
        <v>489</v>
      </c>
      <c r="AD22" s="340" t="s">
        <v>490</v>
      </c>
      <c r="AE22" s="340" t="s">
        <v>498</v>
      </c>
      <c r="AF22" s="340">
        <v>5</v>
      </c>
      <c r="AG22" s="299" t="s">
        <v>483</v>
      </c>
    </row>
    <row r="23" spans="1:33" ht="20.100000000000001" customHeight="1" x14ac:dyDescent="0.15">
      <c r="A23" s="7"/>
      <c r="B23" s="341"/>
      <c r="C23" s="342"/>
      <c r="D23" s="342"/>
      <c r="E23" s="342"/>
      <c r="G23" s="343"/>
      <c r="H23" s="343"/>
      <c r="I23" s="343"/>
      <c r="J23" s="343"/>
      <c r="K23" s="343"/>
      <c r="L23" s="343"/>
      <c r="M23" s="343"/>
      <c r="N23" s="344"/>
      <c r="O23" s="345"/>
      <c r="P23" s="12">
        <v>0</v>
      </c>
      <c r="Q23" s="22" t="s">
        <v>510</v>
      </c>
      <c r="R23" s="12">
        <v>0</v>
      </c>
      <c r="S23" s="345"/>
      <c r="T23" s="344"/>
      <c r="U23" s="343"/>
      <c r="V23" s="343"/>
      <c r="W23" s="343"/>
      <c r="X23" s="343"/>
      <c r="Y23" s="343"/>
      <c r="Z23" s="343"/>
      <c r="AA23" s="343"/>
      <c r="AB23" s="297"/>
      <c r="AC23" s="340"/>
      <c r="AD23" s="340"/>
      <c r="AE23" s="340"/>
      <c r="AF23" s="340"/>
      <c r="AG23" s="299"/>
    </row>
    <row r="24" spans="1:33" ht="20.100000000000001" customHeight="1" x14ac:dyDescent="0.15">
      <c r="A24" s="7"/>
      <c r="B24" s="44"/>
      <c r="C24" s="29"/>
      <c r="D24" s="29"/>
      <c r="E24" s="29"/>
      <c r="G24" s="45"/>
      <c r="H24" s="45"/>
      <c r="I24" s="45"/>
      <c r="J24" s="45"/>
      <c r="K24" s="45"/>
      <c r="L24" s="45"/>
      <c r="M24" s="45"/>
      <c r="N24" s="118"/>
      <c r="O24" s="119"/>
      <c r="P24" s="12"/>
      <c r="Q24" s="10"/>
      <c r="R24" s="27"/>
      <c r="S24" s="119"/>
      <c r="T24" s="118"/>
      <c r="U24" s="45"/>
      <c r="V24" s="45"/>
      <c r="W24" s="45"/>
      <c r="X24" s="45"/>
      <c r="Y24" s="45"/>
      <c r="Z24" s="45"/>
      <c r="AA24" s="45"/>
      <c r="AB24" s="101"/>
      <c r="AC24" s="24"/>
      <c r="AD24" s="24"/>
      <c r="AE24" s="25"/>
      <c r="AF24" s="25"/>
      <c r="AG24" s="93"/>
    </row>
    <row r="25" spans="1:33" ht="20.100000000000001" customHeight="1" x14ac:dyDescent="0.15">
      <c r="A25" s="7"/>
      <c r="B25" s="341" t="s">
        <v>500</v>
      </c>
      <c r="C25" s="342">
        <v>0.47916666666666669</v>
      </c>
      <c r="D25" s="342"/>
      <c r="E25" s="342"/>
      <c r="G25" s="343" t="str">
        <f>S7</f>
        <v>石井フットボールクラブ</v>
      </c>
      <c r="H25" s="343"/>
      <c r="I25" s="343"/>
      <c r="J25" s="343"/>
      <c r="K25" s="343"/>
      <c r="L25" s="343"/>
      <c r="M25" s="343"/>
      <c r="N25" s="344">
        <f>P25+P26</f>
        <v>0</v>
      </c>
      <c r="O25" s="345" t="s">
        <v>486</v>
      </c>
      <c r="P25" s="12">
        <v>0</v>
      </c>
      <c r="Q25" s="22" t="s">
        <v>510</v>
      </c>
      <c r="R25" s="12">
        <v>0</v>
      </c>
      <c r="S25" s="345" t="s">
        <v>488</v>
      </c>
      <c r="T25" s="344">
        <f>R25+R26</f>
        <v>0</v>
      </c>
      <c r="U25" s="343" t="str">
        <f>AA7</f>
        <v>ＪＦＣアミスタＵ１１</v>
      </c>
      <c r="V25" s="343"/>
      <c r="W25" s="343"/>
      <c r="X25" s="343"/>
      <c r="Y25" s="343"/>
      <c r="Z25" s="343"/>
      <c r="AA25" s="343"/>
      <c r="AB25" s="297" t="s">
        <v>479</v>
      </c>
      <c r="AC25" s="340" t="s">
        <v>496</v>
      </c>
      <c r="AD25" s="340" t="s">
        <v>497</v>
      </c>
      <c r="AE25" s="340" t="s">
        <v>495</v>
      </c>
      <c r="AF25" s="340">
        <v>2</v>
      </c>
      <c r="AG25" s="299" t="s">
        <v>483</v>
      </c>
    </row>
    <row r="26" spans="1:33" ht="20.100000000000001" customHeight="1" x14ac:dyDescent="0.15">
      <c r="A26" s="7"/>
      <c r="B26" s="341"/>
      <c r="C26" s="342"/>
      <c r="D26" s="342"/>
      <c r="E26" s="342"/>
      <c r="G26" s="343"/>
      <c r="H26" s="343"/>
      <c r="I26" s="343"/>
      <c r="J26" s="343"/>
      <c r="K26" s="343"/>
      <c r="L26" s="343"/>
      <c r="M26" s="343"/>
      <c r="N26" s="344"/>
      <c r="O26" s="345"/>
      <c r="P26" s="12">
        <v>0</v>
      </c>
      <c r="Q26" s="22" t="s">
        <v>510</v>
      </c>
      <c r="R26" s="12">
        <v>0</v>
      </c>
      <c r="S26" s="345"/>
      <c r="T26" s="344"/>
      <c r="U26" s="343"/>
      <c r="V26" s="343"/>
      <c r="W26" s="343"/>
      <c r="X26" s="343"/>
      <c r="Y26" s="343"/>
      <c r="Z26" s="343"/>
      <c r="AA26" s="343"/>
      <c r="AB26" s="297"/>
      <c r="AC26" s="340"/>
      <c r="AD26" s="340"/>
      <c r="AE26" s="340"/>
      <c r="AF26" s="340"/>
      <c r="AG26" s="299"/>
    </row>
    <row r="27" spans="1:33" ht="20.100000000000001" customHeight="1" x14ac:dyDescent="0.15">
      <c r="A27" s="7"/>
      <c r="C27" s="16"/>
      <c r="D27" s="16"/>
      <c r="E27" s="15"/>
      <c r="G27" s="45"/>
      <c r="H27" s="45"/>
      <c r="I27" s="10"/>
      <c r="J27" s="10"/>
      <c r="K27" s="45"/>
      <c r="L27" s="45"/>
      <c r="M27" s="10"/>
      <c r="N27" s="27"/>
      <c r="O27" s="45"/>
      <c r="P27" s="12"/>
      <c r="Q27" s="10"/>
      <c r="R27" s="27"/>
      <c r="S27" s="10"/>
      <c r="T27" s="12"/>
      <c r="U27" s="45"/>
      <c r="V27" s="10"/>
      <c r="W27" s="10"/>
      <c r="X27" s="45"/>
      <c r="Y27" s="45"/>
      <c r="Z27" s="10"/>
      <c r="AA27" s="10"/>
      <c r="AB27" s="101"/>
      <c r="AC27" s="24"/>
      <c r="AD27" s="24"/>
      <c r="AE27" s="25"/>
      <c r="AF27" s="25"/>
      <c r="AG27" s="93"/>
    </row>
    <row r="28" spans="1:33" ht="20.100000000000001" customHeight="1" x14ac:dyDescent="0.15">
      <c r="A28" s="7"/>
      <c r="B28" s="341" t="s">
        <v>501</v>
      </c>
      <c r="C28" s="342">
        <v>0.50694444444444442</v>
      </c>
      <c r="D28" s="342"/>
      <c r="E28" s="342"/>
      <c r="G28" s="343" t="str">
        <f>J7</f>
        <v>ＭＯＲＡＮＧＯ栃木フットボールクラブＵ１２</v>
      </c>
      <c r="H28" s="343"/>
      <c r="I28" s="343"/>
      <c r="J28" s="343"/>
      <c r="K28" s="343"/>
      <c r="L28" s="343"/>
      <c r="M28" s="343"/>
      <c r="N28" s="344">
        <f>P28+P29</f>
        <v>0</v>
      </c>
      <c r="O28" s="345" t="s">
        <v>486</v>
      </c>
      <c r="P28" s="12">
        <v>0</v>
      </c>
      <c r="Q28" s="22" t="s">
        <v>510</v>
      </c>
      <c r="R28" s="12">
        <v>0</v>
      </c>
      <c r="S28" s="345" t="s">
        <v>488</v>
      </c>
      <c r="T28" s="344">
        <f>R28+R29</f>
        <v>0</v>
      </c>
      <c r="U28" s="343" t="str">
        <f>N7</f>
        <v>さつきが丘スポーツ少年団サッカー部</v>
      </c>
      <c r="V28" s="343"/>
      <c r="W28" s="343"/>
      <c r="X28" s="343"/>
      <c r="Y28" s="343"/>
      <c r="Z28" s="343"/>
      <c r="AA28" s="343"/>
      <c r="AB28" s="297" t="s">
        <v>479</v>
      </c>
      <c r="AC28" s="340" t="s">
        <v>498</v>
      </c>
      <c r="AD28" s="340" t="s">
        <v>489</v>
      </c>
      <c r="AE28" s="340" t="s">
        <v>490</v>
      </c>
      <c r="AF28" s="340">
        <v>4</v>
      </c>
      <c r="AG28" s="299" t="s">
        <v>483</v>
      </c>
    </row>
    <row r="29" spans="1:33" ht="20.100000000000001" customHeight="1" x14ac:dyDescent="0.15">
      <c r="A29" s="7"/>
      <c r="B29" s="341"/>
      <c r="C29" s="342"/>
      <c r="D29" s="342"/>
      <c r="E29" s="342"/>
      <c r="G29" s="343"/>
      <c r="H29" s="343"/>
      <c r="I29" s="343"/>
      <c r="J29" s="343"/>
      <c r="K29" s="343"/>
      <c r="L29" s="343"/>
      <c r="M29" s="343"/>
      <c r="N29" s="344"/>
      <c r="O29" s="345"/>
      <c r="P29" s="12">
        <v>0</v>
      </c>
      <c r="Q29" s="22" t="s">
        <v>510</v>
      </c>
      <c r="R29" s="12">
        <v>0</v>
      </c>
      <c r="S29" s="345"/>
      <c r="T29" s="344"/>
      <c r="U29" s="343"/>
      <c r="V29" s="343"/>
      <c r="W29" s="343"/>
      <c r="X29" s="343"/>
      <c r="Y29" s="343"/>
      <c r="Z29" s="343"/>
      <c r="AA29" s="343"/>
      <c r="AB29" s="297"/>
      <c r="AC29" s="340"/>
      <c r="AD29" s="340"/>
      <c r="AE29" s="340"/>
      <c r="AF29" s="340"/>
      <c r="AG29" s="299"/>
    </row>
    <row r="30" spans="1:33" ht="20.100000000000001" customHeight="1" x14ac:dyDescent="0.15">
      <c r="A30" s="7"/>
      <c r="C30" s="16"/>
      <c r="D30" s="16"/>
      <c r="E30" s="15"/>
      <c r="G30" s="45"/>
      <c r="H30" s="45"/>
      <c r="I30" s="10"/>
      <c r="J30" s="10"/>
      <c r="K30" s="45"/>
      <c r="L30" s="45"/>
      <c r="M30" s="10"/>
      <c r="N30" s="27"/>
      <c r="O30" s="45"/>
      <c r="P30" s="12"/>
      <c r="Q30" s="10"/>
      <c r="R30" s="27"/>
      <c r="S30" s="10"/>
      <c r="T30" s="12"/>
      <c r="U30" s="45"/>
      <c r="V30" s="10"/>
      <c r="W30" s="10"/>
      <c r="X30" s="45"/>
      <c r="Y30" s="45"/>
      <c r="Z30" s="10"/>
      <c r="AA30" s="10"/>
      <c r="AB30" s="101"/>
      <c r="AC30" s="86"/>
      <c r="AD30" s="24"/>
      <c r="AE30" s="24"/>
      <c r="AF30" s="25"/>
      <c r="AG30" s="102"/>
    </row>
    <row r="31" spans="1:33" ht="20.100000000000001" customHeight="1" x14ac:dyDescent="0.15">
      <c r="A31" s="7"/>
      <c r="B31" s="341" t="s">
        <v>502</v>
      </c>
      <c r="C31" s="342">
        <v>0.53472222222222221</v>
      </c>
      <c r="D31" s="342"/>
      <c r="E31" s="342"/>
      <c r="G31" s="343" t="str">
        <f>W7</f>
        <v>市野沢ＦＣ</v>
      </c>
      <c r="H31" s="343"/>
      <c r="I31" s="343"/>
      <c r="J31" s="343"/>
      <c r="K31" s="343"/>
      <c r="L31" s="343"/>
      <c r="M31" s="343"/>
      <c r="N31" s="344">
        <f>P31+P32</f>
        <v>0</v>
      </c>
      <c r="O31" s="345" t="s">
        <v>486</v>
      </c>
      <c r="P31" s="12">
        <v>0</v>
      </c>
      <c r="Q31" s="22" t="s">
        <v>510</v>
      </c>
      <c r="R31" s="12">
        <v>0</v>
      </c>
      <c r="S31" s="345" t="s">
        <v>488</v>
      </c>
      <c r="T31" s="344">
        <f>R31+R32</f>
        <v>0</v>
      </c>
      <c r="U31" s="343" t="str">
        <f>AA7</f>
        <v>ＪＦＣアミスタＵ１１</v>
      </c>
      <c r="V31" s="343"/>
      <c r="W31" s="343"/>
      <c r="X31" s="343"/>
      <c r="Y31" s="343"/>
      <c r="Z31" s="343"/>
      <c r="AA31" s="343"/>
      <c r="AB31" s="297" t="s">
        <v>479</v>
      </c>
      <c r="AC31" s="340" t="s">
        <v>495</v>
      </c>
      <c r="AD31" s="340" t="s">
        <v>496</v>
      </c>
      <c r="AE31" s="340" t="s">
        <v>497</v>
      </c>
      <c r="AF31" s="340">
        <v>1</v>
      </c>
      <c r="AG31" s="299" t="s">
        <v>483</v>
      </c>
    </row>
    <row r="32" spans="1:33" ht="20.100000000000001" customHeight="1" x14ac:dyDescent="0.15">
      <c r="A32" s="7"/>
      <c r="B32" s="341"/>
      <c r="C32" s="342"/>
      <c r="D32" s="342"/>
      <c r="E32" s="342"/>
      <c r="G32" s="343"/>
      <c r="H32" s="343"/>
      <c r="I32" s="343"/>
      <c r="J32" s="343"/>
      <c r="K32" s="343"/>
      <c r="L32" s="343"/>
      <c r="M32" s="343"/>
      <c r="N32" s="344"/>
      <c r="O32" s="345"/>
      <c r="P32" s="12">
        <v>0</v>
      </c>
      <c r="Q32" s="22" t="s">
        <v>510</v>
      </c>
      <c r="R32" s="12">
        <v>0</v>
      </c>
      <c r="S32" s="345"/>
      <c r="T32" s="344"/>
      <c r="U32" s="343"/>
      <c r="V32" s="343"/>
      <c r="W32" s="343"/>
      <c r="X32" s="343"/>
      <c r="Y32" s="343"/>
      <c r="Z32" s="343"/>
      <c r="AA32" s="343"/>
      <c r="AB32" s="297"/>
      <c r="AC32" s="340"/>
      <c r="AD32" s="340"/>
      <c r="AE32" s="340"/>
      <c r="AF32" s="340"/>
      <c r="AG32" s="299"/>
    </row>
    <row r="33" spans="1:33" ht="20.100000000000001" customHeight="1" x14ac:dyDescent="0.15">
      <c r="B33" s="44"/>
      <c r="C33" s="23"/>
      <c r="D33" s="23"/>
      <c r="E33" s="23"/>
      <c r="G33" s="45"/>
      <c r="H33" s="45"/>
      <c r="I33" s="45"/>
      <c r="J33" s="45"/>
      <c r="K33" s="45"/>
      <c r="L33" s="45"/>
      <c r="M33" s="45"/>
      <c r="N33" s="21"/>
      <c r="O33" s="119"/>
      <c r="P33" s="45"/>
      <c r="Q33" s="22"/>
      <c r="R33" s="10"/>
      <c r="S33" s="119"/>
      <c r="T33" s="21"/>
      <c r="U33" s="45"/>
      <c r="V33" s="45"/>
      <c r="W33" s="45"/>
      <c r="X33" s="45"/>
      <c r="Y33" s="45"/>
      <c r="Z33" s="45"/>
      <c r="AA33" s="45"/>
      <c r="AB33" s="86"/>
      <c r="AC33" s="86"/>
      <c r="AF33" s="86"/>
      <c r="AG33" s="86"/>
    </row>
    <row r="34" spans="1:33" ht="20.100000000000001" customHeight="1" x14ac:dyDescent="0.15">
      <c r="C34" s="304" t="str">
        <f>J3</f>
        <v>W</v>
      </c>
      <c r="D34" s="305"/>
      <c r="E34" s="305"/>
      <c r="F34" s="306"/>
      <c r="G34" s="379" t="str">
        <f>C36</f>
        <v>野木ＳＳＳ</v>
      </c>
      <c r="H34" s="380"/>
      <c r="I34" s="332" t="str">
        <f>C38</f>
        <v>ＭＯＲＡＮＧＯ栃木フットボールクラブＵ１２</v>
      </c>
      <c r="J34" s="333"/>
      <c r="K34" s="383" t="str">
        <f>C40</f>
        <v>さつきが丘スポーツ少年団サッカー部</v>
      </c>
      <c r="L34" s="384"/>
      <c r="M34" s="324" t="s">
        <v>503</v>
      </c>
      <c r="N34" s="324" t="s">
        <v>504</v>
      </c>
      <c r="O34" s="324" t="s">
        <v>511</v>
      </c>
      <c r="P34" s="324" t="s">
        <v>505</v>
      </c>
      <c r="R34" s="326" t="str">
        <f>W3</f>
        <v>WW</v>
      </c>
      <c r="S34" s="327"/>
      <c r="T34" s="327"/>
      <c r="U34" s="328"/>
      <c r="V34" s="383" t="str">
        <f>R36</f>
        <v>石井フットボールクラブ</v>
      </c>
      <c r="W34" s="384"/>
      <c r="X34" s="379" t="str">
        <f>R38</f>
        <v>市野沢ＦＣ</v>
      </c>
      <c r="Y34" s="380"/>
      <c r="Z34" s="336" t="str">
        <f>R40</f>
        <v>ＪＦＣアミスタＵ１１</v>
      </c>
      <c r="AA34" s="337"/>
      <c r="AB34" s="324" t="s">
        <v>503</v>
      </c>
      <c r="AC34" s="324" t="s">
        <v>504</v>
      </c>
      <c r="AD34" s="324" t="s">
        <v>511</v>
      </c>
      <c r="AE34" s="324" t="s">
        <v>505</v>
      </c>
    </row>
    <row r="35" spans="1:33" ht="20.100000000000001" customHeight="1" x14ac:dyDescent="0.15">
      <c r="C35" s="307"/>
      <c r="D35" s="308"/>
      <c r="E35" s="308"/>
      <c r="F35" s="309"/>
      <c r="G35" s="381"/>
      <c r="H35" s="382"/>
      <c r="I35" s="334"/>
      <c r="J35" s="335"/>
      <c r="K35" s="385"/>
      <c r="L35" s="386"/>
      <c r="M35" s="325"/>
      <c r="N35" s="325"/>
      <c r="O35" s="325"/>
      <c r="P35" s="325"/>
      <c r="R35" s="329"/>
      <c r="S35" s="330"/>
      <c r="T35" s="330"/>
      <c r="U35" s="331"/>
      <c r="V35" s="385"/>
      <c r="W35" s="386"/>
      <c r="X35" s="381"/>
      <c r="Y35" s="382"/>
      <c r="Z35" s="338"/>
      <c r="AA35" s="339"/>
      <c r="AB35" s="325"/>
      <c r="AC35" s="325"/>
      <c r="AD35" s="325"/>
      <c r="AE35" s="325"/>
    </row>
    <row r="36" spans="1:33" ht="20.100000000000001" customHeight="1" x14ac:dyDescent="0.15">
      <c r="C36" s="304" t="str">
        <f>F7</f>
        <v>野木ＳＳＳ</v>
      </c>
      <c r="D36" s="305"/>
      <c r="E36" s="305"/>
      <c r="F36" s="306"/>
      <c r="G36" s="399"/>
      <c r="H36" s="400"/>
      <c r="I36" s="28">
        <f>N16</f>
        <v>0</v>
      </c>
      <c r="J36" s="28">
        <f>T16</f>
        <v>0</v>
      </c>
      <c r="K36" s="28">
        <f>N22</f>
        <v>0</v>
      </c>
      <c r="L36" s="28">
        <f>T22</f>
        <v>0</v>
      </c>
      <c r="M36" s="314">
        <f>COUNTIF(G37:L37,"○")*3+COUNTIF(G37:L37,"△")</f>
        <v>2</v>
      </c>
      <c r="N36" s="393">
        <f>O36-J36-L36</f>
        <v>0</v>
      </c>
      <c r="O36" s="393">
        <f>I36+K36</f>
        <v>0</v>
      </c>
      <c r="P36" s="395"/>
      <c r="R36" s="304" t="str">
        <f>S7</f>
        <v>石井フットボールクラブ</v>
      </c>
      <c r="S36" s="305"/>
      <c r="T36" s="305"/>
      <c r="U36" s="306"/>
      <c r="V36" s="399"/>
      <c r="W36" s="400"/>
      <c r="X36" s="28">
        <f>N19</f>
        <v>0</v>
      </c>
      <c r="Y36" s="28">
        <f>T19</f>
        <v>0</v>
      </c>
      <c r="Z36" s="28">
        <f>N25</f>
        <v>0</v>
      </c>
      <c r="AA36" s="28">
        <f>T25</f>
        <v>0</v>
      </c>
      <c r="AB36" s="314">
        <f>COUNTIF(V37:AA37,"○")*3+COUNTIF(V37:AA37,"△")</f>
        <v>2</v>
      </c>
      <c r="AC36" s="393">
        <f>AD36-Y36-AA36</f>
        <v>0</v>
      </c>
      <c r="AD36" s="393">
        <f>X36+Z36</f>
        <v>0</v>
      </c>
      <c r="AE36" s="395"/>
    </row>
    <row r="37" spans="1:33" ht="20.100000000000001" customHeight="1" x14ac:dyDescent="0.15">
      <c r="C37" s="307"/>
      <c r="D37" s="308"/>
      <c r="E37" s="308"/>
      <c r="F37" s="309"/>
      <c r="G37" s="401"/>
      <c r="H37" s="402"/>
      <c r="I37" s="397" t="str">
        <f>IF(I36&gt;J36,"○",IF(I36&lt;J36,"×",IF(I36=J36,"△")))</f>
        <v>△</v>
      </c>
      <c r="J37" s="398"/>
      <c r="K37" s="397" t="str">
        <f>IF(K36&gt;L36,"○",IF(K36&lt;L36,"×",IF(K36=L36,"△")))</f>
        <v>△</v>
      </c>
      <c r="L37" s="398"/>
      <c r="M37" s="315"/>
      <c r="N37" s="394"/>
      <c r="O37" s="394"/>
      <c r="P37" s="396"/>
      <c r="R37" s="307"/>
      <c r="S37" s="308"/>
      <c r="T37" s="308"/>
      <c r="U37" s="309"/>
      <c r="V37" s="401"/>
      <c r="W37" s="402"/>
      <c r="X37" s="397" t="str">
        <f>IF(X36&gt;Y36,"○",IF(X36&lt;Y36,"×",IF(X36=Y36,"△")))</f>
        <v>△</v>
      </c>
      <c r="Y37" s="398"/>
      <c r="Z37" s="397" t="str">
        <f t="shared" ref="Z37" si="0">IF(Z36&gt;AA36,"○",IF(Z36&lt;AA36,"×",IF(Z36=AA36,"△")))</f>
        <v>△</v>
      </c>
      <c r="AA37" s="398"/>
      <c r="AB37" s="315"/>
      <c r="AC37" s="394"/>
      <c r="AD37" s="394"/>
      <c r="AE37" s="396"/>
    </row>
    <row r="38" spans="1:33" ht="20.100000000000001" customHeight="1" x14ac:dyDescent="0.15">
      <c r="C38" s="304" t="str">
        <f>J7</f>
        <v>ＭＯＲＡＮＧＯ栃木フットボールクラブＵ１２</v>
      </c>
      <c r="D38" s="305"/>
      <c r="E38" s="305"/>
      <c r="F38" s="306"/>
      <c r="G38" s="28">
        <f>J36</f>
        <v>0</v>
      </c>
      <c r="H38" s="28">
        <f>I36</f>
        <v>0</v>
      </c>
      <c r="I38" s="399"/>
      <c r="J38" s="400"/>
      <c r="K38" s="28">
        <f>N28</f>
        <v>0</v>
      </c>
      <c r="L38" s="28">
        <f>T28</f>
        <v>0</v>
      </c>
      <c r="M38" s="314">
        <f>COUNTIF(G39:L39,"○")*3+COUNTIF(G39:L39,"△")</f>
        <v>2</v>
      </c>
      <c r="N38" s="393">
        <f>O38-H38-L38</f>
        <v>0</v>
      </c>
      <c r="O38" s="393">
        <f>G38+K38</f>
        <v>0</v>
      </c>
      <c r="P38" s="395"/>
      <c r="R38" s="304" t="str">
        <f>W7</f>
        <v>市野沢ＦＣ</v>
      </c>
      <c r="S38" s="305"/>
      <c r="T38" s="305"/>
      <c r="U38" s="306"/>
      <c r="V38" s="28">
        <f>Y36</f>
        <v>0</v>
      </c>
      <c r="W38" s="28">
        <f>X36</f>
        <v>0</v>
      </c>
      <c r="X38" s="399"/>
      <c r="Y38" s="400"/>
      <c r="Z38" s="28">
        <f>N31</f>
        <v>0</v>
      </c>
      <c r="AA38" s="28">
        <f>T31</f>
        <v>0</v>
      </c>
      <c r="AB38" s="314">
        <f>COUNTIF(V39:AA39,"○")*3+COUNTIF(V39:AA39,"△")</f>
        <v>2</v>
      </c>
      <c r="AC38" s="393">
        <f>AD38-W38-AA38</f>
        <v>0</v>
      </c>
      <c r="AD38" s="393">
        <f>V38+Z38</f>
        <v>0</v>
      </c>
      <c r="AE38" s="395"/>
    </row>
    <row r="39" spans="1:33" ht="20.100000000000001" customHeight="1" x14ac:dyDescent="0.15">
      <c r="C39" s="307"/>
      <c r="D39" s="308"/>
      <c r="E39" s="308"/>
      <c r="F39" s="309"/>
      <c r="G39" s="397" t="str">
        <f>IF(G38&gt;H38,"○",IF(G38&lt;H38,"×",IF(G38=H38,"△")))</f>
        <v>△</v>
      </c>
      <c r="H39" s="398"/>
      <c r="I39" s="401"/>
      <c r="J39" s="402"/>
      <c r="K39" s="397" t="str">
        <f>IF(K38&gt;L38,"○",IF(K38&lt;L38,"×",IF(K38=L38,"△")))</f>
        <v>△</v>
      </c>
      <c r="L39" s="398"/>
      <c r="M39" s="315"/>
      <c r="N39" s="394"/>
      <c r="O39" s="394"/>
      <c r="P39" s="396"/>
      <c r="R39" s="307"/>
      <c r="S39" s="308"/>
      <c r="T39" s="308"/>
      <c r="U39" s="309"/>
      <c r="V39" s="397" t="str">
        <f>IF(V38&gt;W38,"○",IF(V38&lt;W38,"×",IF(V38=W38,"△")))</f>
        <v>△</v>
      </c>
      <c r="W39" s="398"/>
      <c r="X39" s="401"/>
      <c r="Y39" s="402"/>
      <c r="Z39" s="397" t="str">
        <f t="shared" ref="Z39" si="1">IF(Z38&gt;AA38,"○",IF(Z38&lt;AA38,"×",IF(Z38=AA38,"△")))</f>
        <v>△</v>
      </c>
      <c r="AA39" s="398"/>
      <c r="AB39" s="315"/>
      <c r="AC39" s="394"/>
      <c r="AD39" s="394"/>
      <c r="AE39" s="396"/>
    </row>
    <row r="40" spans="1:33" ht="20.100000000000001" customHeight="1" x14ac:dyDescent="0.15">
      <c r="C40" s="304" t="str">
        <f>N7</f>
        <v>さつきが丘スポーツ少年団サッカー部</v>
      </c>
      <c r="D40" s="305"/>
      <c r="E40" s="305"/>
      <c r="F40" s="306"/>
      <c r="G40" s="28">
        <f>L36</f>
        <v>0</v>
      </c>
      <c r="H40" s="28">
        <f>K36</f>
        <v>0</v>
      </c>
      <c r="I40" s="28">
        <f>L38</f>
        <v>0</v>
      </c>
      <c r="J40" s="28">
        <f>K38</f>
        <v>0</v>
      </c>
      <c r="K40" s="399"/>
      <c r="L40" s="400"/>
      <c r="M40" s="314">
        <f>COUNTIF(G41:L41,"○")*3+COUNTIF(G41:L41,"△")</f>
        <v>2</v>
      </c>
      <c r="N40" s="393">
        <f>O40-H40-J40</f>
        <v>0</v>
      </c>
      <c r="O40" s="393">
        <f>G40+I40</f>
        <v>0</v>
      </c>
      <c r="P40" s="395"/>
      <c r="R40" s="304" t="str">
        <f>AA7</f>
        <v>ＪＦＣアミスタＵ１１</v>
      </c>
      <c r="S40" s="305"/>
      <c r="T40" s="305"/>
      <c r="U40" s="306"/>
      <c r="V40" s="28">
        <f>AA36</f>
        <v>0</v>
      </c>
      <c r="W40" s="28">
        <f>Z36</f>
        <v>0</v>
      </c>
      <c r="X40" s="28">
        <f>AA38</f>
        <v>0</v>
      </c>
      <c r="Y40" s="28">
        <f>Z38</f>
        <v>0</v>
      </c>
      <c r="Z40" s="399"/>
      <c r="AA40" s="400"/>
      <c r="AB40" s="314">
        <f>COUNTIF(V41:AA41,"○")*3+COUNTIF(V41:AA41,"△")</f>
        <v>2</v>
      </c>
      <c r="AC40" s="393">
        <f>AD40-W40-Y40</f>
        <v>0</v>
      </c>
      <c r="AD40" s="393">
        <f>V40+X40</f>
        <v>0</v>
      </c>
      <c r="AE40" s="395"/>
    </row>
    <row r="41" spans="1:33" ht="20.100000000000001" customHeight="1" x14ac:dyDescent="0.15">
      <c r="C41" s="307"/>
      <c r="D41" s="308"/>
      <c r="E41" s="308"/>
      <c r="F41" s="309"/>
      <c r="G41" s="397" t="str">
        <f>IF(G40&gt;H40,"○",IF(G40&lt;H40,"×",IF(G40=H40,"△")))</f>
        <v>△</v>
      </c>
      <c r="H41" s="398"/>
      <c r="I41" s="397" t="str">
        <f>IF(I40&gt;J40,"○",IF(I40&lt;J40,"×",IF(I40=J40,"△")))</f>
        <v>△</v>
      </c>
      <c r="J41" s="398"/>
      <c r="K41" s="401"/>
      <c r="L41" s="402"/>
      <c r="M41" s="315"/>
      <c r="N41" s="394"/>
      <c r="O41" s="394"/>
      <c r="P41" s="396"/>
      <c r="R41" s="307"/>
      <c r="S41" s="308"/>
      <c r="T41" s="308"/>
      <c r="U41" s="309"/>
      <c r="V41" s="397" t="str">
        <f>IF(V40&gt;W40,"○",IF(V40&lt;W40,"×",IF(V40=W40,"△")))</f>
        <v>△</v>
      </c>
      <c r="W41" s="398"/>
      <c r="X41" s="397" t="str">
        <f>IF(X40&gt;Y40,"○",IF(X40&lt;Y40,"×",IF(X40=Y40,"△")))</f>
        <v>△</v>
      </c>
      <c r="Y41" s="398"/>
      <c r="Z41" s="401"/>
      <c r="AA41" s="402"/>
      <c r="AB41" s="315"/>
      <c r="AC41" s="394"/>
      <c r="AD41" s="394"/>
      <c r="AE41" s="396"/>
    </row>
    <row r="42" spans="1:33" ht="20.100000000000001" customHeight="1" x14ac:dyDescent="0.15"/>
    <row r="43" spans="1:33" ht="20.100000000000001" customHeight="1" x14ac:dyDescent="0.15"/>
    <row r="44" spans="1:33" ht="21.95" customHeight="1" x14ac:dyDescent="0.15">
      <c r="A44" s="354" t="str">
        <f>U12組合せ①!B3</f>
        <v>■第1日  2月26日  一次リーグ</v>
      </c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N44" s="355" t="s">
        <v>594</v>
      </c>
      <c r="O44" s="355"/>
      <c r="P44" s="355"/>
      <c r="Q44" s="355"/>
      <c r="R44" s="355"/>
      <c r="T44" s="356" t="s">
        <v>595</v>
      </c>
      <c r="U44" s="356"/>
      <c r="V44" s="356"/>
      <c r="W44" s="356"/>
      <c r="X44" s="357" t="str">
        <f>U12組合せ①!BD43</f>
        <v>佐野市運動公園第１多目的球技場A</v>
      </c>
      <c r="Y44" s="357"/>
      <c r="Z44" s="357"/>
      <c r="AA44" s="357"/>
      <c r="AB44" s="357"/>
      <c r="AC44" s="357"/>
      <c r="AD44" s="357"/>
      <c r="AE44" s="357"/>
      <c r="AF44" s="357"/>
      <c r="AG44" s="357"/>
    </row>
    <row r="45" spans="1:33" ht="20.100000000000001" customHeight="1" x14ac:dyDescent="0.15">
      <c r="A45" s="117"/>
      <c r="B45" s="117"/>
      <c r="C45" s="117"/>
      <c r="D45" s="117"/>
      <c r="E45" s="117"/>
      <c r="F45" s="117"/>
      <c r="G45" s="117"/>
      <c r="H45" s="14"/>
      <c r="I45" s="115"/>
      <c r="J45" s="115"/>
      <c r="K45" s="115"/>
      <c r="L45" s="115"/>
      <c r="N45" s="115"/>
      <c r="O45" s="115"/>
      <c r="P45" s="115"/>
      <c r="Q45" s="115"/>
      <c r="R45" s="115"/>
      <c r="T45" s="87"/>
      <c r="U45" s="87"/>
      <c r="V45" s="87"/>
      <c r="W45" s="87"/>
      <c r="X45" s="116"/>
      <c r="Y45" s="116"/>
      <c r="AA45" s="20"/>
      <c r="AB45" s="100"/>
      <c r="AC45" s="100"/>
      <c r="AD45" s="100"/>
      <c r="AE45" s="100"/>
      <c r="AF45" s="100"/>
      <c r="AG45" s="100"/>
    </row>
    <row r="46" spans="1:33" ht="20.100000000000001" customHeight="1" x14ac:dyDescent="0.15">
      <c r="F46" s="29"/>
      <c r="J46" s="358" t="s">
        <v>596</v>
      </c>
      <c r="K46" s="358"/>
      <c r="W46" s="358" t="s">
        <v>597</v>
      </c>
      <c r="X46" s="358"/>
      <c r="Z46" s="20"/>
      <c r="AA46" s="20"/>
      <c r="AB46" s="100"/>
      <c r="AC46" s="100"/>
      <c r="AD46" s="100"/>
      <c r="AE46" s="100"/>
      <c r="AF46" s="100"/>
      <c r="AG46" s="100"/>
    </row>
    <row r="47" spans="1:33" ht="20.100000000000001" customHeight="1" x14ac:dyDescent="0.15">
      <c r="G47" s="2"/>
      <c r="H47" s="2"/>
      <c r="I47" s="2"/>
      <c r="J47" s="3"/>
      <c r="K47" s="2"/>
      <c r="L47" s="2"/>
      <c r="M47" s="2"/>
      <c r="N47" s="2"/>
      <c r="T47" s="2"/>
      <c r="U47" s="2"/>
      <c r="V47" s="2"/>
      <c r="W47" s="2"/>
      <c r="X47" s="19"/>
      <c r="Y47" s="2"/>
      <c r="Z47" s="20"/>
      <c r="AA47" s="20"/>
      <c r="AB47" s="100"/>
      <c r="AC47" s="100"/>
      <c r="AD47" s="100"/>
      <c r="AE47" s="100"/>
      <c r="AF47" s="100"/>
      <c r="AG47" s="100"/>
    </row>
    <row r="48" spans="1:33" ht="20.100000000000001" customHeight="1" x14ac:dyDescent="0.15">
      <c r="F48" s="4"/>
      <c r="H48" s="5"/>
      <c r="J48" s="6"/>
      <c r="K48" s="5"/>
      <c r="N48" s="4"/>
      <c r="S48" s="4"/>
      <c r="V48" s="5"/>
      <c r="W48" s="6"/>
      <c r="Y48" s="5"/>
      <c r="Z48" s="5"/>
      <c r="AA48" s="6"/>
      <c r="AB48" s="17"/>
    </row>
    <row r="49" spans="1:33" ht="20.100000000000001" customHeight="1" x14ac:dyDescent="0.15">
      <c r="B49" s="359"/>
      <c r="C49" s="359"/>
      <c r="D49" s="7"/>
      <c r="E49" s="7"/>
      <c r="F49" s="250">
        <v>1</v>
      </c>
      <c r="G49" s="250"/>
      <c r="H49" s="11"/>
      <c r="I49" s="11"/>
      <c r="J49" s="250">
        <v>2</v>
      </c>
      <c r="K49" s="250"/>
      <c r="L49" s="11"/>
      <c r="M49" s="11"/>
      <c r="N49" s="250">
        <v>3</v>
      </c>
      <c r="O49" s="250"/>
      <c r="P49" s="26"/>
      <c r="Q49" s="11"/>
      <c r="R49" s="11"/>
      <c r="S49" s="250">
        <v>4</v>
      </c>
      <c r="T49" s="250"/>
      <c r="U49" s="11"/>
      <c r="V49" s="11"/>
      <c r="W49" s="250">
        <v>5</v>
      </c>
      <c r="X49" s="250"/>
      <c r="Y49" s="11"/>
      <c r="Z49" s="11"/>
      <c r="AA49" s="250">
        <v>6</v>
      </c>
      <c r="AB49" s="250"/>
      <c r="AC49" s="7"/>
      <c r="AD49" s="7"/>
      <c r="AE49" s="360"/>
      <c r="AF49" s="361"/>
    </row>
    <row r="50" spans="1:33" ht="20.100000000000001" customHeight="1" x14ac:dyDescent="0.15">
      <c r="B50" s="347"/>
      <c r="C50" s="347"/>
      <c r="D50" s="8"/>
      <c r="E50" s="8"/>
      <c r="F50" s="414" t="str">
        <f>U12組合せ①!BE47</f>
        <v>壬生アルマドールフットボールクラブ</v>
      </c>
      <c r="G50" s="414"/>
      <c r="H50" s="8"/>
      <c r="I50" s="8"/>
      <c r="J50" s="350" t="str">
        <f>U12組合せ①!BG47</f>
        <v>ＦＣ　ＶＡＬＯＮ</v>
      </c>
      <c r="K50" s="350"/>
      <c r="L50" s="8"/>
      <c r="M50" s="8"/>
      <c r="N50" s="350" t="str">
        <f>U12組合せ①!BI47</f>
        <v>葛生ＦＣ</v>
      </c>
      <c r="O50" s="350"/>
      <c r="P50" s="9"/>
      <c r="Q50" s="8"/>
      <c r="R50" s="8"/>
      <c r="S50" s="348" t="str">
        <f>U12組合せ①!BL47</f>
        <v>おおぞらＳＣオーシャン</v>
      </c>
      <c r="T50" s="348"/>
      <c r="U50" s="8"/>
      <c r="V50" s="8"/>
      <c r="W50" s="350" t="str">
        <f>U12組合せ①!BN47</f>
        <v>茂木ＦＣ</v>
      </c>
      <c r="X50" s="350"/>
      <c r="Y50" s="8"/>
      <c r="Z50" s="8"/>
      <c r="AA50" s="350" t="str">
        <f>U12組合せ①!BP47</f>
        <v>岡西ＦＣ</v>
      </c>
      <c r="AB50" s="350"/>
      <c r="AC50" s="8"/>
      <c r="AD50" s="8"/>
      <c r="AE50" s="352"/>
      <c r="AF50" s="353"/>
    </row>
    <row r="51" spans="1:33" ht="20.100000000000001" customHeight="1" x14ac:dyDescent="0.15">
      <c r="B51" s="347"/>
      <c r="C51" s="347"/>
      <c r="D51" s="8"/>
      <c r="E51" s="8"/>
      <c r="F51" s="414"/>
      <c r="G51" s="414"/>
      <c r="H51" s="8"/>
      <c r="I51" s="8"/>
      <c r="J51" s="350"/>
      <c r="K51" s="350"/>
      <c r="L51" s="8"/>
      <c r="M51" s="8"/>
      <c r="N51" s="350"/>
      <c r="O51" s="350"/>
      <c r="P51" s="9"/>
      <c r="Q51" s="8"/>
      <c r="R51" s="8"/>
      <c r="S51" s="348"/>
      <c r="T51" s="348"/>
      <c r="U51" s="8"/>
      <c r="V51" s="8"/>
      <c r="W51" s="350"/>
      <c r="X51" s="350"/>
      <c r="Y51" s="8"/>
      <c r="Z51" s="8"/>
      <c r="AA51" s="350"/>
      <c r="AB51" s="350"/>
      <c r="AC51" s="8"/>
      <c r="AD51" s="8"/>
      <c r="AE51" s="352"/>
      <c r="AF51" s="353"/>
    </row>
    <row r="52" spans="1:33" ht="20.100000000000001" customHeight="1" x14ac:dyDescent="0.15">
      <c r="B52" s="347"/>
      <c r="C52" s="347"/>
      <c r="D52" s="8"/>
      <c r="E52" s="8"/>
      <c r="F52" s="414"/>
      <c r="G52" s="414"/>
      <c r="H52" s="8"/>
      <c r="I52" s="8"/>
      <c r="J52" s="350"/>
      <c r="K52" s="350"/>
      <c r="L52" s="8"/>
      <c r="M52" s="8"/>
      <c r="N52" s="350"/>
      <c r="O52" s="350"/>
      <c r="P52" s="9"/>
      <c r="Q52" s="8"/>
      <c r="R52" s="8"/>
      <c r="S52" s="348"/>
      <c r="T52" s="348"/>
      <c r="U52" s="8"/>
      <c r="V52" s="8"/>
      <c r="W52" s="350"/>
      <c r="X52" s="350"/>
      <c r="Y52" s="8"/>
      <c r="Z52" s="8"/>
      <c r="AA52" s="350"/>
      <c r="AB52" s="350"/>
      <c r="AC52" s="8"/>
      <c r="AD52" s="8"/>
      <c r="AE52" s="352"/>
      <c r="AF52" s="353"/>
    </row>
    <row r="53" spans="1:33" ht="20.100000000000001" customHeight="1" x14ac:dyDescent="0.15">
      <c r="B53" s="347"/>
      <c r="C53" s="347"/>
      <c r="D53" s="8"/>
      <c r="E53" s="8"/>
      <c r="F53" s="414"/>
      <c r="G53" s="414"/>
      <c r="H53" s="8"/>
      <c r="I53" s="8"/>
      <c r="J53" s="350"/>
      <c r="K53" s="350"/>
      <c r="L53" s="8"/>
      <c r="M53" s="8"/>
      <c r="N53" s="350"/>
      <c r="O53" s="350"/>
      <c r="P53" s="9"/>
      <c r="Q53" s="8"/>
      <c r="R53" s="8"/>
      <c r="S53" s="348"/>
      <c r="T53" s="348"/>
      <c r="U53" s="8"/>
      <c r="V53" s="8"/>
      <c r="W53" s="350"/>
      <c r="X53" s="350"/>
      <c r="Y53" s="8"/>
      <c r="Z53" s="8"/>
      <c r="AA53" s="350"/>
      <c r="AB53" s="350"/>
      <c r="AC53" s="8"/>
      <c r="AD53" s="8"/>
      <c r="AE53" s="352"/>
      <c r="AF53" s="353"/>
    </row>
    <row r="54" spans="1:33" ht="20.100000000000001" customHeight="1" x14ac:dyDescent="0.15">
      <c r="B54" s="347"/>
      <c r="C54" s="347"/>
      <c r="D54" s="8"/>
      <c r="E54" s="8"/>
      <c r="F54" s="414"/>
      <c r="G54" s="414"/>
      <c r="H54" s="8"/>
      <c r="I54" s="8"/>
      <c r="J54" s="350"/>
      <c r="K54" s="350"/>
      <c r="L54" s="8"/>
      <c r="M54" s="8"/>
      <c r="N54" s="350"/>
      <c r="O54" s="350"/>
      <c r="P54" s="9"/>
      <c r="Q54" s="8"/>
      <c r="R54" s="8"/>
      <c r="S54" s="348"/>
      <c r="T54" s="348"/>
      <c r="U54" s="8"/>
      <c r="V54" s="8"/>
      <c r="W54" s="350"/>
      <c r="X54" s="350"/>
      <c r="Y54" s="8"/>
      <c r="Z54" s="8"/>
      <c r="AA54" s="350"/>
      <c r="AB54" s="350"/>
      <c r="AC54" s="8"/>
      <c r="AD54" s="8"/>
      <c r="AE54" s="352"/>
      <c r="AF54" s="353"/>
    </row>
    <row r="55" spans="1:33" ht="20.100000000000001" customHeight="1" x14ac:dyDescent="0.15">
      <c r="B55" s="347"/>
      <c r="C55" s="347"/>
      <c r="D55" s="8"/>
      <c r="E55" s="8"/>
      <c r="F55" s="414"/>
      <c r="G55" s="414"/>
      <c r="H55" s="8"/>
      <c r="I55" s="8"/>
      <c r="J55" s="350"/>
      <c r="K55" s="350"/>
      <c r="L55" s="8"/>
      <c r="M55" s="8"/>
      <c r="N55" s="350"/>
      <c r="O55" s="350"/>
      <c r="P55" s="9"/>
      <c r="Q55" s="8"/>
      <c r="R55" s="8"/>
      <c r="S55" s="348"/>
      <c r="T55" s="348"/>
      <c r="U55" s="8"/>
      <c r="V55" s="8"/>
      <c r="W55" s="350"/>
      <c r="X55" s="350"/>
      <c r="Y55" s="8"/>
      <c r="Z55" s="8"/>
      <c r="AA55" s="350"/>
      <c r="AB55" s="350"/>
      <c r="AC55" s="8"/>
      <c r="AD55" s="8"/>
      <c r="AE55" s="352"/>
      <c r="AF55" s="353"/>
    </row>
    <row r="56" spans="1:33" ht="20.100000000000001" customHeight="1" x14ac:dyDescent="0.15">
      <c r="B56" s="347"/>
      <c r="C56" s="347"/>
      <c r="D56" s="9"/>
      <c r="E56" s="9"/>
      <c r="F56" s="414"/>
      <c r="G56" s="414"/>
      <c r="H56" s="9"/>
      <c r="I56" s="9"/>
      <c r="J56" s="350"/>
      <c r="K56" s="350"/>
      <c r="L56" s="9"/>
      <c r="M56" s="9"/>
      <c r="N56" s="350"/>
      <c r="O56" s="350"/>
      <c r="P56" s="9"/>
      <c r="Q56" s="9"/>
      <c r="R56" s="9"/>
      <c r="S56" s="348"/>
      <c r="T56" s="348"/>
      <c r="U56" s="9"/>
      <c r="V56" s="9"/>
      <c r="W56" s="350"/>
      <c r="X56" s="350"/>
      <c r="Y56" s="9"/>
      <c r="Z56" s="9"/>
      <c r="AA56" s="350"/>
      <c r="AB56" s="350"/>
      <c r="AC56" s="9"/>
      <c r="AD56" s="9"/>
      <c r="AE56" s="352"/>
      <c r="AF56" s="353"/>
    </row>
    <row r="57" spans="1:33" ht="20.100000000000001" customHeight="1" x14ac:dyDescent="0.15">
      <c r="B57" s="347"/>
      <c r="C57" s="347"/>
      <c r="D57" s="9"/>
      <c r="E57" s="9"/>
      <c r="F57" s="414"/>
      <c r="G57" s="414"/>
      <c r="H57" s="9"/>
      <c r="I57" s="9"/>
      <c r="J57" s="350"/>
      <c r="K57" s="350"/>
      <c r="L57" s="9"/>
      <c r="M57" s="9"/>
      <c r="N57" s="350"/>
      <c r="O57" s="350"/>
      <c r="P57" s="9"/>
      <c r="Q57" s="9"/>
      <c r="R57" s="9"/>
      <c r="S57" s="348"/>
      <c r="T57" s="348"/>
      <c r="U57" s="9"/>
      <c r="V57" s="9"/>
      <c r="W57" s="350"/>
      <c r="X57" s="350"/>
      <c r="Y57" s="9"/>
      <c r="Z57" s="9"/>
      <c r="AA57" s="350"/>
      <c r="AB57" s="350"/>
      <c r="AC57" s="9"/>
      <c r="AD57" s="9"/>
      <c r="AE57" s="352"/>
      <c r="AF57" s="353"/>
    </row>
    <row r="58" spans="1:33" ht="20.100000000000001" customHeight="1" x14ac:dyDescent="0.15">
      <c r="C58" s="86"/>
      <c r="D58" s="86"/>
      <c r="G58" s="86"/>
      <c r="H58" s="86"/>
      <c r="K58" s="86"/>
      <c r="L58" s="86"/>
      <c r="O58" s="86"/>
      <c r="P58" s="86"/>
      <c r="T58" s="86"/>
      <c r="U58" s="86"/>
      <c r="X58" s="86"/>
      <c r="Y58" s="86"/>
      <c r="AB58" s="120" t="s">
        <v>479</v>
      </c>
      <c r="AC58" s="18" t="s">
        <v>480</v>
      </c>
      <c r="AD58" s="18" t="s">
        <v>481</v>
      </c>
      <c r="AE58" s="18" t="s">
        <v>481</v>
      </c>
      <c r="AF58" s="18" t="s">
        <v>482</v>
      </c>
      <c r="AG58" s="103" t="s">
        <v>483</v>
      </c>
    </row>
    <row r="59" spans="1:33" ht="20.100000000000001" customHeight="1" x14ac:dyDescent="0.15">
      <c r="A59" s="7"/>
      <c r="B59" s="341" t="s">
        <v>485</v>
      </c>
      <c r="C59" s="342">
        <v>0.39583333333333331</v>
      </c>
      <c r="D59" s="342"/>
      <c r="E59" s="342"/>
      <c r="G59" s="413" t="str">
        <f>F50</f>
        <v>壬生アルマドールフットボールクラブ</v>
      </c>
      <c r="H59" s="413"/>
      <c r="I59" s="413"/>
      <c r="J59" s="413"/>
      <c r="K59" s="413"/>
      <c r="L59" s="413"/>
      <c r="M59" s="413"/>
      <c r="N59" s="344">
        <f>P59+P60</f>
        <v>0</v>
      </c>
      <c r="O59" s="345" t="s">
        <v>486</v>
      </c>
      <c r="P59" s="12">
        <v>0</v>
      </c>
      <c r="Q59" s="22" t="s">
        <v>510</v>
      </c>
      <c r="R59" s="12">
        <v>0</v>
      </c>
      <c r="S59" s="345" t="s">
        <v>488</v>
      </c>
      <c r="T59" s="344">
        <f>R59+R60</f>
        <v>0</v>
      </c>
      <c r="U59" s="343" t="str">
        <f>J50</f>
        <v>ＦＣ　ＶＡＬＯＮ</v>
      </c>
      <c r="V59" s="343"/>
      <c r="W59" s="343"/>
      <c r="X59" s="343"/>
      <c r="Y59" s="343"/>
      <c r="Z59" s="343"/>
      <c r="AA59" s="343"/>
      <c r="AB59" s="297" t="s">
        <v>479</v>
      </c>
      <c r="AC59" s="340" t="s">
        <v>490</v>
      </c>
      <c r="AD59" s="340" t="s">
        <v>498</v>
      </c>
      <c r="AE59" s="340" t="s">
        <v>489</v>
      </c>
      <c r="AF59" s="340">
        <v>6</v>
      </c>
      <c r="AG59" s="299" t="s">
        <v>483</v>
      </c>
    </row>
    <row r="60" spans="1:33" ht="20.100000000000001" customHeight="1" x14ac:dyDescent="0.15">
      <c r="A60" s="7"/>
      <c r="B60" s="341"/>
      <c r="C60" s="342"/>
      <c r="D60" s="342"/>
      <c r="E60" s="342"/>
      <c r="G60" s="413"/>
      <c r="H60" s="413"/>
      <c r="I60" s="413"/>
      <c r="J60" s="413"/>
      <c r="K60" s="413"/>
      <c r="L60" s="413"/>
      <c r="M60" s="413"/>
      <c r="N60" s="344"/>
      <c r="O60" s="345"/>
      <c r="P60" s="12">
        <v>0</v>
      </c>
      <c r="Q60" s="22" t="s">
        <v>510</v>
      </c>
      <c r="R60" s="12">
        <v>0</v>
      </c>
      <c r="S60" s="345"/>
      <c r="T60" s="344"/>
      <c r="U60" s="343"/>
      <c r="V60" s="343"/>
      <c r="W60" s="343"/>
      <c r="X60" s="343"/>
      <c r="Y60" s="343"/>
      <c r="Z60" s="343"/>
      <c r="AA60" s="343"/>
      <c r="AB60" s="297"/>
      <c r="AC60" s="340"/>
      <c r="AD60" s="340"/>
      <c r="AE60" s="340"/>
      <c r="AF60" s="340"/>
      <c r="AG60" s="299"/>
    </row>
    <row r="61" spans="1:33" ht="20.100000000000001" customHeight="1" x14ac:dyDescent="0.15">
      <c r="C61" s="16"/>
      <c r="D61" s="16"/>
      <c r="E61" s="15"/>
      <c r="G61" s="45"/>
      <c r="H61" s="45"/>
      <c r="I61" s="10"/>
      <c r="J61" s="10"/>
      <c r="K61" s="45"/>
      <c r="L61" s="45"/>
      <c r="M61" s="10"/>
      <c r="N61" s="27"/>
      <c r="O61" s="45"/>
      <c r="P61" s="12"/>
      <c r="Q61" s="10"/>
      <c r="R61" s="27"/>
      <c r="S61" s="10"/>
      <c r="T61" s="12"/>
      <c r="U61" s="45"/>
      <c r="V61" s="10"/>
      <c r="W61" s="10"/>
      <c r="X61" s="45"/>
      <c r="Y61" s="45"/>
      <c r="Z61" s="10"/>
      <c r="AA61" s="10"/>
      <c r="AB61" s="101"/>
      <c r="AC61" s="24"/>
      <c r="AD61" s="24"/>
      <c r="AE61" s="25"/>
      <c r="AF61" s="25"/>
      <c r="AG61" s="93"/>
    </row>
    <row r="62" spans="1:33" ht="20.100000000000001" customHeight="1" x14ac:dyDescent="0.15">
      <c r="A62" s="7"/>
      <c r="B62" s="341" t="s">
        <v>494</v>
      </c>
      <c r="C62" s="342">
        <v>0.4236111111111111</v>
      </c>
      <c r="D62" s="342"/>
      <c r="E62" s="342"/>
      <c r="G62" s="343" t="str">
        <f>S50</f>
        <v>おおぞらＳＣオーシャン</v>
      </c>
      <c r="H62" s="343"/>
      <c r="I62" s="343"/>
      <c r="J62" s="343"/>
      <c r="K62" s="343"/>
      <c r="L62" s="343"/>
      <c r="M62" s="343"/>
      <c r="N62" s="344">
        <f>P62+P63</f>
        <v>0</v>
      </c>
      <c r="O62" s="345" t="s">
        <v>486</v>
      </c>
      <c r="P62" s="12">
        <v>0</v>
      </c>
      <c r="Q62" s="22" t="s">
        <v>510</v>
      </c>
      <c r="R62" s="12">
        <v>0</v>
      </c>
      <c r="S62" s="345" t="s">
        <v>488</v>
      </c>
      <c r="T62" s="344">
        <f>R62+R63</f>
        <v>0</v>
      </c>
      <c r="U62" s="343" t="str">
        <f>W50</f>
        <v>茂木ＦＣ</v>
      </c>
      <c r="V62" s="343"/>
      <c r="W62" s="343"/>
      <c r="X62" s="343"/>
      <c r="Y62" s="343"/>
      <c r="Z62" s="343"/>
      <c r="AA62" s="343"/>
      <c r="AB62" s="297" t="s">
        <v>479</v>
      </c>
      <c r="AC62" s="340" t="s">
        <v>497</v>
      </c>
      <c r="AD62" s="340" t="s">
        <v>495</v>
      </c>
      <c r="AE62" s="340" t="s">
        <v>496</v>
      </c>
      <c r="AF62" s="340">
        <v>3</v>
      </c>
      <c r="AG62" s="299" t="s">
        <v>483</v>
      </c>
    </row>
    <row r="63" spans="1:33" ht="20.100000000000001" customHeight="1" x14ac:dyDescent="0.15">
      <c r="A63" s="7"/>
      <c r="B63" s="341"/>
      <c r="C63" s="342"/>
      <c r="D63" s="342"/>
      <c r="E63" s="342"/>
      <c r="G63" s="343"/>
      <c r="H63" s="343"/>
      <c r="I63" s="343"/>
      <c r="J63" s="343"/>
      <c r="K63" s="343"/>
      <c r="L63" s="343"/>
      <c r="M63" s="343"/>
      <c r="N63" s="344"/>
      <c r="O63" s="345"/>
      <c r="P63" s="12">
        <v>0</v>
      </c>
      <c r="Q63" s="22" t="s">
        <v>510</v>
      </c>
      <c r="R63" s="12">
        <v>0</v>
      </c>
      <c r="S63" s="345"/>
      <c r="T63" s="344"/>
      <c r="U63" s="343"/>
      <c r="V63" s="343"/>
      <c r="W63" s="343"/>
      <c r="X63" s="343"/>
      <c r="Y63" s="343"/>
      <c r="Z63" s="343"/>
      <c r="AA63" s="343"/>
      <c r="AB63" s="297"/>
      <c r="AC63" s="340"/>
      <c r="AD63" s="340"/>
      <c r="AE63" s="340"/>
      <c r="AF63" s="340"/>
      <c r="AG63" s="299"/>
    </row>
    <row r="64" spans="1:33" ht="20.100000000000001" customHeight="1" x14ac:dyDescent="0.15">
      <c r="A64" s="7"/>
      <c r="C64" s="16"/>
      <c r="D64" s="16"/>
      <c r="E64" s="15"/>
      <c r="G64" s="45"/>
      <c r="H64" s="45"/>
      <c r="I64" s="10"/>
      <c r="J64" s="10"/>
      <c r="K64" s="45"/>
      <c r="L64" s="45"/>
      <c r="M64" s="10"/>
      <c r="N64" s="27"/>
      <c r="O64" s="45"/>
      <c r="P64" s="12"/>
      <c r="Q64" s="10"/>
      <c r="R64" s="27"/>
      <c r="S64" s="10"/>
      <c r="T64" s="12"/>
      <c r="U64" s="45"/>
      <c r="V64" s="10"/>
      <c r="W64" s="10"/>
      <c r="X64" s="45"/>
      <c r="Y64" s="45"/>
      <c r="Z64" s="10"/>
      <c r="AA64" s="10"/>
      <c r="AB64" s="101"/>
      <c r="AC64" s="24"/>
      <c r="AD64" s="24"/>
      <c r="AE64" s="25"/>
      <c r="AF64" s="25"/>
      <c r="AG64" s="93"/>
    </row>
    <row r="65" spans="1:33" ht="20.100000000000001" customHeight="1" x14ac:dyDescent="0.15">
      <c r="A65" s="7"/>
      <c r="B65" s="341" t="s">
        <v>499</v>
      </c>
      <c r="C65" s="342">
        <v>0.4513888888888889</v>
      </c>
      <c r="D65" s="342"/>
      <c r="E65" s="342"/>
      <c r="G65" s="413" t="str">
        <f>F50</f>
        <v>壬生アルマドールフットボールクラブ</v>
      </c>
      <c r="H65" s="413"/>
      <c r="I65" s="413"/>
      <c r="J65" s="413"/>
      <c r="K65" s="413"/>
      <c r="L65" s="413"/>
      <c r="M65" s="413"/>
      <c r="N65" s="344">
        <f>P65+P66</f>
        <v>0</v>
      </c>
      <c r="O65" s="345" t="s">
        <v>486</v>
      </c>
      <c r="P65" s="12">
        <v>0</v>
      </c>
      <c r="Q65" s="22" t="s">
        <v>510</v>
      </c>
      <c r="R65" s="12">
        <v>0</v>
      </c>
      <c r="S65" s="345" t="s">
        <v>488</v>
      </c>
      <c r="T65" s="344">
        <f>R65+R66</f>
        <v>0</v>
      </c>
      <c r="U65" s="343" t="str">
        <f>N50</f>
        <v>葛生ＦＣ</v>
      </c>
      <c r="V65" s="343"/>
      <c r="W65" s="343"/>
      <c r="X65" s="343"/>
      <c r="Y65" s="343"/>
      <c r="Z65" s="343"/>
      <c r="AA65" s="343"/>
      <c r="AB65" s="297" t="s">
        <v>479</v>
      </c>
      <c r="AC65" s="340" t="s">
        <v>489</v>
      </c>
      <c r="AD65" s="340" t="s">
        <v>490</v>
      </c>
      <c r="AE65" s="340" t="s">
        <v>498</v>
      </c>
      <c r="AF65" s="340">
        <v>5</v>
      </c>
      <c r="AG65" s="299" t="s">
        <v>483</v>
      </c>
    </row>
    <row r="66" spans="1:33" ht="20.100000000000001" customHeight="1" x14ac:dyDescent="0.15">
      <c r="A66" s="7"/>
      <c r="B66" s="341"/>
      <c r="C66" s="342"/>
      <c r="D66" s="342"/>
      <c r="E66" s="342"/>
      <c r="G66" s="413"/>
      <c r="H66" s="413"/>
      <c r="I66" s="413"/>
      <c r="J66" s="413"/>
      <c r="K66" s="413"/>
      <c r="L66" s="413"/>
      <c r="M66" s="413"/>
      <c r="N66" s="344"/>
      <c r="O66" s="345"/>
      <c r="P66" s="12">
        <v>0</v>
      </c>
      <c r="Q66" s="22" t="s">
        <v>510</v>
      </c>
      <c r="R66" s="12">
        <v>0</v>
      </c>
      <c r="S66" s="345"/>
      <c r="T66" s="344"/>
      <c r="U66" s="343"/>
      <c r="V66" s="343"/>
      <c r="W66" s="343"/>
      <c r="X66" s="343"/>
      <c r="Y66" s="343"/>
      <c r="Z66" s="343"/>
      <c r="AA66" s="343"/>
      <c r="AB66" s="297"/>
      <c r="AC66" s="340"/>
      <c r="AD66" s="340"/>
      <c r="AE66" s="340"/>
      <c r="AF66" s="340"/>
      <c r="AG66" s="299"/>
    </row>
    <row r="67" spans="1:33" ht="20.100000000000001" customHeight="1" x14ac:dyDescent="0.15">
      <c r="A67" s="7"/>
      <c r="B67" s="44"/>
      <c r="C67" s="29"/>
      <c r="D67" s="29"/>
      <c r="E67" s="29"/>
      <c r="G67" s="45"/>
      <c r="H67" s="45"/>
      <c r="I67" s="45"/>
      <c r="J67" s="45"/>
      <c r="K67" s="45"/>
      <c r="L67" s="45"/>
      <c r="M67" s="45"/>
      <c r="N67" s="118"/>
      <c r="O67" s="119"/>
      <c r="P67" s="12"/>
      <c r="Q67" s="10"/>
      <c r="R67" s="27"/>
      <c r="S67" s="119"/>
      <c r="T67" s="118"/>
      <c r="U67" s="45"/>
      <c r="V67" s="45"/>
      <c r="W67" s="45"/>
      <c r="X67" s="45"/>
      <c r="Y67" s="45"/>
      <c r="Z67" s="45"/>
      <c r="AA67" s="45"/>
      <c r="AB67" s="101"/>
      <c r="AC67" s="24"/>
      <c r="AD67" s="24"/>
      <c r="AE67" s="25"/>
      <c r="AF67" s="25"/>
      <c r="AG67" s="93"/>
    </row>
    <row r="68" spans="1:33" ht="20.100000000000001" customHeight="1" x14ac:dyDescent="0.15">
      <c r="A68" s="7"/>
      <c r="B68" s="341" t="s">
        <v>500</v>
      </c>
      <c r="C68" s="342">
        <v>0.47916666666666669</v>
      </c>
      <c r="D68" s="342"/>
      <c r="E68" s="342"/>
      <c r="G68" s="343" t="str">
        <f>S50</f>
        <v>おおぞらＳＣオーシャン</v>
      </c>
      <c r="H68" s="343"/>
      <c r="I68" s="343"/>
      <c r="J68" s="343"/>
      <c r="K68" s="343"/>
      <c r="L68" s="343"/>
      <c r="M68" s="343"/>
      <c r="N68" s="344">
        <f>P68+P69</f>
        <v>0</v>
      </c>
      <c r="O68" s="345" t="s">
        <v>486</v>
      </c>
      <c r="P68" s="12">
        <v>0</v>
      </c>
      <c r="Q68" s="22" t="s">
        <v>510</v>
      </c>
      <c r="R68" s="12">
        <v>0</v>
      </c>
      <c r="S68" s="345" t="s">
        <v>488</v>
      </c>
      <c r="T68" s="344">
        <f>R68+R69</f>
        <v>0</v>
      </c>
      <c r="U68" s="343" t="str">
        <f>AA50</f>
        <v>岡西ＦＣ</v>
      </c>
      <c r="V68" s="343"/>
      <c r="W68" s="343"/>
      <c r="X68" s="343"/>
      <c r="Y68" s="343"/>
      <c r="Z68" s="343"/>
      <c r="AA68" s="343"/>
      <c r="AB68" s="297" t="s">
        <v>479</v>
      </c>
      <c r="AC68" s="340" t="s">
        <v>496</v>
      </c>
      <c r="AD68" s="340" t="s">
        <v>497</v>
      </c>
      <c r="AE68" s="340" t="s">
        <v>495</v>
      </c>
      <c r="AF68" s="340">
        <v>2</v>
      </c>
      <c r="AG68" s="299" t="s">
        <v>483</v>
      </c>
    </row>
    <row r="69" spans="1:33" ht="20.100000000000001" customHeight="1" x14ac:dyDescent="0.15">
      <c r="A69" s="7"/>
      <c r="B69" s="341"/>
      <c r="C69" s="342"/>
      <c r="D69" s="342"/>
      <c r="E69" s="342"/>
      <c r="G69" s="343"/>
      <c r="H69" s="343"/>
      <c r="I69" s="343"/>
      <c r="J69" s="343"/>
      <c r="K69" s="343"/>
      <c r="L69" s="343"/>
      <c r="M69" s="343"/>
      <c r="N69" s="344"/>
      <c r="O69" s="345"/>
      <c r="P69" s="12">
        <v>0</v>
      </c>
      <c r="Q69" s="22" t="s">
        <v>510</v>
      </c>
      <c r="R69" s="12">
        <v>0</v>
      </c>
      <c r="S69" s="345"/>
      <c r="T69" s="344"/>
      <c r="U69" s="343"/>
      <c r="V69" s="343"/>
      <c r="W69" s="343"/>
      <c r="X69" s="343"/>
      <c r="Y69" s="343"/>
      <c r="Z69" s="343"/>
      <c r="AA69" s="343"/>
      <c r="AB69" s="297"/>
      <c r="AC69" s="340"/>
      <c r="AD69" s="340"/>
      <c r="AE69" s="340"/>
      <c r="AF69" s="340"/>
      <c r="AG69" s="299"/>
    </row>
    <row r="70" spans="1:33" ht="20.100000000000001" customHeight="1" x14ac:dyDescent="0.15">
      <c r="A70" s="7"/>
      <c r="C70" s="16"/>
      <c r="D70" s="16"/>
      <c r="E70" s="15"/>
      <c r="G70" s="45"/>
      <c r="H70" s="45"/>
      <c r="I70" s="10"/>
      <c r="J70" s="10"/>
      <c r="K70" s="45"/>
      <c r="L70" s="45"/>
      <c r="M70" s="10"/>
      <c r="N70" s="27"/>
      <c r="O70" s="45"/>
      <c r="P70" s="12"/>
      <c r="Q70" s="10"/>
      <c r="R70" s="27"/>
      <c r="S70" s="10"/>
      <c r="T70" s="12"/>
      <c r="U70" s="45"/>
      <c r="V70" s="10"/>
      <c r="W70" s="10"/>
      <c r="X70" s="45"/>
      <c r="Y70" s="45"/>
      <c r="Z70" s="10"/>
      <c r="AA70" s="10"/>
      <c r="AB70" s="101"/>
      <c r="AC70" s="24"/>
      <c r="AD70" s="24"/>
      <c r="AE70" s="25"/>
      <c r="AF70" s="25"/>
      <c r="AG70" s="93"/>
    </row>
    <row r="71" spans="1:33" ht="20.100000000000001" customHeight="1" x14ac:dyDescent="0.15">
      <c r="A71" s="7"/>
      <c r="B71" s="341" t="s">
        <v>501</v>
      </c>
      <c r="C71" s="342">
        <v>0.50694444444444442</v>
      </c>
      <c r="D71" s="342"/>
      <c r="E71" s="342"/>
      <c r="G71" s="343" t="str">
        <f>J50</f>
        <v>ＦＣ　ＶＡＬＯＮ</v>
      </c>
      <c r="H71" s="343"/>
      <c r="I71" s="343"/>
      <c r="J71" s="343"/>
      <c r="K71" s="343"/>
      <c r="L71" s="343"/>
      <c r="M71" s="343"/>
      <c r="N71" s="344">
        <f>P71+P72</f>
        <v>0</v>
      </c>
      <c r="O71" s="345" t="s">
        <v>486</v>
      </c>
      <c r="P71" s="12">
        <v>0</v>
      </c>
      <c r="Q71" s="22" t="s">
        <v>510</v>
      </c>
      <c r="R71" s="12">
        <v>0</v>
      </c>
      <c r="S71" s="345" t="s">
        <v>488</v>
      </c>
      <c r="T71" s="344">
        <f>R71+R72</f>
        <v>0</v>
      </c>
      <c r="U71" s="343" t="str">
        <f>N50</f>
        <v>葛生ＦＣ</v>
      </c>
      <c r="V71" s="343"/>
      <c r="W71" s="343"/>
      <c r="X71" s="343"/>
      <c r="Y71" s="343"/>
      <c r="Z71" s="343"/>
      <c r="AA71" s="343"/>
      <c r="AB71" s="297" t="s">
        <v>479</v>
      </c>
      <c r="AC71" s="340" t="s">
        <v>498</v>
      </c>
      <c r="AD71" s="340" t="s">
        <v>489</v>
      </c>
      <c r="AE71" s="340" t="s">
        <v>490</v>
      </c>
      <c r="AF71" s="340">
        <v>4</v>
      </c>
      <c r="AG71" s="299" t="s">
        <v>483</v>
      </c>
    </row>
    <row r="72" spans="1:33" ht="20.100000000000001" customHeight="1" x14ac:dyDescent="0.15">
      <c r="A72" s="7"/>
      <c r="B72" s="341"/>
      <c r="C72" s="342"/>
      <c r="D72" s="342"/>
      <c r="E72" s="342"/>
      <c r="G72" s="343"/>
      <c r="H72" s="343"/>
      <c r="I72" s="343"/>
      <c r="J72" s="343"/>
      <c r="K72" s="343"/>
      <c r="L72" s="343"/>
      <c r="M72" s="343"/>
      <c r="N72" s="344"/>
      <c r="O72" s="345"/>
      <c r="P72" s="12">
        <v>0</v>
      </c>
      <c r="Q72" s="22" t="s">
        <v>510</v>
      </c>
      <c r="R72" s="12">
        <v>0</v>
      </c>
      <c r="S72" s="345"/>
      <c r="T72" s="344"/>
      <c r="U72" s="343"/>
      <c r="V72" s="343"/>
      <c r="W72" s="343"/>
      <c r="X72" s="343"/>
      <c r="Y72" s="343"/>
      <c r="Z72" s="343"/>
      <c r="AA72" s="343"/>
      <c r="AB72" s="297"/>
      <c r="AC72" s="340"/>
      <c r="AD72" s="340"/>
      <c r="AE72" s="340"/>
      <c r="AF72" s="340"/>
      <c r="AG72" s="299"/>
    </row>
    <row r="73" spans="1:33" ht="20.100000000000001" customHeight="1" x14ac:dyDescent="0.15">
      <c r="A73" s="7"/>
      <c r="C73" s="16"/>
      <c r="D73" s="16"/>
      <c r="E73" s="15"/>
      <c r="G73" s="45"/>
      <c r="H73" s="45"/>
      <c r="I73" s="10"/>
      <c r="J73" s="10"/>
      <c r="K73" s="45"/>
      <c r="L73" s="45"/>
      <c r="M73" s="10"/>
      <c r="N73" s="27"/>
      <c r="O73" s="45"/>
      <c r="P73" s="12"/>
      <c r="Q73" s="10"/>
      <c r="R73" s="27"/>
      <c r="S73" s="10"/>
      <c r="T73" s="12"/>
      <c r="U73" s="45"/>
      <c r="V73" s="10"/>
      <c r="W73" s="10"/>
      <c r="X73" s="45"/>
      <c r="Y73" s="45"/>
      <c r="Z73" s="10"/>
      <c r="AA73" s="10"/>
      <c r="AB73" s="101"/>
      <c r="AC73" s="86"/>
      <c r="AD73" s="24"/>
      <c r="AE73" s="24"/>
      <c r="AF73" s="25"/>
      <c r="AG73" s="102"/>
    </row>
    <row r="74" spans="1:33" ht="20.100000000000001" customHeight="1" x14ac:dyDescent="0.15">
      <c r="A74" s="7"/>
      <c r="B74" s="341" t="s">
        <v>502</v>
      </c>
      <c r="C74" s="342">
        <v>0.53472222222222221</v>
      </c>
      <c r="D74" s="342"/>
      <c r="E74" s="342"/>
      <c r="G74" s="343" t="str">
        <f>W50</f>
        <v>茂木ＦＣ</v>
      </c>
      <c r="H74" s="343"/>
      <c r="I74" s="343"/>
      <c r="J74" s="343"/>
      <c r="K74" s="343"/>
      <c r="L74" s="343"/>
      <c r="M74" s="343"/>
      <c r="N74" s="344">
        <f>P74+P75</f>
        <v>0</v>
      </c>
      <c r="O74" s="345" t="s">
        <v>486</v>
      </c>
      <c r="P74" s="12">
        <v>0</v>
      </c>
      <c r="Q74" s="22" t="s">
        <v>510</v>
      </c>
      <c r="R74" s="12">
        <v>0</v>
      </c>
      <c r="S74" s="345" t="s">
        <v>488</v>
      </c>
      <c r="T74" s="344">
        <f>R74+R75</f>
        <v>0</v>
      </c>
      <c r="U74" s="343" t="str">
        <f>AA50</f>
        <v>岡西ＦＣ</v>
      </c>
      <c r="V74" s="343"/>
      <c r="W74" s="343"/>
      <c r="X74" s="343"/>
      <c r="Y74" s="343"/>
      <c r="Z74" s="343"/>
      <c r="AA74" s="343"/>
      <c r="AB74" s="297" t="s">
        <v>479</v>
      </c>
      <c r="AC74" s="340" t="s">
        <v>495</v>
      </c>
      <c r="AD74" s="340" t="s">
        <v>496</v>
      </c>
      <c r="AE74" s="340" t="s">
        <v>497</v>
      </c>
      <c r="AF74" s="340">
        <v>1</v>
      </c>
      <c r="AG74" s="299" t="s">
        <v>483</v>
      </c>
    </row>
    <row r="75" spans="1:33" ht="20.100000000000001" customHeight="1" x14ac:dyDescent="0.15">
      <c r="A75" s="7"/>
      <c r="B75" s="341"/>
      <c r="C75" s="342"/>
      <c r="D75" s="342"/>
      <c r="E75" s="342"/>
      <c r="G75" s="343"/>
      <c r="H75" s="343"/>
      <c r="I75" s="343"/>
      <c r="J75" s="343"/>
      <c r="K75" s="343"/>
      <c r="L75" s="343"/>
      <c r="M75" s="343"/>
      <c r="N75" s="344"/>
      <c r="O75" s="345"/>
      <c r="P75" s="12">
        <v>0</v>
      </c>
      <c r="Q75" s="22" t="s">
        <v>510</v>
      </c>
      <c r="R75" s="12">
        <v>0</v>
      </c>
      <c r="S75" s="345"/>
      <c r="T75" s="344"/>
      <c r="U75" s="343"/>
      <c r="V75" s="343"/>
      <c r="W75" s="343"/>
      <c r="X75" s="343"/>
      <c r="Y75" s="343"/>
      <c r="Z75" s="343"/>
      <c r="AA75" s="343"/>
      <c r="AB75" s="297"/>
      <c r="AC75" s="340"/>
      <c r="AD75" s="340"/>
      <c r="AE75" s="340"/>
      <c r="AF75" s="340"/>
      <c r="AG75" s="299"/>
    </row>
    <row r="76" spans="1:33" ht="20.100000000000001" customHeight="1" x14ac:dyDescent="0.15">
      <c r="B76" s="44"/>
      <c r="C76" s="23"/>
      <c r="D76" s="23"/>
      <c r="E76" s="23"/>
      <c r="G76" s="45"/>
      <c r="H76" s="45"/>
      <c r="I76" s="45"/>
      <c r="J76" s="45"/>
      <c r="K76" s="45"/>
      <c r="L76" s="45"/>
      <c r="M76" s="45"/>
      <c r="N76" s="21"/>
      <c r="O76" s="119"/>
      <c r="P76" s="45"/>
      <c r="Q76" s="22"/>
      <c r="R76" s="10"/>
      <c r="S76" s="119"/>
      <c r="T76" s="21"/>
      <c r="U76" s="45"/>
      <c r="V76" s="45"/>
      <c r="W76" s="45"/>
      <c r="X76" s="45"/>
      <c r="Y76" s="45"/>
      <c r="Z76" s="45"/>
      <c r="AA76" s="45"/>
      <c r="AB76" s="86"/>
      <c r="AC76" s="86"/>
      <c r="AF76" s="86"/>
      <c r="AG76" s="86"/>
    </row>
    <row r="77" spans="1:33" ht="20.100000000000001" customHeight="1" x14ac:dyDescent="0.15">
      <c r="C77" s="304" t="str">
        <f>J46</f>
        <v>X</v>
      </c>
      <c r="D77" s="305"/>
      <c r="E77" s="305"/>
      <c r="F77" s="306"/>
      <c r="G77" s="320" t="str">
        <f>C79</f>
        <v>壬生アルマドールフットボールクラブ</v>
      </c>
      <c r="H77" s="321"/>
      <c r="I77" s="383" t="str">
        <f>C81</f>
        <v>ＦＣ　ＶＡＬＯＮ</v>
      </c>
      <c r="J77" s="384"/>
      <c r="K77" s="316" t="str">
        <f>C83</f>
        <v>葛生ＦＣ</v>
      </c>
      <c r="L77" s="317"/>
      <c r="M77" s="324" t="s">
        <v>503</v>
      </c>
      <c r="N77" s="324" t="s">
        <v>504</v>
      </c>
      <c r="O77" s="324" t="s">
        <v>511</v>
      </c>
      <c r="P77" s="324" t="s">
        <v>505</v>
      </c>
      <c r="R77" s="326" t="str">
        <f>W46</f>
        <v>XX</v>
      </c>
      <c r="S77" s="327"/>
      <c r="T77" s="327"/>
      <c r="U77" s="328"/>
      <c r="V77" s="320" t="str">
        <f>R79</f>
        <v>おおぞらＳＣオーシャン</v>
      </c>
      <c r="W77" s="321"/>
      <c r="X77" s="316" t="str">
        <f>R81</f>
        <v>茂木ＦＣ</v>
      </c>
      <c r="Y77" s="317"/>
      <c r="Z77" s="316" t="str">
        <f>R83</f>
        <v>岡西ＦＣ</v>
      </c>
      <c r="AA77" s="317"/>
      <c r="AB77" s="324" t="s">
        <v>503</v>
      </c>
      <c r="AC77" s="324" t="s">
        <v>504</v>
      </c>
      <c r="AD77" s="324" t="s">
        <v>511</v>
      </c>
      <c r="AE77" s="324" t="s">
        <v>505</v>
      </c>
    </row>
    <row r="78" spans="1:33" ht="20.100000000000001" customHeight="1" x14ac:dyDescent="0.15">
      <c r="C78" s="307"/>
      <c r="D78" s="308"/>
      <c r="E78" s="308"/>
      <c r="F78" s="309"/>
      <c r="G78" s="322"/>
      <c r="H78" s="323"/>
      <c r="I78" s="385"/>
      <c r="J78" s="386"/>
      <c r="K78" s="318"/>
      <c r="L78" s="319"/>
      <c r="M78" s="325"/>
      <c r="N78" s="325"/>
      <c r="O78" s="325"/>
      <c r="P78" s="325"/>
      <c r="R78" s="329"/>
      <c r="S78" s="330"/>
      <c r="T78" s="330"/>
      <c r="U78" s="331"/>
      <c r="V78" s="322"/>
      <c r="W78" s="323"/>
      <c r="X78" s="318"/>
      <c r="Y78" s="319"/>
      <c r="Z78" s="318"/>
      <c r="AA78" s="319"/>
      <c r="AB78" s="325"/>
      <c r="AC78" s="325"/>
      <c r="AD78" s="325"/>
      <c r="AE78" s="325"/>
    </row>
    <row r="79" spans="1:33" ht="20.100000000000001" customHeight="1" x14ac:dyDescent="0.15">
      <c r="C79" s="304" t="str">
        <f>F50</f>
        <v>壬生アルマドールフットボールクラブ</v>
      </c>
      <c r="D79" s="305"/>
      <c r="E79" s="305"/>
      <c r="F79" s="306"/>
      <c r="G79" s="399"/>
      <c r="H79" s="400"/>
      <c r="I79" s="28">
        <f>N59</f>
        <v>0</v>
      </c>
      <c r="J79" s="28">
        <f>T59</f>
        <v>0</v>
      </c>
      <c r="K79" s="28">
        <f>N65</f>
        <v>0</v>
      </c>
      <c r="L79" s="28">
        <f>T65</f>
        <v>0</v>
      </c>
      <c r="M79" s="314">
        <f>COUNTIF(G80:L80,"○")*3+COUNTIF(G80:L80,"△")</f>
        <v>2</v>
      </c>
      <c r="N79" s="393">
        <f>O79-J79-L79</f>
        <v>0</v>
      </c>
      <c r="O79" s="393">
        <f>I79+K79</f>
        <v>0</v>
      </c>
      <c r="P79" s="395"/>
      <c r="R79" s="304" t="str">
        <f>S50</f>
        <v>おおぞらＳＣオーシャン</v>
      </c>
      <c r="S79" s="305"/>
      <c r="T79" s="305"/>
      <c r="U79" s="306"/>
      <c r="V79" s="399"/>
      <c r="W79" s="400"/>
      <c r="X79" s="28">
        <f>N62</f>
        <v>0</v>
      </c>
      <c r="Y79" s="28">
        <f>T62</f>
        <v>0</v>
      </c>
      <c r="Z79" s="28">
        <f>N68</f>
        <v>0</v>
      </c>
      <c r="AA79" s="28">
        <f>T68</f>
        <v>0</v>
      </c>
      <c r="AB79" s="314">
        <f>COUNTIF(V80:AA80,"○")*3+COUNTIF(V80:AA80,"△")</f>
        <v>2</v>
      </c>
      <c r="AC79" s="393">
        <f>AD79-Y79-AA79</f>
        <v>0</v>
      </c>
      <c r="AD79" s="393">
        <f>X79+Z79</f>
        <v>0</v>
      </c>
      <c r="AE79" s="395"/>
    </row>
    <row r="80" spans="1:33" ht="20.100000000000001" customHeight="1" x14ac:dyDescent="0.15">
      <c r="C80" s="307"/>
      <c r="D80" s="308"/>
      <c r="E80" s="308"/>
      <c r="F80" s="309"/>
      <c r="G80" s="401"/>
      <c r="H80" s="402"/>
      <c r="I80" s="397" t="str">
        <f>IF(I79&gt;J79,"○",IF(I79&lt;J79,"×",IF(I79=J79,"△")))</f>
        <v>△</v>
      </c>
      <c r="J80" s="398"/>
      <c r="K80" s="397" t="str">
        <f>IF(K79&gt;L79,"○",IF(K79&lt;L79,"×",IF(K79=L79,"△")))</f>
        <v>△</v>
      </c>
      <c r="L80" s="398"/>
      <c r="M80" s="315"/>
      <c r="N80" s="394"/>
      <c r="O80" s="394"/>
      <c r="P80" s="396"/>
      <c r="R80" s="307"/>
      <c r="S80" s="308"/>
      <c r="T80" s="308"/>
      <c r="U80" s="309"/>
      <c r="V80" s="401"/>
      <c r="W80" s="402"/>
      <c r="X80" s="397" t="str">
        <f>IF(X79&gt;Y79,"○",IF(X79&lt;Y79,"×",IF(X79=Y79,"△")))</f>
        <v>△</v>
      </c>
      <c r="Y80" s="398"/>
      <c r="Z80" s="397" t="str">
        <f t="shared" ref="Z80" si="2">IF(Z79&gt;AA79,"○",IF(Z79&lt;AA79,"×",IF(Z79=AA79,"△")))</f>
        <v>△</v>
      </c>
      <c r="AA80" s="398"/>
      <c r="AB80" s="315"/>
      <c r="AC80" s="394"/>
      <c r="AD80" s="394"/>
      <c r="AE80" s="396"/>
    </row>
    <row r="81" spans="3:31" ht="20.100000000000001" customHeight="1" x14ac:dyDescent="0.15">
      <c r="C81" s="304" t="str">
        <f>J50</f>
        <v>ＦＣ　ＶＡＬＯＮ</v>
      </c>
      <c r="D81" s="305"/>
      <c r="E81" s="305"/>
      <c r="F81" s="306"/>
      <c r="G81" s="28">
        <f>J79</f>
        <v>0</v>
      </c>
      <c r="H81" s="28">
        <f>I79</f>
        <v>0</v>
      </c>
      <c r="I81" s="399"/>
      <c r="J81" s="400"/>
      <c r="K81" s="28">
        <f>N71</f>
        <v>0</v>
      </c>
      <c r="L81" s="28">
        <f>T71</f>
        <v>0</v>
      </c>
      <c r="M81" s="314">
        <f>COUNTIF(G82:L82,"○")*3+COUNTIF(G82:L82,"△")</f>
        <v>2</v>
      </c>
      <c r="N81" s="393">
        <f>O81-H81-L81</f>
        <v>0</v>
      </c>
      <c r="O81" s="393">
        <f>G81+K81</f>
        <v>0</v>
      </c>
      <c r="P81" s="395"/>
      <c r="R81" s="304" t="str">
        <f>W50</f>
        <v>茂木ＦＣ</v>
      </c>
      <c r="S81" s="305"/>
      <c r="T81" s="305"/>
      <c r="U81" s="306"/>
      <c r="V81" s="28">
        <f>Y79</f>
        <v>0</v>
      </c>
      <c r="W81" s="28">
        <f>X79</f>
        <v>0</v>
      </c>
      <c r="X81" s="399"/>
      <c r="Y81" s="400"/>
      <c r="Z81" s="28">
        <f>N74</f>
        <v>0</v>
      </c>
      <c r="AA81" s="28">
        <f>T74</f>
        <v>0</v>
      </c>
      <c r="AB81" s="314">
        <f>COUNTIF(V82:AA82,"○")*3+COUNTIF(V82:AA82,"△")</f>
        <v>2</v>
      </c>
      <c r="AC81" s="393">
        <f>AD81-W81-AA81</f>
        <v>0</v>
      </c>
      <c r="AD81" s="393">
        <f>V81+Z81</f>
        <v>0</v>
      </c>
      <c r="AE81" s="395"/>
    </row>
    <row r="82" spans="3:31" ht="20.100000000000001" customHeight="1" x14ac:dyDescent="0.15">
      <c r="C82" s="307"/>
      <c r="D82" s="308"/>
      <c r="E82" s="308"/>
      <c r="F82" s="309"/>
      <c r="G82" s="397" t="str">
        <f>IF(G81&gt;H81,"○",IF(G81&lt;H81,"×",IF(G81=H81,"△")))</f>
        <v>△</v>
      </c>
      <c r="H82" s="398"/>
      <c r="I82" s="401"/>
      <c r="J82" s="402"/>
      <c r="K82" s="397" t="str">
        <f>IF(K81&gt;L81,"○",IF(K81&lt;L81,"×",IF(K81=L81,"△")))</f>
        <v>△</v>
      </c>
      <c r="L82" s="398"/>
      <c r="M82" s="315"/>
      <c r="N82" s="394"/>
      <c r="O82" s="394"/>
      <c r="P82" s="396"/>
      <c r="R82" s="307"/>
      <c r="S82" s="308"/>
      <c r="T82" s="308"/>
      <c r="U82" s="309"/>
      <c r="V82" s="397" t="str">
        <f>IF(V81&gt;W81,"○",IF(V81&lt;W81,"×",IF(V81=W81,"△")))</f>
        <v>△</v>
      </c>
      <c r="W82" s="398"/>
      <c r="X82" s="401"/>
      <c r="Y82" s="402"/>
      <c r="Z82" s="397" t="str">
        <f t="shared" ref="Z82" si="3">IF(Z81&gt;AA81,"○",IF(Z81&lt;AA81,"×",IF(Z81=AA81,"△")))</f>
        <v>△</v>
      </c>
      <c r="AA82" s="398"/>
      <c r="AB82" s="315"/>
      <c r="AC82" s="394"/>
      <c r="AD82" s="394"/>
      <c r="AE82" s="396"/>
    </row>
    <row r="83" spans="3:31" ht="20.100000000000001" customHeight="1" x14ac:dyDescent="0.15">
      <c r="C83" s="304" t="str">
        <f>N50</f>
        <v>葛生ＦＣ</v>
      </c>
      <c r="D83" s="305"/>
      <c r="E83" s="305"/>
      <c r="F83" s="306"/>
      <c r="G83" s="28">
        <f>L79</f>
        <v>0</v>
      </c>
      <c r="H83" s="28">
        <f>K79</f>
        <v>0</v>
      </c>
      <c r="I83" s="28">
        <f>L81</f>
        <v>0</v>
      </c>
      <c r="J83" s="28">
        <f>K81</f>
        <v>0</v>
      </c>
      <c r="K83" s="399"/>
      <c r="L83" s="400"/>
      <c r="M83" s="314">
        <f>COUNTIF(G84:L84,"○")*3+COUNTIF(G84:L84,"△")</f>
        <v>2</v>
      </c>
      <c r="N83" s="393">
        <f>O83-H83-J83</f>
        <v>0</v>
      </c>
      <c r="O83" s="393">
        <f>G83+I83</f>
        <v>0</v>
      </c>
      <c r="P83" s="395"/>
      <c r="R83" s="304" t="str">
        <f>AA50</f>
        <v>岡西ＦＣ</v>
      </c>
      <c r="S83" s="305"/>
      <c r="T83" s="305"/>
      <c r="U83" s="306"/>
      <c r="V83" s="28">
        <f>AA79</f>
        <v>0</v>
      </c>
      <c r="W83" s="28">
        <f>Z79</f>
        <v>0</v>
      </c>
      <c r="X83" s="28">
        <f>AA81</f>
        <v>0</v>
      </c>
      <c r="Y83" s="28">
        <f>Z81</f>
        <v>0</v>
      </c>
      <c r="Z83" s="399"/>
      <c r="AA83" s="400"/>
      <c r="AB83" s="314">
        <f>COUNTIF(V84:AA84,"○")*3+COUNTIF(V84:AA84,"△")</f>
        <v>2</v>
      </c>
      <c r="AC83" s="393">
        <f>AD83-W83-Y83</f>
        <v>0</v>
      </c>
      <c r="AD83" s="393">
        <f>V83+X83</f>
        <v>0</v>
      </c>
      <c r="AE83" s="395"/>
    </row>
    <row r="84" spans="3:31" ht="20.100000000000001" customHeight="1" x14ac:dyDescent="0.15">
      <c r="C84" s="307"/>
      <c r="D84" s="308"/>
      <c r="E84" s="308"/>
      <c r="F84" s="309"/>
      <c r="G84" s="397" t="str">
        <f>IF(G83&gt;H83,"○",IF(G83&lt;H83,"×",IF(G83=H83,"△")))</f>
        <v>△</v>
      </c>
      <c r="H84" s="398"/>
      <c r="I84" s="397" t="str">
        <f>IF(I83&gt;J83,"○",IF(I83&lt;J83,"×",IF(I83=J83,"△")))</f>
        <v>△</v>
      </c>
      <c r="J84" s="398"/>
      <c r="K84" s="401"/>
      <c r="L84" s="402"/>
      <c r="M84" s="315"/>
      <c r="N84" s="394"/>
      <c r="O84" s="394"/>
      <c r="P84" s="396"/>
      <c r="R84" s="307"/>
      <c r="S84" s="308"/>
      <c r="T84" s="308"/>
      <c r="U84" s="309"/>
      <c r="V84" s="397" t="str">
        <f>IF(V83&gt;W83,"○",IF(V83&lt;W83,"×",IF(V83=W83,"△")))</f>
        <v>△</v>
      </c>
      <c r="W84" s="398"/>
      <c r="X84" s="397" t="str">
        <f>IF(X83&gt;Y83,"○",IF(X83&lt;Y83,"×",IF(X83=Y83,"△")))</f>
        <v>△</v>
      </c>
      <c r="Y84" s="398"/>
      <c r="Z84" s="401"/>
      <c r="AA84" s="402"/>
      <c r="AB84" s="315"/>
      <c r="AC84" s="394"/>
      <c r="AD84" s="394"/>
      <c r="AE84" s="396"/>
    </row>
    <row r="85" spans="3:31" ht="20.100000000000001" customHeight="1" x14ac:dyDescent="0.15"/>
  </sheetData>
  <mergeCells count="340"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  <pageSetUpPr fitToPage="1"/>
  </sheetPr>
  <dimension ref="A1:AG85"/>
  <sheetViews>
    <sheetView view="pageBreakPreview" zoomScale="50" zoomScaleNormal="100" zoomScaleSheetLayoutView="50" workbookViewId="0">
      <selection activeCell="V34" sqref="V34:W35"/>
    </sheetView>
  </sheetViews>
  <sheetFormatPr defaultRowHeight="13.5" x14ac:dyDescent="0.1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 x14ac:dyDescent="0.15">
      <c r="A1" s="354" t="str">
        <f>U12組合せ①!B3</f>
        <v>■第1日  2月26日  一次リーグ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N1" s="355" t="s">
        <v>598</v>
      </c>
      <c r="O1" s="355"/>
      <c r="P1" s="355"/>
      <c r="Q1" s="355"/>
      <c r="R1" s="355"/>
      <c r="T1" s="356" t="s">
        <v>599</v>
      </c>
      <c r="U1" s="356"/>
      <c r="V1" s="356"/>
      <c r="W1" s="356"/>
      <c r="X1" s="357" t="str">
        <f>U12組合せ①!B50</f>
        <v>佐野市運動公園第２多目的球技場A</v>
      </c>
      <c r="Y1" s="357"/>
      <c r="Z1" s="357"/>
      <c r="AA1" s="357"/>
      <c r="AB1" s="357"/>
      <c r="AC1" s="357"/>
      <c r="AD1" s="357"/>
      <c r="AE1" s="357"/>
      <c r="AF1" s="357"/>
      <c r="AG1" s="357"/>
    </row>
    <row r="2" spans="1:33" ht="20.100000000000001" customHeight="1" x14ac:dyDescent="0.15">
      <c r="A2" s="117"/>
      <c r="B2" s="117"/>
      <c r="C2" s="117"/>
      <c r="D2" s="117"/>
      <c r="E2" s="117"/>
      <c r="F2" s="117"/>
      <c r="G2" s="117"/>
      <c r="H2" s="14"/>
      <c r="I2" s="115"/>
      <c r="J2" s="115"/>
      <c r="K2" s="115"/>
      <c r="L2" s="115"/>
      <c r="N2" s="115"/>
      <c r="O2" s="115"/>
      <c r="P2" s="115"/>
      <c r="Q2" s="115"/>
      <c r="R2" s="115"/>
      <c r="T2" s="87"/>
      <c r="U2" s="87"/>
      <c r="V2" s="87"/>
      <c r="W2" s="87"/>
      <c r="X2" s="116"/>
      <c r="Y2" s="116"/>
      <c r="AA2" s="20"/>
      <c r="AB2" s="100"/>
      <c r="AC2" s="100"/>
      <c r="AD2" s="100"/>
      <c r="AE2" s="100"/>
      <c r="AF2" s="100"/>
      <c r="AG2" s="100"/>
    </row>
    <row r="3" spans="1:33" ht="20.100000000000001" customHeight="1" x14ac:dyDescent="0.15">
      <c r="F3" s="29"/>
      <c r="J3" s="358" t="s">
        <v>600</v>
      </c>
      <c r="K3" s="358"/>
      <c r="W3" s="358" t="s">
        <v>601</v>
      </c>
      <c r="X3" s="358"/>
      <c r="Z3" s="20"/>
      <c r="AA3" s="20"/>
      <c r="AB3" s="100"/>
      <c r="AC3" s="100"/>
      <c r="AD3" s="100"/>
      <c r="AE3" s="100"/>
      <c r="AF3" s="100"/>
      <c r="AG3" s="100"/>
    </row>
    <row r="4" spans="1:33" ht="20.100000000000001" customHeight="1" x14ac:dyDescent="0.15">
      <c r="G4" s="2"/>
      <c r="H4" s="2"/>
      <c r="I4" s="2"/>
      <c r="J4" s="3"/>
      <c r="K4" s="2"/>
      <c r="L4" s="2"/>
      <c r="M4" s="2"/>
      <c r="N4" s="2"/>
      <c r="T4" s="2"/>
      <c r="U4" s="2"/>
      <c r="V4" s="2"/>
      <c r="W4" s="2"/>
      <c r="X4" s="19"/>
      <c r="Y4" s="2"/>
      <c r="Z4" s="20"/>
      <c r="AA4" s="20"/>
      <c r="AB4" s="100"/>
      <c r="AC4" s="100"/>
      <c r="AD4" s="100"/>
      <c r="AE4" s="100"/>
      <c r="AF4" s="100"/>
      <c r="AG4" s="100"/>
    </row>
    <row r="5" spans="1:33" ht="20.100000000000001" customHeight="1" x14ac:dyDescent="0.15">
      <c r="F5" s="4"/>
      <c r="H5" s="5"/>
      <c r="J5" s="6"/>
      <c r="K5" s="5"/>
      <c r="N5" s="4"/>
      <c r="S5" s="4"/>
      <c r="V5" s="5"/>
      <c r="W5" s="6"/>
      <c r="Y5" s="5"/>
      <c r="Z5" s="5"/>
      <c r="AA5" s="6"/>
      <c r="AB5" s="17"/>
    </row>
    <row r="6" spans="1:33" ht="20.100000000000001" customHeight="1" x14ac:dyDescent="0.15">
      <c r="B6" s="359"/>
      <c r="C6" s="359"/>
      <c r="D6" s="7"/>
      <c r="E6" s="7"/>
      <c r="F6" s="250">
        <v>1</v>
      </c>
      <c r="G6" s="250"/>
      <c r="H6" s="11"/>
      <c r="I6" s="11"/>
      <c r="J6" s="250">
        <v>2</v>
      </c>
      <c r="K6" s="250"/>
      <c r="L6" s="11"/>
      <c r="M6" s="11"/>
      <c r="N6" s="250">
        <v>3</v>
      </c>
      <c r="O6" s="250"/>
      <c r="P6" s="26"/>
      <c r="Q6" s="11"/>
      <c r="R6" s="11"/>
      <c r="S6" s="250">
        <v>4</v>
      </c>
      <c r="T6" s="250"/>
      <c r="U6" s="11"/>
      <c r="V6" s="11"/>
      <c r="W6" s="250">
        <v>5</v>
      </c>
      <c r="X6" s="250"/>
      <c r="Y6" s="11"/>
      <c r="Z6" s="11"/>
      <c r="AA6" s="250">
        <v>6</v>
      </c>
      <c r="AB6" s="250"/>
      <c r="AC6" s="7"/>
      <c r="AD6" s="7"/>
      <c r="AE6" s="360"/>
      <c r="AF6" s="361"/>
    </row>
    <row r="7" spans="1:33" ht="20.100000000000001" customHeight="1" x14ac:dyDescent="0.15">
      <c r="B7" s="347"/>
      <c r="C7" s="347"/>
      <c r="D7" s="8"/>
      <c r="E7" s="8"/>
      <c r="F7" s="348" t="str">
        <f>U12組合せ①!C54</f>
        <v>カテット白沢サッカースクール ドイス</v>
      </c>
      <c r="G7" s="348"/>
      <c r="H7" s="8"/>
      <c r="I7" s="8"/>
      <c r="J7" s="348" t="str">
        <f>U12組合せ①!E54</f>
        <v>ＦＣバジェルボ那須烏山</v>
      </c>
      <c r="K7" s="348"/>
      <c r="L7" s="8"/>
      <c r="M7" s="8"/>
      <c r="N7" s="348" t="str">
        <f>U12組合せ①!G54</f>
        <v>ヴェルフェ矢板Ｕ－１２・ｖｅｒｔ</v>
      </c>
      <c r="O7" s="348"/>
      <c r="P7" s="9"/>
      <c r="Q7" s="8"/>
      <c r="R7" s="8"/>
      <c r="S7" s="427" t="str">
        <f>U12組合せ①!J54</f>
        <v>ＦＣアリーバフトゥーロ</v>
      </c>
      <c r="T7" s="427"/>
      <c r="U7" s="8"/>
      <c r="V7" s="8"/>
      <c r="W7" s="348" t="str">
        <f>U12組合せ①!L54</f>
        <v>上三川サッカークラブ</v>
      </c>
      <c r="X7" s="348"/>
      <c r="Y7" s="8"/>
      <c r="Z7" s="8"/>
      <c r="AA7" s="348" t="str">
        <f>U12組合せ①!N54</f>
        <v>ウエストフットコム</v>
      </c>
      <c r="AB7" s="348"/>
      <c r="AC7" s="8"/>
      <c r="AD7" s="8"/>
      <c r="AE7" s="352"/>
      <c r="AF7" s="353"/>
    </row>
    <row r="8" spans="1:33" ht="20.100000000000001" customHeight="1" x14ac:dyDescent="0.15">
      <c r="B8" s="347"/>
      <c r="C8" s="347"/>
      <c r="D8" s="8"/>
      <c r="E8" s="8"/>
      <c r="F8" s="348"/>
      <c r="G8" s="348"/>
      <c r="H8" s="8"/>
      <c r="I8" s="8"/>
      <c r="J8" s="348"/>
      <c r="K8" s="348"/>
      <c r="L8" s="8"/>
      <c r="M8" s="8"/>
      <c r="N8" s="348"/>
      <c r="O8" s="348"/>
      <c r="P8" s="9"/>
      <c r="Q8" s="8"/>
      <c r="R8" s="8"/>
      <c r="S8" s="427"/>
      <c r="T8" s="427"/>
      <c r="U8" s="8"/>
      <c r="V8" s="8"/>
      <c r="W8" s="348"/>
      <c r="X8" s="348"/>
      <c r="Y8" s="8"/>
      <c r="Z8" s="8"/>
      <c r="AA8" s="348"/>
      <c r="AB8" s="348"/>
      <c r="AC8" s="8"/>
      <c r="AD8" s="8"/>
      <c r="AE8" s="352"/>
      <c r="AF8" s="353"/>
    </row>
    <row r="9" spans="1:33" ht="20.100000000000001" customHeight="1" x14ac:dyDescent="0.15">
      <c r="B9" s="347"/>
      <c r="C9" s="347"/>
      <c r="D9" s="8"/>
      <c r="E9" s="8"/>
      <c r="F9" s="348"/>
      <c r="G9" s="348"/>
      <c r="H9" s="8"/>
      <c r="I9" s="8"/>
      <c r="J9" s="348"/>
      <c r="K9" s="348"/>
      <c r="L9" s="8"/>
      <c r="M9" s="8"/>
      <c r="N9" s="348"/>
      <c r="O9" s="348"/>
      <c r="P9" s="9"/>
      <c r="Q9" s="8"/>
      <c r="R9" s="8"/>
      <c r="S9" s="427"/>
      <c r="T9" s="427"/>
      <c r="U9" s="8"/>
      <c r="V9" s="8"/>
      <c r="W9" s="348"/>
      <c r="X9" s="348"/>
      <c r="Y9" s="8"/>
      <c r="Z9" s="8"/>
      <c r="AA9" s="348"/>
      <c r="AB9" s="348"/>
      <c r="AC9" s="8"/>
      <c r="AD9" s="8"/>
      <c r="AE9" s="352"/>
      <c r="AF9" s="353"/>
    </row>
    <row r="10" spans="1:33" ht="20.100000000000001" customHeight="1" x14ac:dyDescent="0.15">
      <c r="B10" s="347"/>
      <c r="C10" s="347"/>
      <c r="D10" s="8"/>
      <c r="E10" s="8"/>
      <c r="F10" s="348"/>
      <c r="G10" s="348"/>
      <c r="H10" s="8"/>
      <c r="I10" s="8"/>
      <c r="J10" s="348"/>
      <c r="K10" s="348"/>
      <c r="L10" s="8"/>
      <c r="M10" s="8"/>
      <c r="N10" s="348"/>
      <c r="O10" s="348"/>
      <c r="P10" s="9"/>
      <c r="Q10" s="8"/>
      <c r="R10" s="8"/>
      <c r="S10" s="427"/>
      <c r="T10" s="427"/>
      <c r="U10" s="8"/>
      <c r="V10" s="8"/>
      <c r="W10" s="348"/>
      <c r="X10" s="348"/>
      <c r="Y10" s="8"/>
      <c r="Z10" s="8"/>
      <c r="AA10" s="348"/>
      <c r="AB10" s="348"/>
      <c r="AC10" s="8"/>
      <c r="AD10" s="8"/>
      <c r="AE10" s="352"/>
      <c r="AF10" s="353"/>
    </row>
    <row r="11" spans="1:33" ht="20.100000000000001" customHeight="1" x14ac:dyDescent="0.15">
      <c r="B11" s="347"/>
      <c r="C11" s="347"/>
      <c r="D11" s="8"/>
      <c r="E11" s="8"/>
      <c r="F11" s="348"/>
      <c r="G11" s="348"/>
      <c r="H11" s="8"/>
      <c r="I11" s="8"/>
      <c r="J11" s="348"/>
      <c r="K11" s="348"/>
      <c r="L11" s="8"/>
      <c r="M11" s="8"/>
      <c r="N11" s="348"/>
      <c r="O11" s="348"/>
      <c r="P11" s="9"/>
      <c r="Q11" s="8"/>
      <c r="R11" s="8"/>
      <c r="S11" s="427"/>
      <c r="T11" s="427"/>
      <c r="U11" s="8"/>
      <c r="V11" s="8"/>
      <c r="W11" s="348"/>
      <c r="X11" s="348"/>
      <c r="Y11" s="8"/>
      <c r="Z11" s="8"/>
      <c r="AA11" s="348"/>
      <c r="AB11" s="348"/>
      <c r="AC11" s="8"/>
      <c r="AD11" s="8"/>
      <c r="AE11" s="352"/>
      <c r="AF11" s="353"/>
    </row>
    <row r="12" spans="1:33" ht="20.100000000000001" customHeight="1" x14ac:dyDescent="0.15">
      <c r="B12" s="347"/>
      <c r="C12" s="347"/>
      <c r="D12" s="8"/>
      <c r="E12" s="8"/>
      <c r="F12" s="348"/>
      <c r="G12" s="348"/>
      <c r="H12" s="8"/>
      <c r="I12" s="8"/>
      <c r="J12" s="348"/>
      <c r="K12" s="348"/>
      <c r="L12" s="8"/>
      <c r="M12" s="8"/>
      <c r="N12" s="348"/>
      <c r="O12" s="348"/>
      <c r="P12" s="9"/>
      <c r="Q12" s="8"/>
      <c r="R12" s="8"/>
      <c r="S12" s="427"/>
      <c r="T12" s="427"/>
      <c r="U12" s="8"/>
      <c r="V12" s="8"/>
      <c r="W12" s="348"/>
      <c r="X12" s="348"/>
      <c r="Y12" s="8"/>
      <c r="Z12" s="8"/>
      <c r="AA12" s="348"/>
      <c r="AB12" s="348"/>
      <c r="AC12" s="8"/>
      <c r="AD12" s="8"/>
      <c r="AE12" s="352"/>
      <c r="AF12" s="353"/>
    </row>
    <row r="13" spans="1:33" ht="20.100000000000001" customHeight="1" x14ac:dyDescent="0.15">
      <c r="B13" s="347"/>
      <c r="C13" s="347"/>
      <c r="D13" s="9"/>
      <c r="E13" s="9"/>
      <c r="F13" s="348"/>
      <c r="G13" s="348"/>
      <c r="H13" s="9"/>
      <c r="I13" s="9"/>
      <c r="J13" s="348"/>
      <c r="K13" s="348"/>
      <c r="L13" s="9"/>
      <c r="M13" s="9"/>
      <c r="N13" s="348"/>
      <c r="O13" s="348"/>
      <c r="P13" s="9"/>
      <c r="Q13" s="9"/>
      <c r="R13" s="9"/>
      <c r="S13" s="427"/>
      <c r="T13" s="427"/>
      <c r="U13" s="9"/>
      <c r="V13" s="9"/>
      <c r="W13" s="348"/>
      <c r="X13" s="348"/>
      <c r="Y13" s="9"/>
      <c r="Z13" s="9"/>
      <c r="AA13" s="348"/>
      <c r="AB13" s="348"/>
      <c r="AC13" s="9"/>
      <c r="AD13" s="9"/>
      <c r="AE13" s="352"/>
      <c r="AF13" s="353"/>
    </row>
    <row r="14" spans="1:33" ht="20.100000000000001" customHeight="1" x14ac:dyDescent="0.15">
      <c r="B14" s="347"/>
      <c r="C14" s="347"/>
      <c r="D14" s="9"/>
      <c r="E14" s="9"/>
      <c r="F14" s="348"/>
      <c r="G14" s="348"/>
      <c r="H14" s="9"/>
      <c r="I14" s="9"/>
      <c r="J14" s="348"/>
      <c r="K14" s="348"/>
      <c r="L14" s="9"/>
      <c r="M14" s="9"/>
      <c r="N14" s="348"/>
      <c r="O14" s="348"/>
      <c r="P14" s="9"/>
      <c r="Q14" s="9"/>
      <c r="R14" s="9"/>
      <c r="S14" s="427"/>
      <c r="T14" s="427"/>
      <c r="U14" s="9"/>
      <c r="V14" s="9"/>
      <c r="W14" s="348"/>
      <c r="X14" s="348"/>
      <c r="Y14" s="9"/>
      <c r="Z14" s="9"/>
      <c r="AA14" s="348"/>
      <c r="AB14" s="348"/>
      <c r="AC14" s="9"/>
      <c r="AD14" s="9"/>
      <c r="AE14" s="352"/>
      <c r="AF14" s="353"/>
    </row>
    <row r="15" spans="1:33" ht="20.100000000000001" customHeight="1" x14ac:dyDescent="0.15">
      <c r="C15" s="86"/>
      <c r="D15" s="86"/>
      <c r="G15" s="86"/>
      <c r="H15" s="86"/>
      <c r="K15" s="86"/>
      <c r="L15" s="86"/>
      <c r="O15" s="86"/>
      <c r="P15" s="86"/>
      <c r="T15" s="86"/>
      <c r="U15" s="86"/>
      <c r="X15" s="86"/>
      <c r="Y15" s="86"/>
      <c r="AB15" s="120" t="s">
        <v>479</v>
      </c>
      <c r="AC15" s="18" t="s">
        <v>480</v>
      </c>
      <c r="AD15" s="18" t="s">
        <v>481</v>
      </c>
      <c r="AE15" s="18" t="s">
        <v>481</v>
      </c>
      <c r="AF15" s="18" t="s">
        <v>482</v>
      </c>
      <c r="AG15" s="103" t="s">
        <v>483</v>
      </c>
    </row>
    <row r="16" spans="1:33" ht="20.100000000000001" customHeight="1" x14ac:dyDescent="0.15">
      <c r="A16" s="7"/>
      <c r="B16" s="341" t="s">
        <v>485</v>
      </c>
      <c r="C16" s="342">
        <v>0.39583333333333331</v>
      </c>
      <c r="D16" s="342"/>
      <c r="E16" s="342"/>
      <c r="G16" s="413" t="str">
        <f>F7</f>
        <v>カテット白沢サッカースクール ドイス</v>
      </c>
      <c r="H16" s="413"/>
      <c r="I16" s="413"/>
      <c r="J16" s="413"/>
      <c r="K16" s="413"/>
      <c r="L16" s="413"/>
      <c r="M16" s="413"/>
      <c r="N16" s="344">
        <f>P16+P17</f>
        <v>0</v>
      </c>
      <c r="O16" s="345" t="s">
        <v>486</v>
      </c>
      <c r="P16" s="12">
        <v>0</v>
      </c>
      <c r="Q16" s="22" t="s">
        <v>510</v>
      </c>
      <c r="R16" s="12">
        <v>0</v>
      </c>
      <c r="S16" s="345" t="s">
        <v>488</v>
      </c>
      <c r="T16" s="344">
        <f>R16+R17</f>
        <v>0</v>
      </c>
      <c r="U16" s="343" t="str">
        <f>J7</f>
        <v>ＦＣバジェルボ那須烏山</v>
      </c>
      <c r="V16" s="343"/>
      <c r="W16" s="343"/>
      <c r="X16" s="343"/>
      <c r="Y16" s="343"/>
      <c r="Z16" s="343"/>
      <c r="AA16" s="343"/>
      <c r="AB16" s="297" t="s">
        <v>479</v>
      </c>
      <c r="AC16" s="340" t="s">
        <v>490</v>
      </c>
      <c r="AD16" s="340" t="s">
        <v>498</v>
      </c>
      <c r="AE16" s="340" t="s">
        <v>489</v>
      </c>
      <c r="AF16" s="340">
        <v>6</v>
      </c>
      <c r="AG16" s="299" t="s">
        <v>483</v>
      </c>
    </row>
    <row r="17" spans="1:33" ht="20.100000000000001" customHeight="1" x14ac:dyDescent="0.15">
      <c r="A17" s="7"/>
      <c r="B17" s="341"/>
      <c r="C17" s="342"/>
      <c r="D17" s="342"/>
      <c r="E17" s="342"/>
      <c r="G17" s="413"/>
      <c r="H17" s="413"/>
      <c r="I17" s="413"/>
      <c r="J17" s="413"/>
      <c r="K17" s="413"/>
      <c r="L17" s="413"/>
      <c r="M17" s="413"/>
      <c r="N17" s="344"/>
      <c r="O17" s="345"/>
      <c r="P17" s="12">
        <v>0</v>
      </c>
      <c r="Q17" s="22" t="s">
        <v>510</v>
      </c>
      <c r="R17" s="12">
        <v>0</v>
      </c>
      <c r="S17" s="345"/>
      <c r="T17" s="344"/>
      <c r="U17" s="343"/>
      <c r="V17" s="343"/>
      <c r="W17" s="343"/>
      <c r="X17" s="343"/>
      <c r="Y17" s="343"/>
      <c r="Z17" s="343"/>
      <c r="AA17" s="343"/>
      <c r="AB17" s="297"/>
      <c r="AC17" s="340"/>
      <c r="AD17" s="340"/>
      <c r="AE17" s="340"/>
      <c r="AF17" s="340"/>
      <c r="AG17" s="299"/>
    </row>
    <row r="18" spans="1:33" ht="20.100000000000001" customHeight="1" x14ac:dyDescent="0.15">
      <c r="C18" s="16"/>
      <c r="D18" s="16"/>
      <c r="E18" s="15"/>
      <c r="G18" s="45"/>
      <c r="H18" s="45"/>
      <c r="I18" s="10"/>
      <c r="J18" s="10"/>
      <c r="K18" s="45"/>
      <c r="L18" s="45"/>
      <c r="M18" s="10"/>
      <c r="N18" s="27"/>
      <c r="O18" s="45"/>
      <c r="P18" s="12"/>
      <c r="Q18" s="10"/>
      <c r="R18" s="27"/>
      <c r="S18" s="10"/>
      <c r="T18" s="12"/>
      <c r="U18" s="45"/>
      <c r="V18" s="10"/>
      <c r="W18" s="10"/>
      <c r="X18" s="45"/>
      <c r="Y18" s="45"/>
      <c r="Z18" s="10"/>
      <c r="AA18" s="10"/>
      <c r="AB18" s="101"/>
      <c r="AC18" s="24"/>
      <c r="AD18" s="24"/>
      <c r="AE18" s="25"/>
      <c r="AF18" s="25"/>
      <c r="AG18" s="93"/>
    </row>
    <row r="19" spans="1:33" ht="20.100000000000001" customHeight="1" x14ac:dyDescent="0.15">
      <c r="A19" s="7"/>
      <c r="B19" s="341" t="s">
        <v>494</v>
      </c>
      <c r="C19" s="342">
        <v>0.4236111111111111</v>
      </c>
      <c r="D19" s="342"/>
      <c r="E19" s="342"/>
      <c r="G19" s="343" t="str">
        <f>S7</f>
        <v>ＦＣアリーバフトゥーロ</v>
      </c>
      <c r="H19" s="343"/>
      <c r="I19" s="343"/>
      <c r="J19" s="343"/>
      <c r="K19" s="343"/>
      <c r="L19" s="343"/>
      <c r="M19" s="343"/>
      <c r="N19" s="344">
        <f>P19+P20</f>
        <v>0</v>
      </c>
      <c r="O19" s="345" t="s">
        <v>486</v>
      </c>
      <c r="P19" s="12">
        <v>0</v>
      </c>
      <c r="Q19" s="22" t="s">
        <v>510</v>
      </c>
      <c r="R19" s="12">
        <v>0</v>
      </c>
      <c r="S19" s="345" t="s">
        <v>488</v>
      </c>
      <c r="T19" s="344">
        <f>R19+R20</f>
        <v>0</v>
      </c>
      <c r="U19" s="343" t="str">
        <f>W7</f>
        <v>上三川サッカークラブ</v>
      </c>
      <c r="V19" s="343"/>
      <c r="W19" s="343"/>
      <c r="X19" s="343"/>
      <c r="Y19" s="343"/>
      <c r="Z19" s="343"/>
      <c r="AA19" s="343"/>
      <c r="AB19" s="297" t="s">
        <v>479</v>
      </c>
      <c r="AC19" s="340" t="s">
        <v>497</v>
      </c>
      <c r="AD19" s="340" t="s">
        <v>495</v>
      </c>
      <c r="AE19" s="340" t="s">
        <v>496</v>
      </c>
      <c r="AF19" s="340">
        <v>3</v>
      </c>
      <c r="AG19" s="299" t="s">
        <v>483</v>
      </c>
    </row>
    <row r="20" spans="1:33" ht="20.100000000000001" customHeight="1" x14ac:dyDescent="0.15">
      <c r="A20" s="7"/>
      <c r="B20" s="341"/>
      <c r="C20" s="342"/>
      <c r="D20" s="342"/>
      <c r="E20" s="342"/>
      <c r="G20" s="343"/>
      <c r="H20" s="343"/>
      <c r="I20" s="343"/>
      <c r="J20" s="343"/>
      <c r="K20" s="343"/>
      <c r="L20" s="343"/>
      <c r="M20" s="343"/>
      <c r="N20" s="344"/>
      <c r="O20" s="345"/>
      <c r="P20" s="12">
        <v>0</v>
      </c>
      <c r="Q20" s="22" t="s">
        <v>510</v>
      </c>
      <c r="R20" s="12">
        <v>0</v>
      </c>
      <c r="S20" s="345"/>
      <c r="T20" s="344"/>
      <c r="U20" s="343"/>
      <c r="V20" s="343"/>
      <c r="W20" s="343"/>
      <c r="X20" s="343"/>
      <c r="Y20" s="343"/>
      <c r="Z20" s="343"/>
      <c r="AA20" s="343"/>
      <c r="AB20" s="297"/>
      <c r="AC20" s="340"/>
      <c r="AD20" s="340"/>
      <c r="AE20" s="340"/>
      <c r="AF20" s="340"/>
      <c r="AG20" s="299"/>
    </row>
    <row r="21" spans="1:33" ht="20.100000000000001" customHeight="1" x14ac:dyDescent="0.15">
      <c r="A21" s="7"/>
      <c r="C21" s="16"/>
      <c r="D21" s="16"/>
      <c r="E21" s="15"/>
      <c r="G21" s="45"/>
      <c r="H21" s="45"/>
      <c r="I21" s="10"/>
      <c r="J21" s="10"/>
      <c r="K21" s="45"/>
      <c r="L21" s="45"/>
      <c r="M21" s="10"/>
      <c r="N21" s="27"/>
      <c r="O21" s="45"/>
      <c r="P21" s="12"/>
      <c r="Q21" s="10"/>
      <c r="R21" s="27"/>
      <c r="S21" s="10"/>
      <c r="T21" s="12"/>
      <c r="U21" s="45"/>
      <c r="V21" s="10"/>
      <c r="W21" s="10"/>
      <c r="X21" s="45"/>
      <c r="Y21" s="45"/>
      <c r="Z21" s="10"/>
      <c r="AA21" s="10"/>
      <c r="AB21" s="101"/>
      <c r="AC21" s="24"/>
      <c r="AD21" s="24"/>
      <c r="AE21" s="25"/>
      <c r="AF21" s="25"/>
      <c r="AG21" s="93"/>
    </row>
    <row r="22" spans="1:33" ht="20.100000000000001" customHeight="1" x14ac:dyDescent="0.15">
      <c r="A22" s="7"/>
      <c r="B22" s="341" t="s">
        <v>499</v>
      </c>
      <c r="C22" s="342">
        <v>0.4513888888888889</v>
      </c>
      <c r="D22" s="342"/>
      <c r="E22" s="342"/>
      <c r="G22" s="413" t="str">
        <f>F7</f>
        <v>カテット白沢サッカースクール ドイス</v>
      </c>
      <c r="H22" s="413"/>
      <c r="I22" s="413"/>
      <c r="J22" s="413"/>
      <c r="K22" s="413"/>
      <c r="L22" s="413"/>
      <c r="M22" s="413"/>
      <c r="N22" s="344">
        <f>P22+P23</f>
        <v>0</v>
      </c>
      <c r="O22" s="345" t="s">
        <v>486</v>
      </c>
      <c r="P22" s="12">
        <v>0</v>
      </c>
      <c r="Q22" s="22" t="s">
        <v>510</v>
      </c>
      <c r="R22" s="12">
        <v>0</v>
      </c>
      <c r="S22" s="345" t="s">
        <v>488</v>
      </c>
      <c r="T22" s="344">
        <f>R22+R23</f>
        <v>0</v>
      </c>
      <c r="U22" s="343" t="str">
        <f>N7</f>
        <v>ヴェルフェ矢板Ｕ－１２・ｖｅｒｔ</v>
      </c>
      <c r="V22" s="343"/>
      <c r="W22" s="343"/>
      <c r="X22" s="343"/>
      <c r="Y22" s="343"/>
      <c r="Z22" s="343"/>
      <c r="AA22" s="343"/>
      <c r="AB22" s="297" t="s">
        <v>479</v>
      </c>
      <c r="AC22" s="340" t="s">
        <v>489</v>
      </c>
      <c r="AD22" s="340" t="s">
        <v>490</v>
      </c>
      <c r="AE22" s="340" t="s">
        <v>498</v>
      </c>
      <c r="AF22" s="340">
        <v>5</v>
      </c>
      <c r="AG22" s="299" t="s">
        <v>483</v>
      </c>
    </row>
    <row r="23" spans="1:33" ht="20.100000000000001" customHeight="1" x14ac:dyDescent="0.15">
      <c r="A23" s="7"/>
      <c r="B23" s="341"/>
      <c r="C23" s="342"/>
      <c r="D23" s="342"/>
      <c r="E23" s="342"/>
      <c r="G23" s="413"/>
      <c r="H23" s="413"/>
      <c r="I23" s="413"/>
      <c r="J23" s="413"/>
      <c r="K23" s="413"/>
      <c r="L23" s="413"/>
      <c r="M23" s="413"/>
      <c r="N23" s="344"/>
      <c r="O23" s="345"/>
      <c r="P23" s="12">
        <v>0</v>
      </c>
      <c r="Q23" s="22" t="s">
        <v>510</v>
      </c>
      <c r="R23" s="12">
        <v>0</v>
      </c>
      <c r="S23" s="345"/>
      <c r="T23" s="344"/>
      <c r="U23" s="343"/>
      <c r="V23" s="343"/>
      <c r="W23" s="343"/>
      <c r="X23" s="343"/>
      <c r="Y23" s="343"/>
      <c r="Z23" s="343"/>
      <c r="AA23" s="343"/>
      <c r="AB23" s="297"/>
      <c r="AC23" s="340"/>
      <c r="AD23" s="340"/>
      <c r="AE23" s="340"/>
      <c r="AF23" s="340"/>
      <c r="AG23" s="299"/>
    </row>
    <row r="24" spans="1:33" ht="20.100000000000001" customHeight="1" x14ac:dyDescent="0.15">
      <c r="A24" s="7"/>
      <c r="B24" s="44"/>
      <c r="C24" s="29"/>
      <c r="D24" s="29"/>
      <c r="E24" s="29"/>
      <c r="G24" s="45"/>
      <c r="H24" s="45"/>
      <c r="I24" s="45"/>
      <c r="J24" s="45"/>
      <c r="K24" s="45"/>
      <c r="L24" s="45"/>
      <c r="M24" s="45"/>
      <c r="N24" s="118"/>
      <c r="O24" s="119"/>
      <c r="P24" s="12"/>
      <c r="Q24" s="10"/>
      <c r="R24" s="27"/>
      <c r="S24" s="119"/>
      <c r="T24" s="118"/>
      <c r="U24" s="45"/>
      <c r="V24" s="45"/>
      <c r="W24" s="45"/>
      <c r="X24" s="45"/>
      <c r="Y24" s="45"/>
      <c r="Z24" s="45"/>
      <c r="AA24" s="45"/>
      <c r="AB24" s="101"/>
      <c r="AC24" s="24"/>
      <c r="AD24" s="24"/>
      <c r="AE24" s="25"/>
      <c r="AF24" s="25"/>
      <c r="AG24" s="93"/>
    </row>
    <row r="25" spans="1:33" ht="20.100000000000001" customHeight="1" x14ac:dyDescent="0.15">
      <c r="A25" s="7"/>
      <c r="B25" s="341" t="s">
        <v>500</v>
      </c>
      <c r="C25" s="342">
        <v>0.47916666666666669</v>
      </c>
      <c r="D25" s="342"/>
      <c r="E25" s="342"/>
      <c r="G25" s="343" t="str">
        <f>S7</f>
        <v>ＦＣアリーバフトゥーロ</v>
      </c>
      <c r="H25" s="343"/>
      <c r="I25" s="343"/>
      <c r="J25" s="343"/>
      <c r="K25" s="343"/>
      <c r="L25" s="343"/>
      <c r="M25" s="343"/>
      <c r="N25" s="344">
        <f>P25+P26</f>
        <v>0</v>
      </c>
      <c r="O25" s="345" t="s">
        <v>486</v>
      </c>
      <c r="P25" s="12">
        <v>0</v>
      </c>
      <c r="Q25" s="22" t="s">
        <v>510</v>
      </c>
      <c r="R25" s="12">
        <v>0</v>
      </c>
      <c r="S25" s="345" t="s">
        <v>488</v>
      </c>
      <c r="T25" s="344">
        <f>R25+R26</f>
        <v>0</v>
      </c>
      <c r="U25" s="343" t="str">
        <f>AA7</f>
        <v>ウエストフットコム</v>
      </c>
      <c r="V25" s="343"/>
      <c r="W25" s="343"/>
      <c r="X25" s="343"/>
      <c r="Y25" s="343"/>
      <c r="Z25" s="343"/>
      <c r="AA25" s="343"/>
      <c r="AB25" s="297" t="s">
        <v>479</v>
      </c>
      <c r="AC25" s="340" t="s">
        <v>496</v>
      </c>
      <c r="AD25" s="340" t="s">
        <v>497</v>
      </c>
      <c r="AE25" s="340" t="s">
        <v>495</v>
      </c>
      <c r="AF25" s="340">
        <v>2</v>
      </c>
      <c r="AG25" s="299" t="s">
        <v>483</v>
      </c>
    </row>
    <row r="26" spans="1:33" ht="20.100000000000001" customHeight="1" x14ac:dyDescent="0.15">
      <c r="A26" s="7"/>
      <c r="B26" s="341"/>
      <c r="C26" s="342"/>
      <c r="D26" s="342"/>
      <c r="E26" s="342"/>
      <c r="G26" s="343"/>
      <c r="H26" s="343"/>
      <c r="I26" s="343"/>
      <c r="J26" s="343"/>
      <c r="K26" s="343"/>
      <c r="L26" s="343"/>
      <c r="M26" s="343"/>
      <c r="N26" s="344"/>
      <c r="O26" s="345"/>
      <c r="P26" s="12">
        <v>0</v>
      </c>
      <c r="Q26" s="22" t="s">
        <v>510</v>
      </c>
      <c r="R26" s="12">
        <v>0</v>
      </c>
      <c r="S26" s="345"/>
      <c r="T26" s="344"/>
      <c r="U26" s="343"/>
      <c r="V26" s="343"/>
      <c r="W26" s="343"/>
      <c r="X26" s="343"/>
      <c r="Y26" s="343"/>
      <c r="Z26" s="343"/>
      <c r="AA26" s="343"/>
      <c r="AB26" s="297"/>
      <c r="AC26" s="340"/>
      <c r="AD26" s="340"/>
      <c r="AE26" s="340"/>
      <c r="AF26" s="340"/>
      <c r="AG26" s="299"/>
    </row>
    <row r="27" spans="1:33" ht="20.100000000000001" customHeight="1" x14ac:dyDescent="0.15">
      <c r="A27" s="7"/>
      <c r="C27" s="16"/>
      <c r="D27" s="16"/>
      <c r="E27" s="15"/>
      <c r="G27" s="45"/>
      <c r="H27" s="45"/>
      <c r="I27" s="10"/>
      <c r="J27" s="10"/>
      <c r="K27" s="45"/>
      <c r="L27" s="45"/>
      <c r="M27" s="10"/>
      <c r="N27" s="27"/>
      <c r="O27" s="45"/>
      <c r="P27" s="12"/>
      <c r="Q27" s="10"/>
      <c r="R27" s="27"/>
      <c r="S27" s="10"/>
      <c r="T27" s="12"/>
      <c r="U27" s="45"/>
      <c r="V27" s="10"/>
      <c r="W27" s="10"/>
      <c r="X27" s="45"/>
      <c r="Y27" s="45"/>
      <c r="Z27" s="10"/>
      <c r="AA27" s="10"/>
      <c r="AB27" s="101"/>
      <c r="AC27" s="24"/>
      <c r="AD27" s="24"/>
      <c r="AE27" s="25"/>
      <c r="AF27" s="25"/>
      <c r="AG27" s="93"/>
    </row>
    <row r="28" spans="1:33" ht="20.100000000000001" customHeight="1" x14ac:dyDescent="0.15">
      <c r="A28" s="7"/>
      <c r="B28" s="341" t="s">
        <v>501</v>
      </c>
      <c r="C28" s="342">
        <v>0.50694444444444442</v>
      </c>
      <c r="D28" s="342"/>
      <c r="E28" s="342"/>
      <c r="G28" s="343" t="str">
        <f>J7</f>
        <v>ＦＣバジェルボ那須烏山</v>
      </c>
      <c r="H28" s="343"/>
      <c r="I28" s="343"/>
      <c r="J28" s="343"/>
      <c r="K28" s="343"/>
      <c r="L28" s="343"/>
      <c r="M28" s="343"/>
      <c r="N28" s="344">
        <f>P28+P29</f>
        <v>0</v>
      </c>
      <c r="O28" s="345" t="s">
        <v>486</v>
      </c>
      <c r="P28" s="12">
        <v>0</v>
      </c>
      <c r="Q28" s="22" t="s">
        <v>510</v>
      </c>
      <c r="R28" s="12">
        <v>0</v>
      </c>
      <c r="S28" s="345" t="s">
        <v>488</v>
      </c>
      <c r="T28" s="344">
        <f>R28+R29</f>
        <v>0</v>
      </c>
      <c r="U28" s="343" t="str">
        <f>N7</f>
        <v>ヴェルフェ矢板Ｕ－１２・ｖｅｒｔ</v>
      </c>
      <c r="V28" s="343"/>
      <c r="W28" s="343"/>
      <c r="X28" s="343"/>
      <c r="Y28" s="343"/>
      <c r="Z28" s="343"/>
      <c r="AA28" s="343"/>
      <c r="AB28" s="297" t="s">
        <v>479</v>
      </c>
      <c r="AC28" s="340" t="s">
        <v>498</v>
      </c>
      <c r="AD28" s="340" t="s">
        <v>489</v>
      </c>
      <c r="AE28" s="340" t="s">
        <v>490</v>
      </c>
      <c r="AF28" s="340">
        <v>4</v>
      </c>
      <c r="AG28" s="299" t="s">
        <v>483</v>
      </c>
    </row>
    <row r="29" spans="1:33" ht="20.100000000000001" customHeight="1" x14ac:dyDescent="0.15">
      <c r="A29" s="7"/>
      <c r="B29" s="341"/>
      <c r="C29" s="342"/>
      <c r="D29" s="342"/>
      <c r="E29" s="342"/>
      <c r="G29" s="343"/>
      <c r="H29" s="343"/>
      <c r="I29" s="343"/>
      <c r="J29" s="343"/>
      <c r="K29" s="343"/>
      <c r="L29" s="343"/>
      <c r="M29" s="343"/>
      <c r="N29" s="344"/>
      <c r="O29" s="345"/>
      <c r="P29" s="12">
        <v>0</v>
      </c>
      <c r="Q29" s="22" t="s">
        <v>510</v>
      </c>
      <c r="R29" s="12">
        <v>0</v>
      </c>
      <c r="S29" s="345"/>
      <c r="T29" s="344"/>
      <c r="U29" s="343"/>
      <c r="V29" s="343"/>
      <c r="W29" s="343"/>
      <c r="X29" s="343"/>
      <c r="Y29" s="343"/>
      <c r="Z29" s="343"/>
      <c r="AA29" s="343"/>
      <c r="AB29" s="297"/>
      <c r="AC29" s="340"/>
      <c r="AD29" s="340"/>
      <c r="AE29" s="340"/>
      <c r="AF29" s="340"/>
      <c r="AG29" s="299"/>
    </row>
    <row r="30" spans="1:33" ht="20.100000000000001" customHeight="1" x14ac:dyDescent="0.15">
      <c r="A30" s="7"/>
      <c r="C30" s="16"/>
      <c r="D30" s="16"/>
      <c r="E30" s="15"/>
      <c r="G30" s="45"/>
      <c r="H30" s="45"/>
      <c r="I30" s="10"/>
      <c r="J30" s="10"/>
      <c r="K30" s="45"/>
      <c r="L30" s="45"/>
      <c r="M30" s="10"/>
      <c r="N30" s="27"/>
      <c r="O30" s="45"/>
      <c r="P30" s="12"/>
      <c r="Q30" s="10"/>
      <c r="R30" s="27"/>
      <c r="S30" s="10"/>
      <c r="T30" s="12"/>
      <c r="U30" s="45"/>
      <c r="V30" s="10"/>
      <c r="W30" s="10"/>
      <c r="X30" s="45"/>
      <c r="Y30" s="45"/>
      <c r="Z30" s="10"/>
      <c r="AA30" s="10"/>
      <c r="AB30" s="101"/>
      <c r="AC30" s="86"/>
      <c r="AD30" s="24"/>
      <c r="AE30" s="24"/>
      <c r="AF30" s="25"/>
      <c r="AG30" s="102"/>
    </row>
    <row r="31" spans="1:33" ht="20.100000000000001" customHeight="1" x14ac:dyDescent="0.15">
      <c r="A31" s="7"/>
      <c r="B31" s="341" t="s">
        <v>502</v>
      </c>
      <c r="C31" s="342">
        <v>0.53472222222222221</v>
      </c>
      <c r="D31" s="342"/>
      <c r="E31" s="342"/>
      <c r="G31" s="343" t="str">
        <f>W7</f>
        <v>上三川サッカークラブ</v>
      </c>
      <c r="H31" s="343"/>
      <c r="I31" s="343"/>
      <c r="J31" s="343"/>
      <c r="K31" s="343"/>
      <c r="L31" s="343"/>
      <c r="M31" s="343"/>
      <c r="N31" s="344">
        <f>P31+P32</f>
        <v>0</v>
      </c>
      <c r="O31" s="345" t="s">
        <v>486</v>
      </c>
      <c r="P31" s="12">
        <v>0</v>
      </c>
      <c r="Q31" s="22" t="s">
        <v>510</v>
      </c>
      <c r="R31" s="12">
        <v>0</v>
      </c>
      <c r="S31" s="345" t="s">
        <v>488</v>
      </c>
      <c r="T31" s="344">
        <f>R31+R32</f>
        <v>0</v>
      </c>
      <c r="U31" s="343" t="str">
        <f>AA7</f>
        <v>ウエストフットコム</v>
      </c>
      <c r="V31" s="343"/>
      <c r="W31" s="343"/>
      <c r="X31" s="343"/>
      <c r="Y31" s="343"/>
      <c r="Z31" s="343"/>
      <c r="AA31" s="343"/>
      <c r="AB31" s="297" t="s">
        <v>479</v>
      </c>
      <c r="AC31" s="340" t="s">
        <v>495</v>
      </c>
      <c r="AD31" s="340" t="s">
        <v>496</v>
      </c>
      <c r="AE31" s="340" t="s">
        <v>497</v>
      </c>
      <c r="AF31" s="340">
        <v>1</v>
      </c>
      <c r="AG31" s="299" t="s">
        <v>483</v>
      </c>
    </row>
    <row r="32" spans="1:33" ht="20.100000000000001" customHeight="1" x14ac:dyDescent="0.15">
      <c r="A32" s="7"/>
      <c r="B32" s="341"/>
      <c r="C32" s="342"/>
      <c r="D32" s="342"/>
      <c r="E32" s="342"/>
      <c r="G32" s="343"/>
      <c r="H32" s="343"/>
      <c r="I32" s="343"/>
      <c r="J32" s="343"/>
      <c r="K32" s="343"/>
      <c r="L32" s="343"/>
      <c r="M32" s="343"/>
      <c r="N32" s="344"/>
      <c r="O32" s="345"/>
      <c r="P32" s="12">
        <v>0</v>
      </c>
      <c r="Q32" s="22" t="s">
        <v>510</v>
      </c>
      <c r="R32" s="12">
        <v>0</v>
      </c>
      <c r="S32" s="345"/>
      <c r="T32" s="344"/>
      <c r="U32" s="343"/>
      <c r="V32" s="343"/>
      <c r="W32" s="343"/>
      <c r="X32" s="343"/>
      <c r="Y32" s="343"/>
      <c r="Z32" s="343"/>
      <c r="AA32" s="343"/>
      <c r="AB32" s="297"/>
      <c r="AC32" s="340"/>
      <c r="AD32" s="340"/>
      <c r="AE32" s="340"/>
      <c r="AF32" s="340"/>
      <c r="AG32" s="299"/>
    </row>
    <row r="33" spans="1:33" ht="20.100000000000001" customHeight="1" x14ac:dyDescent="0.15">
      <c r="B33" s="44"/>
      <c r="C33" s="23"/>
      <c r="D33" s="23"/>
      <c r="E33" s="23"/>
      <c r="G33" s="45"/>
      <c r="H33" s="45"/>
      <c r="I33" s="45"/>
      <c r="J33" s="45"/>
      <c r="K33" s="45"/>
      <c r="L33" s="45"/>
      <c r="M33" s="45"/>
      <c r="N33" s="21"/>
      <c r="O33" s="119"/>
      <c r="P33" s="45"/>
      <c r="Q33" s="22"/>
      <c r="R33" s="10"/>
      <c r="S33" s="119"/>
      <c r="T33" s="21"/>
      <c r="U33" s="45"/>
      <c r="V33" s="45"/>
      <c r="W33" s="45"/>
      <c r="X33" s="45"/>
      <c r="Y33" s="45"/>
      <c r="Z33" s="45"/>
      <c r="AA33" s="45"/>
      <c r="AB33" s="86"/>
      <c r="AC33" s="86"/>
      <c r="AF33" s="86"/>
      <c r="AG33" s="86"/>
    </row>
    <row r="34" spans="1:33" ht="20.100000000000001" customHeight="1" x14ac:dyDescent="0.15">
      <c r="C34" s="304" t="str">
        <f>J3</f>
        <v>Y</v>
      </c>
      <c r="D34" s="305"/>
      <c r="E34" s="305"/>
      <c r="F34" s="306"/>
      <c r="G34" s="383" t="str">
        <f>C36</f>
        <v>カテット白沢サッカースクール ドイス</v>
      </c>
      <c r="H34" s="384"/>
      <c r="I34" s="320" t="str">
        <f>C38</f>
        <v>ＦＣバジェルボ那須烏山</v>
      </c>
      <c r="J34" s="321"/>
      <c r="K34" s="332" t="str">
        <f>C40</f>
        <v>ヴェルフェ矢板Ｕ－１２・ｖｅｒｔ</v>
      </c>
      <c r="L34" s="333"/>
      <c r="M34" s="324" t="s">
        <v>503</v>
      </c>
      <c r="N34" s="324" t="s">
        <v>504</v>
      </c>
      <c r="O34" s="324" t="s">
        <v>511</v>
      </c>
      <c r="P34" s="324" t="s">
        <v>505</v>
      </c>
      <c r="R34" s="326" t="str">
        <f>W3</f>
        <v>YY</v>
      </c>
      <c r="S34" s="327"/>
      <c r="T34" s="327"/>
      <c r="U34" s="328"/>
      <c r="V34" s="320" t="str">
        <f>R36</f>
        <v>ＦＣアリーバフトゥーロ</v>
      </c>
      <c r="W34" s="321"/>
      <c r="X34" s="379" t="str">
        <f>R38</f>
        <v>上三川サッカークラブ</v>
      </c>
      <c r="Y34" s="380"/>
      <c r="Z34" s="336" t="str">
        <f>R40</f>
        <v>ウエストフットコム</v>
      </c>
      <c r="AA34" s="337"/>
      <c r="AB34" s="324" t="s">
        <v>503</v>
      </c>
      <c r="AC34" s="324" t="s">
        <v>504</v>
      </c>
      <c r="AD34" s="324" t="s">
        <v>511</v>
      </c>
      <c r="AE34" s="324" t="s">
        <v>505</v>
      </c>
    </row>
    <row r="35" spans="1:33" ht="20.100000000000001" customHeight="1" x14ac:dyDescent="0.15">
      <c r="C35" s="307"/>
      <c r="D35" s="308"/>
      <c r="E35" s="308"/>
      <c r="F35" s="309"/>
      <c r="G35" s="385"/>
      <c r="H35" s="386"/>
      <c r="I35" s="322"/>
      <c r="J35" s="323"/>
      <c r="K35" s="334"/>
      <c r="L35" s="335"/>
      <c r="M35" s="325"/>
      <c r="N35" s="325"/>
      <c r="O35" s="325"/>
      <c r="P35" s="325"/>
      <c r="R35" s="329"/>
      <c r="S35" s="330"/>
      <c r="T35" s="330"/>
      <c r="U35" s="331"/>
      <c r="V35" s="322"/>
      <c r="W35" s="323"/>
      <c r="X35" s="381"/>
      <c r="Y35" s="382"/>
      <c r="Z35" s="338"/>
      <c r="AA35" s="339"/>
      <c r="AB35" s="325"/>
      <c r="AC35" s="325"/>
      <c r="AD35" s="325"/>
      <c r="AE35" s="325"/>
    </row>
    <row r="36" spans="1:33" ht="20.100000000000001" customHeight="1" x14ac:dyDescent="0.15">
      <c r="C36" s="304" t="str">
        <f>F7</f>
        <v>カテット白沢サッカースクール ドイス</v>
      </c>
      <c r="D36" s="305"/>
      <c r="E36" s="305"/>
      <c r="F36" s="306"/>
      <c r="G36" s="399"/>
      <c r="H36" s="400"/>
      <c r="I36" s="28">
        <f>N16</f>
        <v>0</v>
      </c>
      <c r="J36" s="28">
        <f>T16</f>
        <v>0</v>
      </c>
      <c r="K36" s="28">
        <f>N22</f>
        <v>0</v>
      </c>
      <c r="L36" s="28">
        <f>T22</f>
        <v>0</v>
      </c>
      <c r="M36" s="314">
        <f>COUNTIF(G37:L37,"○")*3+COUNTIF(G37:L37,"△")</f>
        <v>2</v>
      </c>
      <c r="N36" s="393">
        <f>O36-J36-L36</f>
        <v>0</v>
      </c>
      <c r="O36" s="393">
        <f>I36+K36</f>
        <v>0</v>
      </c>
      <c r="P36" s="395"/>
      <c r="R36" s="304" t="str">
        <f>S7</f>
        <v>ＦＣアリーバフトゥーロ</v>
      </c>
      <c r="S36" s="305"/>
      <c r="T36" s="305"/>
      <c r="U36" s="306"/>
      <c r="V36" s="399"/>
      <c r="W36" s="400"/>
      <c r="X36" s="28">
        <f>N19</f>
        <v>0</v>
      </c>
      <c r="Y36" s="28">
        <f>T19</f>
        <v>0</v>
      </c>
      <c r="Z36" s="28">
        <f>N25</f>
        <v>0</v>
      </c>
      <c r="AA36" s="28">
        <f>T25</f>
        <v>0</v>
      </c>
      <c r="AB36" s="314">
        <f>COUNTIF(V37:AA37,"○")*3+COUNTIF(V37:AA37,"△")</f>
        <v>2</v>
      </c>
      <c r="AC36" s="393">
        <f>AD36-Y36-AA36</f>
        <v>0</v>
      </c>
      <c r="AD36" s="393">
        <f>X36+Z36</f>
        <v>0</v>
      </c>
      <c r="AE36" s="395"/>
    </row>
    <row r="37" spans="1:33" ht="20.100000000000001" customHeight="1" x14ac:dyDescent="0.15">
      <c r="C37" s="307"/>
      <c r="D37" s="308"/>
      <c r="E37" s="308"/>
      <c r="F37" s="309"/>
      <c r="G37" s="401"/>
      <c r="H37" s="402"/>
      <c r="I37" s="397" t="str">
        <f>IF(I36&gt;J36,"○",IF(I36&lt;J36,"×",IF(I36=J36,"△")))</f>
        <v>△</v>
      </c>
      <c r="J37" s="398"/>
      <c r="K37" s="397" t="str">
        <f>IF(K36&gt;L36,"○",IF(K36&lt;L36,"×",IF(K36=L36,"△")))</f>
        <v>△</v>
      </c>
      <c r="L37" s="398"/>
      <c r="M37" s="315"/>
      <c r="N37" s="394"/>
      <c r="O37" s="394"/>
      <c r="P37" s="396"/>
      <c r="R37" s="307"/>
      <c r="S37" s="308"/>
      <c r="T37" s="308"/>
      <c r="U37" s="309"/>
      <c r="V37" s="401"/>
      <c r="W37" s="402"/>
      <c r="X37" s="397" t="str">
        <f>IF(X36&gt;Y36,"○",IF(X36&lt;Y36,"×",IF(X36=Y36,"△")))</f>
        <v>△</v>
      </c>
      <c r="Y37" s="398"/>
      <c r="Z37" s="397" t="str">
        <f t="shared" ref="Z37" si="0">IF(Z36&gt;AA36,"○",IF(Z36&lt;AA36,"×",IF(Z36=AA36,"△")))</f>
        <v>△</v>
      </c>
      <c r="AA37" s="398"/>
      <c r="AB37" s="315"/>
      <c r="AC37" s="394"/>
      <c r="AD37" s="394"/>
      <c r="AE37" s="396"/>
    </row>
    <row r="38" spans="1:33" ht="20.100000000000001" customHeight="1" x14ac:dyDescent="0.15">
      <c r="C38" s="304" t="str">
        <f>J7</f>
        <v>ＦＣバジェルボ那須烏山</v>
      </c>
      <c r="D38" s="305"/>
      <c r="E38" s="305"/>
      <c r="F38" s="306"/>
      <c r="G38" s="28">
        <f>J36</f>
        <v>0</v>
      </c>
      <c r="H38" s="28">
        <f>I36</f>
        <v>0</v>
      </c>
      <c r="I38" s="399"/>
      <c r="J38" s="400"/>
      <c r="K38" s="28">
        <f>N28</f>
        <v>0</v>
      </c>
      <c r="L38" s="28">
        <f>T28</f>
        <v>0</v>
      </c>
      <c r="M38" s="314">
        <f>COUNTIF(G39:L39,"○")*3+COUNTIF(G39:L39,"△")</f>
        <v>2</v>
      </c>
      <c r="N38" s="393">
        <f>O38-H38-L38</f>
        <v>0</v>
      </c>
      <c r="O38" s="393">
        <f>G38+K38</f>
        <v>0</v>
      </c>
      <c r="P38" s="395"/>
      <c r="R38" s="304" t="str">
        <f>W7</f>
        <v>上三川サッカークラブ</v>
      </c>
      <c r="S38" s="305"/>
      <c r="T38" s="305"/>
      <c r="U38" s="306"/>
      <c r="V38" s="28">
        <f>Y36</f>
        <v>0</v>
      </c>
      <c r="W38" s="28">
        <f>X36</f>
        <v>0</v>
      </c>
      <c r="X38" s="399"/>
      <c r="Y38" s="400"/>
      <c r="Z38" s="28">
        <f>N31</f>
        <v>0</v>
      </c>
      <c r="AA38" s="28">
        <f>T31</f>
        <v>0</v>
      </c>
      <c r="AB38" s="314">
        <f>COUNTIF(V39:AA39,"○")*3+COUNTIF(V39:AA39,"△")</f>
        <v>2</v>
      </c>
      <c r="AC38" s="393">
        <f>AD38-W38-AA38</f>
        <v>0</v>
      </c>
      <c r="AD38" s="393">
        <f>V38+Z38</f>
        <v>0</v>
      </c>
      <c r="AE38" s="395"/>
    </row>
    <row r="39" spans="1:33" ht="20.100000000000001" customHeight="1" x14ac:dyDescent="0.15">
      <c r="C39" s="307"/>
      <c r="D39" s="308"/>
      <c r="E39" s="308"/>
      <c r="F39" s="309"/>
      <c r="G39" s="397" t="str">
        <f>IF(G38&gt;H38,"○",IF(G38&lt;H38,"×",IF(G38=H38,"△")))</f>
        <v>△</v>
      </c>
      <c r="H39" s="398"/>
      <c r="I39" s="401"/>
      <c r="J39" s="402"/>
      <c r="K39" s="397" t="str">
        <f>IF(K38&gt;L38,"○",IF(K38&lt;L38,"×",IF(K38=L38,"△")))</f>
        <v>△</v>
      </c>
      <c r="L39" s="398"/>
      <c r="M39" s="315"/>
      <c r="N39" s="394"/>
      <c r="O39" s="394"/>
      <c r="P39" s="396"/>
      <c r="R39" s="307"/>
      <c r="S39" s="308"/>
      <c r="T39" s="308"/>
      <c r="U39" s="309"/>
      <c r="V39" s="397" t="str">
        <f>IF(V38&gt;W38,"○",IF(V38&lt;W38,"×",IF(V38=W38,"△")))</f>
        <v>△</v>
      </c>
      <c r="W39" s="398"/>
      <c r="X39" s="401"/>
      <c r="Y39" s="402"/>
      <c r="Z39" s="397" t="str">
        <f t="shared" ref="Z39" si="1">IF(Z38&gt;AA38,"○",IF(Z38&lt;AA38,"×",IF(Z38=AA38,"△")))</f>
        <v>△</v>
      </c>
      <c r="AA39" s="398"/>
      <c r="AB39" s="315"/>
      <c r="AC39" s="394"/>
      <c r="AD39" s="394"/>
      <c r="AE39" s="396"/>
    </row>
    <row r="40" spans="1:33" ht="20.100000000000001" customHeight="1" x14ac:dyDescent="0.15">
      <c r="C40" s="304" t="str">
        <f>N7</f>
        <v>ヴェルフェ矢板Ｕ－１２・ｖｅｒｔ</v>
      </c>
      <c r="D40" s="305"/>
      <c r="E40" s="305"/>
      <c r="F40" s="306"/>
      <c r="G40" s="28">
        <f>L36</f>
        <v>0</v>
      </c>
      <c r="H40" s="28">
        <f>K36</f>
        <v>0</v>
      </c>
      <c r="I40" s="28">
        <f>L38</f>
        <v>0</v>
      </c>
      <c r="J40" s="28">
        <f>K38</f>
        <v>0</v>
      </c>
      <c r="K40" s="399"/>
      <c r="L40" s="400"/>
      <c r="M40" s="314">
        <f>COUNTIF(G41:L41,"○")*3+COUNTIF(G41:L41,"△")</f>
        <v>2</v>
      </c>
      <c r="N40" s="393">
        <f>O40-H40-J40</f>
        <v>0</v>
      </c>
      <c r="O40" s="393">
        <f>G40+I40</f>
        <v>0</v>
      </c>
      <c r="P40" s="395"/>
      <c r="R40" s="304" t="str">
        <f>AA7</f>
        <v>ウエストフットコム</v>
      </c>
      <c r="S40" s="305"/>
      <c r="T40" s="305"/>
      <c r="U40" s="306"/>
      <c r="V40" s="28">
        <f>AA36</f>
        <v>0</v>
      </c>
      <c r="W40" s="28">
        <f>Z36</f>
        <v>0</v>
      </c>
      <c r="X40" s="28">
        <f>AA38</f>
        <v>0</v>
      </c>
      <c r="Y40" s="28">
        <f>Z38</f>
        <v>0</v>
      </c>
      <c r="Z40" s="399"/>
      <c r="AA40" s="400"/>
      <c r="AB40" s="314">
        <f>COUNTIF(V41:AA41,"○")*3+COUNTIF(V41:AA41,"△")</f>
        <v>2</v>
      </c>
      <c r="AC40" s="393">
        <f>AD40-W40-Y40</f>
        <v>0</v>
      </c>
      <c r="AD40" s="393">
        <f>V40+X40</f>
        <v>0</v>
      </c>
      <c r="AE40" s="395"/>
    </row>
    <row r="41" spans="1:33" ht="20.100000000000001" customHeight="1" x14ac:dyDescent="0.15">
      <c r="C41" s="307"/>
      <c r="D41" s="308"/>
      <c r="E41" s="308"/>
      <c r="F41" s="309"/>
      <c r="G41" s="397" t="str">
        <f>IF(G40&gt;H40,"○",IF(G40&lt;H40,"×",IF(G40=H40,"△")))</f>
        <v>△</v>
      </c>
      <c r="H41" s="398"/>
      <c r="I41" s="397" t="str">
        <f>IF(I40&gt;J40,"○",IF(I40&lt;J40,"×",IF(I40=J40,"△")))</f>
        <v>△</v>
      </c>
      <c r="J41" s="398"/>
      <c r="K41" s="401"/>
      <c r="L41" s="402"/>
      <c r="M41" s="315"/>
      <c r="N41" s="394"/>
      <c r="O41" s="394"/>
      <c r="P41" s="396"/>
      <c r="R41" s="307"/>
      <c r="S41" s="308"/>
      <c r="T41" s="308"/>
      <c r="U41" s="309"/>
      <c r="V41" s="397" t="str">
        <f>IF(V40&gt;W40,"○",IF(V40&lt;W40,"×",IF(V40=W40,"△")))</f>
        <v>△</v>
      </c>
      <c r="W41" s="398"/>
      <c r="X41" s="397" t="str">
        <f>IF(X40&gt;Y40,"○",IF(X40&lt;Y40,"×",IF(X40=Y40,"△")))</f>
        <v>△</v>
      </c>
      <c r="Y41" s="398"/>
      <c r="Z41" s="401"/>
      <c r="AA41" s="402"/>
      <c r="AB41" s="315"/>
      <c r="AC41" s="394"/>
      <c r="AD41" s="394"/>
      <c r="AE41" s="396"/>
    </row>
    <row r="42" spans="1:33" ht="20.100000000000001" customHeight="1" x14ac:dyDescent="0.15"/>
    <row r="43" spans="1:33" ht="20.100000000000001" customHeight="1" x14ac:dyDescent="0.15"/>
    <row r="44" spans="1:33" ht="21.95" customHeight="1" x14ac:dyDescent="0.15">
      <c r="A44" s="354" t="str">
        <f>U12組合せ①!B3</f>
        <v>■第1日  2月26日  一次リーグ</v>
      </c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N44" s="355" t="s">
        <v>602</v>
      </c>
      <c r="O44" s="355"/>
      <c r="P44" s="355"/>
      <c r="Q44" s="355"/>
      <c r="R44" s="355"/>
      <c r="T44" s="356" t="s">
        <v>603</v>
      </c>
      <c r="U44" s="356"/>
      <c r="V44" s="356"/>
      <c r="W44" s="356"/>
      <c r="X44" s="357" t="str">
        <f>U12組合せ①!T50</f>
        <v>東部運動広場サッカー場A</v>
      </c>
      <c r="Y44" s="357"/>
      <c r="Z44" s="357"/>
      <c r="AA44" s="357"/>
      <c r="AB44" s="357"/>
      <c r="AC44" s="357"/>
      <c r="AD44" s="357"/>
      <c r="AE44" s="357"/>
      <c r="AF44" s="357"/>
      <c r="AG44" s="357"/>
    </row>
    <row r="45" spans="1:33" ht="20.100000000000001" customHeight="1" x14ac:dyDescent="0.15">
      <c r="A45" s="117"/>
      <c r="B45" s="117"/>
      <c r="C45" s="117"/>
      <c r="D45" s="117"/>
      <c r="E45" s="117"/>
      <c r="F45" s="117"/>
      <c r="G45" s="117"/>
      <c r="H45" s="14"/>
      <c r="I45" s="115"/>
      <c r="J45" s="115"/>
      <c r="K45" s="115"/>
      <c r="L45" s="115"/>
      <c r="N45" s="115"/>
      <c r="O45" s="115"/>
      <c r="P45" s="115"/>
      <c r="Q45" s="115"/>
      <c r="R45" s="115"/>
      <c r="T45" s="87"/>
      <c r="U45" s="87"/>
      <c r="V45" s="87"/>
      <c r="W45" s="87"/>
      <c r="X45" s="116"/>
      <c r="Y45" s="116"/>
      <c r="AA45" s="20"/>
      <c r="AB45" s="100"/>
      <c r="AC45" s="100"/>
      <c r="AD45" s="100"/>
      <c r="AE45" s="100"/>
      <c r="AF45" s="100"/>
      <c r="AG45" s="100"/>
    </row>
    <row r="46" spans="1:33" ht="20.100000000000001" customHeight="1" x14ac:dyDescent="0.15">
      <c r="F46" s="29"/>
      <c r="J46" s="358" t="s">
        <v>414</v>
      </c>
      <c r="K46" s="358"/>
      <c r="W46" s="358" t="s">
        <v>415</v>
      </c>
      <c r="X46" s="358"/>
      <c r="Z46" s="20"/>
      <c r="AA46" s="20"/>
      <c r="AB46" s="100"/>
      <c r="AC46" s="100"/>
      <c r="AD46" s="100"/>
      <c r="AE46" s="100"/>
      <c r="AF46" s="100"/>
      <c r="AG46" s="100"/>
    </row>
    <row r="47" spans="1:33" ht="20.100000000000001" customHeight="1" x14ac:dyDescent="0.15">
      <c r="G47" s="2"/>
      <c r="H47" s="2"/>
      <c r="I47" s="2"/>
      <c r="J47" s="3"/>
      <c r="K47" s="2"/>
      <c r="L47" s="2"/>
      <c r="M47" s="2"/>
      <c r="N47" s="2"/>
      <c r="T47" s="2"/>
      <c r="U47" s="2"/>
      <c r="V47" s="2"/>
      <c r="W47" s="2"/>
      <c r="X47" s="19"/>
      <c r="Y47" s="2"/>
      <c r="Z47" s="20"/>
      <c r="AA47" s="20"/>
      <c r="AB47" s="100"/>
      <c r="AC47" s="100"/>
      <c r="AD47" s="100"/>
      <c r="AE47" s="100"/>
      <c r="AF47" s="100"/>
      <c r="AG47" s="100"/>
    </row>
    <row r="48" spans="1:33" ht="20.100000000000001" customHeight="1" x14ac:dyDescent="0.15">
      <c r="F48" s="4"/>
      <c r="H48" s="5"/>
      <c r="J48" s="6"/>
      <c r="K48" s="5"/>
      <c r="N48" s="4"/>
      <c r="S48" s="4"/>
      <c r="V48" s="5"/>
      <c r="W48" s="6"/>
      <c r="Y48" s="5"/>
      <c r="Z48" s="5"/>
      <c r="AA48" s="6"/>
      <c r="AB48" s="17"/>
    </row>
    <row r="49" spans="1:33" ht="20.100000000000001" customHeight="1" x14ac:dyDescent="0.15">
      <c r="B49" s="359"/>
      <c r="C49" s="359"/>
      <c r="D49" s="7"/>
      <c r="E49" s="7"/>
      <c r="F49" s="250">
        <v>1</v>
      </c>
      <c r="G49" s="250"/>
      <c r="H49" s="11"/>
      <c r="I49" s="11"/>
      <c r="J49" s="250">
        <v>2</v>
      </c>
      <c r="K49" s="250"/>
      <c r="L49" s="11"/>
      <c r="M49" s="11"/>
      <c r="N49" s="250">
        <v>3</v>
      </c>
      <c r="O49" s="250"/>
      <c r="P49" s="26"/>
      <c r="Q49" s="11"/>
      <c r="R49" s="11"/>
      <c r="S49" s="250">
        <v>4</v>
      </c>
      <c r="T49" s="250"/>
      <c r="U49" s="11"/>
      <c r="V49" s="11"/>
      <c r="W49" s="250">
        <v>5</v>
      </c>
      <c r="X49" s="250"/>
      <c r="Y49" s="11"/>
      <c r="Z49" s="11"/>
      <c r="AA49" s="250">
        <v>6</v>
      </c>
      <c r="AB49" s="250"/>
      <c r="AC49" s="7"/>
      <c r="AD49" s="7"/>
      <c r="AE49" s="360"/>
      <c r="AF49" s="361"/>
    </row>
    <row r="50" spans="1:33" ht="20.100000000000001" customHeight="1" x14ac:dyDescent="0.15">
      <c r="B50" s="347"/>
      <c r="C50" s="347"/>
      <c r="D50" s="8"/>
      <c r="E50" s="8"/>
      <c r="F50" s="350" t="str">
        <f>U12組合せ①!U54</f>
        <v>しおやＦＣヴィガウス</v>
      </c>
      <c r="G50" s="350"/>
      <c r="H50" s="8"/>
      <c r="I50" s="8"/>
      <c r="J50" s="427" t="str">
        <f>U12組合せ①!W54</f>
        <v>エスペランサＭＯＫＡ</v>
      </c>
      <c r="K50" s="427"/>
      <c r="L50" s="8"/>
      <c r="M50" s="8"/>
      <c r="N50" s="350" t="str">
        <f>U12組合せ①!Y54</f>
        <v>坂西ジュニオール</v>
      </c>
      <c r="O50" s="350"/>
      <c r="P50" s="9"/>
      <c r="Q50" s="8"/>
      <c r="R50" s="8"/>
      <c r="S50" s="348" t="str">
        <f>U12組合せ①!AB54</f>
        <v>東那須野ＦＣフェニックス</v>
      </c>
      <c r="T50" s="348"/>
      <c r="U50" s="8"/>
      <c r="V50" s="8"/>
      <c r="W50" s="348" t="str">
        <f>U12組合せ①!AD54</f>
        <v>合戦場フットボールクラブ</v>
      </c>
      <c r="X50" s="348"/>
      <c r="Y50" s="8"/>
      <c r="Z50" s="8"/>
      <c r="AA50" s="348" t="str">
        <f>U12組合せ①!AF54</f>
        <v>南河内サッカースポーツ少年団</v>
      </c>
      <c r="AB50" s="348"/>
      <c r="AC50" s="8"/>
      <c r="AD50" s="8"/>
      <c r="AE50" s="352"/>
      <c r="AF50" s="353"/>
    </row>
    <row r="51" spans="1:33" ht="20.100000000000001" customHeight="1" x14ac:dyDescent="0.15">
      <c r="B51" s="347"/>
      <c r="C51" s="347"/>
      <c r="D51" s="8"/>
      <c r="E51" s="8"/>
      <c r="F51" s="350"/>
      <c r="G51" s="350"/>
      <c r="H51" s="8"/>
      <c r="I51" s="8"/>
      <c r="J51" s="427"/>
      <c r="K51" s="427"/>
      <c r="L51" s="8"/>
      <c r="M51" s="8"/>
      <c r="N51" s="350"/>
      <c r="O51" s="350"/>
      <c r="P51" s="9"/>
      <c r="Q51" s="8"/>
      <c r="R51" s="8"/>
      <c r="S51" s="348"/>
      <c r="T51" s="348"/>
      <c r="U51" s="8"/>
      <c r="V51" s="8"/>
      <c r="W51" s="348"/>
      <c r="X51" s="348"/>
      <c r="Y51" s="8"/>
      <c r="Z51" s="8"/>
      <c r="AA51" s="348"/>
      <c r="AB51" s="348"/>
      <c r="AC51" s="8"/>
      <c r="AD51" s="8"/>
      <c r="AE51" s="352"/>
      <c r="AF51" s="353"/>
    </row>
    <row r="52" spans="1:33" ht="20.100000000000001" customHeight="1" x14ac:dyDescent="0.15">
      <c r="B52" s="347"/>
      <c r="C52" s="347"/>
      <c r="D52" s="8"/>
      <c r="E52" s="8"/>
      <c r="F52" s="350"/>
      <c r="G52" s="350"/>
      <c r="H52" s="8"/>
      <c r="I52" s="8"/>
      <c r="J52" s="427"/>
      <c r="K52" s="427"/>
      <c r="L52" s="8"/>
      <c r="M52" s="8"/>
      <c r="N52" s="350"/>
      <c r="O52" s="350"/>
      <c r="P52" s="9"/>
      <c r="Q52" s="8"/>
      <c r="R52" s="8"/>
      <c r="S52" s="348"/>
      <c r="T52" s="348"/>
      <c r="U52" s="8"/>
      <c r="V52" s="8"/>
      <c r="W52" s="348"/>
      <c r="X52" s="348"/>
      <c r="Y52" s="8"/>
      <c r="Z52" s="8"/>
      <c r="AA52" s="348"/>
      <c r="AB52" s="348"/>
      <c r="AC52" s="8"/>
      <c r="AD52" s="8"/>
      <c r="AE52" s="352"/>
      <c r="AF52" s="353"/>
    </row>
    <row r="53" spans="1:33" ht="20.100000000000001" customHeight="1" x14ac:dyDescent="0.15">
      <c r="B53" s="347"/>
      <c r="C53" s="347"/>
      <c r="D53" s="8"/>
      <c r="E53" s="8"/>
      <c r="F53" s="350"/>
      <c r="G53" s="350"/>
      <c r="H53" s="8"/>
      <c r="I53" s="8"/>
      <c r="J53" s="427"/>
      <c r="K53" s="427"/>
      <c r="L53" s="8"/>
      <c r="M53" s="8"/>
      <c r="N53" s="350"/>
      <c r="O53" s="350"/>
      <c r="P53" s="9"/>
      <c r="Q53" s="8"/>
      <c r="R53" s="8"/>
      <c r="S53" s="348"/>
      <c r="T53" s="348"/>
      <c r="U53" s="8"/>
      <c r="V53" s="8"/>
      <c r="W53" s="348"/>
      <c r="X53" s="348"/>
      <c r="Y53" s="8"/>
      <c r="Z53" s="8"/>
      <c r="AA53" s="348"/>
      <c r="AB53" s="348"/>
      <c r="AC53" s="8"/>
      <c r="AD53" s="8"/>
      <c r="AE53" s="352"/>
      <c r="AF53" s="353"/>
    </row>
    <row r="54" spans="1:33" ht="20.100000000000001" customHeight="1" x14ac:dyDescent="0.15">
      <c r="B54" s="347"/>
      <c r="C54" s="347"/>
      <c r="D54" s="8"/>
      <c r="E54" s="8"/>
      <c r="F54" s="350"/>
      <c r="G54" s="350"/>
      <c r="H54" s="8"/>
      <c r="I54" s="8"/>
      <c r="J54" s="427"/>
      <c r="K54" s="427"/>
      <c r="L54" s="8"/>
      <c r="M54" s="8"/>
      <c r="N54" s="350"/>
      <c r="O54" s="350"/>
      <c r="P54" s="9"/>
      <c r="Q54" s="8"/>
      <c r="R54" s="8"/>
      <c r="S54" s="348"/>
      <c r="T54" s="348"/>
      <c r="U54" s="8"/>
      <c r="V54" s="8"/>
      <c r="W54" s="348"/>
      <c r="X54" s="348"/>
      <c r="Y54" s="8"/>
      <c r="Z54" s="8"/>
      <c r="AA54" s="348"/>
      <c r="AB54" s="348"/>
      <c r="AC54" s="8"/>
      <c r="AD54" s="8"/>
      <c r="AE54" s="352"/>
      <c r="AF54" s="353"/>
    </row>
    <row r="55" spans="1:33" ht="20.100000000000001" customHeight="1" x14ac:dyDescent="0.15">
      <c r="B55" s="347"/>
      <c r="C55" s="347"/>
      <c r="D55" s="8"/>
      <c r="E55" s="8"/>
      <c r="F55" s="350"/>
      <c r="G55" s="350"/>
      <c r="H55" s="8"/>
      <c r="I55" s="8"/>
      <c r="J55" s="427"/>
      <c r="K55" s="427"/>
      <c r="L55" s="8"/>
      <c r="M55" s="8"/>
      <c r="N55" s="350"/>
      <c r="O55" s="350"/>
      <c r="P55" s="9"/>
      <c r="Q55" s="8"/>
      <c r="R55" s="8"/>
      <c r="S55" s="348"/>
      <c r="T55" s="348"/>
      <c r="U55" s="8"/>
      <c r="V55" s="8"/>
      <c r="W55" s="348"/>
      <c r="X55" s="348"/>
      <c r="Y55" s="8"/>
      <c r="Z55" s="8"/>
      <c r="AA55" s="348"/>
      <c r="AB55" s="348"/>
      <c r="AC55" s="8"/>
      <c r="AD55" s="8"/>
      <c r="AE55" s="352"/>
      <c r="AF55" s="353"/>
    </row>
    <row r="56" spans="1:33" ht="20.100000000000001" customHeight="1" x14ac:dyDescent="0.15">
      <c r="B56" s="347"/>
      <c r="C56" s="347"/>
      <c r="D56" s="9"/>
      <c r="E56" s="9"/>
      <c r="F56" s="350"/>
      <c r="G56" s="350"/>
      <c r="H56" s="9"/>
      <c r="I56" s="9"/>
      <c r="J56" s="427"/>
      <c r="K56" s="427"/>
      <c r="L56" s="9"/>
      <c r="M56" s="9"/>
      <c r="N56" s="350"/>
      <c r="O56" s="350"/>
      <c r="P56" s="9"/>
      <c r="Q56" s="9"/>
      <c r="R56" s="9"/>
      <c r="S56" s="348"/>
      <c r="T56" s="348"/>
      <c r="U56" s="9"/>
      <c r="V56" s="9"/>
      <c r="W56" s="348"/>
      <c r="X56" s="348"/>
      <c r="Y56" s="9"/>
      <c r="Z56" s="9"/>
      <c r="AA56" s="348"/>
      <c r="AB56" s="348"/>
      <c r="AC56" s="9"/>
      <c r="AD56" s="9"/>
      <c r="AE56" s="352"/>
      <c r="AF56" s="353"/>
    </row>
    <row r="57" spans="1:33" ht="20.100000000000001" customHeight="1" x14ac:dyDescent="0.15">
      <c r="B57" s="347"/>
      <c r="C57" s="347"/>
      <c r="D57" s="9"/>
      <c r="E57" s="9"/>
      <c r="F57" s="350"/>
      <c r="G57" s="350"/>
      <c r="H57" s="9"/>
      <c r="I57" s="9"/>
      <c r="J57" s="427"/>
      <c r="K57" s="427"/>
      <c r="L57" s="9"/>
      <c r="M57" s="9"/>
      <c r="N57" s="350"/>
      <c r="O57" s="350"/>
      <c r="P57" s="9"/>
      <c r="Q57" s="9"/>
      <c r="R57" s="9"/>
      <c r="S57" s="348"/>
      <c r="T57" s="348"/>
      <c r="U57" s="9"/>
      <c r="V57" s="9"/>
      <c r="W57" s="348"/>
      <c r="X57" s="348"/>
      <c r="Y57" s="9"/>
      <c r="Z57" s="9"/>
      <c r="AA57" s="348"/>
      <c r="AB57" s="348"/>
      <c r="AC57" s="9"/>
      <c r="AD57" s="9"/>
      <c r="AE57" s="352"/>
      <c r="AF57" s="353"/>
    </row>
    <row r="58" spans="1:33" ht="20.100000000000001" customHeight="1" x14ac:dyDescent="0.15">
      <c r="C58" s="86"/>
      <c r="D58" s="86"/>
      <c r="G58" s="86"/>
      <c r="H58" s="86"/>
      <c r="K58" s="86"/>
      <c r="L58" s="86"/>
      <c r="O58" s="86"/>
      <c r="P58" s="86"/>
      <c r="T58" s="86"/>
      <c r="U58" s="86"/>
      <c r="X58" s="86"/>
      <c r="Y58" s="86"/>
      <c r="AB58" s="120" t="s">
        <v>479</v>
      </c>
      <c r="AC58" s="18" t="s">
        <v>480</v>
      </c>
      <c r="AD58" s="18" t="s">
        <v>481</v>
      </c>
      <c r="AE58" s="18" t="s">
        <v>481</v>
      </c>
      <c r="AF58" s="18" t="s">
        <v>482</v>
      </c>
      <c r="AG58" s="103" t="s">
        <v>483</v>
      </c>
    </row>
    <row r="59" spans="1:33" ht="20.100000000000001" customHeight="1" x14ac:dyDescent="0.15">
      <c r="A59" s="7"/>
      <c r="B59" s="341" t="s">
        <v>485</v>
      </c>
      <c r="C59" s="342">
        <v>0.39583333333333331</v>
      </c>
      <c r="D59" s="342"/>
      <c r="E59" s="342"/>
      <c r="G59" s="343" t="str">
        <f>F50</f>
        <v>しおやＦＣヴィガウス</v>
      </c>
      <c r="H59" s="343"/>
      <c r="I59" s="343"/>
      <c r="J59" s="343"/>
      <c r="K59" s="343"/>
      <c r="L59" s="343"/>
      <c r="M59" s="343"/>
      <c r="N59" s="344">
        <f>P59+P60</f>
        <v>0</v>
      </c>
      <c r="O59" s="345" t="s">
        <v>486</v>
      </c>
      <c r="P59" s="12">
        <v>0</v>
      </c>
      <c r="Q59" s="22" t="s">
        <v>510</v>
      </c>
      <c r="R59" s="12">
        <v>0</v>
      </c>
      <c r="S59" s="345" t="s">
        <v>488</v>
      </c>
      <c r="T59" s="344">
        <f>R59+R60</f>
        <v>0</v>
      </c>
      <c r="U59" s="343" t="str">
        <f>J50</f>
        <v>エスペランサＭＯＫＡ</v>
      </c>
      <c r="V59" s="343"/>
      <c r="W59" s="343"/>
      <c r="X59" s="343"/>
      <c r="Y59" s="343"/>
      <c r="Z59" s="343"/>
      <c r="AA59" s="343"/>
      <c r="AB59" s="297" t="s">
        <v>479</v>
      </c>
      <c r="AC59" s="340" t="s">
        <v>490</v>
      </c>
      <c r="AD59" s="340" t="s">
        <v>498</v>
      </c>
      <c r="AE59" s="340" t="s">
        <v>489</v>
      </c>
      <c r="AF59" s="340">
        <v>6</v>
      </c>
      <c r="AG59" s="299" t="s">
        <v>483</v>
      </c>
    </row>
    <row r="60" spans="1:33" ht="20.100000000000001" customHeight="1" x14ac:dyDescent="0.15">
      <c r="A60" s="7"/>
      <c r="B60" s="341"/>
      <c r="C60" s="342"/>
      <c r="D60" s="342"/>
      <c r="E60" s="342"/>
      <c r="G60" s="343"/>
      <c r="H60" s="343"/>
      <c r="I60" s="343"/>
      <c r="J60" s="343"/>
      <c r="K60" s="343"/>
      <c r="L60" s="343"/>
      <c r="M60" s="343"/>
      <c r="N60" s="344"/>
      <c r="O60" s="345"/>
      <c r="P60" s="12">
        <v>0</v>
      </c>
      <c r="Q60" s="22" t="s">
        <v>510</v>
      </c>
      <c r="R60" s="12">
        <v>0</v>
      </c>
      <c r="S60" s="345"/>
      <c r="T60" s="344"/>
      <c r="U60" s="343"/>
      <c r="V60" s="343"/>
      <c r="W60" s="343"/>
      <c r="X60" s="343"/>
      <c r="Y60" s="343"/>
      <c r="Z60" s="343"/>
      <c r="AA60" s="343"/>
      <c r="AB60" s="297"/>
      <c r="AC60" s="340"/>
      <c r="AD60" s="340"/>
      <c r="AE60" s="340"/>
      <c r="AF60" s="340"/>
      <c r="AG60" s="299"/>
    </row>
    <row r="61" spans="1:33" ht="20.100000000000001" customHeight="1" x14ac:dyDescent="0.15">
      <c r="C61" s="16"/>
      <c r="D61" s="16"/>
      <c r="E61" s="15"/>
      <c r="G61" s="45"/>
      <c r="H61" s="45"/>
      <c r="I61" s="10"/>
      <c r="J61" s="10"/>
      <c r="K61" s="45"/>
      <c r="L61" s="45"/>
      <c r="M61" s="10"/>
      <c r="N61" s="27"/>
      <c r="O61" s="45"/>
      <c r="P61" s="12"/>
      <c r="Q61" s="10"/>
      <c r="R61" s="27"/>
      <c r="S61" s="10"/>
      <c r="T61" s="12"/>
      <c r="U61" s="45"/>
      <c r="V61" s="10"/>
      <c r="W61" s="10"/>
      <c r="X61" s="45"/>
      <c r="Y61" s="45"/>
      <c r="Z61" s="10"/>
      <c r="AA61" s="10"/>
      <c r="AB61" s="101"/>
      <c r="AC61" s="24"/>
      <c r="AD61" s="24"/>
      <c r="AE61" s="25"/>
      <c r="AF61" s="25"/>
      <c r="AG61" s="93"/>
    </row>
    <row r="62" spans="1:33" ht="20.100000000000001" customHeight="1" x14ac:dyDescent="0.15">
      <c r="A62" s="7"/>
      <c r="B62" s="341" t="s">
        <v>494</v>
      </c>
      <c r="C62" s="342">
        <v>0.4236111111111111</v>
      </c>
      <c r="D62" s="342"/>
      <c r="E62" s="342"/>
      <c r="G62" s="343" t="str">
        <f>S50</f>
        <v>東那須野ＦＣフェニックス</v>
      </c>
      <c r="H62" s="343"/>
      <c r="I62" s="343"/>
      <c r="J62" s="343"/>
      <c r="K62" s="343"/>
      <c r="L62" s="343"/>
      <c r="M62" s="343"/>
      <c r="N62" s="344">
        <f>P62+P63</f>
        <v>0</v>
      </c>
      <c r="O62" s="345" t="s">
        <v>486</v>
      </c>
      <c r="P62" s="12">
        <v>0</v>
      </c>
      <c r="Q62" s="22" t="s">
        <v>510</v>
      </c>
      <c r="R62" s="12">
        <v>0</v>
      </c>
      <c r="S62" s="345" t="s">
        <v>488</v>
      </c>
      <c r="T62" s="344">
        <f>R62+R63</f>
        <v>0</v>
      </c>
      <c r="U62" s="343" t="str">
        <f>W50</f>
        <v>合戦場フットボールクラブ</v>
      </c>
      <c r="V62" s="343"/>
      <c r="W62" s="343"/>
      <c r="X62" s="343"/>
      <c r="Y62" s="343"/>
      <c r="Z62" s="343"/>
      <c r="AA62" s="343"/>
      <c r="AB62" s="297" t="s">
        <v>479</v>
      </c>
      <c r="AC62" s="340" t="s">
        <v>497</v>
      </c>
      <c r="AD62" s="340" t="s">
        <v>495</v>
      </c>
      <c r="AE62" s="340" t="s">
        <v>496</v>
      </c>
      <c r="AF62" s="340">
        <v>3</v>
      </c>
      <c r="AG62" s="299" t="s">
        <v>483</v>
      </c>
    </row>
    <row r="63" spans="1:33" ht="20.100000000000001" customHeight="1" x14ac:dyDescent="0.15">
      <c r="A63" s="7"/>
      <c r="B63" s="341"/>
      <c r="C63" s="342"/>
      <c r="D63" s="342"/>
      <c r="E63" s="342"/>
      <c r="G63" s="343"/>
      <c r="H63" s="343"/>
      <c r="I63" s="343"/>
      <c r="J63" s="343"/>
      <c r="K63" s="343"/>
      <c r="L63" s="343"/>
      <c r="M63" s="343"/>
      <c r="N63" s="344"/>
      <c r="O63" s="345"/>
      <c r="P63" s="12">
        <v>0</v>
      </c>
      <c r="Q63" s="22" t="s">
        <v>510</v>
      </c>
      <c r="R63" s="12">
        <v>0</v>
      </c>
      <c r="S63" s="345"/>
      <c r="T63" s="344"/>
      <c r="U63" s="343"/>
      <c r="V63" s="343"/>
      <c r="W63" s="343"/>
      <c r="X63" s="343"/>
      <c r="Y63" s="343"/>
      <c r="Z63" s="343"/>
      <c r="AA63" s="343"/>
      <c r="AB63" s="297"/>
      <c r="AC63" s="340"/>
      <c r="AD63" s="340"/>
      <c r="AE63" s="340"/>
      <c r="AF63" s="340"/>
      <c r="AG63" s="299"/>
    </row>
    <row r="64" spans="1:33" ht="20.100000000000001" customHeight="1" x14ac:dyDescent="0.15">
      <c r="A64" s="7"/>
      <c r="C64" s="16"/>
      <c r="D64" s="16"/>
      <c r="E64" s="15"/>
      <c r="G64" s="45"/>
      <c r="H64" s="45"/>
      <c r="I64" s="10"/>
      <c r="J64" s="10"/>
      <c r="K64" s="45"/>
      <c r="L64" s="45"/>
      <c r="M64" s="10"/>
      <c r="N64" s="27"/>
      <c r="O64" s="45"/>
      <c r="P64" s="12"/>
      <c r="Q64" s="10"/>
      <c r="R64" s="27"/>
      <c r="S64" s="10"/>
      <c r="T64" s="12"/>
      <c r="U64" s="45"/>
      <c r="V64" s="10"/>
      <c r="W64" s="10"/>
      <c r="X64" s="45"/>
      <c r="Y64" s="45"/>
      <c r="Z64" s="10"/>
      <c r="AA64" s="10"/>
      <c r="AB64" s="101"/>
      <c r="AC64" s="24"/>
      <c r="AD64" s="24"/>
      <c r="AE64" s="25"/>
      <c r="AF64" s="25"/>
      <c r="AG64" s="93"/>
    </row>
    <row r="65" spans="1:33" ht="20.100000000000001" customHeight="1" x14ac:dyDescent="0.15">
      <c r="A65" s="7"/>
      <c r="B65" s="341" t="s">
        <v>499</v>
      </c>
      <c r="C65" s="342">
        <v>0.4513888888888889</v>
      </c>
      <c r="D65" s="342"/>
      <c r="E65" s="342"/>
      <c r="G65" s="343" t="str">
        <f>F50</f>
        <v>しおやＦＣヴィガウス</v>
      </c>
      <c r="H65" s="343"/>
      <c r="I65" s="343"/>
      <c r="J65" s="343"/>
      <c r="K65" s="343"/>
      <c r="L65" s="343"/>
      <c r="M65" s="343"/>
      <c r="N65" s="344">
        <f>P65+P66</f>
        <v>0</v>
      </c>
      <c r="O65" s="345" t="s">
        <v>486</v>
      </c>
      <c r="P65" s="12">
        <v>0</v>
      </c>
      <c r="Q65" s="22" t="s">
        <v>510</v>
      </c>
      <c r="R65" s="12">
        <v>0</v>
      </c>
      <c r="S65" s="345" t="s">
        <v>488</v>
      </c>
      <c r="T65" s="344">
        <f>R65+R66</f>
        <v>0</v>
      </c>
      <c r="U65" s="343" t="str">
        <f>N50</f>
        <v>坂西ジュニオール</v>
      </c>
      <c r="V65" s="343"/>
      <c r="W65" s="343"/>
      <c r="X65" s="343"/>
      <c r="Y65" s="343"/>
      <c r="Z65" s="343"/>
      <c r="AA65" s="343"/>
      <c r="AB65" s="297" t="s">
        <v>479</v>
      </c>
      <c r="AC65" s="340" t="s">
        <v>489</v>
      </c>
      <c r="AD65" s="340" t="s">
        <v>490</v>
      </c>
      <c r="AE65" s="340" t="s">
        <v>498</v>
      </c>
      <c r="AF65" s="340">
        <v>5</v>
      </c>
      <c r="AG65" s="299" t="s">
        <v>483</v>
      </c>
    </row>
    <row r="66" spans="1:33" ht="20.100000000000001" customHeight="1" x14ac:dyDescent="0.15">
      <c r="A66" s="7"/>
      <c r="B66" s="341"/>
      <c r="C66" s="342"/>
      <c r="D66" s="342"/>
      <c r="E66" s="342"/>
      <c r="G66" s="343"/>
      <c r="H66" s="343"/>
      <c r="I66" s="343"/>
      <c r="J66" s="343"/>
      <c r="K66" s="343"/>
      <c r="L66" s="343"/>
      <c r="M66" s="343"/>
      <c r="N66" s="344"/>
      <c r="O66" s="345"/>
      <c r="P66" s="12">
        <v>0</v>
      </c>
      <c r="Q66" s="22" t="s">
        <v>510</v>
      </c>
      <c r="R66" s="12">
        <v>0</v>
      </c>
      <c r="S66" s="345"/>
      <c r="T66" s="344"/>
      <c r="U66" s="343"/>
      <c r="V66" s="343"/>
      <c r="W66" s="343"/>
      <c r="X66" s="343"/>
      <c r="Y66" s="343"/>
      <c r="Z66" s="343"/>
      <c r="AA66" s="343"/>
      <c r="AB66" s="297"/>
      <c r="AC66" s="340"/>
      <c r="AD66" s="340"/>
      <c r="AE66" s="340"/>
      <c r="AF66" s="340"/>
      <c r="AG66" s="299"/>
    </row>
    <row r="67" spans="1:33" ht="20.100000000000001" customHeight="1" x14ac:dyDescent="0.15">
      <c r="A67" s="7"/>
      <c r="B67" s="44"/>
      <c r="C67" s="29"/>
      <c r="D67" s="29"/>
      <c r="E67" s="29"/>
      <c r="G67" s="45"/>
      <c r="H67" s="45"/>
      <c r="I67" s="45"/>
      <c r="J67" s="45"/>
      <c r="K67" s="45"/>
      <c r="L67" s="45"/>
      <c r="M67" s="45"/>
      <c r="N67" s="118"/>
      <c r="O67" s="119"/>
      <c r="P67" s="12"/>
      <c r="Q67" s="10"/>
      <c r="R67" s="27"/>
      <c r="S67" s="119"/>
      <c r="T67" s="118"/>
      <c r="U67" s="45"/>
      <c r="V67" s="45"/>
      <c r="W67" s="45"/>
      <c r="X67" s="45"/>
      <c r="Y67" s="45"/>
      <c r="Z67" s="45"/>
      <c r="AA67" s="45"/>
      <c r="AB67" s="101"/>
      <c r="AC67" s="24"/>
      <c r="AD67" s="24"/>
      <c r="AE67" s="25"/>
      <c r="AF67" s="25"/>
      <c r="AG67" s="93"/>
    </row>
    <row r="68" spans="1:33" ht="20.100000000000001" customHeight="1" x14ac:dyDescent="0.15">
      <c r="A68" s="7"/>
      <c r="B68" s="341" t="s">
        <v>500</v>
      </c>
      <c r="C68" s="342">
        <v>0.47916666666666669</v>
      </c>
      <c r="D68" s="342"/>
      <c r="E68" s="342"/>
      <c r="G68" s="343" t="str">
        <f>S50</f>
        <v>東那須野ＦＣフェニックス</v>
      </c>
      <c r="H68" s="343"/>
      <c r="I68" s="343"/>
      <c r="J68" s="343"/>
      <c r="K68" s="343"/>
      <c r="L68" s="343"/>
      <c r="M68" s="343"/>
      <c r="N68" s="344">
        <f>P68+P69</f>
        <v>0</v>
      </c>
      <c r="O68" s="345" t="s">
        <v>486</v>
      </c>
      <c r="P68" s="12">
        <v>0</v>
      </c>
      <c r="Q68" s="22" t="s">
        <v>510</v>
      </c>
      <c r="R68" s="12">
        <v>0</v>
      </c>
      <c r="S68" s="345" t="s">
        <v>488</v>
      </c>
      <c r="T68" s="344">
        <f>R68+R69</f>
        <v>0</v>
      </c>
      <c r="U68" s="346" t="str">
        <f>AA50</f>
        <v>南河内サッカースポーツ少年団</v>
      </c>
      <c r="V68" s="346"/>
      <c r="W68" s="346"/>
      <c r="X68" s="346"/>
      <c r="Y68" s="346"/>
      <c r="Z68" s="346"/>
      <c r="AA68" s="346"/>
      <c r="AB68" s="297" t="s">
        <v>479</v>
      </c>
      <c r="AC68" s="340" t="s">
        <v>496</v>
      </c>
      <c r="AD68" s="340" t="s">
        <v>497</v>
      </c>
      <c r="AE68" s="340" t="s">
        <v>495</v>
      </c>
      <c r="AF68" s="340">
        <v>2</v>
      </c>
      <c r="AG68" s="299" t="s">
        <v>483</v>
      </c>
    </row>
    <row r="69" spans="1:33" ht="20.100000000000001" customHeight="1" x14ac:dyDescent="0.15">
      <c r="A69" s="7"/>
      <c r="B69" s="341"/>
      <c r="C69" s="342"/>
      <c r="D69" s="342"/>
      <c r="E69" s="342"/>
      <c r="G69" s="343"/>
      <c r="H69" s="343"/>
      <c r="I69" s="343"/>
      <c r="J69" s="343"/>
      <c r="K69" s="343"/>
      <c r="L69" s="343"/>
      <c r="M69" s="343"/>
      <c r="N69" s="344"/>
      <c r="O69" s="345"/>
      <c r="P69" s="12">
        <v>0</v>
      </c>
      <c r="Q69" s="22" t="s">
        <v>510</v>
      </c>
      <c r="R69" s="12">
        <v>0</v>
      </c>
      <c r="S69" s="345"/>
      <c r="T69" s="344"/>
      <c r="U69" s="346"/>
      <c r="V69" s="346"/>
      <c r="W69" s="346"/>
      <c r="X69" s="346"/>
      <c r="Y69" s="346"/>
      <c r="Z69" s="346"/>
      <c r="AA69" s="346"/>
      <c r="AB69" s="297"/>
      <c r="AC69" s="340"/>
      <c r="AD69" s="340"/>
      <c r="AE69" s="340"/>
      <c r="AF69" s="340"/>
      <c r="AG69" s="299"/>
    </row>
    <row r="70" spans="1:33" ht="20.100000000000001" customHeight="1" x14ac:dyDescent="0.15">
      <c r="A70" s="7"/>
      <c r="C70" s="16"/>
      <c r="D70" s="16"/>
      <c r="E70" s="15"/>
      <c r="G70" s="45"/>
      <c r="H70" s="45"/>
      <c r="I70" s="10"/>
      <c r="J70" s="10"/>
      <c r="K70" s="45"/>
      <c r="L70" s="45"/>
      <c r="M70" s="10"/>
      <c r="N70" s="27"/>
      <c r="O70" s="45"/>
      <c r="P70" s="12"/>
      <c r="Q70" s="10"/>
      <c r="R70" s="27"/>
      <c r="S70" s="10"/>
      <c r="T70" s="12"/>
      <c r="U70" s="45"/>
      <c r="V70" s="10"/>
      <c r="W70" s="10"/>
      <c r="X70" s="45"/>
      <c r="Y70" s="45"/>
      <c r="Z70" s="10"/>
      <c r="AA70" s="10"/>
      <c r="AB70" s="101"/>
      <c r="AC70" s="24"/>
      <c r="AD70" s="24"/>
      <c r="AE70" s="25"/>
      <c r="AF70" s="25"/>
      <c r="AG70" s="93"/>
    </row>
    <row r="71" spans="1:33" ht="20.100000000000001" customHeight="1" x14ac:dyDescent="0.15">
      <c r="A71" s="7"/>
      <c r="B71" s="341" t="s">
        <v>501</v>
      </c>
      <c r="C71" s="342">
        <v>0.50694444444444442</v>
      </c>
      <c r="D71" s="342"/>
      <c r="E71" s="342"/>
      <c r="G71" s="343" t="str">
        <f>J50</f>
        <v>エスペランサＭＯＫＡ</v>
      </c>
      <c r="H71" s="343"/>
      <c r="I71" s="343"/>
      <c r="J71" s="343"/>
      <c r="K71" s="343"/>
      <c r="L71" s="343"/>
      <c r="M71" s="343"/>
      <c r="N71" s="344">
        <f>P71+P72</f>
        <v>0</v>
      </c>
      <c r="O71" s="345" t="s">
        <v>486</v>
      </c>
      <c r="P71" s="12">
        <v>0</v>
      </c>
      <c r="Q71" s="22" t="s">
        <v>510</v>
      </c>
      <c r="R71" s="12">
        <v>0</v>
      </c>
      <c r="S71" s="345" t="s">
        <v>488</v>
      </c>
      <c r="T71" s="344">
        <f>R71+R72</f>
        <v>0</v>
      </c>
      <c r="U71" s="343" t="str">
        <f>N50</f>
        <v>坂西ジュニオール</v>
      </c>
      <c r="V71" s="343"/>
      <c r="W71" s="343"/>
      <c r="X71" s="343"/>
      <c r="Y71" s="343"/>
      <c r="Z71" s="343"/>
      <c r="AA71" s="343"/>
      <c r="AB71" s="297" t="s">
        <v>479</v>
      </c>
      <c r="AC71" s="340" t="s">
        <v>498</v>
      </c>
      <c r="AD71" s="340" t="s">
        <v>489</v>
      </c>
      <c r="AE71" s="340" t="s">
        <v>490</v>
      </c>
      <c r="AF71" s="340">
        <v>4</v>
      </c>
      <c r="AG71" s="299" t="s">
        <v>483</v>
      </c>
    </row>
    <row r="72" spans="1:33" ht="20.100000000000001" customHeight="1" x14ac:dyDescent="0.15">
      <c r="A72" s="7"/>
      <c r="B72" s="341"/>
      <c r="C72" s="342"/>
      <c r="D72" s="342"/>
      <c r="E72" s="342"/>
      <c r="G72" s="343"/>
      <c r="H72" s="343"/>
      <c r="I72" s="343"/>
      <c r="J72" s="343"/>
      <c r="K72" s="343"/>
      <c r="L72" s="343"/>
      <c r="M72" s="343"/>
      <c r="N72" s="344"/>
      <c r="O72" s="345"/>
      <c r="P72" s="12">
        <v>0</v>
      </c>
      <c r="Q72" s="22" t="s">
        <v>510</v>
      </c>
      <c r="R72" s="12">
        <v>0</v>
      </c>
      <c r="S72" s="345"/>
      <c r="T72" s="344"/>
      <c r="U72" s="343"/>
      <c r="V72" s="343"/>
      <c r="W72" s="343"/>
      <c r="X72" s="343"/>
      <c r="Y72" s="343"/>
      <c r="Z72" s="343"/>
      <c r="AA72" s="343"/>
      <c r="AB72" s="297"/>
      <c r="AC72" s="340"/>
      <c r="AD72" s="340"/>
      <c r="AE72" s="340"/>
      <c r="AF72" s="340"/>
      <c r="AG72" s="299"/>
    </row>
    <row r="73" spans="1:33" ht="20.100000000000001" customHeight="1" x14ac:dyDescent="0.15">
      <c r="A73" s="7"/>
      <c r="C73" s="16"/>
      <c r="D73" s="16"/>
      <c r="E73" s="15"/>
      <c r="G73" s="45"/>
      <c r="H73" s="45"/>
      <c r="I73" s="10"/>
      <c r="J73" s="10"/>
      <c r="K73" s="45"/>
      <c r="L73" s="45"/>
      <c r="M73" s="10"/>
      <c r="N73" s="27"/>
      <c r="O73" s="45"/>
      <c r="P73" s="12"/>
      <c r="Q73" s="10"/>
      <c r="R73" s="27"/>
      <c r="S73" s="10"/>
      <c r="T73" s="12"/>
      <c r="U73" s="45"/>
      <c r="V73" s="10"/>
      <c r="W73" s="10"/>
      <c r="X73" s="45"/>
      <c r="Y73" s="45"/>
      <c r="Z73" s="10"/>
      <c r="AA73" s="10"/>
      <c r="AB73" s="101"/>
      <c r="AC73" s="86"/>
      <c r="AD73" s="24"/>
      <c r="AE73" s="24"/>
      <c r="AF73" s="25"/>
      <c r="AG73" s="102"/>
    </row>
    <row r="74" spans="1:33" ht="20.100000000000001" customHeight="1" x14ac:dyDescent="0.15">
      <c r="A74" s="7"/>
      <c r="B74" s="341" t="s">
        <v>502</v>
      </c>
      <c r="C74" s="342">
        <v>0.53472222222222221</v>
      </c>
      <c r="D74" s="342"/>
      <c r="E74" s="342"/>
      <c r="G74" s="343" t="str">
        <f>W50</f>
        <v>合戦場フットボールクラブ</v>
      </c>
      <c r="H74" s="343"/>
      <c r="I74" s="343"/>
      <c r="J74" s="343"/>
      <c r="K74" s="343"/>
      <c r="L74" s="343"/>
      <c r="M74" s="343"/>
      <c r="N74" s="344">
        <f>P74+P75</f>
        <v>0</v>
      </c>
      <c r="O74" s="345" t="s">
        <v>486</v>
      </c>
      <c r="P74" s="12">
        <v>0</v>
      </c>
      <c r="Q74" s="22" t="s">
        <v>510</v>
      </c>
      <c r="R74" s="12">
        <v>0</v>
      </c>
      <c r="S74" s="345" t="s">
        <v>488</v>
      </c>
      <c r="T74" s="344">
        <f>R74+R75</f>
        <v>0</v>
      </c>
      <c r="U74" s="346" t="str">
        <f>AA50</f>
        <v>南河内サッカースポーツ少年団</v>
      </c>
      <c r="V74" s="346"/>
      <c r="W74" s="346"/>
      <c r="X74" s="346"/>
      <c r="Y74" s="346"/>
      <c r="Z74" s="346"/>
      <c r="AA74" s="346"/>
      <c r="AB74" s="297" t="s">
        <v>479</v>
      </c>
      <c r="AC74" s="340" t="s">
        <v>495</v>
      </c>
      <c r="AD74" s="340" t="s">
        <v>496</v>
      </c>
      <c r="AE74" s="340" t="s">
        <v>497</v>
      </c>
      <c r="AF74" s="340">
        <v>1</v>
      </c>
      <c r="AG74" s="299" t="s">
        <v>483</v>
      </c>
    </row>
    <row r="75" spans="1:33" ht="20.100000000000001" customHeight="1" x14ac:dyDescent="0.15">
      <c r="A75" s="7"/>
      <c r="B75" s="341"/>
      <c r="C75" s="342"/>
      <c r="D75" s="342"/>
      <c r="E75" s="342"/>
      <c r="G75" s="343"/>
      <c r="H75" s="343"/>
      <c r="I75" s="343"/>
      <c r="J75" s="343"/>
      <c r="K75" s="343"/>
      <c r="L75" s="343"/>
      <c r="M75" s="343"/>
      <c r="N75" s="344"/>
      <c r="O75" s="345"/>
      <c r="P75" s="12">
        <v>0</v>
      </c>
      <c r="Q75" s="22" t="s">
        <v>510</v>
      </c>
      <c r="R75" s="12">
        <v>0</v>
      </c>
      <c r="S75" s="345"/>
      <c r="T75" s="344"/>
      <c r="U75" s="346"/>
      <c r="V75" s="346"/>
      <c r="W75" s="346"/>
      <c r="X75" s="346"/>
      <c r="Y75" s="346"/>
      <c r="Z75" s="346"/>
      <c r="AA75" s="346"/>
      <c r="AB75" s="297"/>
      <c r="AC75" s="340"/>
      <c r="AD75" s="340"/>
      <c r="AE75" s="340"/>
      <c r="AF75" s="340"/>
      <c r="AG75" s="299"/>
    </row>
    <row r="76" spans="1:33" ht="20.100000000000001" customHeight="1" x14ac:dyDescent="0.15">
      <c r="B76" s="44"/>
      <c r="C76" s="23"/>
      <c r="D76" s="23"/>
      <c r="E76" s="23"/>
      <c r="G76" s="45"/>
      <c r="H76" s="45"/>
      <c r="I76" s="45"/>
      <c r="J76" s="45"/>
      <c r="K76" s="45"/>
      <c r="L76" s="45"/>
      <c r="M76" s="45"/>
      <c r="N76" s="21"/>
      <c r="O76" s="119"/>
      <c r="P76" s="45"/>
      <c r="Q76" s="22"/>
      <c r="R76" s="10"/>
      <c r="S76" s="119"/>
      <c r="T76" s="21"/>
      <c r="U76" s="45"/>
      <c r="V76" s="45"/>
      <c r="W76" s="45"/>
      <c r="X76" s="45"/>
      <c r="Y76" s="45"/>
      <c r="Z76" s="45"/>
      <c r="AA76" s="45"/>
      <c r="AB76" s="86"/>
      <c r="AC76" s="86"/>
      <c r="AF76" s="86"/>
      <c r="AG76" s="86"/>
    </row>
    <row r="77" spans="1:33" ht="20.100000000000001" customHeight="1" x14ac:dyDescent="0.15">
      <c r="C77" s="304" t="str">
        <f>J46</f>
        <v>Z</v>
      </c>
      <c r="D77" s="305"/>
      <c r="E77" s="305"/>
      <c r="F77" s="306"/>
      <c r="G77" s="379" t="str">
        <f>C79</f>
        <v>しおやＦＣヴィガウス</v>
      </c>
      <c r="H77" s="380"/>
      <c r="I77" s="379" t="str">
        <f>C81</f>
        <v>エスペランサＭＯＫＡ</v>
      </c>
      <c r="J77" s="380"/>
      <c r="K77" s="336" t="str">
        <f>C83</f>
        <v>坂西ジュニオール</v>
      </c>
      <c r="L77" s="337"/>
      <c r="M77" s="324" t="s">
        <v>503</v>
      </c>
      <c r="N77" s="324" t="s">
        <v>504</v>
      </c>
      <c r="O77" s="324" t="s">
        <v>511</v>
      </c>
      <c r="P77" s="324" t="s">
        <v>505</v>
      </c>
      <c r="R77" s="326" t="str">
        <f>W46</f>
        <v>ZZ</v>
      </c>
      <c r="S77" s="327"/>
      <c r="T77" s="327"/>
      <c r="U77" s="328"/>
      <c r="V77" s="383" t="str">
        <f>R79</f>
        <v>東那須野ＦＣフェニックス</v>
      </c>
      <c r="W77" s="384"/>
      <c r="X77" s="383" t="str">
        <f>R81</f>
        <v>合戦場フットボールクラブ</v>
      </c>
      <c r="Y77" s="384"/>
      <c r="Z77" s="320" t="str">
        <f>R83</f>
        <v>南河内サッカースポーツ少年団</v>
      </c>
      <c r="AA77" s="321"/>
      <c r="AB77" s="324" t="s">
        <v>503</v>
      </c>
      <c r="AC77" s="324" t="s">
        <v>504</v>
      </c>
      <c r="AD77" s="324" t="s">
        <v>511</v>
      </c>
      <c r="AE77" s="324" t="s">
        <v>505</v>
      </c>
    </row>
    <row r="78" spans="1:33" ht="20.100000000000001" customHeight="1" x14ac:dyDescent="0.15">
      <c r="C78" s="307"/>
      <c r="D78" s="308"/>
      <c r="E78" s="308"/>
      <c r="F78" s="309"/>
      <c r="G78" s="381"/>
      <c r="H78" s="382"/>
      <c r="I78" s="381"/>
      <c r="J78" s="382"/>
      <c r="K78" s="338"/>
      <c r="L78" s="339"/>
      <c r="M78" s="325"/>
      <c r="N78" s="325"/>
      <c r="O78" s="325"/>
      <c r="P78" s="325"/>
      <c r="R78" s="329"/>
      <c r="S78" s="330"/>
      <c r="T78" s="330"/>
      <c r="U78" s="331"/>
      <c r="V78" s="385"/>
      <c r="W78" s="386"/>
      <c r="X78" s="385"/>
      <c r="Y78" s="386"/>
      <c r="Z78" s="322"/>
      <c r="AA78" s="323"/>
      <c r="AB78" s="325"/>
      <c r="AC78" s="325"/>
      <c r="AD78" s="325"/>
      <c r="AE78" s="325"/>
    </row>
    <row r="79" spans="1:33" ht="20.100000000000001" customHeight="1" x14ac:dyDescent="0.15">
      <c r="C79" s="304" t="str">
        <f>F50</f>
        <v>しおやＦＣヴィガウス</v>
      </c>
      <c r="D79" s="305"/>
      <c r="E79" s="305"/>
      <c r="F79" s="306"/>
      <c r="G79" s="399"/>
      <c r="H79" s="400"/>
      <c r="I79" s="28">
        <f>N59</f>
        <v>0</v>
      </c>
      <c r="J79" s="28">
        <f>T59</f>
        <v>0</v>
      </c>
      <c r="K79" s="28">
        <f>N65</f>
        <v>0</v>
      </c>
      <c r="L79" s="28">
        <f>T65</f>
        <v>0</v>
      </c>
      <c r="M79" s="314">
        <f>COUNTIF(G80:L80,"○")*3+COUNTIF(G80:L80,"△")</f>
        <v>2</v>
      </c>
      <c r="N79" s="393">
        <f>O79-J79-L79</f>
        <v>0</v>
      </c>
      <c r="O79" s="393">
        <f>I79+K79</f>
        <v>0</v>
      </c>
      <c r="P79" s="395"/>
      <c r="R79" s="304" t="str">
        <f>S50</f>
        <v>東那須野ＦＣフェニックス</v>
      </c>
      <c r="S79" s="305"/>
      <c r="T79" s="305"/>
      <c r="U79" s="306"/>
      <c r="V79" s="399"/>
      <c r="W79" s="400"/>
      <c r="X79" s="28">
        <f>N62</f>
        <v>0</v>
      </c>
      <c r="Y79" s="28">
        <f>T62</f>
        <v>0</v>
      </c>
      <c r="Z79" s="28">
        <f>N68</f>
        <v>0</v>
      </c>
      <c r="AA79" s="28">
        <f>T68</f>
        <v>0</v>
      </c>
      <c r="AB79" s="314">
        <f>COUNTIF(V80:AA80,"○")*3+COUNTIF(V80:AA80,"△")</f>
        <v>2</v>
      </c>
      <c r="AC79" s="393">
        <f>AD79-Y79-AA79</f>
        <v>0</v>
      </c>
      <c r="AD79" s="393">
        <f>X79+Z79</f>
        <v>0</v>
      </c>
      <c r="AE79" s="395"/>
    </row>
    <row r="80" spans="1:33" ht="20.100000000000001" customHeight="1" x14ac:dyDescent="0.15">
      <c r="C80" s="307"/>
      <c r="D80" s="308"/>
      <c r="E80" s="308"/>
      <c r="F80" s="309"/>
      <c r="G80" s="401"/>
      <c r="H80" s="402"/>
      <c r="I80" s="397" t="str">
        <f>IF(I79&gt;J79,"○",IF(I79&lt;J79,"×",IF(I79=J79,"△")))</f>
        <v>△</v>
      </c>
      <c r="J80" s="398"/>
      <c r="K80" s="397" t="str">
        <f>IF(K79&gt;L79,"○",IF(K79&lt;L79,"×",IF(K79=L79,"△")))</f>
        <v>△</v>
      </c>
      <c r="L80" s="398"/>
      <c r="M80" s="315"/>
      <c r="N80" s="394"/>
      <c r="O80" s="394"/>
      <c r="P80" s="396"/>
      <c r="R80" s="307"/>
      <c r="S80" s="308"/>
      <c r="T80" s="308"/>
      <c r="U80" s="309"/>
      <c r="V80" s="401"/>
      <c r="W80" s="402"/>
      <c r="X80" s="397" t="str">
        <f>IF(X79&gt;Y79,"○",IF(X79&lt;Y79,"×",IF(X79=Y79,"△")))</f>
        <v>△</v>
      </c>
      <c r="Y80" s="398"/>
      <c r="Z80" s="397" t="str">
        <f t="shared" ref="Z80" si="2">IF(Z79&gt;AA79,"○",IF(Z79&lt;AA79,"×",IF(Z79=AA79,"△")))</f>
        <v>△</v>
      </c>
      <c r="AA80" s="398"/>
      <c r="AB80" s="315"/>
      <c r="AC80" s="394"/>
      <c r="AD80" s="394"/>
      <c r="AE80" s="396"/>
    </row>
    <row r="81" spans="3:31" ht="20.100000000000001" customHeight="1" x14ac:dyDescent="0.15">
      <c r="C81" s="304" t="str">
        <f>J50</f>
        <v>エスペランサＭＯＫＡ</v>
      </c>
      <c r="D81" s="305"/>
      <c r="E81" s="305"/>
      <c r="F81" s="306"/>
      <c r="G81" s="28">
        <f>J79</f>
        <v>0</v>
      </c>
      <c r="H81" s="28">
        <f>I79</f>
        <v>0</v>
      </c>
      <c r="I81" s="399"/>
      <c r="J81" s="400"/>
      <c r="K81" s="28">
        <f>N71</f>
        <v>0</v>
      </c>
      <c r="L81" s="28">
        <f>T71</f>
        <v>0</v>
      </c>
      <c r="M81" s="314">
        <f>COUNTIF(G82:L82,"○")*3+COUNTIF(G82:L82,"△")</f>
        <v>2</v>
      </c>
      <c r="N81" s="393">
        <f>O81-H81-L81</f>
        <v>0</v>
      </c>
      <c r="O81" s="393">
        <f>G81+K81</f>
        <v>0</v>
      </c>
      <c r="P81" s="395"/>
      <c r="R81" s="304" t="str">
        <f>W50</f>
        <v>合戦場フットボールクラブ</v>
      </c>
      <c r="S81" s="305"/>
      <c r="T81" s="305"/>
      <c r="U81" s="306"/>
      <c r="V81" s="28">
        <f>Y79</f>
        <v>0</v>
      </c>
      <c r="W81" s="28">
        <f>X79</f>
        <v>0</v>
      </c>
      <c r="X81" s="399"/>
      <c r="Y81" s="400"/>
      <c r="Z81" s="28">
        <f>N74</f>
        <v>0</v>
      </c>
      <c r="AA81" s="28">
        <f>T74</f>
        <v>0</v>
      </c>
      <c r="AB81" s="314">
        <f>COUNTIF(V82:AA82,"○")*3+COUNTIF(V82:AA82,"△")</f>
        <v>2</v>
      </c>
      <c r="AC81" s="393">
        <f>AD81-W81-AA81</f>
        <v>0</v>
      </c>
      <c r="AD81" s="393">
        <f>V81+Z81</f>
        <v>0</v>
      </c>
      <c r="AE81" s="395"/>
    </row>
    <row r="82" spans="3:31" ht="20.100000000000001" customHeight="1" x14ac:dyDescent="0.15">
      <c r="C82" s="307"/>
      <c r="D82" s="308"/>
      <c r="E82" s="308"/>
      <c r="F82" s="309"/>
      <c r="G82" s="397" t="str">
        <f>IF(G81&gt;H81,"○",IF(G81&lt;H81,"×",IF(G81=H81,"△")))</f>
        <v>△</v>
      </c>
      <c r="H82" s="398"/>
      <c r="I82" s="401"/>
      <c r="J82" s="402"/>
      <c r="K82" s="397" t="str">
        <f>IF(K81&gt;L81,"○",IF(K81&lt;L81,"×",IF(K81=L81,"△")))</f>
        <v>△</v>
      </c>
      <c r="L82" s="398"/>
      <c r="M82" s="315"/>
      <c r="N82" s="394"/>
      <c r="O82" s="394"/>
      <c r="P82" s="396"/>
      <c r="R82" s="307"/>
      <c r="S82" s="308"/>
      <c r="T82" s="308"/>
      <c r="U82" s="309"/>
      <c r="V82" s="397" t="str">
        <f>IF(V81&gt;W81,"○",IF(V81&lt;W81,"×",IF(V81=W81,"△")))</f>
        <v>△</v>
      </c>
      <c r="W82" s="398"/>
      <c r="X82" s="401"/>
      <c r="Y82" s="402"/>
      <c r="Z82" s="397" t="str">
        <f t="shared" ref="Z82" si="3">IF(Z81&gt;AA81,"○",IF(Z81&lt;AA81,"×",IF(Z81=AA81,"△")))</f>
        <v>△</v>
      </c>
      <c r="AA82" s="398"/>
      <c r="AB82" s="315"/>
      <c r="AC82" s="394"/>
      <c r="AD82" s="394"/>
      <c r="AE82" s="396"/>
    </row>
    <row r="83" spans="3:31" ht="20.100000000000001" customHeight="1" x14ac:dyDescent="0.15">
      <c r="C83" s="304" t="str">
        <f>N50</f>
        <v>坂西ジュニオール</v>
      </c>
      <c r="D83" s="305"/>
      <c r="E83" s="305"/>
      <c r="F83" s="306"/>
      <c r="G83" s="28">
        <f>L79</f>
        <v>0</v>
      </c>
      <c r="H83" s="28">
        <f>K79</f>
        <v>0</v>
      </c>
      <c r="I83" s="28">
        <f>L81</f>
        <v>0</v>
      </c>
      <c r="J83" s="28">
        <f>K81</f>
        <v>0</v>
      </c>
      <c r="K83" s="399"/>
      <c r="L83" s="400"/>
      <c r="M83" s="314">
        <f>COUNTIF(G84:L84,"○")*3+COUNTIF(G84:L84,"△")</f>
        <v>2</v>
      </c>
      <c r="N83" s="393">
        <f>O83-H83-J83</f>
        <v>0</v>
      </c>
      <c r="O83" s="393">
        <f>G83+I83</f>
        <v>0</v>
      </c>
      <c r="P83" s="395"/>
      <c r="R83" s="304" t="str">
        <f>AA50</f>
        <v>南河内サッカースポーツ少年団</v>
      </c>
      <c r="S83" s="305"/>
      <c r="T83" s="305"/>
      <c r="U83" s="306"/>
      <c r="V83" s="28">
        <f>AA79</f>
        <v>0</v>
      </c>
      <c r="W83" s="28">
        <f>Z79</f>
        <v>0</v>
      </c>
      <c r="X83" s="28">
        <f>AA81</f>
        <v>0</v>
      </c>
      <c r="Y83" s="28">
        <f>Z81</f>
        <v>0</v>
      </c>
      <c r="Z83" s="399"/>
      <c r="AA83" s="400"/>
      <c r="AB83" s="314">
        <f>COUNTIF(V84:AA84,"○")*3+COUNTIF(V84:AA84,"△")</f>
        <v>2</v>
      </c>
      <c r="AC83" s="393">
        <f>AD83-W83-Y83</f>
        <v>0</v>
      </c>
      <c r="AD83" s="393">
        <f>V83+X83</f>
        <v>0</v>
      </c>
      <c r="AE83" s="395"/>
    </row>
    <row r="84" spans="3:31" ht="20.100000000000001" customHeight="1" x14ac:dyDescent="0.15">
      <c r="C84" s="307"/>
      <c r="D84" s="308"/>
      <c r="E84" s="308"/>
      <c r="F84" s="309"/>
      <c r="G84" s="397" t="str">
        <f>IF(G83&gt;H83,"○",IF(G83&lt;H83,"×",IF(G83=H83,"△")))</f>
        <v>△</v>
      </c>
      <c r="H84" s="398"/>
      <c r="I84" s="397" t="str">
        <f>IF(I83&gt;J83,"○",IF(I83&lt;J83,"×",IF(I83=J83,"△")))</f>
        <v>△</v>
      </c>
      <c r="J84" s="398"/>
      <c r="K84" s="401"/>
      <c r="L84" s="402"/>
      <c r="M84" s="315"/>
      <c r="N84" s="394"/>
      <c r="O84" s="394"/>
      <c r="P84" s="396"/>
      <c r="R84" s="307"/>
      <c r="S84" s="308"/>
      <c r="T84" s="308"/>
      <c r="U84" s="309"/>
      <c r="V84" s="397" t="str">
        <f>IF(V83&gt;W83,"○",IF(V83&lt;W83,"×",IF(V83=W83,"△")))</f>
        <v>△</v>
      </c>
      <c r="W84" s="398"/>
      <c r="X84" s="397" t="str">
        <f>IF(X83&gt;Y83,"○",IF(X83&lt;Y83,"×",IF(X83=Y83,"△")))</f>
        <v>△</v>
      </c>
      <c r="Y84" s="398"/>
      <c r="Z84" s="401"/>
      <c r="AA84" s="402"/>
      <c r="AB84" s="315"/>
      <c r="AC84" s="394"/>
      <c r="AD84" s="394"/>
      <c r="AE84" s="396"/>
    </row>
    <row r="85" spans="3:31" ht="20.100000000000001" customHeight="1" x14ac:dyDescent="0.15"/>
  </sheetData>
  <mergeCells count="340"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33"/>
    <pageSetUpPr fitToPage="1"/>
  </sheetPr>
  <dimension ref="A1:X75"/>
  <sheetViews>
    <sheetView view="pageBreakPreview" zoomScale="50" zoomScaleNormal="100" zoomScaleSheetLayoutView="50" workbookViewId="0">
      <selection activeCell="T41" sqref="T41"/>
    </sheetView>
  </sheetViews>
  <sheetFormatPr defaultRowHeight="13.5" x14ac:dyDescent="0.15"/>
  <cols>
    <col min="1" max="24" width="5.625" customWidth="1"/>
  </cols>
  <sheetData>
    <row r="1" spans="1:24" ht="24.6" customHeight="1" x14ac:dyDescent="0.15">
      <c r="A1" s="354" t="str">
        <f>U12選手権②!D3</f>
        <v>■第2日　2月27日　決勝トーナメント　１・２・３回戦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6" t="s">
        <v>604</v>
      </c>
      <c r="P1" s="356"/>
      <c r="Q1" s="356"/>
      <c r="R1" s="357" t="str">
        <f>U12選手権②!A7</f>
        <v>佐野市運動公園第1多目的球技場A</v>
      </c>
      <c r="S1" s="357"/>
      <c r="T1" s="357"/>
      <c r="U1" s="357"/>
      <c r="V1" s="357"/>
      <c r="W1" s="357"/>
      <c r="X1" s="357"/>
    </row>
    <row r="2" spans="1:24" ht="24.6" customHeight="1" x14ac:dyDescent="0.15">
      <c r="A2" s="80"/>
      <c r="B2" s="80"/>
      <c r="C2" s="80"/>
      <c r="D2" s="80"/>
      <c r="E2" s="80"/>
      <c r="F2" s="440" t="s">
        <v>692</v>
      </c>
      <c r="G2" s="440"/>
      <c r="H2" s="440"/>
      <c r="I2" s="440"/>
      <c r="J2" s="440"/>
      <c r="K2" s="83"/>
      <c r="L2" s="83"/>
      <c r="O2" s="176"/>
      <c r="P2" s="176"/>
      <c r="Q2" s="176"/>
      <c r="R2" s="177"/>
      <c r="S2" s="177"/>
      <c r="T2" s="177"/>
      <c r="U2" s="177"/>
      <c r="V2" s="177"/>
      <c r="W2" s="177"/>
      <c r="X2" s="177"/>
    </row>
    <row r="3" spans="1:24" ht="20.100000000000001" customHeight="1" x14ac:dyDescent="0.15">
      <c r="M3" s="17"/>
    </row>
    <row r="4" spans="1:24" ht="20.100000000000001" customHeight="1" x14ac:dyDescent="0.15">
      <c r="F4" s="56"/>
      <c r="G4" s="5"/>
      <c r="H4" s="5"/>
      <c r="I4" s="5"/>
      <c r="J4" s="5"/>
      <c r="K4" s="5"/>
      <c r="L4" s="5"/>
      <c r="M4" s="212"/>
      <c r="N4" s="211"/>
      <c r="O4" s="5"/>
      <c r="P4" s="5"/>
      <c r="Q4" s="212"/>
      <c r="R4" s="213"/>
      <c r="S4" s="2"/>
      <c r="T4" s="2"/>
    </row>
    <row r="5" spans="1:24" ht="20.100000000000001" customHeight="1" x14ac:dyDescent="0.15">
      <c r="A5" s="1"/>
      <c r="B5" s="1"/>
      <c r="C5" s="1"/>
      <c r="D5" s="433" t="s">
        <v>500</v>
      </c>
      <c r="E5" s="434"/>
      <c r="F5" s="434"/>
      <c r="G5" s="435"/>
      <c r="H5" s="1"/>
      <c r="I5" s="1"/>
      <c r="J5" s="1"/>
      <c r="K5" s="429" t="s">
        <v>605</v>
      </c>
      <c r="L5" s="430"/>
      <c r="M5" s="431"/>
      <c r="N5" s="1"/>
      <c r="O5" s="1"/>
      <c r="P5" s="73"/>
      <c r="Q5" s="433" t="s">
        <v>501</v>
      </c>
      <c r="R5" s="434"/>
      <c r="S5" s="434"/>
      <c r="T5" s="434"/>
      <c r="U5" s="435"/>
      <c r="V5" s="1"/>
      <c r="W5" s="1"/>
      <c r="X5" s="1"/>
    </row>
    <row r="6" spans="1:24" ht="20.100000000000001" customHeight="1" x14ac:dyDescent="0.15">
      <c r="A6" s="1"/>
      <c r="B6" s="1"/>
      <c r="C6" s="1"/>
      <c r="D6" s="74"/>
      <c r="E6" s="1"/>
      <c r="F6" s="1"/>
      <c r="G6" s="73"/>
      <c r="H6" s="1"/>
      <c r="I6" s="1"/>
      <c r="J6" s="1"/>
      <c r="K6" s="1"/>
      <c r="L6" s="1"/>
      <c r="N6" s="1"/>
      <c r="O6" s="1"/>
      <c r="P6" s="77"/>
      <c r="Q6" s="74"/>
      <c r="R6" s="1"/>
      <c r="S6" s="1"/>
      <c r="T6" s="1"/>
      <c r="U6" s="77"/>
      <c r="V6" s="1"/>
      <c r="W6" s="1"/>
      <c r="X6" s="1"/>
    </row>
    <row r="7" spans="1:24" ht="20.100000000000001" customHeight="1" x14ac:dyDescent="0.15">
      <c r="A7" s="1"/>
      <c r="B7" s="1"/>
      <c r="C7" s="1"/>
      <c r="D7" s="75"/>
      <c r="E7" s="1"/>
      <c r="F7" s="1"/>
      <c r="G7" s="433" t="s">
        <v>485</v>
      </c>
      <c r="H7" s="434"/>
      <c r="I7" s="435"/>
      <c r="J7" s="1"/>
      <c r="K7" s="1"/>
      <c r="L7" s="1"/>
      <c r="N7" s="73"/>
      <c r="O7" s="433" t="s">
        <v>494</v>
      </c>
      <c r="P7" s="434"/>
      <c r="Q7" s="435"/>
      <c r="R7" s="75"/>
      <c r="S7" s="1"/>
      <c r="T7" s="1"/>
      <c r="U7" s="433" t="s">
        <v>499</v>
      </c>
      <c r="V7" s="434"/>
      <c r="W7" s="435"/>
      <c r="X7" s="1"/>
    </row>
    <row r="8" spans="1:24" ht="20.100000000000001" customHeight="1" x14ac:dyDescent="0.15">
      <c r="A8" s="1"/>
      <c r="B8" s="1"/>
      <c r="C8" s="1"/>
      <c r="D8" s="74"/>
      <c r="E8" s="1"/>
      <c r="F8" s="1"/>
      <c r="G8" s="74"/>
      <c r="H8" s="1"/>
      <c r="I8" s="73"/>
      <c r="J8" s="1"/>
      <c r="K8" s="1"/>
      <c r="L8" s="1"/>
      <c r="N8" s="73"/>
      <c r="O8" s="1"/>
      <c r="P8" s="1"/>
      <c r="Q8" s="1"/>
      <c r="R8" s="74"/>
      <c r="S8" s="1"/>
      <c r="T8" s="1"/>
      <c r="U8" s="74"/>
      <c r="V8" s="1"/>
      <c r="W8" s="73"/>
      <c r="X8" s="1"/>
    </row>
    <row r="9" spans="1:24" ht="20.100000000000001" customHeight="1" x14ac:dyDescent="0.15">
      <c r="A9" s="1"/>
      <c r="B9" s="1"/>
      <c r="C9" s="341">
        <v>1</v>
      </c>
      <c r="D9" s="341"/>
      <c r="E9" s="1"/>
      <c r="F9" s="341">
        <v>2</v>
      </c>
      <c r="G9" s="341"/>
      <c r="H9" s="1"/>
      <c r="I9" s="341">
        <v>3</v>
      </c>
      <c r="J9" s="341"/>
      <c r="K9" s="1"/>
      <c r="L9" s="1"/>
      <c r="N9" s="341">
        <v>4</v>
      </c>
      <c r="O9" s="341"/>
      <c r="P9" s="1"/>
      <c r="Q9" s="341">
        <v>5</v>
      </c>
      <c r="R9" s="341"/>
      <c r="S9" s="1"/>
      <c r="T9" s="341">
        <v>6</v>
      </c>
      <c r="U9" s="341"/>
      <c r="V9" s="1"/>
      <c r="W9" s="341">
        <v>7</v>
      </c>
      <c r="X9" s="341"/>
    </row>
    <row r="10" spans="1:24" ht="20.100000000000001" customHeight="1" x14ac:dyDescent="0.15">
      <c r="A10" s="1"/>
      <c r="B10" s="84"/>
      <c r="C10" s="432" t="str">
        <f>U12選手権②!C7</f>
        <v>A１位</v>
      </c>
      <c r="D10" s="432"/>
      <c r="E10" s="72"/>
      <c r="F10" s="432" t="str">
        <f>U12選手権②!C11</f>
        <v>B１位</v>
      </c>
      <c r="G10" s="432"/>
      <c r="H10" s="72"/>
      <c r="I10" s="432" t="str">
        <f>U12選手権②!C15</f>
        <v>C１位</v>
      </c>
      <c r="J10" s="432"/>
      <c r="K10" s="72"/>
      <c r="L10" s="72"/>
      <c r="N10" s="432" t="str">
        <f>U12選手権②!C19</f>
        <v>D１位</v>
      </c>
      <c r="O10" s="432"/>
      <c r="P10" s="72"/>
      <c r="Q10" s="432" t="str">
        <f>U12選手権②!C23</f>
        <v>E１位</v>
      </c>
      <c r="R10" s="432"/>
      <c r="S10" s="72"/>
      <c r="T10" s="432" t="str">
        <f>U12選手権②!C27</f>
        <v>F１位</v>
      </c>
      <c r="U10" s="432"/>
      <c r="V10" s="72"/>
      <c r="W10" s="432" t="str">
        <f>U12選手権②!C31</f>
        <v>G１位</v>
      </c>
      <c r="X10" s="432"/>
    </row>
    <row r="11" spans="1:24" ht="20.100000000000001" customHeight="1" x14ac:dyDescent="0.15">
      <c r="A11" s="1"/>
      <c r="B11" s="84"/>
      <c r="C11" s="432"/>
      <c r="D11" s="432"/>
      <c r="E11" s="72"/>
      <c r="F11" s="432"/>
      <c r="G11" s="432"/>
      <c r="H11" s="72"/>
      <c r="I11" s="432"/>
      <c r="J11" s="432"/>
      <c r="K11" s="72"/>
      <c r="L11" s="72"/>
      <c r="N11" s="432"/>
      <c r="O11" s="432"/>
      <c r="P11" s="72"/>
      <c r="Q11" s="432"/>
      <c r="R11" s="432"/>
      <c r="S11" s="72"/>
      <c r="T11" s="432"/>
      <c r="U11" s="432"/>
      <c r="V11" s="72"/>
      <c r="W11" s="432"/>
      <c r="X11" s="432"/>
    </row>
    <row r="12" spans="1:24" ht="20.100000000000001" customHeight="1" x14ac:dyDescent="0.15">
      <c r="A12" s="1"/>
      <c r="B12" s="84"/>
      <c r="C12" s="432"/>
      <c r="D12" s="432"/>
      <c r="E12" s="72"/>
      <c r="F12" s="432"/>
      <c r="G12" s="432"/>
      <c r="H12" s="72"/>
      <c r="I12" s="432"/>
      <c r="J12" s="432"/>
      <c r="K12" s="72"/>
      <c r="L12" s="72"/>
      <c r="N12" s="432"/>
      <c r="O12" s="432"/>
      <c r="P12" s="72"/>
      <c r="Q12" s="432"/>
      <c r="R12" s="432"/>
      <c r="S12" s="72"/>
      <c r="T12" s="432"/>
      <c r="U12" s="432"/>
      <c r="V12" s="72"/>
      <c r="W12" s="432"/>
      <c r="X12" s="432"/>
    </row>
    <row r="13" spans="1:24" ht="20.100000000000001" customHeight="1" x14ac:dyDescent="0.15">
      <c r="A13" s="1"/>
      <c r="B13" s="84"/>
      <c r="C13" s="432"/>
      <c r="D13" s="432"/>
      <c r="E13" s="72"/>
      <c r="F13" s="432"/>
      <c r="G13" s="432"/>
      <c r="H13" s="72"/>
      <c r="I13" s="432"/>
      <c r="J13" s="432"/>
      <c r="K13" s="72"/>
      <c r="L13" s="72"/>
      <c r="N13" s="432"/>
      <c r="O13" s="432"/>
      <c r="P13" s="72"/>
      <c r="Q13" s="432"/>
      <c r="R13" s="432"/>
      <c r="S13" s="72"/>
      <c r="T13" s="432"/>
      <c r="U13" s="432"/>
      <c r="V13" s="72"/>
      <c r="W13" s="432"/>
      <c r="X13" s="432"/>
    </row>
    <row r="14" spans="1:24" ht="20.100000000000001" customHeight="1" x14ac:dyDescent="0.15">
      <c r="A14" s="1"/>
      <c r="B14" s="84"/>
      <c r="C14" s="432"/>
      <c r="D14" s="432"/>
      <c r="E14" s="72"/>
      <c r="F14" s="432"/>
      <c r="G14" s="432"/>
      <c r="H14" s="72"/>
      <c r="I14" s="432"/>
      <c r="J14" s="432"/>
      <c r="K14" s="72"/>
      <c r="L14" s="72"/>
      <c r="N14" s="432"/>
      <c r="O14" s="432"/>
      <c r="P14" s="72"/>
      <c r="Q14" s="432"/>
      <c r="R14" s="432"/>
      <c r="S14" s="72"/>
      <c r="T14" s="432"/>
      <c r="U14" s="432"/>
      <c r="V14" s="72"/>
      <c r="W14" s="432"/>
      <c r="X14" s="432"/>
    </row>
    <row r="15" spans="1:24" ht="20.100000000000001" customHeight="1" x14ac:dyDescent="0.15">
      <c r="A15" s="1"/>
      <c r="B15" s="84"/>
      <c r="C15" s="432"/>
      <c r="D15" s="432"/>
      <c r="E15" s="72"/>
      <c r="F15" s="432"/>
      <c r="G15" s="432"/>
      <c r="H15" s="72"/>
      <c r="I15" s="432"/>
      <c r="J15" s="432"/>
      <c r="K15" s="72"/>
      <c r="L15" s="72"/>
      <c r="N15" s="432"/>
      <c r="O15" s="432"/>
      <c r="P15" s="72"/>
      <c r="Q15" s="432"/>
      <c r="R15" s="432"/>
      <c r="S15" s="72"/>
      <c r="T15" s="432"/>
      <c r="U15" s="432"/>
      <c r="V15" s="72"/>
      <c r="W15" s="432"/>
      <c r="X15" s="432"/>
    </row>
    <row r="16" spans="1:24" ht="20.100000000000001" customHeight="1" x14ac:dyDescent="0.15">
      <c r="A16" s="1"/>
      <c r="B16" s="84"/>
      <c r="C16" s="432"/>
      <c r="D16" s="432"/>
      <c r="E16" s="72"/>
      <c r="F16" s="432"/>
      <c r="G16" s="432"/>
      <c r="H16" s="72"/>
      <c r="I16" s="432"/>
      <c r="J16" s="432"/>
      <c r="K16" s="72"/>
      <c r="L16" s="72"/>
      <c r="N16" s="432"/>
      <c r="O16" s="432"/>
      <c r="P16" s="72"/>
      <c r="Q16" s="432"/>
      <c r="R16" s="432"/>
      <c r="S16" s="72"/>
      <c r="T16" s="432"/>
      <c r="U16" s="432"/>
      <c r="V16" s="72"/>
      <c r="W16" s="432"/>
      <c r="X16" s="432"/>
    </row>
    <row r="17" spans="1:24" ht="20.100000000000001" customHeight="1" x14ac:dyDescent="0.15">
      <c r="A17" s="1"/>
      <c r="B17" s="84"/>
      <c r="C17" s="432"/>
      <c r="D17" s="432"/>
      <c r="E17" s="72"/>
      <c r="F17" s="432"/>
      <c r="G17" s="432"/>
      <c r="H17" s="72"/>
      <c r="I17" s="432"/>
      <c r="J17" s="432"/>
      <c r="K17" s="72"/>
      <c r="L17" s="72"/>
      <c r="N17" s="432"/>
      <c r="O17" s="432"/>
      <c r="P17" s="72"/>
      <c r="Q17" s="432"/>
      <c r="R17" s="432"/>
      <c r="S17" s="72"/>
      <c r="T17" s="432"/>
      <c r="U17" s="432"/>
      <c r="V17" s="72"/>
      <c r="W17" s="432"/>
      <c r="X17" s="432"/>
    </row>
    <row r="18" spans="1:24" ht="20.100000000000001" customHeight="1" x14ac:dyDescent="0.15">
      <c r="A18" s="1"/>
      <c r="B18" s="84"/>
      <c r="C18" s="432"/>
      <c r="D18" s="432"/>
      <c r="E18" s="72"/>
      <c r="F18" s="432"/>
      <c r="G18" s="432"/>
      <c r="H18" s="72"/>
      <c r="I18" s="432"/>
      <c r="J18" s="432"/>
      <c r="K18" s="72"/>
      <c r="L18" s="72"/>
      <c r="N18" s="432"/>
      <c r="O18" s="432"/>
      <c r="P18" s="72"/>
      <c r="Q18" s="432"/>
      <c r="R18" s="432"/>
      <c r="S18" s="72"/>
      <c r="T18" s="432"/>
      <c r="U18" s="432"/>
      <c r="V18" s="72"/>
      <c r="W18" s="432"/>
      <c r="X18" s="432"/>
    </row>
    <row r="19" spans="1:24" ht="20.100000000000001" customHeight="1" x14ac:dyDescent="0.15">
      <c r="A19" s="1"/>
      <c r="B19" s="84"/>
      <c r="C19" s="432"/>
      <c r="D19" s="432"/>
      <c r="E19" s="72"/>
      <c r="F19" s="432"/>
      <c r="G19" s="432"/>
      <c r="H19" s="72"/>
      <c r="I19" s="432"/>
      <c r="J19" s="432"/>
      <c r="K19" s="72"/>
      <c r="L19" s="72"/>
      <c r="N19" s="432"/>
      <c r="O19" s="432"/>
      <c r="P19" s="72"/>
      <c r="Q19" s="432"/>
      <c r="R19" s="432"/>
      <c r="S19" s="72"/>
      <c r="T19" s="432"/>
      <c r="U19" s="432"/>
      <c r="V19" s="72"/>
      <c r="W19" s="432"/>
      <c r="X19" s="432"/>
    </row>
    <row r="20" spans="1:24" ht="20.100000000000001" customHeight="1" x14ac:dyDescent="0.1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9" t="s">
        <v>606</v>
      </c>
      <c r="U20" s="439"/>
      <c r="V20" s="439"/>
      <c r="W20" s="439"/>
      <c r="X20" s="91" t="s">
        <v>607</v>
      </c>
    </row>
    <row r="21" spans="1:24" ht="20.100000000000001" customHeight="1" x14ac:dyDescent="0.15">
      <c r="A21" s="341"/>
      <c r="B21" s="341" t="s">
        <v>608</v>
      </c>
      <c r="C21" s="441">
        <v>0.375</v>
      </c>
      <c r="D21" s="441"/>
      <c r="E21" s="250" t="str">
        <f>F10</f>
        <v>B１位</v>
      </c>
      <c r="F21" s="250"/>
      <c r="G21" s="250"/>
      <c r="H21" s="250"/>
      <c r="I21" s="437">
        <f>K21+K22</f>
        <v>0</v>
      </c>
      <c r="J21" s="436" t="s">
        <v>609</v>
      </c>
      <c r="K21" s="12">
        <v>0</v>
      </c>
      <c r="L21" s="45" t="s">
        <v>610</v>
      </c>
      <c r="M21" s="12">
        <v>0</v>
      </c>
      <c r="N21" s="436" t="s">
        <v>611</v>
      </c>
      <c r="O21" s="437">
        <f>M21+M22</f>
        <v>0</v>
      </c>
      <c r="P21" s="250" t="str">
        <f>I10</f>
        <v>C１位</v>
      </c>
      <c r="Q21" s="250"/>
      <c r="R21" s="250"/>
      <c r="S21" s="250"/>
      <c r="T21" s="438" t="s">
        <v>612</v>
      </c>
      <c r="U21" s="439"/>
      <c r="V21" s="439"/>
      <c r="W21" s="439"/>
      <c r="X21" s="428">
        <v>6</v>
      </c>
    </row>
    <row r="22" spans="1:24" ht="20.100000000000001" customHeight="1" x14ac:dyDescent="0.15">
      <c r="A22" s="341"/>
      <c r="B22" s="341"/>
      <c r="C22" s="441"/>
      <c r="D22" s="441"/>
      <c r="E22" s="250"/>
      <c r="F22" s="250"/>
      <c r="G22" s="250"/>
      <c r="H22" s="250"/>
      <c r="I22" s="437"/>
      <c r="J22" s="436"/>
      <c r="K22" s="12">
        <v>0</v>
      </c>
      <c r="L22" s="45" t="s">
        <v>610</v>
      </c>
      <c r="M22" s="12">
        <v>0</v>
      </c>
      <c r="N22" s="436"/>
      <c r="O22" s="437"/>
      <c r="P22" s="250"/>
      <c r="Q22" s="250"/>
      <c r="R22" s="250"/>
      <c r="S22" s="250"/>
      <c r="T22" s="439"/>
      <c r="U22" s="439"/>
      <c r="V22" s="439"/>
      <c r="W22" s="439"/>
      <c r="X22" s="428"/>
    </row>
    <row r="23" spans="1:24" ht="20.100000000000001" customHeight="1" x14ac:dyDescent="0.15">
      <c r="A23" s="1"/>
      <c r="B23" s="44"/>
      <c r="C23" s="44"/>
      <c r="D23" s="44"/>
      <c r="E23" s="43"/>
      <c r="F23" s="43"/>
      <c r="G23" s="43"/>
      <c r="H23" s="43"/>
      <c r="I23" s="69"/>
      <c r="J23" s="70"/>
      <c r="K23" s="69"/>
      <c r="L23" s="71"/>
      <c r="M23" s="69"/>
      <c r="N23" s="70"/>
      <c r="O23" s="69"/>
      <c r="P23" s="43"/>
      <c r="Q23" s="43"/>
      <c r="R23" s="43"/>
      <c r="S23" s="43"/>
      <c r="T23" s="91"/>
      <c r="U23" s="91"/>
      <c r="V23" s="91"/>
      <c r="W23" s="91"/>
      <c r="X23" s="63"/>
    </row>
    <row r="24" spans="1:24" ht="20.100000000000001" customHeight="1" x14ac:dyDescent="0.15">
      <c r="A24" s="341"/>
      <c r="B24" s="341" t="s">
        <v>494</v>
      </c>
      <c r="C24" s="441">
        <v>0.40277777777777773</v>
      </c>
      <c r="D24" s="441"/>
      <c r="E24" s="250" t="str">
        <f>N10</f>
        <v>D１位</v>
      </c>
      <c r="F24" s="250"/>
      <c r="G24" s="250"/>
      <c r="H24" s="250"/>
      <c r="I24" s="437">
        <f>K24+K25</f>
        <v>0</v>
      </c>
      <c r="J24" s="436" t="s">
        <v>609</v>
      </c>
      <c r="K24" s="12">
        <v>0</v>
      </c>
      <c r="L24" s="45" t="s">
        <v>610</v>
      </c>
      <c r="M24" s="12">
        <v>0</v>
      </c>
      <c r="N24" s="436" t="s">
        <v>611</v>
      </c>
      <c r="O24" s="437">
        <f>M24+M25</f>
        <v>0</v>
      </c>
      <c r="P24" s="250" t="str">
        <f>Q10</f>
        <v>E１位</v>
      </c>
      <c r="Q24" s="250"/>
      <c r="R24" s="250"/>
      <c r="S24" s="250"/>
      <c r="T24" s="438" t="s">
        <v>613</v>
      </c>
      <c r="U24" s="439"/>
      <c r="V24" s="439"/>
      <c r="W24" s="439"/>
      <c r="X24" s="428">
        <v>2</v>
      </c>
    </row>
    <row r="25" spans="1:24" ht="20.100000000000001" customHeight="1" x14ac:dyDescent="0.15">
      <c r="A25" s="341"/>
      <c r="B25" s="341"/>
      <c r="C25" s="441"/>
      <c r="D25" s="441"/>
      <c r="E25" s="250"/>
      <c r="F25" s="250"/>
      <c r="G25" s="250"/>
      <c r="H25" s="250"/>
      <c r="I25" s="437"/>
      <c r="J25" s="436"/>
      <c r="K25" s="12">
        <v>0</v>
      </c>
      <c r="L25" s="45" t="s">
        <v>610</v>
      </c>
      <c r="M25" s="12">
        <v>0</v>
      </c>
      <c r="N25" s="436"/>
      <c r="O25" s="437"/>
      <c r="P25" s="250"/>
      <c r="Q25" s="250"/>
      <c r="R25" s="250"/>
      <c r="S25" s="250"/>
      <c r="T25" s="439"/>
      <c r="U25" s="439"/>
      <c r="V25" s="439"/>
      <c r="W25" s="439"/>
      <c r="X25" s="428"/>
    </row>
    <row r="26" spans="1:24" ht="20.100000000000001" customHeight="1" x14ac:dyDescent="0.15">
      <c r="A26" s="1"/>
      <c r="B26" s="44"/>
      <c r="C26" s="44"/>
      <c r="D26" s="44"/>
      <c r="E26" s="43"/>
      <c r="F26" s="43"/>
      <c r="G26" s="43"/>
      <c r="H26" s="43"/>
      <c r="I26" s="69"/>
      <c r="J26" s="70"/>
      <c r="K26" s="69"/>
      <c r="L26" s="71"/>
      <c r="M26" s="69"/>
      <c r="N26" s="70"/>
      <c r="O26" s="69"/>
      <c r="P26" s="43"/>
      <c r="Q26" s="43"/>
      <c r="R26" s="43"/>
      <c r="S26" s="43"/>
      <c r="T26" s="91"/>
      <c r="U26" s="91"/>
      <c r="V26" s="91"/>
      <c r="W26" s="91"/>
      <c r="X26" s="63"/>
    </row>
    <row r="27" spans="1:24" ht="20.100000000000001" customHeight="1" x14ac:dyDescent="0.15">
      <c r="A27" s="341"/>
      <c r="B27" s="341" t="s">
        <v>499</v>
      </c>
      <c r="C27" s="441">
        <v>0.43055555555555558</v>
      </c>
      <c r="D27" s="441"/>
      <c r="E27" s="250" t="str">
        <f>T10</f>
        <v>F１位</v>
      </c>
      <c r="F27" s="250"/>
      <c r="G27" s="250"/>
      <c r="H27" s="250"/>
      <c r="I27" s="437">
        <f>K27+K28</f>
        <v>0</v>
      </c>
      <c r="J27" s="436" t="s">
        <v>609</v>
      </c>
      <c r="K27" s="12">
        <v>0</v>
      </c>
      <c r="L27" s="45" t="s">
        <v>610</v>
      </c>
      <c r="M27" s="12">
        <v>0</v>
      </c>
      <c r="N27" s="436" t="s">
        <v>611</v>
      </c>
      <c r="O27" s="437">
        <f>M27+M28</f>
        <v>0</v>
      </c>
      <c r="P27" s="250" t="str">
        <f>W10</f>
        <v>G１位</v>
      </c>
      <c r="Q27" s="250"/>
      <c r="R27" s="250"/>
      <c r="S27" s="250"/>
      <c r="T27" s="438" t="s">
        <v>614</v>
      </c>
      <c r="U27" s="438"/>
      <c r="V27" s="438"/>
      <c r="W27" s="438"/>
      <c r="X27" s="428">
        <v>4</v>
      </c>
    </row>
    <row r="28" spans="1:24" ht="20.100000000000001" customHeight="1" x14ac:dyDescent="0.15">
      <c r="A28" s="341"/>
      <c r="B28" s="341"/>
      <c r="C28" s="441"/>
      <c r="D28" s="441"/>
      <c r="E28" s="250"/>
      <c r="F28" s="250"/>
      <c r="G28" s="250"/>
      <c r="H28" s="250"/>
      <c r="I28" s="437"/>
      <c r="J28" s="436"/>
      <c r="K28" s="12">
        <v>0</v>
      </c>
      <c r="L28" s="45" t="s">
        <v>610</v>
      </c>
      <c r="M28" s="12">
        <v>0</v>
      </c>
      <c r="N28" s="436"/>
      <c r="O28" s="437"/>
      <c r="P28" s="250"/>
      <c r="Q28" s="250"/>
      <c r="R28" s="250"/>
      <c r="S28" s="250"/>
      <c r="T28" s="438"/>
      <c r="U28" s="438"/>
      <c r="V28" s="438"/>
      <c r="W28" s="438"/>
      <c r="X28" s="428"/>
    </row>
    <row r="29" spans="1:24" ht="20.100000000000001" customHeight="1" x14ac:dyDescent="0.15">
      <c r="A29" s="1"/>
      <c r="B29" s="44"/>
      <c r="C29" s="44"/>
      <c r="D29" s="44"/>
      <c r="E29" s="43"/>
      <c r="F29" s="43"/>
      <c r="G29" s="43"/>
      <c r="H29" s="43"/>
      <c r="I29" s="69"/>
      <c r="J29" s="70"/>
      <c r="K29" s="69"/>
      <c r="L29" s="71"/>
      <c r="M29" s="69"/>
      <c r="N29" s="70"/>
      <c r="O29" s="69"/>
      <c r="P29" s="43"/>
      <c r="Q29" s="43"/>
      <c r="R29" s="43"/>
      <c r="S29" s="43"/>
      <c r="T29" s="91"/>
      <c r="U29" s="91"/>
      <c r="V29" s="91"/>
      <c r="W29" s="91"/>
      <c r="X29" s="63"/>
    </row>
    <row r="30" spans="1:24" ht="20.100000000000001" customHeight="1" x14ac:dyDescent="0.15">
      <c r="A30" s="341"/>
      <c r="B30" s="341" t="s">
        <v>500</v>
      </c>
      <c r="C30" s="441">
        <v>0.45833333333333331</v>
      </c>
      <c r="D30" s="441"/>
      <c r="E30" s="250" t="str">
        <f>C10</f>
        <v>A１位</v>
      </c>
      <c r="F30" s="250"/>
      <c r="G30" s="250"/>
      <c r="H30" s="250"/>
      <c r="I30" s="437">
        <f>K30+K31</f>
        <v>0</v>
      </c>
      <c r="J30" s="436" t="s">
        <v>609</v>
      </c>
      <c r="K30" s="12">
        <v>0</v>
      </c>
      <c r="L30" s="45" t="s">
        <v>610</v>
      </c>
      <c r="M30" s="12">
        <v>0</v>
      </c>
      <c r="N30" s="436" t="s">
        <v>611</v>
      </c>
      <c r="O30" s="437">
        <f>M30+M31</f>
        <v>0</v>
      </c>
      <c r="P30" s="250" t="s">
        <v>615</v>
      </c>
      <c r="Q30" s="250"/>
      <c r="R30" s="250"/>
      <c r="S30" s="250"/>
      <c r="T30" s="438" t="s">
        <v>616</v>
      </c>
      <c r="U30" s="438"/>
      <c r="V30" s="438"/>
      <c r="W30" s="438"/>
      <c r="X30" s="428">
        <v>5</v>
      </c>
    </row>
    <row r="31" spans="1:24" ht="20.100000000000001" customHeight="1" x14ac:dyDescent="0.15">
      <c r="A31" s="341"/>
      <c r="B31" s="341"/>
      <c r="C31" s="441"/>
      <c r="D31" s="441"/>
      <c r="E31" s="250"/>
      <c r="F31" s="250"/>
      <c r="G31" s="250"/>
      <c r="H31" s="250"/>
      <c r="I31" s="437"/>
      <c r="J31" s="436"/>
      <c r="K31" s="12">
        <v>0</v>
      </c>
      <c r="L31" s="45" t="s">
        <v>610</v>
      </c>
      <c r="M31" s="12">
        <v>0</v>
      </c>
      <c r="N31" s="436"/>
      <c r="O31" s="437"/>
      <c r="P31" s="250"/>
      <c r="Q31" s="250"/>
      <c r="R31" s="250"/>
      <c r="S31" s="250"/>
      <c r="T31" s="438"/>
      <c r="U31" s="438"/>
      <c r="V31" s="438"/>
      <c r="W31" s="438"/>
      <c r="X31" s="428"/>
    </row>
    <row r="32" spans="1:24" ht="20.100000000000001" customHeight="1" x14ac:dyDescent="0.15">
      <c r="A32" s="1"/>
      <c r="B32" s="1"/>
      <c r="C32" s="44"/>
      <c r="D32" s="44"/>
      <c r="E32" s="44"/>
      <c r="F32" s="44"/>
      <c r="G32" s="44"/>
      <c r="H32" s="44"/>
      <c r="I32" s="68"/>
      <c r="J32" s="1"/>
      <c r="K32" s="68"/>
      <c r="L32" s="1"/>
      <c r="M32" s="68"/>
      <c r="N32" s="1"/>
      <c r="O32" s="68"/>
      <c r="P32" s="44"/>
      <c r="Q32" s="44"/>
      <c r="R32" s="44"/>
      <c r="S32" s="44"/>
      <c r="T32" s="91"/>
      <c r="U32" s="91"/>
      <c r="V32" s="91"/>
      <c r="W32" s="91"/>
      <c r="X32" s="63"/>
    </row>
    <row r="33" spans="1:24" ht="20.100000000000001" customHeight="1" x14ac:dyDescent="0.15">
      <c r="A33" s="341"/>
      <c r="B33" s="341" t="s">
        <v>501</v>
      </c>
      <c r="C33" s="441">
        <v>0.4861111111111111</v>
      </c>
      <c r="D33" s="441"/>
      <c r="E33" s="341" t="s">
        <v>617</v>
      </c>
      <c r="F33" s="341"/>
      <c r="G33" s="341"/>
      <c r="H33" s="341"/>
      <c r="I33" s="437">
        <f>K33+K34</f>
        <v>0</v>
      </c>
      <c r="J33" s="436" t="s">
        <v>609</v>
      </c>
      <c r="K33" s="12">
        <v>0</v>
      </c>
      <c r="L33" s="45" t="s">
        <v>610</v>
      </c>
      <c r="M33" s="12">
        <v>0</v>
      </c>
      <c r="N33" s="436" t="s">
        <v>611</v>
      </c>
      <c r="O33" s="437">
        <f>M33+M34</f>
        <v>0</v>
      </c>
      <c r="P33" s="341" t="s">
        <v>618</v>
      </c>
      <c r="Q33" s="341"/>
      <c r="R33" s="341"/>
      <c r="S33" s="341"/>
      <c r="T33" s="438" t="s">
        <v>619</v>
      </c>
      <c r="U33" s="438"/>
      <c r="V33" s="438"/>
      <c r="W33" s="438"/>
      <c r="X33" s="428">
        <v>1</v>
      </c>
    </row>
    <row r="34" spans="1:24" ht="20.100000000000001" customHeight="1" x14ac:dyDescent="0.15">
      <c r="A34" s="341"/>
      <c r="B34" s="341"/>
      <c r="C34" s="441"/>
      <c r="D34" s="441"/>
      <c r="E34" s="341"/>
      <c r="F34" s="341"/>
      <c r="G34" s="341"/>
      <c r="H34" s="341"/>
      <c r="I34" s="437"/>
      <c r="J34" s="436"/>
      <c r="K34" s="12">
        <v>0</v>
      </c>
      <c r="L34" s="45" t="s">
        <v>610</v>
      </c>
      <c r="M34" s="12">
        <v>0</v>
      </c>
      <c r="N34" s="436"/>
      <c r="O34" s="437"/>
      <c r="P34" s="341"/>
      <c r="Q34" s="341"/>
      <c r="R34" s="341"/>
      <c r="S34" s="341"/>
      <c r="T34" s="438"/>
      <c r="U34" s="438"/>
      <c r="V34" s="438"/>
      <c r="W34" s="438"/>
      <c r="X34" s="428"/>
    </row>
    <row r="35" spans="1:24" ht="20.100000000000001" customHeight="1" x14ac:dyDescent="0.15">
      <c r="A35" s="44"/>
      <c r="B35" s="44"/>
      <c r="C35" s="85"/>
      <c r="D35" s="85"/>
      <c r="E35" s="44"/>
      <c r="F35" s="44"/>
      <c r="G35" s="44"/>
      <c r="H35" s="44"/>
      <c r="I35" s="12"/>
      <c r="J35" s="79"/>
      <c r="K35" s="12"/>
      <c r="L35" s="45"/>
      <c r="M35" s="12"/>
      <c r="N35" s="79"/>
      <c r="O35" s="12"/>
      <c r="P35" s="44"/>
      <c r="Q35" s="44"/>
      <c r="R35" s="44"/>
      <c r="S35" s="44"/>
      <c r="T35" s="63"/>
      <c r="U35" s="63"/>
      <c r="V35" s="63"/>
      <c r="W35" s="63"/>
      <c r="X35" s="50"/>
    </row>
    <row r="36" spans="1:24" ht="20.100000000000001" customHeight="1" x14ac:dyDescent="0.15">
      <c r="A36" s="341"/>
      <c r="B36" s="341" t="s">
        <v>668</v>
      </c>
      <c r="C36" s="441">
        <v>0.53472222222222221</v>
      </c>
      <c r="D36" s="441"/>
      <c r="E36" s="341" t="s">
        <v>669</v>
      </c>
      <c r="F36" s="341"/>
      <c r="G36" s="341"/>
      <c r="H36" s="341"/>
      <c r="I36" s="437">
        <f>K36+K37</f>
        <v>0</v>
      </c>
      <c r="J36" s="436" t="s">
        <v>609</v>
      </c>
      <c r="K36" s="191">
        <v>0</v>
      </c>
      <c r="L36" s="187" t="s">
        <v>610</v>
      </c>
      <c r="M36" s="191">
        <v>0</v>
      </c>
      <c r="N36" s="436" t="s">
        <v>611</v>
      </c>
      <c r="O36" s="437">
        <f>M36+M37</f>
        <v>0</v>
      </c>
      <c r="P36" s="341" t="s">
        <v>675</v>
      </c>
      <c r="Q36" s="341"/>
      <c r="R36" s="341"/>
      <c r="S36" s="341"/>
      <c r="T36" s="438" t="s">
        <v>670</v>
      </c>
      <c r="U36" s="438"/>
      <c r="V36" s="438"/>
      <c r="W36" s="438"/>
      <c r="X36" s="428" t="s">
        <v>671</v>
      </c>
    </row>
    <row r="37" spans="1:24" ht="20.100000000000001" customHeight="1" x14ac:dyDescent="0.15">
      <c r="A37" s="341"/>
      <c r="B37" s="341"/>
      <c r="C37" s="441"/>
      <c r="D37" s="441"/>
      <c r="E37" s="341"/>
      <c r="F37" s="341"/>
      <c r="G37" s="341"/>
      <c r="H37" s="341"/>
      <c r="I37" s="437"/>
      <c r="J37" s="436"/>
      <c r="K37" s="191">
        <v>0</v>
      </c>
      <c r="L37" s="187" t="s">
        <v>610</v>
      </c>
      <c r="M37" s="191">
        <v>0</v>
      </c>
      <c r="N37" s="436"/>
      <c r="O37" s="437"/>
      <c r="P37" s="341"/>
      <c r="Q37" s="341"/>
      <c r="R37" s="341"/>
      <c r="S37" s="341"/>
      <c r="T37" s="438"/>
      <c r="U37" s="438"/>
      <c r="V37" s="438"/>
      <c r="W37" s="438"/>
      <c r="X37" s="428"/>
    </row>
    <row r="38" spans="1:24" ht="20.100000000000001" customHeight="1" x14ac:dyDescent="0.15">
      <c r="A38" s="174"/>
      <c r="B38" s="174"/>
      <c r="C38" s="182"/>
      <c r="D38" s="182"/>
      <c r="E38" s="174"/>
      <c r="F38" s="174"/>
      <c r="G38" s="174"/>
      <c r="H38" s="174"/>
      <c r="I38" s="179"/>
      <c r="J38" s="180"/>
      <c r="K38" s="179"/>
      <c r="L38" s="175"/>
      <c r="M38" s="179"/>
      <c r="N38" s="180"/>
      <c r="O38" s="179"/>
      <c r="P38" s="174"/>
      <c r="Q38" s="174"/>
      <c r="R38" s="174"/>
      <c r="S38" s="174"/>
      <c r="T38" s="181"/>
      <c r="U38" s="181"/>
      <c r="V38" s="181"/>
      <c r="W38" s="181"/>
      <c r="X38" s="178"/>
    </row>
    <row r="39" spans="1:24" ht="20.100000000000001" customHeight="1" x14ac:dyDescent="0.15">
      <c r="A39" s="174"/>
      <c r="B39" s="174"/>
      <c r="C39" s="182"/>
      <c r="D39" s="182"/>
      <c r="E39" s="174"/>
      <c r="F39" s="174"/>
      <c r="G39" s="174"/>
      <c r="H39" s="174"/>
      <c r="I39" s="179"/>
      <c r="J39" s="180"/>
      <c r="K39" s="179"/>
      <c r="L39" s="175"/>
      <c r="M39" s="179"/>
      <c r="N39" s="180"/>
      <c r="O39" s="179"/>
      <c r="P39" s="174"/>
      <c r="Q39" s="174"/>
      <c r="R39" s="174"/>
      <c r="S39" s="174"/>
      <c r="T39" s="181"/>
      <c r="U39" s="181"/>
      <c r="V39" s="181"/>
      <c r="W39" s="181"/>
      <c r="X39" s="178"/>
    </row>
    <row r="40" spans="1:24" ht="24.6" customHeight="1" x14ac:dyDescent="0.15">
      <c r="A40" s="354" t="str">
        <f>A1</f>
        <v>■第2日　2月27日　決勝トーナメント　１・２・３回戦</v>
      </c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6" t="s">
        <v>620</v>
      </c>
      <c r="P40" s="356"/>
      <c r="Q40" s="356"/>
      <c r="R40" s="357" t="str">
        <f>U12選手権②!A35</f>
        <v>真岡市総合運動公園運動広場A</v>
      </c>
      <c r="S40" s="357"/>
      <c r="T40" s="357"/>
      <c r="U40" s="357"/>
      <c r="V40" s="357"/>
      <c r="W40" s="357"/>
      <c r="X40" s="357"/>
    </row>
    <row r="41" spans="1:24" ht="24.6" customHeight="1" x14ac:dyDescent="0.15">
      <c r="A41" s="80"/>
      <c r="B41" s="80"/>
      <c r="C41" s="80"/>
      <c r="D41" s="80"/>
      <c r="E41" s="80"/>
      <c r="F41" s="355">
        <f>U12選手権②!D6</f>
        <v>44619</v>
      </c>
      <c r="G41" s="355"/>
      <c r="H41" s="355"/>
      <c r="I41" s="80"/>
      <c r="K41" s="83"/>
      <c r="L41" s="83"/>
      <c r="O41" s="176"/>
      <c r="P41" s="176"/>
      <c r="Q41" s="176"/>
      <c r="R41" s="177"/>
      <c r="S41" s="177"/>
      <c r="T41" s="177"/>
      <c r="U41" s="177"/>
      <c r="V41" s="177"/>
      <c r="W41" s="177"/>
      <c r="X41" s="177"/>
    </row>
    <row r="42" spans="1:24" ht="20.100000000000001" customHeight="1" x14ac:dyDescent="0.15">
      <c r="L42" s="19"/>
    </row>
    <row r="43" spans="1:24" ht="20.100000000000001" customHeight="1" x14ac:dyDescent="0.15">
      <c r="F43" s="214"/>
      <c r="G43" s="212"/>
      <c r="H43" s="5"/>
      <c r="I43" s="5"/>
      <c r="J43" s="5"/>
      <c r="K43" s="5"/>
      <c r="L43" s="5"/>
      <c r="M43" s="5"/>
      <c r="N43" s="211"/>
      <c r="O43" s="211"/>
      <c r="P43" s="5"/>
      <c r="Q43" s="5"/>
      <c r="R43" s="213"/>
      <c r="S43" s="2"/>
      <c r="T43" s="2"/>
    </row>
    <row r="44" spans="1:24" ht="20.100000000000001" customHeight="1" x14ac:dyDescent="0.15">
      <c r="A44" s="1"/>
      <c r="B44" s="1"/>
      <c r="C44" s="1"/>
      <c r="D44" s="433" t="s">
        <v>499</v>
      </c>
      <c r="E44" s="434"/>
      <c r="F44" s="434"/>
      <c r="G44" s="435"/>
      <c r="H44" s="74"/>
      <c r="I44" s="1"/>
      <c r="J44" s="1"/>
      <c r="K44" s="429" t="s">
        <v>621</v>
      </c>
      <c r="L44" s="430"/>
      <c r="M44" s="431"/>
      <c r="N44" s="1"/>
      <c r="O44" s="1"/>
      <c r="P44" s="73"/>
      <c r="Q44" s="433" t="s">
        <v>500</v>
      </c>
      <c r="R44" s="434"/>
      <c r="S44" s="434"/>
      <c r="T44" s="435"/>
      <c r="U44" s="74"/>
      <c r="W44" s="1"/>
      <c r="X44" s="1"/>
    </row>
    <row r="45" spans="1:24" ht="20.100000000000001" customHeight="1" x14ac:dyDescent="0.15">
      <c r="A45" s="1"/>
      <c r="B45" s="1"/>
      <c r="C45" s="1"/>
      <c r="D45" s="74"/>
      <c r="E45" s="1"/>
      <c r="F45" s="1"/>
      <c r="G45" s="77"/>
      <c r="H45" s="76"/>
      <c r="I45" s="76"/>
      <c r="J45" s="1"/>
      <c r="M45" s="1"/>
      <c r="N45" s="1"/>
      <c r="O45" s="1"/>
      <c r="P45" s="77"/>
      <c r="Q45" s="74"/>
      <c r="R45" s="1"/>
      <c r="S45" s="1"/>
      <c r="T45" s="73"/>
      <c r="U45" s="1"/>
      <c r="W45" s="1"/>
      <c r="X45" s="1"/>
    </row>
    <row r="46" spans="1:24" ht="20.100000000000001" customHeight="1" x14ac:dyDescent="0.15">
      <c r="A46" s="1"/>
      <c r="B46" s="1"/>
      <c r="C46" s="1"/>
      <c r="D46" s="75"/>
      <c r="E46" s="1"/>
      <c r="F46" s="1"/>
      <c r="G46" s="433" t="s">
        <v>485</v>
      </c>
      <c r="H46" s="434"/>
      <c r="I46" s="435"/>
      <c r="J46" s="74"/>
      <c r="M46" s="1"/>
      <c r="N46" s="73"/>
      <c r="O46" s="433" t="s">
        <v>494</v>
      </c>
      <c r="P46" s="434"/>
      <c r="Q46" s="435"/>
      <c r="R46" s="75"/>
      <c r="S46" s="1"/>
      <c r="T46" s="73"/>
      <c r="U46" s="1"/>
      <c r="W46" s="1"/>
      <c r="X46" s="1"/>
    </row>
    <row r="47" spans="1:24" ht="20.100000000000001" customHeight="1" x14ac:dyDescent="0.15">
      <c r="A47" s="1"/>
      <c r="B47" s="1"/>
      <c r="C47" s="1"/>
      <c r="D47" s="74"/>
      <c r="E47" s="1"/>
      <c r="F47" s="73"/>
      <c r="G47" s="1"/>
      <c r="H47" s="1"/>
      <c r="I47" s="1"/>
      <c r="J47" s="74"/>
      <c r="M47" s="1"/>
      <c r="N47" s="73"/>
      <c r="O47" s="1"/>
      <c r="P47" s="1"/>
      <c r="Q47" s="1"/>
      <c r="R47" s="74"/>
      <c r="S47" s="1"/>
      <c r="T47" s="73"/>
      <c r="U47" s="1"/>
      <c r="W47" s="1"/>
      <c r="X47" s="1"/>
    </row>
    <row r="48" spans="1:24" ht="20.100000000000001" customHeight="1" x14ac:dyDescent="0.15">
      <c r="A48" s="1"/>
      <c r="B48" s="1"/>
      <c r="C48" s="341">
        <v>1</v>
      </c>
      <c r="D48" s="341"/>
      <c r="E48" s="1"/>
      <c r="F48" s="341">
        <v>2</v>
      </c>
      <c r="G48" s="341"/>
      <c r="H48" s="1"/>
      <c r="I48" s="341">
        <v>3</v>
      </c>
      <c r="J48" s="341"/>
      <c r="M48" s="1"/>
      <c r="N48" s="341">
        <v>4</v>
      </c>
      <c r="O48" s="341"/>
      <c r="P48" s="1"/>
      <c r="Q48" s="341">
        <v>5</v>
      </c>
      <c r="R48" s="341"/>
      <c r="S48" s="1"/>
      <c r="T48" s="341">
        <v>6</v>
      </c>
      <c r="U48" s="341"/>
      <c r="W48" s="1"/>
      <c r="X48" s="1"/>
    </row>
    <row r="49" spans="1:24" ht="20.100000000000001" customHeight="1" x14ac:dyDescent="0.15">
      <c r="A49" s="1"/>
      <c r="B49" s="84"/>
      <c r="C49" s="432" t="s">
        <v>622</v>
      </c>
      <c r="D49" s="432"/>
      <c r="E49" s="72"/>
      <c r="F49" s="432" t="s">
        <v>623</v>
      </c>
      <c r="G49" s="432"/>
      <c r="H49" s="72"/>
      <c r="I49" s="432" t="s">
        <v>624</v>
      </c>
      <c r="J49" s="432"/>
      <c r="M49" s="72"/>
      <c r="N49" s="432" t="s">
        <v>625</v>
      </c>
      <c r="O49" s="432"/>
      <c r="P49" s="72"/>
      <c r="Q49" s="432" t="s">
        <v>626</v>
      </c>
      <c r="R49" s="432"/>
      <c r="S49" s="72"/>
      <c r="T49" s="432" t="s">
        <v>627</v>
      </c>
      <c r="U49" s="432"/>
      <c r="W49" s="72"/>
      <c r="X49" s="84"/>
    </row>
    <row r="50" spans="1:24" ht="20.100000000000001" customHeight="1" x14ac:dyDescent="0.15">
      <c r="A50" s="1"/>
      <c r="B50" s="84"/>
      <c r="C50" s="432"/>
      <c r="D50" s="432"/>
      <c r="E50" s="72"/>
      <c r="F50" s="432"/>
      <c r="G50" s="432"/>
      <c r="H50" s="72"/>
      <c r="I50" s="432"/>
      <c r="J50" s="432"/>
      <c r="M50" s="72"/>
      <c r="N50" s="432"/>
      <c r="O50" s="432"/>
      <c r="P50" s="72"/>
      <c r="Q50" s="432"/>
      <c r="R50" s="432"/>
      <c r="S50" s="72"/>
      <c r="T50" s="432"/>
      <c r="U50" s="432"/>
      <c r="W50" s="72"/>
      <c r="X50" s="84"/>
    </row>
    <row r="51" spans="1:24" ht="20.100000000000001" customHeight="1" x14ac:dyDescent="0.15">
      <c r="A51" s="1"/>
      <c r="B51" s="84"/>
      <c r="C51" s="432"/>
      <c r="D51" s="432"/>
      <c r="E51" s="72"/>
      <c r="F51" s="432"/>
      <c r="G51" s="432"/>
      <c r="H51" s="72"/>
      <c r="I51" s="432"/>
      <c r="J51" s="432"/>
      <c r="M51" s="72"/>
      <c r="N51" s="432"/>
      <c r="O51" s="432"/>
      <c r="P51" s="72"/>
      <c r="Q51" s="432"/>
      <c r="R51" s="432"/>
      <c r="S51" s="72"/>
      <c r="T51" s="432"/>
      <c r="U51" s="432"/>
      <c r="W51" s="72"/>
      <c r="X51" s="84"/>
    </row>
    <row r="52" spans="1:24" ht="20.100000000000001" customHeight="1" x14ac:dyDescent="0.15">
      <c r="A52" s="1"/>
      <c r="B52" s="84"/>
      <c r="C52" s="432"/>
      <c r="D52" s="432"/>
      <c r="E52" s="72"/>
      <c r="F52" s="432"/>
      <c r="G52" s="432"/>
      <c r="H52" s="72"/>
      <c r="I52" s="432"/>
      <c r="J52" s="432"/>
      <c r="M52" s="72"/>
      <c r="N52" s="432"/>
      <c r="O52" s="432"/>
      <c r="P52" s="72"/>
      <c r="Q52" s="432"/>
      <c r="R52" s="432"/>
      <c r="S52" s="72"/>
      <c r="T52" s="432"/>
      <c r="U52" s="432"/>
      <c r="W52" s="72"/>
      <c r="X52" s="84"/>
    </row>
    <row r="53" spans="1:24" ht="20.100000000000001" customHeight="1" x14ac:dyDescent="0.15">
      <c r="A53" s="1"/>
      <c r="B53" s="84"/>
      <c r="C53" s="432"/>
      <c r="D53" s="432"/>
      <c r="E53" s="72"/>
      <c r="F53" s="432"/>
      <c r="G53" s="432"/>
      <c r="H53" s="72"/>
      <c r="I53" s="432"/>
      <c r="J53" s="432"/>
      <c r="M53" s="72"/>
      <c r="N53" s="432"/>
      <c r="O53" s="432"/>
      <c r="P53" s="72"/>
      <c r="Q53" s="432"/>
      <c r="R53" s="432"/>
      <c r="S53" s="72"/>
      <c r="T53" s="432"/>
      <c r="U53" s="432"/>
      <c r="W53" s="72"/>
      <c r="X53" s="84"/>
    </row>
    <row r="54" spans="1:24" ht="20.100000000000001" customHeight="1" x14ac:dyDescent="0.15">
      <c r="A54" s="1"/>
      <c r="B54" s="84"/>
      <c r="C54" s="432"/>
      <c r="D54" s="432"/>
      <c r="E54" s="72"/>
      <c r="F54" s="432"/>
      <c r="G54" s="432"/>
      <c r="H54" s="72"/>
      <c r="I54" s="432"/>
      <c r="J54" s="432"/>
      <c r="M54" s="72"/>
      <c r="N54" s="432"/>
      <c r="O54" s="432"/>
      <c r="P54" s="72"/>
      <c r="Q54" s="432"/>
      <c r="R54" s="432"/>
      <c r="S54" s="72"/>
      <c r="T54" s="432"/>
      <c r="U54" s="432"/>
      <c r="W54" s="72"/>
      <c r="X54" s="84"/>
    </row>
    <row r="55" spans="1:24" ht="20.100000000000001" customHeight="1" x14ac:dyDescent="0.15">
      <c r="A55" s="1"/>
      <c r="B55" s="84"/>
      <c r="C55" s="432"/>
      <c r="D55" s="432"/>
      <c r="E55" s="72"/>
      <c r="F55" s="432"/>
      <c r="G55" s="432"/>
      <c r="H55" s="72"/>
      <c r="I55" s="432"/>
      <c r="J55" s="432"/>
      <c r="M55" s="72"/>
      <c r="N55" s="432"/>
      <c r="O55" s="432"/>
      <c r="P55" s="72"/>
      <c r="Q55" s="432"/>
      <c r="R55" s="432"/>
      <c r="S55" s="72"/>
      <c r="T55" s="432"/>
      <c r="U55" s="432"/>
      <c r="W55" s="72"/>
      <c r="X55" s="84"/>
    </row>
    <row r="56" spans="1:24" ht="20.100000000000001" customHeight="1" x14ac:dyDescent="0.15">
      <c r="A56" s="1"/>
      <c r="B56" s="84"/>
      <c r="C56" s="432"/>
      <c r="D56" s="432"/>
      <c r="E56" s="72"/>
      <c r="F56" s="432"/>
      <c r="G56" s="432"/>
      <c r="H56" s="72"/>
      <c r="I56" s="432"/>
      <c r="J56" s="432"/>
      <c r="M56" s="72"/>
      <c r="N56" s="432"/>
      <c r="O56" s="432"/>
      <c r="P56" s="72"/>
      <c r="Q56" s="432"/>
      <c r="R56" s="432"/>
      <c r="S56" s="72"/>
      <c r="T56" s="432"/>
      <c r="U56" s="432"/>
      <c r="W56" s="72"/>
      <c r="X56" s="84"/>
    </row>
    <row r="57" spans="1:24" ht="20.100000000000001" customHeight="1" x14ac:dyDescent="0.15">
      <c r="A57" s="1"/>
      <c r="B57" s="84"/>
      <c r="C57" s="432"/>
      <c r="D57" s="432"/>
      <c r="E57" s="72"/>
      <c r="F57" s="432"/>
      <c r="G57" s="432"/>
      <c r="H57" s="72"/>
      <c r="I57" s="432"/>
      <c r="J57" s="432"/>
      <c r="M57" s="72"/>
      <c r="N57" s="432"/>
      <c r="O57" s="432"/>
      <c r="P57" s="72"/>
      <c r="Q57" s="432"/>
      <c r="R57" s="432"/>
      <c r="S57" s="72"/>
      <c r="T57" s="432"/>
      <c r="U57" s="432"/>
      <c r="W57" s="72"/>
      <c r="X57" s="84"/>
    </row>
    <row r="58" spans="1:24" ht="20.100000000000001" customHeight="1" x14ac:dyDescent="0.15">
      <c r="A58" s="1"/>
      <c r="B58" s="84"/>
      <c r="C58" s="432"/>
      <c r="D58" s="432"/>
      <c r="E58" s="72"/>
      <c r="F58" s="432"/>
      <c r="G58" s="432"/>
      <c r="H58" s="72"/>
      <c r="I58" s="432"/>
      <c r="J58" s="432"/>
      <c r="M58" s="72"/>
      <c r="N58" s="432"/>
      <c r="O58" s="432"/>
      <c r="P58" s="72"/>
      <c r="Q58" s="432"/>
      <c r="R58" s="432"/>
      <c r="S58" s="72"/>
      <c r="T58" s="432"/>
      <c r="U58" s="432"/>
      <c r="W58" s="72"/>
      <c r="X58" s="84"/>
    </row>
    <row r="59" spans="1:24" ht="20.100000000000001" customHeight="1" x14ac:dyDescent="0.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39" t="s">
        <v>606</v>
      </c>
      <c r="U59" s="439"/>
      <c r="V59" s="439"/>
      <c r="W59" s="439"/>
      <c r="X59" s="91" t="s">
        <v>607</v>
      </c>
    </row>
    <row r="60" spans="1:24" ht="20.100000000000001" customHeight="1" x14ac:dyDescent="0.15">
      <c r="A60" s="341"/>
      <c r="B60" s="341" t="s">
        <v>485</v>
      </c>
      <c r="C60" s="441">
        <v>0.375</v>
      </c>
      <c r="D60" s="441"/>
      <c r="E60" s="250" t="str">
        <f>F49</f>
        <v>I１位</v>
      </c>
      <c r="F60" s="250"/>
      <c r="G60" s="250"/>
      <c r="H60" s="250"/>
      <c r="I60" s="437">
        <f>K60+K61</f>
        <v>0</v>
      </c>
      <c r="J60" s="436" t="s">
        <v>609</v>
      </c>
      <c r="K60" s="12">
        <v>0</v>
      </c>
      <c r="L60" s="45" t="s">
        <v>610</v>
      </c>
      <c r="M60" s="12">
        <v>0</v>
      </c>
      <c r="N60" s="436" t="s">
        <v>611</v>
      </c>
      <c r="O60" s="437">
        <f>M60+M61</f>
        <v>0</v>
      </c>
      <c r="P60" s="250" t="str">
        <f>I49</f>
        <v>J１位</v>
      </c>
      <c r="Q60" s="250"/>
      <c r="R60" s="250"/>
      <c r="S60" s="250"/>
      <c r="T60" s="438" t="s">
        <v>628</v>
      </c>
      <c r="U60" s="439"/>
      <c r="V60" s="439"/>
      <c r="W60" s="439"/>
      <c r="X60" s="428">
        <v>1</v>
      </c>
    </row>
    <row r="61" spans="1:24" ht="20.100000000000001" customHeight="1" x14ac:dyDescent="0.15">
      <c r="A61" s="341"/>
      <c r="B61" s="341"/>
      <c r="C61" s="441"/>
      <c r="D61" s="441"/>
      <c r="E61" s="250"/>
      <c r="F61" s="250"/>
      <c r="G61" s="250"/>
      <c r="H61" s="250"/>
      <c r="I61" s="437"/>
      <c r="J61" s="436"/>
      <c r="K61" s="12">
        <v>0</v>
      </c>
      <c r="L61" s="45" t="s">
        <v>610</v>
      </c>
      <c r="M61" s="12">
        <v>0</v>
      </c>
      <c r="N61" s="436"/>
      <c r="O61" s="437"/>
      <c r="P61" s="250"/>
      <c r="Q61" s="250"/>
      <c r="R61" s="250"/>
      <c r="S61" s="250"/>
      <c r="T61" s="439"/>
      <c r="U61" s="439"/>
      <c r="V61" s="439"/>
      <c r="W61" s="439"/>
      <c r="X61" s="428"/>
    </row>
    <row r="62" spans="1:24" ht="20.100000000000001" customHeight="1" x14ac:dyDescent="0.15">
      <c r="A62" s="1"/>
      <c r="B62" s="44"/>
      <c r="C62" s="44"/>
      <c r="D62" s="44"/>
      <c r="E62" s="43"/>
      <c r="F62" s="43"/>
      <c r="G62" s="43"/>
      <c r="H62" s="43"/>
      <c r="I62" s="69"/>
      <c r="J62" s="70"/>
      <c r="K62" s="69"/>
      <c r="L62" s="71"/>
      <c r="M62" s="69"/>
      <c r="N62" s="70"/>
      <c r="O62" s="69"/>
      <c r="P62" s="43"/>
      <c r="Q62" s="43"/>
      <c r="R62" s="43"/>
      <c r="S62" s="43"/>
      <c r="T62" s="91"/>
      <c r="U62" s="91"/>
      <c r="V62" s="91"/>
      <c r="W62" s="91"/>
      <c r="X62" s="63"/>
    </row>
    <row r="63" spans="1:24" ht="20.100000000000001" customHeight="1" x14ac:dyDescent="0.15">
      <c r="A63" s="341"/>
      <c r="B63" s="341" t="s">
        <v>494</v>
      </c>
      <c r="C63" s="441">
        <v>0.40277777777777773</v>
      </c>
      <c r="D63" s="441"/>
      <c r="E63" s="250" t="str">
        <f>N49</f>
        <v>K１位</v>
      </c>
      <c r="F63" s="250"/>
      <c r="G63" s="250"/>
      <c r="H63" s="250"/>
      <c r="I63" s="437">
        <f>K63+K64</f>
        <v>0</v>
      </c>
      <c r="J63" s="436" t="s">
        <v>609</v>
      </c>
      <c r="K63" s="12">
        <v>0</v>
      </c>
      <c r="L63" s="45" t="s">
        <v>610</v>
      </c>
      <c r="M63" s="12">
        <v>0</v>
      </c>
      <c r="N63" s="436" t="s">
        <v>611</v>
      </c>
      <c r="O63" s="437">
        <f>M63+M64</f>
        <v>0</v>
      </c>
      <c r="P63" s="250" t="str">
        <f>Q49</f>
        <v>L１位</v>
      </c>
      <c r="Q63" s="250"/>
      <c r="R63" s="250"/>
      <c r="S63" s="250"/>
      <c r="T63" s="438" t="s">
        <v>629</v>
      </c>
      <c r="U63" s="439"/>
      <c r="V63" s="439"/>
      <c r="W63" s="439"/>
      <c r="X63" s="428">
        <v>6</v>
      </c>
    </row>
    <row r="64" spans="1:24" ht="20.100000000000001" customHeight="1" x14ac:dyDescent="0.15">
      <c r="A64" s="341"/>
      <c r="B64" s="341"/>
      <c r="C64" s="441"/>
      <c r="D64" s="441"/>
      <c r="E64" s="250"/>
      <c r="F64" s="250"/>
      <c r="G64" s="250"/>
      <c r="H64" s="250"/>
      <c r="I64" s="437"/>
      <c r="J64" s="436"/>
      <c r="K64" s="12">
        <v>0</v>
      </c>
      <c r="L64" s="45" t="s">
        <v>610</v>
      </c>
      <c r="M64" s="12">
        <v>0</v>
      </c>
      <c r="N64" s="436"/>
      <c r="O64" s="437"/>
      <c r="P64" s="250"/>
      <c r="Q64" s="250"/>
      <c r="R64" s="250"/>
      <c r="S64" s="250"/>
      <c r="T64" s="439"/>
      <c r="U64" s="439"/>
      <c r="V64" s="439"/>
      <c r="W64" s="439"/>
      <c r="X64" s="428"/>
    </row>
    <row r="65" spans="1:24" ht="20.100000000000001" customHeight="1" x14ac:dyDescent="0.15">
      <c r="A65" s="1"/>
      <c r="B65" s="44"/>
      <c r="C65" s="44"/>
      <c r="D65" s="44"/>
      <c r="E65" s="43"/>
      <c r="F65" s="43"/>
      <c r="G65" s="43"/>
      <c r="H65" s="43"/>
      <c r="I65" s="69"/>
      <c r="J65" s="70"/>
      <c r="K65" s="69"/>
      <c r="L65" s="71"/>
      <c r="M65" s="69"/>
      <c r="N65" s="70"/>
      <c r="O65" s="69"/>
      <c r="P65" s="43"/>
      <c r="Q65" s="43"/>
      <c r="R65" s="43"/>
      <c r="S65" s="43"/>
      <c r="T65" s="91"/>
      <c r="U65" s="91"/>
      <c r="V65" s="91"/>
      <c r="W65" s="91"/>
      <c r="X65" s="63"/>
    </row>
    <row r="66" spans="1:24" ht="20.100000000000001" customHeight="1" x14ac:dyDescent="0.15">
      <c r="A66" s="341"/>
      <c r="B66" s="341" t="s">
        <v>499</v>
      </c>
      <c r="C66" s="441">
        <v>0.43055555555555558</v>
      </c>
      <c r="D66" s="441"/>
      <c r="E66" s="250" t="str">
        <f>C49</f>
        <v>H１位</v>
      </c>
      <c r="F66" s="250"/>
      <c r="G66" s="250"/>
      <c r="H66" s="250"/>
      <c r="I66" s="437">
        <f>K66+K67</f>
        <v>0</v>
      </c>
      <c r="J66" s="436" t="s">
        <v>609</v>
      </c>
      <c r="K66" s="12">
        <v>0</v>
      </c>
      <c r="L66" s="45" t="s">
        <v>610</v>
      </c>
      <c r="M66" s="12">
        <v>0</v>
      </c>
      <c r="N66" s="436" t="s">
        <v>611</v>
      </c>
      <c r="O66" s="437">
        <f>M66+M67</f>
        <v>0</v>
      </c>
      <c r="P66" s="250" t="s">
        <v>615</v>
      </c>
      <c r="Q66" s="250"/>
      <c r="R66" s="250"/>
      <c r="S66" s="250"/>
      <c r="T66" s="438" t="s">
        <v>630</v>
      </c>
      <c r="U66" s="438"/>
      <c r="V66" s="438"/>
      <c r="W66" s="438"/>
      <c r="X66" s="428" t="s">
        <v>631</v>
      </c>
    </row>
    <row r="67" spans="1:24" ht="20.100000000000001" customHeight="1" x14ac:dyDescent="0.15">
      <c r="A67" s="341"/>
      <c r="B67" s="341"/>
      <c r="C67" s="441"/>
      <c r="D67" s="441"/>
      <c r="E67" s="250"/>
      <c r="F67" s="250"/>
      <c r="G67" s="250"/>
      <c r="H67" s="250"/>
      <c r="I67" s="437"/>
      <c r="J67" s="436"/>
      <c r="K67" s="12">
        <v>0</v>
      </c>
      <c r="L67" s="45" t="s">
        <v>610</v>
      </c>
      <c r="M67" s="12">
        <v>0</v>
      </c>
      <c r="N67" s="436"/>
      <c r="O67" s="437"/>
      <c r="P67" s="250"/>
      <c r="Q67" s="250"/>
      <c r="R67" s="250"/>
      <c r="S67" s="250"/>
      <c r="T67" s="438"/>
      <c r="U67" s="438"/>
      <c r="V67" s="438"/>
      <c r="W67" s="438"/>
      <c r="X67" s="428"/>
    </row>
    <row r="68" spans="1:24" ht="20.100000000000001" customHeight="1" x14ac:dyDescent="0.15">
      <c r="A68" s="1"/>
      <c r="B68" s="44"/>
      <c r="C68" s="44"/>
      <c r="D68" s="44"/>
      <c r="E68" s="43"/>
      <c r="F68" s="43"/>
      <c r="G68" s="43"/>
      <c r="H68" s="43"/>
      <c r="I68" s="69"/>
      <c r="J68" s="70"/>
      <c r="K68" s="69"/>
      <c r="L68" s="71"/>
      <c r="M68" s="69"/>
      <c r="N68" s="70"/>
      <c r="O68" s="69"/>
      <c r="P68" s="43"/>
      <c r="Q68" s="43"/>
      <c r="R68" s="43"/>
      <c r="S68" s="43"/>
      <c r="T68" s="91"/>
      <c r="U68" s="91"/>
      <c r="V68" s="91"/>
      <c r="W68" s="91"/>
      <c r="X68" s="63"/>
    </row>
    <row r="69" spans="1:24" ht="20.100000000000001" customHeight="1" x14ac:dyDescent="0.15">
      <c r="A69" s="341"/>
      <c r="B69" s="341" t="s">
        <v>500</v>
      </c>
      <c r="C69" s="441">
        <v>0.45833333333333331</v>
      </c>
      <c r="D69" s="441"/>
      <c r="E69" s="250" t="s">
        <v>617</v>
      </c>
      <c r="F69" s="250"/>
      <c r="G69" s="250"/>
      <c r="H69" s="250"/>
      <c r="I69" s="437">
        <f>K69+K70</f>
        <v>0</v>
      </c>
      <c r="J69" s="436" t="s">
        <v>609</v>
      </c>
      <c r="K69" s="12">
        <v>0</v>
      </c>
      <c r="L69" s="45" t="s">
        <v>610</v>
      </c>
      <c r="M69" s="12">
        <v>0</v>
      </c>
      <c r="N69" s="436" t="s">
        <v>611</v>
      </c>
      <c r="O69" s="437">
        <f>M69+M70</f>
        <v>0</v>
      </c>
      <c r="P69" s="250" t="str">
        <f>T49</f>
        <v>M１位</v>
      </c>
      <c r="Q69" s="250"/>
      <c r="R69" s="250"/>
      <c r="S69" s="250"/>
      <c r="T69" s="438" t="s">
        <v>632</v>
      </c>
      <c r="U69" s="438"/>
      <c r="V69" s="438"/>
      <c r="W69" s="438"/>
      <c r="X69" s="428" t="s">
        <v>633</v>
      </c>
    </row>
    <row r="70" spans="1:24" ht="20.100000000000001" customHeight="1" x14ac:dyDescent="0.15">
      <c r="A70" s="341"/>
      <c r="B70" s="341"/>
      <c r="C70" s="441"/>
      <c r="D70" s="441"/>
      <c r="E70" s="250"/>
      <c r="F70" s="250"/>
      <c r="G70" s="250"/>
      <c r="H70" s="250"/>
      <c r="I70" s="437"/>
      <c r="J70" s="436"/>
      <c r="K70" s="12">
        <v>0</v>
      </c>
      <c r="L70" s="45" t="s">
        <v>610</v>
      </c>
      <c r="M70" s="12">
        <v>0</v>
      </c>
      <c r="N70" s="436"/>
      <c r="O70" s="437"/>
      <c r="P70" s="250"/>
      <c r="Q70" s="250"/>
      <c r="R70" s="250"/>
      <c r="S70" s="250"/>
      <c r="T70" s="438"/>
      <c r="U70" s="438"/>
      <c r="V70" s="438"/>
      <c r="W70" s="438"/>
      <c r="X70" s="428"/>
    </row>
    <row r="71" spans="1:24" ht="20.100000000000001" customHeight="1" x14ac:dyDescent="0.15">
      <c r="C71" s="67"/>
      <c r="D71" s="67"/>
    </row>
    <row r="72" spans="1:24" ht="20.100000000000001" customHeight="1" x14ac:dyDescent="0.15">
      <c r="A72" s="341"/>
      <c r="B72" s="341" t="s">
        <v>501</v>
      </c>
      <c r="C72" s="441">
        <v>0.50694444444444442</v>
      </c>
      <c r="D72" s="441"/>
      <c r="E72" s="250" t="s">
        <v>618</v>
      </c>
      <c r="F72" s="250"/>
      <c r="G72" s="250"/>
      <c r="H72" s="250"/>
      <c r="I72" s="437">
        <f>K72+K73</f>
        <v>0</v>
      </c>
      <c r="J72" s="436" t="s">
        <v>609</v>
      </c>
      <c r="K72" s="191">
        <v>0</v>
      </c>
      <c r="L72" s="187" t="s">
        <v>610</v>
      </c>
      <c r="M72" s="191">
        <v>0</v>
      </c>
      <c r="N72" s="436" t="s">
        <v>611</v>
      </c>
      <c r="O72" s="437">
        <f>M72+M73</f>
        <v>0</v>
      </c>
      <c r="P72" s="250" t="s">
        <v>672</v>
      </c>
      <c r="Q72" s="250"/>
      <c r="R72" s="250"/>
      <c r="S72" s="250"/>
      <c r="T72" s="438" t="s">
        <v>673</v>
      </c>
      <c r="U72" s="438"/>
      <c r="V72" s="438"/>
      <c r="W72" s="438"/>
      <c r="X72" s="428" t="s">
        <v>674</v>
      </c>
    </row>
    <row r="73" spans="1:24" ht="20.100000000000001" customHeight="1" x14ac:dyDescent="0.15">
      <c r="A73" s="341"/>
      <c r="B73" s="341"/>
      <c r="C73" s="441"/>
      <c r="D73" s="441"/>
      <c r="E73" s="250"/>
      <c r="F73" s="250"/>
      <c r="G73" s="250"/>
      <c r="H73" s="250"/>
      <c r="I73" s="437"/>
      <c r="J73" s="436"/>
      <c r="K73" s="191">
        <v>0</v>
      </c>
      <c r="L73" s="187" t="s">
        <v>610</v>
      </c>
      <c r="M73" s="191">
        <v>0</v>
      </c>
      <c r="N73" s="436"/>
      <c r="O73" s="437"/>
      <c r="P73" s="250"/>
      <c r="Q73" s="250"/>
      <c r="R73" s="250"/>
      <c r="S73" s="250"/>
      <c r="T73" s="438"/>
      <c r="U73" s="438"/>
      <c r="V73" s="438"/>
      <c r="W73" s="438"/>
      <c r="X73" s="428"/>
    </row>
    <row r="74" spans="1:24" ht="20.100000000000001" customHeight="1" x14ac:dyDescent="0.15"/>
    <row r="75" spans="1:24" ht="20.100000000000001" customHeight="1" x14ac:dyDescent="0.15"/>
  </sheetData>
  <mergeCells count="168">
    <mergeCell ref="X36:X37"/>
    <mergeCell ref="A72:A73"/>
    <mergeCell ref="B72:B73"/>
    <mergeCell ref="C72:D73"/>
    <mergeCell ref="E72:H73"/>
    <mergeCell ref="I72:I73"/>
    <mergeCell ref="J72:J73"/>
    <mergeCell ref="N72:N73"/>
    <mergeCell ref="O72:O73"/>
    <mergeCell ref="P72:S73"/>
    <mergeCell ref="T72:W73"/>
    <mergeCell ref="X72:X73"/>
    <mergeCell ref="A36:A37"/>
    <mergeCell ref="B36:B37"/>
    <mergeCell ref="C36:D37"/>
    <mergeCell ref="E36:H37"/>
    <mergeCell ref="I36:I37"/>
    <mergeCell ref="J36:J37"/>
    <mergeCell ref="N36:N37"/>
    <mergeCell ref="O36:O37"/>
    <mergeCell ref="P36:S37"/>
    <mergeCell ref="N69:N70"/>
    <mergeCell ref="P63:S64"/>
    <mergeCell ref="T63:W64"/>
    <mergeCell ref="A21:A22"/>
    <mergeCell ref="P66:S67"/>
    <mergeCell ref="T66:W67"/>
    <mergeCell ref="N66:N67"/>
    <mergeCell ref="A66:A67"/>
    <mergeCell ref="A24:A25"/>
    <mergeCell ref="A33:A34"/>
    <mergeCell ref="O30:O31"/>
    <mergeCell ref="T24:W25"/>
    <mergeCell ref="C27:D28"/>
    <mergeCell ref="E27:H28"/>
    <mergeCell ref="P27:S28"/>
    <mergeCell ref="I30:I31"/>
    <mergeCell ref="C33:D34"/>
    <mergeCell ref="E33:H34"/>
    <mergeCell ref="A60:A61"/>
    <mergeCell ref="E60:H61"/>
    <mergeCell ref="C60:D61"/>
    <mergeCell ref="T27:W28"/>
    <mergeCell ref="A30:A31"/>
    <mergeCell ref="A27:A28"/>
    <mergeCell ref="A63:A64"/>
    <mergeCell ref="J66:J67"/>
    <mergeCell ref="J60:J61"/>
    <mergeCell ref="N63:N64"/>
    <mergeCell ref="O60:O61"/>
    <mergeCell ref="N60:N61"/>
    <mergeCell ref="T33:W34"/>
    <mergeCell ref="O46:Q46"/>
    <mergeCell ref="P60:S61"/>
    <mergeCell ref="O63:O64"/>
    <mergeCell ref="T60:W61"/>
    <mergeCell ref="T36:W37"/>
    <mergeCell ref="O33:O34"/>
    <mergeCell ref="A69:A70"/>
    <mergeCell ref="P69:S70"/>
    <mergeCell ref="T59:W59"/>
    <mergeCell ref="C21:D22"/>
    <mergeCell ref="E21:H22"/>
    <mergeCell ref="C24:D25"/>
    <mergeCell ref="E24:H25"/>
    <mergeCell ref="C30:D31"/>
    <mergeCell ref="E30:H31"/>
    <mergeCell ref="C63:D64"/>
    <mergeCell ref="E63:H64"/>
    <mergeCell ref="J63:J64"/>
    <mergeCell ref="P24:S25"/>
    <mergeCell ref="P30:S31"/>
    <mergeCell ref="O27:O28"/>
    <mergeCell ref="I33:I34"/>
    <mergeCell ref="N27:N28"/>
    <mergeCell ref="Q44:T44"/>
    <mergeCell ref="D44:G44"/>
    <mergeCell ref="O40:Q40"/>
    <mergeCell ref="F41:H41"/>
    <mergeCell ref="J69:J70"/>
    <mergeCell ref="T69:W70"/>
    <mergeCell ref="O69:O70"/>
    <mergeCell ref="W9:X9"/>
    <mergeCell ref="T9:U9"/>
    <mergeCell ref="X24:X25"/>
    <mergeCell ref="X27:X28"/>
    <mergeCell ref="X30:X31"/>
    <mergeCell ref="T30:W31"/>
    <mergeCell ref="F2:J2"/>
    <mergeCell ref="O24:O25"/>
    <mergeCell ref="B69:B70"/>
    <mergeCell ref="C66:D67"/>
    <mergeCell ref="E66:H67"/>
    <mergeCell ref="C69:D70"/>
    <mergeCell ref="E69:H70"/>
    <mergeCell ref="B66:B67"/>
    <mergeCell ref="I66:I67"/>
    <mergeCell ref="I69:I70"/>
    <mergeCell ref="B60:B61"/>
    <mergeCell ref="I60:I61"/>
    <mergeCell ref="I63:I64"/>
    <mergeCell ref="B63:B64"/>
    <mergeCell ref="N33:N34"/>
    <mergeCell ref="N30:N31"/>
    <mergeCell ref="P33:S34"/>
    <mergeCell ref="O66:O67"/>
    <mergeCell ref="B21:B22"/>
    <mergeCell ref="B24:B25"/>
    <mergeCell ref="B27:B28"/>
    <mergeCell ref="B30:B31"/>
    <mergeCell ref="B33:B34"/>
    <mergeCell ref="J33:J34"/>
    <mergeCell ref="I24:I25"/>
    <mergeCell ref="I27:I28"/>
    <mergeCell ref="R1:X1"/>
    <mergeCell ref="O21:O22"/>
    <mergeCell ref="P21:S22"/>
    <mergeCell ref="I21:I22"/>
    <mergeCell ref="O1:Q1"/>
    <mergeCell ref="J21:J22"/>
    <mergeCell ref="J24:J25"/>
    <mergeCell ref="J27:J28"/>
    <mergeCell ref="J30:J31"/>
    <mergeCell ref="T21:W22"/>
    <mergeCell ref="Q5:U5"/>
    <mergeCell ref="U7:W7"/>
    <mergeCell ref="T20:W20"/>
    <mergeCell ref="W10:X19"/>
    <mergeCell ref="T10:U19"/>
    <mergeCell ref="X21:X22"/>
    <mergeCell ref="C48:D48"/>
    <mergeCell ref="G46:I46"/>
    <mergeCell ref="K5:M5"/>
    <mergeCell ref="G7:I7"/>
    <mergeCell ref="D5:G5"/>
    <mergeCell ref="O7:Q7"/>
    <mergeCell ref="Q10:R19"/>
    <mergeCell ref="N10:O19"/>
    <mergeCell ref="F10:G19"/>
    <mergeCell ref="C10:D19"/>
    <mergeCell ref="Q9:R9"/>
    <mergeCell ref="N9:O9"/>
    <mergeCell ref="N24:N25"/>
    <mergeCell ref="N21:N22"/>
    <mergeCell ref="A1:N1"/>
    <mergeCell ref="A40:N40"/>
    <mergeCell ref="X33:X34"/>
    <mergeCell ref="X60:X61"/>
    <mergeCell ref="X63:X64"/>
    <mergeCell ref="X66:X67"/>
    <mergeCell ref="X69:X70"/>
    <mergeCell ref="R40:X40"/>
    <mergeCell ref="I9:J9"/>
    <mergeCell ref="F9:G9"/>
    <mergeCell ref="C9:D9"/>
    <mergeCell ref="K44:M44"/>
    <mergeCell ref="I10:J19"/>
    <mergeCell ref="I49:J58"/>
    <mergeCell ref="N49:O58"/>
    <mergeCell ref="T49:U58"/>
    <mergeCell ref="Q49:R58"/>
    <mergeCell ref="F49:G58"/>
    <mergeCell ref="C49:D58"/>
    <mergeCell ref="T48:U48"/>
    <mergeCell ref="Q48:R48"/>
    <mergeCell ref="N48:O48"/>
    <mergeCell ref="I48:J48"/>
    <mergeCell ref="F48:G48"/>
  </mergeCells>
  <phoneticPr fontId="3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1" firstPageNumber="429496319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33"/>
    <pageSetUpPr fitToPage="1"/>
  </sheetPr>
  <dimension ref="A1:X76"/>
  <sheetViews>
    <sheetView view="pageBreakPreview" zoomScale="50" zoomScaleNormal="100" zoomScaleSheetLayoutView="50" workbookViewId="0">
      <selection activeCell="T41" sqref="T41"/>
    </sheetView>
  </sheetViews>
  <sheetFormatPr defaultRowHeight="13.5" x14ac:dyDescent="0.15"/>
  <cols>
    <col min="1" max="24" width="5.625" customWidth="1"/>
  </cols>
  <sheetData>
    <row r="1" spans="1:24" ht="24.6" customHeight="1" x14ac:dyDescent="0.15">
      <c r="A1" s="354" t="str">
        <f>U12選手権②!D3</f>
        <v>■第2日　2月27日　決勝トーナメント　１・２・３回戦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6" t="s">
        <v>634</v>
      </c>
      <c r="P1" s="356"/>
      <c r="Q1" s="356"/>
      <c r="R1" s="357" t="str">
        <f>U12選手権②!A59</f>
        <v>佐野市運動公園第1多目的球技場B</v>
      </c>
      <c r="S1" s="357"/>
      <c r="T1" s="357"/>
      <c r="U1" s="357"/>
      <c r="V1" s="357"/>
      <c r="W1" s="357"/>
      <c r="X1" s="357"/>
    </row>
    <row r="2" spans="1:24" ht="24.6" customHeight="1" x14ac:dyDescent="0.15">
      <c r="A2" s="80"/>
      <c r="B2" s="80"/>
      <c r="C2" s="80"/>
      <c r="D2" s="80"/>
      <c r="E2" s="80"/>
      <c r="F2" s="440" t="s">
        <v>692</v>
      </c>
      <c r="G2" s="440"/>
      <c r="H2" s="440"/>
      <c r="I2" s="440"/>
      <c r="J2" s="440"/>
      <c r="K2" s="83"/>
      <c r="L2" s="83"/>
      <c r="O2" s="176"/>
      <c r="P2" s="176"/>
      <c r="Q2" s="176"/>
      <c r="R2" s="177"/>
      <c r="S2" s="177"/>
      <c r="T2" s="177"/>
      <c r="U2" s="177"/>
      <c r="V2" s="177"/>
      <c r="W2" s="177"/>
      <c r="X2" s="177"/>
    </row>
    <row r="3" spans="1:24" ht="20.100000000000001" customHeight="1" x14ac:dyDescent="0.15">
      <c r="M3" s="17"/>
    </row>
    <row r="4" spans="1:24" ht="20.100000000000001" customHeight="1" x14ac:dyDescent="0.15">
      <c r="F4" s="56"/>
      <c r="G4" s="5"/>
      <c r="H4" s="5"/>
      <c r="I4" s="5"/>
      <c r="J4" s="5"/>
      <c r="K4" s="5"/>
      <c r="L4" s="5"/>
      <c r="M4" s="212"/>
      <c r="N4" s="211"/>
      <c r="O4" s="5"/>
      <c r="P4" s="5"/>
      <c r="Q4" s="212"/>
      <c r="R4" s="213"/>
      <c r="S4" s="2"/>
      <c r="T4" s="2"/>
    </row>
    <row r="5" spans="1:24" ht="20.100000000000001" customHeight="1" x14ac:dyDescent="0.15">
      <c r="A5" s="1"/>
      <c r="B5" s="1"/>
      <c r="C5" s="1"/>
      <c r="D5" s="433" t="s">
        <v>500</v>
      </c>
      <c r="E5" s="434"/>
      <c r="F5" s="434"/>
      <c r="G5" s="435"/>
      <c r="H5" s="1"/>
      <c r="I5" s="1"/>
      <c r="J5" s="1"/>
      <c r="K5" s="429" t="s">
        <v>635</v>
      </c>
      <c r="L5" s="430"/>
      <c r="M5" s="431"/>
      <c r="N5" s="1"/>
      <c r="O5" s="1"/>
      <c r="P5" s="73"/>
      <c r="Q5" s="433" t="s">
        <v>501</v>
      </c>
      <c r="R5" s="434"/>
      <c r="S5" s="434"/>
      <c r="T5" s="434"/>
      <c r="U5" s="435"/>
      <c r="V5" s="1"/>
      <c r="W5" s="1"/>
      <c r="X5" s="1"/>
    </row>
    <row r="6" spans="1:24" ht="20.100000000000001" customHeight="1" x14ac:dyDescent="0.15">
      <c r="A6" s="1"/>
      <c r="B6" s="1"/>
      <c r="C6" s="1"/>
      <c r="D6" s="74"/>
      <c r="E6" s="1"/>
      <c r="F6" s="1"/>
      <c r="G6" s="73"/>
      <c r="H6" s="1"/>
      <c r="I6" s="1"/>
      <c r="J6" s="1"/>
      <c r="K6" s="1"/>
      <c r="L6" s="1"/>
      <c r="N6" s="1"/>
      <c r="O6" s="1"/>
      <c r="P6" s="77"/>
      <c r="Q6" s="74"/>
      <c r="R6" s="1"/>
      <c r="S6" s="1"/>
      <c r="T6" s="1"/>
      <c r="U6" s="77"/>
      <c r="V6" s="1"/>
      <c r="W6" s="1"/>
      <c r="X6" s="1"/>
    </row>
    <row r="7" spans="1:24" ht="20.100000000000001" customHeight="1" x14ac:dyDescent="0.15">
      <c r="A7" s="1"/>
      <c r="B7" s="1"/>
      <c r="C7" s="1"/>
      <c r="D7" s="75"/>
      <c r="E7" s="1"/>
      <c r="F7" s="1"/>
      <c r="G7" s="433" t="s">
        <v>485</v>
      </c>
      <c r="H7" s="434"/>
      <c r="I7" s="435"/>
      <c r="J7" s="1"/>
      <c r="K7" s="1"/>
      <c r="L7" s="1"/>
      <c r="N7" s="73"/>
      <c r="O7" s="433" t="s">
        <v>494</v>
      </c>
      <c r="P7" s="434"/>
      <c r="Q7" s="435"/>
      <c r="R7" s="75"/>
      <c r="S7" s="1"/>
      <c r="T7" s="1"/>
      <c r="U7" s="433" t="s">
        <v>499</v>
      </c>
      <c r="V7" s="434"/>
      <c r="W7" s="435"/>
      <c r="X7" s="1"/>
    </row>
    <row r="8" spans="1:24" ht="20.100000000000001" customHeight="1" x14ac:dyDescent="0.15">
      <c r="A8" s="1"/>
      <c r="B8" s="1"/>
      <c r="C8" s="1"/>
      <c r="D8" s="74"/>
      <c r="E8" s="1"/>
      <c r="F8" s="1"/>
      <c r="G8" s="74"/>
      <c r="H8" s="1"/>
      <c r="I8" s="73"/>
      <c r="J8" s="1"/>
      <c r="K8" s="1"/>
      <c r="L8" s="1"/>
      <c r="N8" s="73"/>
      <c r="O8" s="1"/>
      <c r="P8" s="1"/>
      <c r="Q8" s="1"/>
      <c r="R8" s="74"/>
      <c r="S8" s="1"/>
      <c r="T8" s="1"/>
      <c r="U8" s="74"/>
      <c r="V8" s="1"/>
      <c r="W8" s="73"/>
      <c r="X8" s="1"/>
    </row>
    <row r="9" spans="1:24" ht="20.100000000000001" customHeight="1" x14ac:dyDescent="0.15">
      <c r="A9" s="1"/>
      <c r="B9" s="1"/>
      <c r="C9" s="341">
        <v>1</v>
      </c>
      <c r="D9" s="341"/>
      <c r="E9" s="1"/>
      <c r="F9" s="341">
        <v>2</v>
      </c>
      <c r="G9" s="341"/>
      <c r="H9" s="1"/>
      <c r="I9" s="341">
        <v>3</v>
      </c>
      <c r="J9" s="341"/>
      <c r="K9" s="1"/>
      <c r="L9" s="1"/>
      <c r="N9" s="341">
        <v>4</v>
      </c>
      <c r="O9" s="341"/>
      <c r="P9" s="1"/>
      <c r="Q9" s="341">
        <v>5</v>
      </c>
      <c r="R9" s="341"/>
      <c r="S9" s="1"/>
      <c r="T9" s="341">
        <v>6</v>
      </c>
      <c r="U9" s="341"/>
      <c r="V9" s="1"/>
      <c r="W9" s="341">
        <v>7</v>
      </c>
      <c r="X9" s="341"/>
    </row>
    <row r="10" spans="1:24" ht="20.100000000000001" customHeight="1" x14ac:dyDescent="0.15">
      <c r="A10" s="1"/>
      <c r="B10" s="84"/>
      <c r="C10" s="432" t="str">
        <f>U12選手権②!C59</f>
        <v>N1位</v>
      </c>
      <c r="D10" s="432"/>
      <c r="E10" s="72"/>
      <c r="F10" s="432" t="str">
        <f>U12選手権②!C63</f>
        <v>O1位</v>
      </c>
      <c r="G10" s="432"/>
      <c r="H10" s="72"/>
      <c r="I10" s="432" t="str">
        <f>U12選手権②!C67</f>
        <v>P1位</v>
      </c>
      <c r="J10" s="432"/>
      <c r="K10" s="72"/>
      <c r="L10" s="72"/>
      <c r="N10" s="432" t="str">
        <f>U12選手権②!C71</f>
        <v>Q1位</v>
      </c>
      <c r="O10" s="432"/>
      <c r="P10" s="72"/>
      <c r="Q10" s="432" t="str">
        <f>U12選手権②!C75</f>
        <v>R1位</v>
      </c>
      <c r="R10" s="432"/>
      <c r="S10" s="72"/>
      <c r="T10" s="432" t="str">
        <f>U12選手権②!C79</f>
        <v>S1位</v>
      </c>
      <c r="U10" s="432"/>
      <c r="V10" s="72"/>
      <c r="W10" s="432" t="str">
        <f>U12選手権②!C83</f>
        <v>T1位</v>
      </c>
      <c r="X10" s="432"/>
    </row>
    <row r="11" spans="1:24" ht="20.100000000000001" customHeight="1" x14ac:dyDescent="0.15">
      <c r="A11" s="1"/>
      <c r="B11" s="84"/>
      <c r="C11" s="432"/>
      <c r="D11" s="432"/>
      <c r="E11" s="72"/>
      <c r="F11" s="432"/>
      <c r="G11" s="432"/>
      <c r="H11" s="72"/>
      <c r="I11" s="432"/>
      <c r="J11" s="432"/>
      <c r="K11" s="72"/>
      <c r="L11" s="72"/>
      <c r="N11" s="432"/>
      <c r="O11" s="432"/>
      <c r="P11" s="72"/>
      <c r="Q11" s="432"/>
      <c r="R11" s="432"/>
      <c r="S11" s="72"/>
      <c r="T11" s="432"/>
      <c r="U11" s="432"/>
      <c r="V11" s="72"/>
      <c r="W11" s="432"/>
      <c r="X11" s="432"/>
    </row>
    <row r="12" spans="1:24" ht="20.100000000000001" customHeight="1" x14ac:dyDescent="0.15">
      <c r="A12" s="1"/>
      <c r="B12" s="84"/>
      <c r="C12" s="432"/>
      <c r="D12" s="432"/>
      <c r="E12" s="72"/>
      <c r="F12" s="432"/>
      <c r="G12" s="432"/>
      <c r="H12" s="72"/>
      <c r="I12" s="432"/>
      <c r="J12" s="432"/>
      <c r="K12" s="72"/>
      <c r="L12" s="72"/>
      <c r="N12" s="432"/>
      <c r="O12" s="432"/>
      <c r="P12" s="72"/>
      <c r="Q12" s="432"/>
      <c r="R12" s="432"/>
      <c r="S12" s="72"/>
      <c r="T12" s="432"/>
      <c r="U12" s="432"/>
      <c r="V12" s="72"/>
      <c r="W12" s="432"/>
      <c r="X12" s="432"/>
    </row>
    <row r="13" spans="1:24" ht="20.100000000000001" customHeight="1" x14ac:dyDescent="0.15">
      <c r="A13" s="1"/>
      <c r="B13" s="84"/>
      <c r="C13" s="432"/>
      <c r="D13" s="432"/>
      <c r="E13" s="72"/>
      <c r="F13" s="432"/>
      <c r="G13" s="432"/>
      <c r="H13" s="72"/>
      <c r="I13" s="432"/>
      <c r="J13" s="432"/>
      <c r="K13" s="72"/>
      <c r="L13" s="72"/>
      <c r="N13" s="432"/>
      <c r="O13" s="432"/>
      <c r="P13" s="72"/>
      <c r="Q13" s="432"/>
      <c r="R13" s="432"/>
      <c r="S13" s="72"/>
      <c r="T13" s="432"/>
      <c r="U13" s="432"/>
      <c r="V13" s="72"/>
      <c r="W13" s="432"/>
      <c r="X13" s="432"/>
    </row>
    <row r="14" spans="1:24" ht="20.100000000000001" customHeight="1" x14ac:dyDescent="0.15">
      <c r="A14" s="1"/>
      <c r="B14" s="84"/>
      <c r="C14" s="432"/>
      <c r="D14" s="432"/>
      <c r="E14" s="72"/>
      <c r="F14" s="432"/>
      <c r="G14" s="432"/>
      <c r="H14" s="72"/>
      <c r="I14" s="432"/>
      <c r="J14" s="432"/>
      <c r="K14" s="72"/>
      <c r="L14" s="72"/>
      <c r="N14" s="432"/>
      <c r="O14" s="432"/>
      <c r="P14" s="72"/>
      <c r="Q14" s="432"/>
      <c r="R14" s="432"/>
      <c r="S14" s="72"/>
      <c r="T14" s="432"/>
      <c r="U14" s="432"/>
      <c r="V14" s="72"/>
      <c r="W14" s="432"/>
      <c r="X14" s="432"/>
    </row>
    <row r="15" spans="1:24" ht="20.100000000000001" customHeight="1" x14ac:dyDescent="0.15">
      <c r="A15" s="1"/>
      <c r="B15" s="84"/>
      <c r="C15" s="432"/>
      <c r="D15" s="432"/>
      <c r="E15" s="72"/>
      <c r="F15" s="432"/>
      <c r="G15" s="432"/>
      <c r="H15" s="72"/>
      <c r="I15" s="432"/>
      <c r="J15" s="432"/>
      <c r="K15" s="72"/>
      <c r="L15" s="72"/>
      <c r="N15" s="432"/>
      <c r="O15" s="432"/>
      <c r="P15" s="72"/>
      <c r="Q15" s="432"/>
      <c r="R15" s="432"/>
      <c r="S15" s="72"/>
      <c r="T15" s="432"/>
      <c r="U15" s="432"/>
      <c r="V15" s="72"/>
      <c r="W15" s="432"/>
      <c r="X15" s="432"/>
    </row>
    <row r="16" spans="1:24" ht="20.100000000000001" customHeight="1" x14ac:dyDescent="0.15">
      <c r="A16" s="1"/>
      <c r="B16" s="84"/>
      <c r="C16" s="432"/>
      <c r="D16" s="432"/>
      <c r="E16" s="72"/>
      <c r="F16" s="432"/>
      <c r="G16" s="432"/>
      <c r="H16" s="72"/>
      <c r="I16" s="432"/>
      <c r="J16" s="432"/>
      <c r="K16" s="72"/>
      <c r="L16" s="72"/>
      <c r="N16" s="432"/>
      <c r="O16" s="432"/>
      <c r="P16" s="72"/>
      <c r="Q16" s="432"/>
      <c r="R16" s="432"/>
      <c r="S16" s="72"/>
      <c r="T16" s="432"/>
      <c r="U16" s="432"/>
      <c r="V16" s="72"/>
      <c r="W16" s="432"/>
      <c r="X16" s="432"/>
    </row>
    <row r="17" spans="1:24" ht="20.100000000000001" customHeight="1" x14ac:dyDescent="0.15">
      <c r="A17" s="1"/>
      <c r="B17" s="84"/>
      <c r="C17" s="432"/>
      <c r="D17" s="432"/>
      <c r="E17" s="72"/>
      <c r="F17" s="432"/>
      <c r="G17" s="432"/>
      <c r="H17" s="72"/>
      <c r="I17" s="432"/>
      <c r="J17" s="432"/>
      <c r="K17" s="72"/>
      <c r="L17" s="72"/>
      <c r="N17" s="432"/>
      <c r="O17" s="432"/>
      <c r="P17" s="72"/>
      <c r="Q17" s="432"/>
      <c r="R17" s="432"/>
      <c r="S17" s="72"/>
      <c r="T17" s="432"/>
      <c r="U17" s="432"/>
      <c r="V17" s="72"/>
      <c r="W17" s="432"/>
      <c r="X17" s="432"/>
    </row>
    <row r="18" spans="1:24" ht="20.100000000000001" customHeight="1" x14ac:dyDescent="0.15">
      <c r="A18" s="1"/>
      <c r="B18" s="84"/>
      <c r="C18" s="432"/>
      <c r="D18" s="432"/>
      <c r="E18" s="72"/>
      <c r="F18" s="432"/>
      <c r="G18" s="432"/>
      <c r="H18" s="72"/>
      <c r="I18" s="432"/>
      <c r="J18" s="432"/>
      <c r="K18" s="72"/>
      <c r="L18" s="72"/>
      <c r="N18" s="432"/>
      <c r="O18" s="432"/>
      <c r="P18" s="72"/>
      <c r="Q18" s="432"/>
      <c r="R18" s="432"/>
      <c r="S18" s="72"/>
      <c r="T18" s="432"/>
      <c r="U18" s="432"/>
      <c r="V18" s="72"/>
      <c r="W18" s="432"/>
      <c r="X18" s="432"/>
    </row>
    <row r="19" spans="1:24" ht="20.100000000000001" customHeight="1" x14ac:dyDescent="0.15">
      <c r="A19" s="1"/>
      <c r="B19" s="84"/>
      <c r="C19" s="432"/>
      <c r="D19" s="432"/>
      <c r="E19" s="72"/>
      <c r="F19" s="432"/>
      <c r="G19" s="432"/>
      <c r="H19" s="72"/>
      <c r="I19" s="432"/>
      <c r="J19" s="432"/>
      <c r="K19" s="72"/>
      <c r="L19" s="72"/>
      <c r="N19" s="432"/>
      <c r="O19" s="432"/>
      <c r="P19" s="72"/>
      <c r="Q19" s="432"/>
      <c r="R19" s="432"/>
      <c r="S19" s="72"/>
      <c r="T19" s="432"/>
      <c r="U19" s="432"/>
      <c r="V19" s="72"/>
      <c r="W19" s="432"/>
      <c r="X19" s="432"/>
    </row>
    <row r="20" spans="1:24" ht="20.100000000000001" customHeight="1" x14ac:dyDescent="0.1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9" t="s">
        <v>606</v>
      </c>
      <c r="U20" s="439"/>
      <c r="V20" s="439"/>
      <c r="W20" s="439"/>
      <c r="X20" s="91" t="s">
        <v>607</v>
      </c>
    </row>
    <row r="21" spans="1:24" ht="20.100000000000001" customHeight="1" x14ac:dyDescent="0.15">
      <c r="A21" s="341"/>
      <c r="B21" s="341" t="s">
        <v>608</v>
      </c>
      <c r="C21" s="441">
        <v>0.375</v>
      </c>
      <c r="D21" s="441"/>
      <c r="E21" s="250" t="str">
        <f>F10</f>
        <v>O1位</v>
      </c>
      <c r="F21" s="250"/>
      <c r="G21" s="250"/>
      <c r="H21" s="250"/>
      <c r="I21" s="437">
        <f>K21+K22</f>
        <v>0</v>
      </c>
      <c r="J21" s="436" t="s">
        <v>609</v>
      </c>
      <c r="K21" s="12">
        <v>0</v>
      </c>
      <c r="L21" s="45" t="s">
        <v>610</v>
      </c>
      <c r="M21" s="12">
        <v>0</v>
      </c>
      <c r="N21" s="436" t="s">
        <v>611</v>
      </c>
      <c r="O21" s="437">
        <f>M21+M22</f>
        <v>0</v>
      </c>
      <c r="P21" s="250" t="str">
        <f>I10</f>
        <v>P1位</v>
      </c>
      <c r="Q21" s="250"/>
      <c r="R21" s="250"/>
      <c r="S21" s="250"/>
      <c r="T21" s="438" t="s">
        <v>612</v>
      </c>
      <c r="U21" s="439"/>
      <c r="V21" s="439"/>
      <c r="W21" s="439"/>
      <c r="X21" s="428">
        <v>6</v>
      </c>
    </row>
    <row r="22" spans="1:24" ht="20.100000000000001" customHeight="1" x14ac:dyDescent="0.15">
      <c r="A22" s="341"/>
      <c r="B22" s="341"/>
      <c r="C22" s="441"/>
      <c r="D22" s="441"/>
      <c r="E22" s="250"/>
      <c r="F22" s="250"/>
      <c r="G22" s="250"/>
      <c r="H22" s="250"/>
      <c r="I22" s="437"/>
      <c r="J22" s="436"/>
      <c r="K22" s="12">
        <v>0</v>
      </c>
      <c r="L22" s="45" t="s">
        <v>610</v>
      </c>
      <c r="M22" s="12">
        <v>0</v>
      </c>
      <c r="N22" s="436"/>
      <c r="O22" s="437"/>
      <c r="P22" s="250"/>
      <c r="Q22" s="250"/>
      <c r="R22" s="250"/>
      <c r="S22" s="250"/>
      <c r="T22" s="439"/>
      <c r="U22" s="439"/>
      <c r="V22" s="439"/>
      <c r="W22" s="439"/>
      <c r="X22" s="428"/>
    </row>
    <row r="23" spans="1:24" ht="20.100000000000001" customHeight="1" x14ac:dyDescent="0.15">
      <c r="A23" s="1"/>
      <c r="B23" s="44"/>
      <c r="C23" s="44"/>
      <c r="D23" s="44"/>
      <c r="E23" s="43"/>
      <c r="F23" s="43"/>
      <c r="G23" s="43"/>
      <c r="H23" s="43"/>
      <c r="I23" s="69"/>
      <c r="J23" s="70"/>
      <c r="K23" s="69"/>
      <c r="L23" s="71"/>
      <c r="M23" s="69"/>
      <c r="N23" s="70"/>
      <c r="O23" s="69"/>
      <c r="P23" s="43"/>
      <c r="Q23" s="43"/>
      <c r="R23" s="43"/>
      <c r="S23" s="43"/>
      <c r="T23" s="91"/>
      <c r="U23" s="91"/>
      <c r="V23" s="91"/>
      <c r="W23" s="91"/>
      <c r="X23" s="63"/>
    </row>
    <row r="24" spans="1:24" ht="20.100000000000001" customHeight="1" x14ac:dyDescent="0.15">
      <c r="A24" s="341"/>
      <c r="B24" s="341" t="s">
        <v>494</v>
      </c>
      <c r="C24" s="441">
        <v>0.40277777777777773</v>
      </c>
      <c r="D24" s="441"/>
      <c r="E24" s="250" t="str">
        <f>N10</f>
        <v>Q1位</v>
      </c>
      <c r="F24" s="250"/>
      <c r="G24" s="250"/>
      <c r="H24" s="250"/>
      <c r="I24" s="437">
        <f>K24+K25</f>
        <v>0</v>
      </c>
      <c r="J24" s="436" t="s">
        <v>609</v>
      </c>
      <c r="K24" s="12">
        <v>0</v>
      </c>
      <c r="L24" s="45" t="s">
        <v>610</v>
      </c>
      <c r="M24" s="12">
        <v>0</v>
      </c>
      <c r="N24" s="436" t="s">
        <v>611</v>
      </c>
      <c r="O24" s="437">
        <f>M24+M25</f>
        <v>0</v>
      </c>
      <c r="P24" s="250" t="str">
        <f>Q10</f>
        <v>R1位</v>
      </c>
      <c r="Q24" s="250"/>
      <c r="R24" s="250"/>
      <c r="S24" s="250"/>
      <c r="T24" s="438" t="s">
        <v>613</v>
      </c>
      <c r="U24" s="439"/>
      <c r="V24" s="439"/>
      <c r="W24" s="439"/>
      <c r="X24" s="428">
        <v>2</v>
      </c>
    </row>
    <row r="25" spans="1:24" ht="20.100000000000001" customHeight="1" x14ac:dyDescent="0.15">
      <c r="A25" s="341"/>
      <c r="B25" s="341"/>
      <c r="C25" s="441"/>
      <c r="D25" s="441"/>
      <c r="E25" s="250"/>
      <c r="F25" s="250"/>
      <c r="G25" s="250"/>
      <c r="H25" s="250"/>
      <c r="I25" s="437"/>
      <c r="J25" s="436"/>
      <c r="K25" s="12">
        <v>0</v>
      </c>
      <c r="L25" s="45" t="s">
        <v>610</v>
      </c>
      <c r="M25" s="12">
        <v>0</v>
      </c>
      <c r="N25" s="436"/>
      <c r="O25" s="437"/>
      <c r="P25" s="250"/>
      <c r="Q25" s="250"/>
      <c r="R25" s="250"/>
      <c r="S25" s="250"/>
      <c r="T25" s="439"/>
      <c r="U25" s="439"/>
      <c r="V25" s="439"/>
      <c r="W25" s="439"/>
      <c r="X25" s="428"/>
    </row>
    <row r="26" spans="1:24" ht="20.100000000000001" customHeight="1" x14ac:dyDescent="0.15">
      <c r="A26" s="1"/>
      <c r="B26" s="44"/>
      <c r="C26" s="44"/>
      <c r="D26" s="44"/>
      <c r="E26" s="43"/>
      <c r="F26" s="43"/>
      <c r="G26" s="43"/>
      <c r="H26" s="43"/>
      <c r="I26" s="69"/>
      <c r="J26" s="70"/>
      <c r="K26" s="69"/>
      <c r="L26" s="71"/>
      <c r="M26" s="69"/>
      <c r="N26" s="70"/>
      <c r="O26" s="69"/>
      <c r="P26" s="43"/>
      <c r="Q26" s="43"/>
      <c r="R26" s="43"/>
      <c r="S26" s="43"/>
      <c r="T26" s="91"/>
      <c r="U26" s="91"/>
      <c r="V26" s="91"/>
      <c r="W26" s="91"/>
      <c r="X26" s="63"/>
    </row>
    <row r="27" spans="1:24" ht="20.100000000000001" customHeight="1" x14ac:dyDescent="0.15">
      <c r="A27" s="341"/>
      <c r="B27" s="341" t="s">
        <v>499</v>
      </c>
      <c r="C27" s="441">
        <v>0.43055555555555558</v>
      </c>
      <c r="D27" s="441"/>
      <c r="E27" s="250" t="str">
        <f>T10</f>
        <v>S1位</v>
      </c>
      <c r="F27" s="250"/>
      <c r="G27" s="250"/>
      <c r="H27" s="250"/>
      <c r="I27" s="437">
        <f>K27+K28</f>
        <v>0</v>
      </c>
      <c r="J27" s="436" t="s">
        <v>609</v>
      </c>
      <c r="K27" s="12">
        <v>0</v>
      </c>
      <c r="L27" s="45" t="s">
        <v>610</v>
      </c>
      <c r="M27" s="12">
        <v>0</v>
      </c>
      <c r="N27" s="436" t="s">
        <v>611</v>
      </c>
      <c r="O27" s="437">
        <f>M27+M28</f>
        <v>0</v>
      </c>
      <c r="P27" s="250" t="str">
        <f>W10</f>
        <v>T1位</v>
      </c>
      <c r="Q27" s="250"/>
      <c r="R27" s="250"/>
      <c r="S27" s="250"/>
      <c r="T27" s="438" t="s">
        <v>614</v>
      </c>
      <c r="U27" s="438"/>
      <c r="V27" s="438"/>
      <c r="W27" s="438"/>
      <c r="X27" s="428">
        <v>4</v>
      </c>
    </row>
    <row r="28" spans="1:24" ht="20.100000000000001" customHeight="1" x14ac:dyDescent="0.15">
      <c r="A28" s="341"/>
      <c r="B28" s="341"/>
      <c r="C28" s="441"/>
      <c r="D28" s="441"/>
      <c r="E28" s="250"/>
      <c r="F28" s="250"/>
      <c r="G28" s="250"/>
      <c r="H28" s="250"/>
      <c r="I28" s="437"/>
      <c r="J28" s="436"/>
      <c r="K28" s="12">
        <v>0</v>
      </c>
      <c r="L28" s="45" t="s">
        <v>610</v>
      </c>
      <c r="M28" s="12">
        <v>0</v>
      </c>
      <c r="N28" s="436"/>
      <c r="O28" s="437"/>
      <c r="P28" s="250"/>
      <c r="Q28" s="250"/>
      <c r="R28" s="250"/>
      <c r="S28" s="250"/>
      <c r="T28" s="438"/>
      <c r="U28" s="438"/>
      <c r="V28" s="438"/>
      <c r="W28" s="438"/>
      <c r="X28" s="428"/>
    </row>
    <row r="29" spans="1:24" ht="20.100000000000001" customHeight="1" x14ac:dyDescent="0.15">
      <c r="A29" s="1"/>
      <c r="B29" s="44"/>
      <c r="C29" s="44"/>
      <c r="D29" s="44"/>
      <c r="E29" s="43"/>
      <c r="F29" s="43"/>
      <c r="G29" s="43"/>
      <c r="H29" s="43"/>
      <c r="I29" s="69"/>
      <c r="J29" s="70"/>
      <c r="K29" s="69"/>
      <c r="L29" s="71"/>
      <c r="M29" s="69"/>
      <c r="N29" s="70"/>
      <c r="O29" s="69"/>
      <c r="P29" s="43"/>
      <c r="Q29" s="43"/>
      <c r="R29" s="43"/>
      <c r="S29" s="43"/>
      <c r="T29" s="91"/>
      <c r="U29" s="91"/>
      <c r="V29" s="91"/>
      <c r="W29" s="91"/>
      <c r="X29" s="63"/>
    </row>
    <row r="30" spans="1:24" ht="20.100000000000001" customHeight="1" x14ac:dyDescent="0.15">
      <c r="A30" s="341"/>
      <c r="B30" s="341" t="s">
        <v>500</v>
      </c>
      <c r="C30" s="441">
        <v>0.45833333333333331</v>
      </c>
      <c r="D30" s="441"/>
      <c r="E30" s="250" t="str">
        <f>C10</f>
        <v>N1位</v>
      </c>
      <c r="F30" s="250"/>
      <c r="G30" s="250"/>
      <c r="H30" s="250"/>
      <c r="I30" s="437">
        <f>K30+K31</f>
        <v>0</v>
      </c>
      <c r="J30" s="436" t="s">
        <v>609</v>
      </c>
      <c r="K30" s="12">
        <v>0</v>
      </c>
      <c r="L30" s="45" t="s">
        <v>610</v>
      </c>
      <c r="M30" s="12">
        <v>0</v>
      </c>
      <c r="N30" s="436" t="s">
        <v>611</v>
      </c>
      <c r="O30" s="437">
        <f>M30+M31</f>
        <v>0</v>
      </c>
      <c r="P30" s="250" t="s">
        <v>615</v>
      </c>
      <c r="Q30" s="250"/>
      <c r="R30" s="250"/>
      <c r="S30" s="250"/>
      <c r="T30" s="438" t="s">
        <v>616</v>
      </c>
      <c r="U30" s="438"/>
      <c r="V30" s="438"/>
      <c r="W30" s="438"/>
      <c r="X30" s="428">
        <v>5</v>
      </c>
    </row>
    <row r="31" spans="1:24" ht="20.100000000000001" customHeight="1" x14ac:dyDescent="0.15">
      <c r="A31" s="341"/>
      <c r="B31" s="341"/>
      <c r="C31" s="441"/>
      <c r="D31" s="441"/>
      <c r="E31" s="250"/>
      <c r="F31" s="250"/>
      <c r="G31" s="250"/>
      <c r="H31" s="250"/>
      <c r="I31" s="437"/>
      <c r="J31" s="436"/>
      <c r="K31" s="12">
        <v>0</v>
      </c>
      <c r="L31" s="45" t="s">
        <v>610</v>
      </c>
      <c r="M31" s="12">
        <v>0</v>
      </c>
      <c r="N31" s="436"/>
      <c r="O31" s="437"/>
      <c r="P31" s="250"/>
      <c r="Q31" s="250"/>
      <c r="R31" s="250"/>
      <c r="S31" s="250"/>
      <c r="T31" s="438"/>
      <c r="U31" s="438"/>
      <c r="V31" s="438"/>
      <c r="W31" s="438"/>
      <c r="X31" s="428"/>
    </row>
    <row r="32" spans="1:24" ht="20.100000000000001" customHeight="1" x14ac:dyDescent="0.15">
      <c r="A32" s="1"/>
      <c r="B32" s="1"/>
      <c r="C32" s="44"/>
      <c r="D32" s="44"/>
      <c r="E32" s="44"/>
      <c r="F32" s="44"/>
      <c r="G32" s="44"/>
      <c r="H32" s="44"/>
      <c r="I32" s="68"/>
      <c r="J32" s="1"/>
      <c r="K32" s="68"/>
      <c r="L32" s="1"/>
      <c r="M32" s="68"/>
      <c r="N32" s="1"/>
      <c r="O32" s="68"/>
      <c r="P32" s="44"/>
      <c r="Q32" s="44"/>
      <c r="R32" s="44"/>
      <c r="S32" s="44"/>
      <c r="T32" s="91"/>
      <c r="U32" s="91"/>
      <c r="V32" s="91"/>
      <c r="W32" s="91"/>
      <c r="X32" s="63"/>
    </row>
    <row r="33" spans="1:24" ht="20.100000000000001" customHeight="1" x14ac:dyDescent="0.15">
      <c r="A33" s="341"/>
      <c r="B33" s="341" t="s">
        <v>501</v>
      </c>
      <c r="C33" s="441">
        <v>0.4861111111111111</v>
      </c>
      <c r="D33" s="441"/>
      <c r="E33" s="341" t="s">
        <v>617</v>
      </c>
      <c r="F33" s="341"/>
      <c r="G33" s="341"/>
      <c r="H33" s="341"/>
      <c r="I33" s="437">
        <f>K33+K34</f>
        <v>0</v>
      </c>
      <c r="J33" s="436" t="s">
        <v>609</v>
      </c>
      <c r="K33" s="12">
        <v>0</v>
      </c>
      <c r="L33" s="45" t="s">
        <v>610</v>
      </c>
      <c r="M33" s="12">
        <v>0</v>
      </c>
      <c r="N33" s="436" t="s">
        <v>611</v>
      </c>
      <c r="O33" s="437">
        <f>M33+M34</f>
        <v>0</v>
      </c>
      <c r="P33" s="341" t="s">
        <v>618</v>
      </c>
      <c r="Q33" s="341"/>
      <c r="R33" s="341"/>
      <c r="S33" s="341"/>
      <c r="T33" s="438" t="s">
        <v>619</v>
      </c>
      <c r="U33" s="438"/>
      <c r="V33" s="438"/>
      <c r="W33" s="438"/>
      <c r="X33" s="428">
        <v>1</v>
      </c>
    </row>
    <row r="34" spans="1:24" ht="20.100000000000001" customHeight="1" x14ac:dyDescent="0.15">
      <c r="A34" s="341"/>
      <c r="B34" s="341"/>
      <c r="C34" s="441"/>
      <c r="D34" s="441"/>
      <c r="E34" s="341"/>
      <c r="F34" s="341"/>
      <c r="G34" s="341"/>
      <c r="H34" s="341"/>
      <c r="I34" s="437"/>
      <c r="J34" s="436"/>
      <c r="K34" s="12">
        <v>0</v>
      </c>
      <c r="L34" s="45" t="s">
        <v>610</v>
      </c>
      <c r="M34" s="12">
        <v>0</v>
      </c>
      <c r="N34" s="436"/>
      <c r="O34" s="437"/>
      <c r="P34" s="341"/>
      <c r="Q34" s="341"/>
      <c r="R34" s="341"/>
      <c r="S34" s="341"/>
      <c r="T34" s="438"/>
      <c r="U34" s="438"/>
      <c r="V34" s="438"/>
      <c r="W34" s="438"/>
      <c r="X34" s="428"/>
    </row>
    <row r="35" spans="1:24" ht="20.100000000000001" customHeight="1" x14ac:dyDescent="0.15">
      <c r="A35" s="44"/>
      <c r="B35" s="44"/>
      <c r="C35" s="85"/>
      <c r="D35" s="85"/>
      <c r="E35" s="44"/>
      <c r="F35" s="44"/>
      <c r="G35" s="44"/>
      <c r="H35" s="44"/>
      <c r="I35" s="12"/>
      <c r="J35" s="79"/>
      <c r="K35" s="12"/>
      <c r="L35" s="45"/>
      <c r="M35" s="12"/>
      <c r="N35" s="79"/>
      <c r="O35" s="12"/>
      <c r="P35" s="44"/>
      <c r="Q35" s="44"/>
      <c r="R35" s="44"/>
      <c r="S35" s="44"/>
      <c r="T35" s="63"/>
      <c r="U35" s="63"/>
      <c r="V35" s="63"/>
      <c r="W35" s="63"/>
      <c r="X35" s="50"/>
    </row>
    <row r="36" spans="1:24" ht="20.100000000000001" customHeight="1" x14ac:dyDescent="0.15">
      <c r="A36" s="341"/>
      <c r="B36" s="341" t="s">
        <v>668</v>
      </c>
      <c r="C36" s="441">
        <v>0.53472222222222221</v>
      </c>
      <c r="D36" s="441"/>
      <c r="E36" s="341" t="s">
        <v>669</v>
      </c>
      <c r="F36" s="341"/>
      <c r="G36" s="341"/>
      <c r="H36" s="341"/>
      <c r="I36" s="437">
        <f>K36+K37</f>
        <v>0</v>
      </c>
      <c r="J36" s="436" t="s">
        <v>609</v>
      </c>
      <c r="K36" s="191">
        <v>0</v>
      </c>
      <c r="L36" s="187" t="s">
        <v>610</v>
      </c>
      <c r="M36" s="191">
        <v>0</v>
      </c>
      <c r="N36" s="436" t="s">
        <v>611</v>
      </c>
      <c r="O36" s="437">
        <f>M36+M37</f>
        <v>0</v>
      </c>
      <c r="P36" s="341" t="s">
        <v>675</v>
      </c>
      <c r="Q36" s="341"/>
      <c r="R36" s="341"/>
      <c r="S36" s="341"/>
      <c r="T36" s="438" t="s">
        <v>670</v>
      </c>
      <c r="U36" s="438"/>
      <c r="V36" s="438"/>
      <c r="W36" s="438"/>
      <c r="X36" s="428" t="s">
        <v>671</v>
      </c>
    </row>
    <row r="37" spans="1:24" ht="20.100000000000001" customHeight="1" x14ac:dyDescent="0.15">
      <c r="A37" s="341"/>
      <c r="B37" s="341"/>
      <c r="C37" s="441"/>
      <c r="D37" s="441"/>
      <c r="E37" s="341"/>
      <c r="F37" s="341"/>
      <c r="G37" s="341"/>
      <c r="H37" s="341"/>
      <c r="I37" s="437"/>
      <c r="J37" s="436"/>
      <c r="K37" s="191">
        <v>0</v>
      </c>
      <c r="L37" s="187" t="s">
        <v>610</v>
      </c>
      <c r="M37" s="191">
        <v>0</v>
      </c>
      <c r="N37" s="436"/>
      <c r="O37" s="437"/>
      <c r="P37" s="341"/>
      <c r="Q37" s="341"/>
      <c r="R37" s="341"/>
      <c r="S37" s="341"/>
      <c r="T37" s="438"/>
      <c r="U37" s="438"/>
      <c r="V37" s="438"/>
      <c r="W37" s="438"/>
      <c r="X37" s="428"/>
    </row>
    <row r="38" spans="1:24" ht="20.100000000000001" customHeight="1" x14ac:dyDescent="0.15">
      <c r="A38" s="174"/>
      <c r="B38" s="174"/>
      <c r="C38" s="182"/>
      <c r="D38" s="182"/>
      <c r="E38" s="174"/>
      <c r="F38" s="174"/>
      <c r="G38" s="174"/>
      <c r="H38" s="174"/>
      <c r="I38" s="179"/>
      <c r="J38" s="180"/>
      <c r="K38" s="179"/>
      <c r="L38" s="175"/>
      <c r="M38" s="179"/>
      <c r="N38" s="180"/>
      <c r="O38" s="179"/>
      <c r="P38" s="174"/>
      <c r="Q38" s="174"/>
      <c r="R38" s="174"/>
      <c r="S38" s="174"/>
      <c r="T38" s="181"/>
      <c r="U38" s="181"/>
      <c r="V38" s="181"/>
      <c r="W38" s="181"/>
      <c r="X38" s="178"/>
    </row>
    <row r="39" spans="1:24" ht="20.100000000000001" customHeight="1" x14ac:dyDescent="0.15">
      <c r="A39" s="174"/>
      <c r="B39" s="174"/>
      <c r="C39" s="182"/>
      <c r="D39" s="182"/>
      <c r="E39" s="174"/>
      <c r="F39" s="174"/>
      <c r="G39" s="174"/>
      <c r="H39" s="174"/>
      <c r="I39" s="179"/>
      <c r="J39" s="180"/>
      <c r="K39" s="179"/>
      <c r="L39" s="175"/>
      <c r="M39" s="179"/>
      <c r="N39" s="180"/>
      <c r="O39" s="179"/>
      <c r="P39" s="174"/>
      <c r="Q39" s="174"/>
      <c r="R39" s="174"/>
      <c r="S39" s="174"/>
      <c r="T39" s="181"/>
      <c r="U39" s="181"/>
      <c r="V39" s="181"/>
      <c r="W39" s="181"/>
      <c r="X39" s="178"/>
    </row>
    <row r="40" spans="1:24" ht="24.6" customHeight="1" x14ac:dyDescent="0.15">
      <c r="A40" s="354" t="str">
        <f>A1</f>
        <v>■第2日　2月27日　決勝トーナメント　１・２・３回戦</v>
      </c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6" t="s">
        <v>636</v>
      </c>
      <c r="P40" s="356"/>
      <c r="Q40" s="356"/>
      <c r="R40" s="357" t="str">
        <f>U12選手権②!A87</f>
        <v>真岡市総合運動公園運動広場B</v>
      </c>
      <c r="S40" s="357"/>
      <c r="T40" s="357"/>
      <c r="U40" s="357"/>
      <c r="V40" s="357"/>
      <c r="W40" s="357"/>
      <c r="X40" s="357"/>
    </row>
    <row r="41" spans="1:24" ht="24.6" customHeight="1" x14ac:dyDescent="0.15">
      <c r="A41" s="80"/>
      <c r="B41" s="80"/>
      <c r="C41" s="80"/>
      <c r="D41" s="80"/>
      <c r="E41" s="80"/>
      <c r="F41" s="355">
        <f>U12選手権②!D6</f>
        <v>44619</v>
      </c>
      <c r="G41" s="355"/>
      <c r="H41" s="355"/>
      <c r="I41" s="80"/>
      <c r="K41" s="83"/>
      <c r="L41" s="83"/>
      <c r="O41" s="176"/>
      <c r="P41" s="176"/>
      <c r="Q41" s="176"/>
      <c r="R41" s="177"/>
      <c r="S41" s="177"/>
      <c r="T41" s="177"/>
      <c r="U41" s="177"/>
      <c r="V41" s="177"/>
      <c r="W41" s="177"/>
      <c r="X41" s="177"/>
    </row>
    <row r="42" spans="1:24" ht="20.100000000000001" customHeight="1" x14ac:dyDescent="0.15">
      <c r="L42" s="19"/>
    </row>
    <row r="43" spans="1:24" ht="20.100000000000001" customHeight="1" x14ac:dyDescent="0.15">
      <c r="F43" s="214"/>
      <c r="G43" s="212"/>
      <c r="H43" s="5"/>
      <c r="I43" s="5"/>
      <c r="J43" s="5"/>
      <c r="K43" s="5"/>
      <c r="L43" s="5"/>
      <c r="M43" s="5"/>
      <c r="N43" s="211"/>
      <c r="O43" s="211"/>
      <c r="P43" s="5"/>
      <c r="Q43" s="5"/>
      <c r="R43" s="213"/>
      <c r="S43" s="2"/>
      <c r="T43" s="2"/>
    </row>
    <row r="44" spans="1:24" ht="20.100000000000001" customHeight="1" x14ac:dyDescent="0.15">
      <c r="A44" s="1"/>
      <c r="B44" s="1"/>
      <c r="C44" s="1"/>
      <c r="D44" s="433" t="s">
        <v>499</v>
      </c>
      <c r="E44" s="434"/>
      <c r="F44" s="434"/>
      <c r="G44" s="435"/>
      <c r="H44" s="74"/>
      <c r="I44" s="1"/>
      <c r="J44" s="1"/>
      <c r="K44" s="429" t="s">
        <v>637</v>
      </c>
      <c r="L44" s="430"/>
      <c r="M44" s="431"/>
      <c r="N44" s="1"/>
      <c r="O44" s="1"/>
      <c r="P44" s="73"/>
      <c r="Q44" s="433" t="s">
        <v>500</v>
      </c>
      <c r="R44" s="434"/>
      <c r="S44" s="434"/>
      <c r="T44" s="435"/>
      <c r="U44" s="74"/>
      <c r="W44" s="1"/>
      <c r="X44" s="1"/>
    </row>
    <row r="45" spans="1:24" ht="20.100000000000001" customHeight="1" x14ac:dyDescent="0.15">
      <c r="A45" s="1"/>
      <c r="B45" s="1"/>
      <c r="C45" s="1"/>
      <c r="D45" s="74"/>
      <c r="E45" s="1"/>
      <c r="F45" s="1"/>
      <c r="G45" s="77"/>
      <c r="H45" s="76"/>
      <c r="I45" s="76"/>
      <c r="J45" s="1"/>
      <c r="M45" s="1"/>
      <c r="N45" s="1"/>
      <c r="O45" s="1"/>
      <c r="P45" s="77"/>
      <c r="Q45" s="74"/>
      <c r="R45" s="1"/>
      <c r="S45" s="1"/>
      <c r="T45" s="73"/>
      <c r="U45" s="1"/>
      <c r="W45" s="1"/>
      <c r="X45" s="1"/>
    </row>
    <row r="46" spans="1:24" ht="20.100000000000001" customHeight="1" x14ac:dyDescent="0.15">
      <c r="A46" s="1"/>
      <c r="B46" s="1"/>
      <c r="C46" s="1"/>
      <c r="D46" s="75"/>
      <c r="E46" s="1"/>
      <c r="F46" s="1"/>
      <c r="G46" s="433" t="s">
        <v>485</v>
      </c>
      <c r="H46" s="434"/>
      <c r="I46" s="435"/>
      <c r="J46" s="74"/>
      <c r="M46" s="1"/>
      <c r="N46" s="73"/>
      <c r="O46" s="433" t="s">
        <v>494</v>
      </c>
      <c r="P46" s="434"/>
      <c r="Q46" s="435"/>
      <c r="R46" s="75"/>
      <c r="S46" s="1"/>
      <c r="T46" s="73"/>
      <c r="U46" s="1"/>
      <c r="W46" s="1"/>
      <c r="X46" s="1"/>
    </row>
    <row r="47" spans="1:24" ht="20.100000000000001" customHeight="1" x14ac:dyDescent="0.15">
      <c r="A47" s="1"/>
      <c r="B47" s="1"/>
      <c r="C47" s="1"/>
      <c r="D47" s="74"/>
      <c r="E47" s="1"/>
      <c r="F47" s="73"/>
      <c r="G47" s="1"/>
      <c r="H47" s="1"/>
      <c r="I47" s="1"/>
      <c r="J47" s="74"/>
      <c r="M47" s="1"/>
      <c r="N47" s="73"/>
      <c r="O47" s="1"/>
      <c r="P47" s="1"/>
      <c r="Q47" s="1"/>
      <c r="R47" s="74"/>
      <c r="S47" s="1"/>
      <c r="T47" s="73"/>
      <c r="U47" s="1"/>
      <c r="W47" s="1"/>
      <c r="X47" s="1"/>
    </row>
    <row r="48" spans="1:24" ht="20.100000000000001" customHeight="1" x14ac:dyDescent="0.15">
      <c r="A48" s="1"/>
      <c r="B48" s="1"/>
      <c r="C48" s="341">
        <v>1</v>
      </c>
      <c r="D48" s="341"/>
      <c r="E48" s="1"/>
      <c r="F48" s="341">
        <v>2</v>
      </c>
      <c r="G48" s="341"/>
      <c r="H48" s="1"/>
      <c r="I48" s="341">
        <v>3</v>
      </c>
      <c r="J48" s="341"/>
      <c r="M48" s="1"/>
      <c r="N48" s="341">
        <v>4</v>
      </c>
      <c r="O48" s="341"/>
      <c r="P48" s="1"/>
      <c r="Q48" s="341">
        <v>5</v>
      </c>
      <c r="R48" s="341"/>
      <c r="S48" s="1"/>
      <c r="T48" s="341">
        <v>6</v>
      </c>
      <c r="U48" s="341"/>
      <c r="W48" s="1"/>
      <c r="X48" s="1"/>
    </row>
    <row r="49" spans="1:24" ht="20.100000000000001" customHeight="1" x14ac:dyDescent="0.15">
      <c r="A49" s="1"/>
      <c r="B49" s="84"/>
      <c r="C49" s="432" t="str">
        <f>U12選手権②!C87</f>
        <v>U1位</v>
      </c>
      <c r="D49" s="432"/>
      <c r="E49" s="72"/>
      <c r="F49" s="432" t="str">
        <f>U12選手権②!C91</f>
        <v>V1位</v>
      </c>
      <c r="G49" s="432"/>
      <c r="H49" s="72"/>
      <c r="I49" s="432" t="str">
        <f>U12選手権②!C95</f>
        <v>W1位</v>
      </c>
      <c r="J49" s="432"/>
      <c r="M49" s="72"/>
      <c r="N49" s="432" t="str">
        <f>U12選手権②!C99</f>
        <v>X1位</v>
      </c>
      <c r="O49" s="432"/>
      <c r="P49" s="72"/>
      <c r="Q49" s="432" t="str">
        <f>U12選手権②!C103</f>
        <v>Y1位</v>
      </c>
      <c r="R49" s="432"/>
      <c r="S49" s="72"/>
      <c r="T49" s="432" t="str">
        <f>U12選手権②!C107</f>
        <v>Z1位</v>
      </c>
      <c r="U49" s="432"/>
      <c r="W49" s="72"/>
      <c r="X49" s="84"/>
    </row>
    <row r="50" spans="1:24" ht="20.100000000000001" customHeight="1" x14ac:dyDescent="0.15">
      <c r="A50" s="1"/>
      <c r="B50" s="84"/>
      <c r="C50" s="432"/>
      <c r="D50" s="432"/>
      <c r="E50" s="72"/>
      <c r="F50" s="432"/>
      <c r="G50" s="432"/>
      <c r="H50" s="72"/>
      <c r="I50" s="432"/>
      <c r="J50" s="432"/>
      <c r="M50" s="72"/>
      <c r="N50" s="432"/>
      <c r="O50" s="432"/>
      <c r="P50" s="72"/>
      <c r="Q50" s="432"/>
      <c r="R50" s="432"/>
      <c r="S50" s="72"/>
      <c r="T50" s="432"/>
      <c r="U50" s="432"/>
      <c r="W50" s="72"/>
      <c r="X50" s="84"/>
    </row>
    <row r="51" spans="1:24" ht="20.100000000000001" customHeight="1" x14ac:dyDescent="0.15">
      <c r="A51" s="1"/>
      <c r="B51" s="84"/>
      <c r="C51" s="432"/>
      <c r="D51" s="432"/>
      <c r="E51" s="72"/>
      <c r="F51" s="432"/>
      <c r="G51" s="432"/>
      <c r="H51" s="72"/>
      <c r="I51" s="432"/>
      <c r="J51" s="432"/>
      <c r="M51" s="72"/>
      <c r="N51" s="432"/>
      <c r="O51" s="432"/>
      <c r="P51" s="72"/>
      <c r="Q51" s="432"/>
      <c r="R51" s="432"/>
      <c r="S51" s="72"/>
      <c r="T51" s="432"/>
      <c r="U51" s="432"/>
      <c r="W51" s="72"/>
      <c r="X51" s="84"/>
    </row>
    <row r="52" spans="1:24" ht="20.100000000000001" customHeight="1" x14ac:dyDescent="0.15">
      <c r="A52" s="1"/>
      <c r="B52" s="84"/>
      <c r="C52" s="432"/>
      <c r="D52" s="432"/>
      <c r="E52" s="72"/>
      <c r="F52" s="432"/>
      <c r="G52" s="432"/>
      <c r="H52" s="72"/>
      <c r="I52" s="432"/>
      <c r="J52" s="432"/>
      <c r="M52" s="72"/>
      <c r="N52" s="432"/>
      <c r="O52" s="432"/>
      <c r="P52" s="72"/>
      <c r="Q52" s="432"/>
      <c r="R52" s="432"/>
      <c r="S52" s="72"/>
      <c r="T52" s="432"/>
      <c r="U52" s="432"/>
      <c r="W52" s="72"/>
      <c r="X52" s="84"/>
    </row>
    <row r="53" spans="1:24" ht="20.100000000000001" customHeight="1" x14ac:dyDescent="0.15">
      <c r="A53" s="1"/>
      <c r="B53" s="84"/>
      <c r="C53" s="432"/>
      <c r="D53" s="432"/>
      <c r="E53" s="72"/>
      <c r="F53" s="432"/>
      <c r="G53" s="432"/>
      <c r="H53" s="72"/>
      <c r="I53" s="432"/>
      <c r="J53" s="432"/>
      <c r="M53" s="72"/>
      <c r="N53" s="432"/>
      <c r="O53" s="432"/>
      <c r="P53" s="72"/>
      <c r="Q53" s="432"/>
      <c r="R53" s="432"/>
      <c r="S53" s="72"/>
      <c r="T53" s="432"/>
      <c r="U53" s="432"/>
      <c r="W53" s="72"/>
      <c r="X53" s="84"/>
    </row>
    <row r="54" spans="1:24" ht="20.100000000000001" customHeight="1" x14ac:dyDescent="0.15">
      <c r="A54" s="1"/>
      <c r="B54" s="84"/>
      <c r="C54" s="432"/>
      <c r="D54" s="432"/>
      <c r="E54" s="72"/>
      <c r="F54" s="432"/>
      <c r="G54" s="432"/>
      <c r="H54" s="72"/>
      <c r="I54" s="432"/>
      <c r="J54" s="432"/>
      <c r="M54" s="72"/>
      <c r="N54" s="432"/>
      <c r="O54" s="432"/>
      <c r="P54" s="72"/>
      <c r="Q54" s="432"/>
      <c r="R54" s="432"/>
      <c r="S54" s="72"/>
      <c r="T54" s="432"/>
      <c r="U54" s="432"/>
      <c r="W54" s="72"/>
      <c r="X54" s="84"/>
    </row>
    <row r="55" spans="1:24" ht="20.100000000000001" customHeight="1" x14ac:dyDescent="0.15">
      <c r="A55" s="1"/>
      <c r="B55" s="84"/>
      <c r="C55" s="432"/>
      <c r="D55" s="432"/>
      <c r="E55" s="72"/>
      <c r="F55" s="432"/>
      <c r="G55" s="432"/>
      <c r="H55" s="72"/>
      <c r="I55" s="432"/>
      <c r="J55" s="432"/>
      <c r="M55" s="72"/>
      <c r="N55" s="432"/>
      <c r="O55" s="432"/>
      <c r="P55" s="72"/>
      <c r="Q55" s="432"/>
      <c r="R55" s="432"/>
      <c r="S55" s="72"/>
      <c r="T55" s="432"/>
      <c r="U55" s="432"/>
      <c r="W55" s="72"/>
      <c r="X55" s="84"/>
    </row>
    <row r="56" spans="1:24" ht="20.100000000000001" customHeight="1" x14ac:dyDescent="0.15">
      <c r="A56" s="1"/>
      <c r="B56" s="84"/>
      <c r="C56" s="432"/>
      <c r="D56" s="432"/>
      <c r="E56" s="72"/>
      <c r="F56" s="432"/>
      <c r="G56" s="432"/>
      <c r="H56" s="72"/>
      <c r="I56" s="432"/>
      <c r="J56" s="432"/>
      <c r="M56" s="72"/>
      <c r="N56" s="432"/>
      <c r="O56" s="432"/>
      <c r="P56" s="72"/>
      <c r="Q56" s="432"/>
      <c r="R56" s="432"/>
      <c r="S56" s="72"/>
      <c r="T56" s="432"/>
      <c r="U56" s="432"/>
      <c r="W56" s="72"/>
      <c r="X56" s="84"/>
    </row>
    <row r="57" spans="1:24" ht="20.100000000000001" customHeight="1" x14ac:dyDescent="0.15">
      <c r="A57" s="1"/>
      <c r="B57" s="84"/>
      <c r="C57" s="432"/>
      <c r="D57" s="432"/>
      <c r="E57" s="72"/>
      <c r="F57" s="432"/>
      <c r="G57" s="432"/>
      <c r="H57" s="72"/>
      <c r="I57" s="432"/>
      <c r="J57" s="432"/>
      <c r="M57" s="72"/>
      <c r="N57" s="432"/>
      <c r="O57" s="432"/>
      <c r="P57" s="72"/>
      <c r="Q57" s="432"/>
      <c r="R57" s="432"/>
      <c r="S57" s="72"/>
      <c r="T57" s="432"/>
      <c r="U57" s="432"/>
      <c r="W57" s="72"/>
      <c r="X57" s="84"/>
    </row>
    <row r="58" spans="1:24" ht="20.100000000000001" customHeight="1" x14ac:dyDescent="0.15">
      <c r="A58" s="1"/>
      <c r="B58" s="84"/>
      <c r="C58" s="432"/>
      <c r="D58" s="432"/>
      <c r="E58" s="72"/>
      <c r="F58" s="432"/>
      <c r="G58" s="432"/>
      <c r="H58" s="72"/>
      <c r="I58" s="432"/>
      <c r="J58" s="432"/>
      <c r="M58" s="72"/>
      <c r="N58" s="432"/>
      <c r="O58" s="432"/>
      <c r="P58" s="72"/>
      <c r="Q58" s="432"/>
      <c r="R58" s="432"/>
      <c r="S58" s="72"/>
      <c r="T58" s="432"/>
      <c r="U58" s="432"/>
      <c r="W58" s="72"/>
      <c r="X58" s="84"/>
    </row>
    <row r="59" spans="1:24" ht="20.100000000000001" customHeight="1" x14ac:dyDescent="0.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39" t="s">
        <v>606</v>
      </c>
      <c r="U59" s="439"/>
      <c r="V59" s="439"/>
      <c r="W59" s="439"/>
      <c r="X59" s="91" t="s">
        <v>607</v>
      </c>
    </row>
    <row r="60" spans="1:24" ht="20.100000000000001" customHeight="1" x14ac:dyDescent="0.15">
      <c r="A60" s="341"/>
      <c r="B60" s="341" t="s">
        <v>485</v>
      </c>
      <c r="C60" s="441">
        <v>0.375</v>
      </c>
      <c r="D60" s="441"/>
      <c r="E60" s="250" t="str">
        <f>F49</f>
        <v>V1位</v>
      </c>
      <c r="F60" s="250"/>
      <c r="G60" s="250"/>
      <c r="H60" s="250"/>
      <c r="I60" s="437">
        <f>K60+K61</f>
        <v>0</v>
      </c>
      <c r="J60" s="436" t="s">
        <v>609</v>
      </c>
      <c r="K60" s="12">
        <v>0</v>
      </c>
      <c r="L60" s="45" t="s">
        <v>610</v>
      </c>
      <c r="M60" s="12">
        <v>0</v>
      </c>
      <c r="N60" s="436" t="s">
        <v>611</v>
      </c>
      <c r="O60" s="437">
        <f>M60+M61</f>
        <v>0</v>
      </c>
      <c r="P60" s="250" t="str">
        <f>I49</f>
        <v>W1位</v>
      </c>
      <c r="Q60" s="250"/>
      <c r="R60" s="250"/>
      <c r="S60" s="250"/>
      <c r="T60" s="438" t="s">
        <v>628</v>
      </c>
      <c r="U60" s="439"/>
      <c r="V60" s="439"/>
      <c r="W60" s="439"/>
      <c r="X60" s="428">
        <v>1</v>
      </c>
    </row>
    <row r="61" spans="1:24" ht="20.100000000000001" customHeight="1" x14ac:dyDescent="0.15">
      <c r="A61" s="341"/>
      <c r="B61" s="341"/>
      <c r="C61" s="441"/>
      <c r="D61" s="441"/>
      <c r="E61" s="250"/>
      <c r="F61" s="250"/>
      <c r="G61" s="250"/>
      <c r="H61" s="250"/>
      <c r="I61" s="437"/>
      <c r="J61" s="436"/>
      <c r="K61" s="12">
        <v>0</v>
      </c>
      <c r="L61" s="45" t="s">
        <v>610</v>
      </c>
      <c r="M61" s="12">
        <v>0</v>
      </c>
      <c r="N61" s="436"/>
      <c r="O61" s="437"/>
      <c r="P61" s="250"/>
      <c r="Q61" s="250"/>
      <c r="R61" s="250"/>
      <c r="S61" s="250"/>
      <c r="T61" s="439"/>
      <c r="U61" s="439"/>
      <c r="V61" s="439"/>
      <c r="W61" s="439"/>
      <c r="X61" s="428"/>
    </row>
    <row r="62" spans="1:24" ht="20.100000000000001" customHeight="1" x14ac:dyDescent="0.15">
      <c r="A62" s="1"/>
      <c r="B62" s="44"/>
      <c r="C62" s="44"/>
      <c r="D62" s="44"/>
      <c r="E62" s="43"/>
      <c r="F62" s="43"/>
      <c r="G62" s="43"/>
      <c r="H62" s="43"/>
      <c r="I62" s="69"/>
      <c r="J62" s="70"/>
      <c r="K62" s="69"/>
      <c r="L62" s="71"/>
      <c r="M62" s="69"/>
      <c r="N62" s="70"/>
      <c r="O62" s="69"/>
      <c r="P62" s="43"/>
      <c r="Q62" s="43"/>
      <c r="R62" s="43"/>
      <c r="S62" s="43"/>
      <c r="T62" s="91"/>
      <c r="U62" s="91"/>
      <c r="V62" s="91"/>
      <c r="W62" s="91"/>
      <c r="X62" s="63"/>
    </row>
    <row r="63" spans="1:24" ht="20.100000000000001" customHeight="1" x14ac:dyDescent="0.15">
      <c r="A63" s="341"/>
      <c r="B63" s="341" t="s">
        <v>494</v>
      </c>
      <c r="C63" s="441">
        <v>0.40277777777777773</v>
      </c>
      <c r="D63" s="441"/>
      <c r="E63" s="250" t="str">
        <f>N49</f>
        <v>X1位</v>
      </c>
      <c r="F63" s="250"/>
      <c r="G63" s="250"/>
      <c r="H63" s="250"/>
      <c r="I63" s="437">
        <f>K63+K64</f>
        <v>0</v>
      </c>
      <c r="J63" s="436" t="s">
        <v>609</v>
      </c>
      <c r="K63" s="12">
        <v>0</v>
      </c>
      <c r="L63" s="45" t="s">
        <v>610</v>
      </c>
      <c r="M63" s="12">
        <v>0</v>
      </c>
      <c r="N63" s="436" t="s">
        <v>611</v>
      </c>
      <c r="O63" s="437">
        <f>M63+M64</f>
        <v>0</v>
      </c>
      <c r="P63" s="250" t="str">
        <f>Q49</f>
        <v>Y1位</v>
      </c>
      <c r="Q63" s="250"/>
      <c r="R63" s="250"/>
      <c r="S63" s="250"/>
      <c r="T63" s="438" t="s">
        <v>629</v>
      </c>
      <c r="U63" s="439"/>
      <c r="V63" s="439"/>
      <c r="W63" s="439"/>
      <c r="X63" s="428">
        <v>6</v>
      </c>
    </row>
    <row r="64" spans="1:24" ht="20.100000000000001" customHeight="1" x14ac:dyDescent="0.15">
      <c r="A64" s="341"/>
      <c r="B64" s="341"/>
      <c r="C64" s="441"/>
      <c r="D64" s="441"/>
      <c r="E64" s="250"/>
      <c r="F64" s="250"/>
      <c r="G64" s="250"/>
      <c r="H64" s="250"/>
      <c r="I64" s="437"/>
      <c r="J64" s="436"/>
      <c r="K64" s="12">
        <v>0</v>
      </c>
      <c r="L64" s="45" t="s">
        <v>610</v>
      </c>
      <c r="M64" s="12">
        <v>0</v>
      </c>
      <c r="N64" s="436"/>
      <c r="O64" s="437"/>
      <c r="P64" s="250"/>
      <c r="Q64" s="250"/>
      <c r="R64" s="250"/>
      <c r="S64" s="250"/>
      <c r="T64" s="439"/>
      <c r="U64" s="439"/>
      <c r="V64" s="439"/>
      <c r="W64" s="439"/>
      <c r="X64" s="428"/>
    </row>
    <row r="65" spans="1:24" ht="20.100000000000001" customHeight="1" x14ac:dyDescent="0.15">
      <c r="A65" s="1"/>
      <c r="B65" s="44"/>
      <c r="C65" s="44"/>
      <c r="D65" s="44"/>
      <c r="E65" s="43"/>
      <c r="F65" s="43"/>
      <c r="G65" s="43"/>
      <c r="H65" s="43"/>
      <c r="I65" s="69"/>
      <c r="J65" s="70"/>
      <c r="K65" s="69"/>
      <c r="L65" s="71"/>
      <c r="M65" s="69"/>
      <c r="N65" s="70"/>
      <c r="O65" s="69"/>
      <c r="P65" s="43"/>
      <c r="Q65" s="43"/>
      <c r="R65" s="43"/>
      <c r="S65" s="43"/>
      <c r="T65" s="91"/>
      <c r="U65" s="91"/>
      <c r="V65" s="91"/>
      <c r="W65" s="91"/>
      <c r="X65" s="63"/>
    </row>
    <row r="66" spans="1:24" ht="20.100000000000001" customHeight="1" x14ac:dyDescent="0.15">
      <c r="A66" s="341"/>
      <c r="B66" s="341" t="s">
        <v>499</v>
      </c>
      <c r="C66" s="441">
        <v>0.43055555555555558</v>
      </c>
      <c r="D66" s="441"/>
      <c r="E66" s="250" t="str">
        <f>C49</f>
        <v>U1位</v>
      </c>
      <c r="F66" s="250"/>
      <c r="G66" s="250"/>
      <c r="H66" s="250"/>
      <c r="I66" s="437">
        <f>K66+K67</f>
        <v>0</v>
      </c>
      <c r="J66" s="436" t="s">
        <v>609</v>
      </c>
      <c r="K66" s="12">
        <v>0</v>
      </c>
      <c r="L66" s="45" t="s">
        <v>610</v>
      </c>
      <c r="M66" s="12">
        <v>0</v>
      </c>
      <c r="N66" s="436" t="s">
        <v>611</v>
      </c>
      <c r="O66" s="437">
        <f>M66+M67</f>
        <v>0</v>
      </c>
      <c r="P66" s="250" t="s">
        <v>615</v>
      </c>
      <c r="Q66" s="250"/>
      <c r="R66" s="250"/>
      <c r="S66" s="250"/>
      <c r="T66" s="438" t="s">
        <v>630</v>
      </c>
      <c r="U66" s="438"/>
      <c r="V66" s="438"/>
      <c r="W66" s="438"/>
      <c r="X66" s="428" t="s">
        <v>631</v>
      </c>
    </row>
    <row r="67" spans="1:24" ht="20.100000000000001" customHeight="1" x14ac:dyDescent="0.15">
      <c r="A67" s="341"/>
      <c r="B67" s="341"/>
      <c r="C67" s="441"/>
      <c r="D67" s="441"/>
      <c r="E67" s="250"/>
      <c r="F67" s="250"/>
      <c r="G67" s="250"/>
      <c r="H67" s="250"/>
      <c r="I67" s="437"/>
      <c r="J67" s="436"/>
      <c r="K67" s="12">
        <v>0</v>
      </c>
      <c r="L67" s="45" t="s">
        <v>610</v>
      </c>
      <c r="M67" s="12">
        <v>0</v>
      </c>
      <c r="N67" s="436"/>
      <c r="O67" s="437"/>
      <c r="P67" s="250"/>
      <c r="Q67" s="250"/>
      <c r="R67" s="250"/>
      <c r="S67" s="250"/>
      <c r="T67" s="438"/>
      <c r="U67" s="438"/>
      <c r="V67" s="438"/>
      <c r="W67" s="438"/>
      <c r="X67" s="428"/>
    </row>
    <row r="68" spans="1:24" ht="20.100000000000001" customHeight="1" x14ac:dyDescent="0.15">
      <c r="A68" s="1"/>
      <c r="B68" s="44"/>
      <c r="C68" s="44"/>
      <c r="D68" s="44"/>
      <c r="E68" s="43"/>
      <c r="F68" s="43"/>
      <c r="G68" s="43"/>
      <c r="H68" s="43"/>
      <c r="I68" s="69"/>
      <c r="J68" s="70"/>
      <c r="K68" s="69"/>
      <c r="L68" s="71"/>
      <c r="M68" s="69"/>
      <c r="N68" s="70"/>
      <c r="O68" s="69"/>
      <c r="P68" s="43"/>
      <c r="Q68" s="43"/>
      <c r="R68" s="43"/>
      <c r="S68" s="43"/>
      <c r="T68" s="91"/>
      <c r="U68" s="91"/>
      <c r="V68" s="91"/>
      <c r="W68" s="91"/>
      <c r="X68" s="63"/>
    </row>
    <row r="69" spans="1:24" ht="20.100000000000001" customHeight="1" x14ac:dyDescent="0.15">
      <c r="A69" s="341"/>
      <c r="B69" s="341" t="s">
        <v>500</v>
      </c>
      <c r="C69" s="441">
        <v>0.45833333333333331</v>
      </c>
      <c r="D69" s="441"/>
      <c r="E69" s="250" t="s">
        <v>617</v>
      </c>
      <c r="F69" s="250"/>
      <c r="G69" s="250"/>
      <c r="H69" s="250"/>
      <c r="I69" s="437">
        <f>K69+K70</f>
        <v>0</v>
      </c>
      <c r="J69" s="436" t="s">
        <v>609</v>
      </c>
      <c r="K69" s="12">
        <v>0</v>
      </c>
      <c r="L69" s="45" t="s">
        <v>610</v>
      </c>
      <c r="M69" s="12">
        <v>0</v>
      </c>
      <c r="N69" s="436" t="s">
        <v>611</v>
      </c>
      <c r="O69" s="437">
        <f>M69+M70</f>
        <v>0</v>
      </c>
      <c r="P69" s="250" t="str">
        <f>T49</f>
        <v>Z1位</v>
      </c>
      <c r="Q69" s="250"/>
      <c r="R69" s="250"/>
      <c r="S69" s="250"/>
      <c r="T69" s="438" t="s">
        <v>632</v>
      </c>
      <c r="U69" s="438"/>
      <c r="V69" s="438"/>
      <c r="W69" s="438"/>
      <c r="X69" s="428" t="s">
        <v>633</v>
      </c>
    </row>
    <row r="70" spans="1:24" ht="20.100000000000001" customHeight="1" x14ac:dyDescent="0.15">
      <c r="A70" s="341"/>
      <c r="B70" s="341"/>
      <c r="C70" s="441"/>
      <c r="D70" s="441"/>
      <c r="E70" s="250"/>
      <c r="F70" s="250"/>
      <c r="G70" s="250"/>
      <c r="H70" s="250"/>
      <c r="I70" s="437"/>
      <c r="J70" s="436"/>
      <c r="K70" s="12">
        <v>0</v>
      </c>
      <c r="L70" s="45" t="s">
        <v>610</v>
      </c>
      <c r="M70" s="12">
        <v>0</v>
      </c>
      <c r="N70" s="436"/>
      <c r="O70" s="437"/>
      <c r="P70" s="250"/>
      <c r="Q70" s="250"/>
      <c r="R70" s="250"/>
      <c r="S70" s="250"/>
      <c r="T70" s="438"/>
      <c r="U70" s="438"/>
      <c r="V70" s="438"/>
      <c r="W70" s="438"/>
      <c r="X70" s="428"/>
    </row>
    <row r="71" spans="1:24" ht="20.100000000000001" customHeight="1" x14ac:dyDescent="0.15">
      <c r="C71" s="67"/>
      <c r="D71" s="67"/>
    </row>
    <row r="72" spans="1:24" ht="20.100000000000001" customHeight="1" x14ac:dyDescent="0.15">
      <c r="A72" s="341"/>
      <c r="B72" s="341" t="s">
        <v>501</v>
      </c>
      <c r="C72" s="441">
        <v>0.50694444444444442</v>
      </c>
      <c r="D72" s="441"/>
      <c r="E72" s="250" t="s">
        <v>618</v>
      </c>
      <c r="F72" s="250"/>
      <c r="G72" s="250"/>
      <c r="H72" s="250"/>
      <c r="I72" s="437">
        <f>K72+K73</f>
        <v>0</v>
      </c>
      <c r="J72" s="436" t="s">
        <v>609</v>
      </c>
      <c r="K72" s="191">
        <v>0</v>
      </c>
      <c r="L72" s="187" t="s">
        <v>610</v>
      </c>
      <c r="M72" s="191">
        <v>0</v>
      </c>
      <c r="N72" s="436" t="s">
        <v>611</v>
      </c>
      <c r="O72" s="437">
        <f>M72+M73</f>
        <v>0</v>
      </c>
      <c r="P72" s="250" t="s">
        <v>672</v>
      </c>
      <c r="Q72" s="250"/>
      <c r="R72" s="250"/>
      <c r="S72" s="250"/>
      <c r="T72" s="438" t="s">
        <v>673</v>
      </c>
      <c r="U72" s="438"/>
      <c r="V72" s="438"/>
      <c r="W72" s="438"/>
      <c r="X72" s="428" t="s">
        <v>674</v>
      </c>
    </row>
    <row r="73" spans="1:24" ht="20.100000000000001" customHeight="1" x14ac:dyDescent="0.15">
      <c r="A73" s="341"/>
      <c r="B73" s="341"/>
      <c r="C73" s="441"/>
      <c r="D73" s="441"/>
      <c r="E73" s="250"/>
      <c r="F73" s="250"/>
      <c r="G73" s="250"/>
      <c r="H73" s="250"/>
      <c r="I73" s="437"/>
      <c r="J73" s="436"/>
      <c r="K73" s="191">
        <v>0</v>
      </c>
      <c r="L73" s="187" t="s">
        <v>610</v>
      </c>
      <c r="M73" s="191">
        <v>0</v>
      </c>
      <c r="N73" s="436"/>
      <c r="O73" s="437"/>
      <c r="P73" s="250"/>
      <c r="Q73" s="250"/>
      <c r="R73" s="250"/>
      <c r="S73" s="250"/>
      <c r="T73" s="438"/>
      <c r="U73" s="438"/>
      <c r="V73" s="438"/>
      <c r="W73" s="438"/>
      <c r="X73" s="428"/>
    </row>
    <row r="74" spans="1:24" ht="20.100000000000001" customHeight="1" x14ac:dyDescent="0.15"/>
    <row r="75" spans="1:24" ht="20.100000000000001" customHeight="1" x14ac:dyDescent="0.15"/>
    <row r="76" spans="1:24" ht="20.100000000000001" customHeight="1" x14ac:dyDescent="0.15">
      <c r="A76" s="44"/>
      <c r="B76" s="44"/>
      <c r="C76" s="85"/>
      <c r="D76" s="85"/>
      <c r="E76" s="44"/>
      <c r="F76" s="44"/>
      <c r="G76" s="44"/>
      <c r="H76" s="44"/>
      <c r="I76" s="12"/>
      <c r="J76" s="79"/>
      <c r="K76" s="12"/>
      <c r="L76" s="45"/>
      <c r="M76" s="12"/>
      <c r="N76" s="79"/>
      <c r="O76" s="12"/>
      <c r="P76" s="44"/>
      <c r="Q76" s="44"/>
      <c r="R76" s="44"/>
      <c r="S76" s="44"/>
      <c r="T76" s="63"/>
      <c r="U76" s="63"/>
      <c r="V76" s="63"/>
      <c r="W76" s="63"/>
      <c r="X76" s="50"/>
    </row>
  </sheetData>
  <mergeCells count="168">
    <mergeCell ref="T20:W20"/>
    <mergeCell ref="X36:X37"/>
    <mergeCell ref="A72:A73"/>
    <mergeCell ref="B72:B73"/>
    <mergeCell ref="C72:D73"/>
    <mergeCell ref="E72:H73"/>
    <mergeCell ref="I72:I73"/>
    <mergeCell ref="J72:J73"/>
    <mergeCell ref="N72:N73"/>
    <mergeCell ref="O72:O73"/>
    <mergeCell ref="P72:S73"/>
    <mergeCell ref="T72:W73"/>
    <mergeCell ref="X72:X73"/>
    <mergeCell ref="A36:A37"/>
    <mergeCell ref="B36:B37"/>
    <mergeCell ref="C36:D37"/>
    <mergeCell ref="E36:H37"/>
    <mergeCell ref="I36:I37"/>
    <mergeCell ref="J36:J37"/>
    <mergeCell ref="N36:N37"/>
    <mergeCell ref="O36:O37"/>
    <mergeCell ref="P36:S37"/>
    <mergeCell ref="X21:X22"/>
    <mergeCell ref="A24:A25"/>
    <mergeCell ref="Q10:R19"/>
    <mergeCell ref="T10:U19"/>
    <mergeCell ref="O1:Q1"/>
    <mergeCell ref="R1:X1"/>
    <mergeCell ref="K5:M5"/>
    <mergeCell ref="D5:G5"/>
    <mergeCell ref="Q5:U5"/>
    <mergeCell ref="G7:I7"/>
    <mergeCell ref="O7:Q7"/>
    <mergeCell ref="U7:W7"/>
    <mergeCell ref="C10:D19"/>
    <mergeCell ref="F10:G19"/>
    <mergeCell ref="I10:J19"/>
    <mergeCell ref="N10:O19"/>
    <mergeCell ref="C9:D9"/>
    <mergeCell ref="F9:G9"/>
    <mergeCell ref="I9:J9"/>
    <mergeCell ref="N9:O9"/>
    <mergeCell ref="Q9:R9"/>
    <mergeCell ref="A1:N1"/>
    <mergeCell ref="F2:J2"/>
    <mergeCell ref="T9:U9"/>
    <mergeCell ref="W9:X9"/>
    <mergeCell ref="W10:X19"/>
    <mergeCell ref="B24:B25"/>
    <mergeCell ref="C24:D25"/>
    <mergeCell ref="E24:H25"/>
    <mergeCell ref="I24:I25"/>
    <mergeCell ref="J24:J25"/>
    <mergeCell ref="N24:N25"/>
    <mergeCell ref="A21:A22"/>
    <mergeCell ref="B21:B22"/>
    <mergeCell ref="C21:D22"/>
    <mergeCell ref="E21:H22"/>
    <mergeCell ref="I21:I22"/>
    <mergeCell ref="J21:J22"/>
    <mergeCell ref="N21:N22"/>
    <mergeCell ref="X30:X31"/>
    <mergeCell ref="T33:W34"/>
    <mergeCell ref="O21:O22"/>
    <mergeCell ref="O24:O25"/>
    <mergeCell ref="P24:S25"/>
    <mergeCell ref="T24:W25"/>
    <mergeCell ref="X24:X25"/>
    <mergeCell ref="E27:H28"/>
    <mergeCell ref="I27:I28"/>
    <mergeCell ref="J27:J28"/>
    <mergeCell ref="N27:N28"/>
    <mergeCell ref="O27:O28"/>
    <mergeCell ref="P27:S28"/>
    <mergeCell ref="P21:S22"/>
    <mergeCell ref="T21:W22"/>
    <mergeCell ref="T27:W28"/>
    <mergeCell ref="X27:X28"/>
    <mergeCell ref="X33:X34"/>
    <mergeCell ref="O40:Q40"/>
    <mergeCell ref="R40:X40"/>
    <mergeCell ref="A33:A34"/>
    <mergeCell ref="B33:B34"/>
    <mergeCell ref="C33:D34"/>
    <mergeCell ref="E33:H34"/>
    <mergeCell ref="I33:I34"/>
    <mergeCell ref="J33:J34"/>
    <mergeCell ref="A27:A28"/>
    <mergeCell ref="B27:B28"/>
    <mergeCell ref="C27:D28"/>
    <mergeCell ref="F41:H41"/>
    <mergeCell ref="K44:M44"/>
    <mergeCell ref="D44:G44"/>
    <mergeCell ref="G46:I46"/>
    <mergeCell ref="O46:Q46"/>
    <mergeCell ref="N33:N34"/>
    <mergeCell ref="O33:O34"/>
    <mergeCell ref="P33:S34"/>
    <mergeCell ref="Q44:T44"/>
    <mergeCell ref="T36:W37"/>
    <mergeCell ref="A40:N40"/>
    <mergeCell ref="A30:A31"/>
    <mergeCell ref="B30:B31"/>
    <mergeCell ref="C30:D31"/>
    <mergeCell ref="E30:H31"/>
    <mergeCell ref="I30:I31"/>
    <mergeCell ref="J30:J31"/>
    <mergeCell ref="N30:N31"/>
    <mergeCell ref="O30:O31"/>
    <mergeCell ref="P30:S31"/>
    <mergeCell ref="T30:W31"/>
    <mergeCell ref="C49:D58"/>
    <mergeCell ref="F49:G58"/>
    <mergeCell ref="I49:J58"/>
    <mergeCell ref="N49:O58"/>
    <mergeCell ref="Q49:R58"/>
    <mergeCell ref="T49:U58"/>
    <mergeCell ref="C48:D48"/>
    <mergeCell ref="F48:G48"/>
    <mergeCell ref="I48:J48"/>
    <mergeCell ref="N48:O48"/>
    <mergeCell ref="Q48:R48"/>
    <mergeCell ref="T48:U48"/>
    <mergeCell ref="A60:A61"/>
    <mergeCell ref="B60:B61"/>
    <mergeCell ref="C60:D61"/>
    <mergeCell ref="E60:H61"/>
    <mergeCell ref="I60:I61"/>
    <mergeCell ref="J60:J61"/>
    <mergeCell ref="N60:N61"/>
    <mergeCell ref="O60:O61"/>
    <mergeCell ref="P60:S61"/>
    <mergeCell ref="A69:A70"/>
    <mergeCell ref="B69:B70"/>
    <mergeCell ref="C69:D70"/>
    <mergeCell ref="E69:H70"/>
    <mergeCell ref="I69:I70"/>
    <mergeCell ref="J69:J70"/>
    <mergeCell ref="P63:S64"/>
    <mergeCell ref="T63:W64"/>
    <mergeCell ref="X63:X64"/>
    <mergeCell ref="A66:A67"/>
    <mergeCell ref="B66:B67"/>
    <mergeCell ref="C66:D67"/>
    <mergeCell ref="E66:H67"/>
    <mergeCell ref="I66:I67"/>
    <mergeCell ref="J66:J67"/>
    <mergeCell ref="N66:N67"/>
    <mergeCell ref="A63:A64"/>
    <mergeCell ref="B63:B64"/>
    <mergeCell ref="C63:D64"/>
    <mergeCell ref="E63:H64"/>
    <mergeCell ref="I63:I64"/>
    <mergeCell ref="J63:J64"/>
    <mergeCell ref="N63:N64"/>
    <mergeCell ref="O63:O64"/>
    <mergeCell ref="T60:W61"/>
    <mergeCell ref="X60:X61"/>
    <mergeCell ref="T59:W59"/>
    <mergeCell ref="N69:N70"/>
    <mergeCell ref="O69:O70"/>
    <mergeCell ref="P69:S70"/>
    <mergeCell ref="T69:W70"/>
    <mergeCell ref="X69:X70"/>
    <mergeCell ref="O66:O67"/>
    <mergeCell ref="P66:S67"/>
    <mergeCell ref="T66:W67"/>
    <mergeCell ref="X66:X67"/>
  </mergeCells>
  <phoneticPr fontId="3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1" firstPageNumber="4294963191" orientation="portrait" horizontalDpi="360" verticalDpi="36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33"/>
    <pageSetUpPr fitToPage="1"/>
  </sheetPr>
  <dimension ref="A1:X75"/>
  <sheetViews>
    <sheetView view="pageBreakPreview" zoomScale="50" zoomScaleNormal="100" zoomScaleSheetLayoutView="50" workbookViewId="0">
      <selection activeCell="W45" sqref="W45"/>
    </sheetView>
  </sheetViews>
  <sheetFormatPr defaultRowHeight="13.5" x14ac:dyDescent="0.15"/>
  <cols>
    <col min="1" max="24" width="5.625" customWidth="1"/>
  </cols>
  <sheetData>
    <row r="1" spans="1:24" ht="24.6" customHeight="1" x14ac:dyDescent="0.15">
      <c r="A1" s="354" t="str">
        <f>U12選手権②!D3</f>
        <v>■第2日　2月27日　決勝トーナメント　１・２・３回戦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6" t="s">
        <v>638</v>
      </c>
      <c r="P1" s="356"/>
      <c r="Q1" s="356"/>
      <c r="R1" s="357" t="str">
        <f>U12選手権②!Z83</f>
        <v>佐野市運動公園第2多目的球技場A</v>
      </c>
      <c r="S1" s="357"/>
      <c r="T1" s="357"/>
      <c r="U1" s="357"/>
      <c r="V1" s="357"/>
      <c r="W1" s="357"/>
      <c r="X1" s="357"/>
    </row>
    <row r="2" spans="1:24" ht="24.6" customHeight="1" x14ac:dyDescent="0.15">
      <c r="A2" s="80"/>
      <c r="B2" s="80"/>
      <c r="C2" s="80"/>
      <c r="D2" s="80"/>
      <c r="E2" s="80"/>
      <c r="F2" s="440" t="s">
        <v>692</v>
      </c>
      <c r="G2" s="440"/>
      <c r="H2" s="440"/>
      <c r="I2" s="440"/>
      <c r="J2" s="440"/>
      <c r="K2" s="83"/>
      <c r="L2" s="83"/>
      <c r="O2" s="176"/>
      <c r="P2" s="176"/>
      <c r="Q2" s="176"/>
      <c r="R2" s="177"/>
      <c r="S2" s="177"/>
      <c r="T2" s="177"/>
      <c r="U2" s="177"/>
      <c r="V2" s="177"/>
      <c r="W2" s="177"/>
      <c r="X2" s="177"/>
    </row>
    <row r="3" spans="1:24" ht="20.100000000000001" customHeight="1" x14ac:dyDescent="0.15">
      <c r="M3" s="17"/>
    </row>
    <row r="4" spans="1:24" ht="20.100000000000001" customHeight="1" x14ac:dyDescent="0.15">
      <c r="F4" s="56"/>
      <c r="G4" s="5"/>
      <c r="H4" s="5"/>
      <c r="I4" s="5"/>
      <c r="J4" s="5"/>
      <c r="K4" s="5"/>
      <c r="L4" s="5"/>
      <c r="M4" s="212"/>
      <c r="N4" s="211"/>
      <c r="O4" s="5"/>
      <c r="P4" s="5"/>
      <c r="Q4" s="212"/>
      <c r="R4" s="213"/>
      <c r="S4" s="2"/>
      <c r="T4" s="2"/>
    </row>
    <row r="5" spans="1:24" ht="20.100000000000001" customHeight="1" x14ac:dyDescent="0.15">
      <c r="A5" s="1"/>
      <c r="B5" s="1"/>
      <c r="C5" s="1"/>
      <c r="D5" s="433" t="s">
        <v>500</v>
      </c>
      <c r="E5" s="434"/>
      <c r="F5" s="434"/>
      <c r="G5" s="435"/>
      <c r="H5" s="1"/>
      <c r="I5" s="1"/>
      <c r="J5" s="1"/>
      <c r="K5" s="429" t="s">
        <v>639</v>
      </c>
      <c r="L5" s="430"/>
      <c r="M5" s="431"/>
      <c r="N5" s="1"/>
      <c r="O5" s="1"/>
      <c r="P5" s="73"/>
      <c r="Q5" s="433" t="s">
        <v>501</v>
      </c>
      <c r="R5" s="434"/>
      <c r="S5" s="434"/>
      <c r="T5" s="434"/>
      <c r="U5" s="435"/>
      <c r="V5" s="1"/>
      <c r="W5" s="1"/>
      <c r="X5" s="1"/>
    </row>
    <row r="6" spans="1:24" ht="20.100000000000001" customHeight="1" x14ac:dyDescent="0.15">
      <c r="A6" s="1"/>
      <c r="B6" s="1"/>
      <c r="C6" s="1"/>
      <c r="D6" s="74"/>
      <c r="E6" s="1"/>
      <c r="F6" s="1"/>
      <c r="G6" s="73"/>
      <c r="H6" s="1"/>
      <c r="I6" s="1"/>
      <c r="J6" s="1"/>
      <c r="K6" s="1"/>
      <c r="L6" s="1"/>
      <c r="N6" s="1"/>
      <c r="O6" s="1"/>
      <c r="P6" s="77"/>
      <c r="Q6" s="74"/>
      <c r="R6" s="1"/>
      <c r="S6" s="1"/>
      <c r="T6" s="1"/>
      <c r="U6" s="77"/>
      <c r="V6" s="1"/>
      <c r="W6" s="1"/>
      <c r="X6" s="1"/>
    </row>
    <row r="7" spans="1:24" ht="20.100000000000001" customHeight="1" x14ac:dyDescent="0.15">
      <c r="A7" s="1"/>
      <c r="B7" s="1"/>
      <c r="C7" s="1"/>
      <c r="D7" s="75"/>
      <c r="E7" s="1"/>
      <c r="F7" s="1"/>
      <c r="G7" s="433" t="s">
        <v>485</v>
      </c>
      <c r="H7" s="434"/>
      <c r="I7" s="435"/>
      <c r="J7" s="1"/>
      <c r="K7" s="1"/>
      <c r="L7" s="1"/>
      <c r="N7" s="73"/>
      <c r="O7" s="433" t="s">
        <v>494</v>
      </c>
      <c r="P7" s="434"/>
      <c r="Q7" s="435"/>
      <c r="R7" s="75"/>
      <c r="S7" s="1"/>
      <c r="T7" s="1"/>
      <c r="U7" s="433" t="s">
        <v>499</v>
      </c>
      <c r="V7" s="434"/>
      <c r="W7" s="435"/>
      <c r="X7" s="1"/>
    </row>
    <row r="8" spans="1:24" ht="20.100000000000001" customHeight="1" x14ac:dyDescent="0.15">
      <c r="A8" s="1"/>
      <c r="B8" s="1"/>
      <c r="C8" s="1"/>
      <c r="D8" s="74"/>
      <c r="E8" s="1"/>
      <c r="F8" s="1"/>
      <c r="G8" s="74"/>
      <c r="H8" s="1"/>
      <c r="I8" s="73"/>
      <c r="J8" s="1"/>
      <c r="K8" s="1"/>
      <c r="L8" s="1"/>
      <c r="N8" s="73"/>
      <c r="O8" s="1"/>
      <c r="P8" s="1"/>
      <c r="Q8" s="1"/>
      <c r="R8" s="74"/>
      <c r="S8" s="1"/>
      <c r="T8" s="1"/>
      <c r="U8" s="74"/>
      <c r="V8" s="1"/>
      <c r="W8" s="73"/>
      <c r="X8" s="1"/>
    </row>
    <row r="9" spans="1:24" ht="20.100000000000001" customHeight="1" x14ac:dyDescent="0.15">
      <c r="A9" s="1"/>
      <c r="B9" s="1"/>
      <c r="C9" s="341">
        <v>1</v>
      </c>
      <c r="D9" s="341"/>
      <c r="E9" s="1"/>
      <c r="F9" s="341">
        <v>2</v>
      </c>
      <c r="G9" s="341"/>
      <c r="H9" s="1"/>
      <c r="I9" s="341">
        <v>3</v>
      </c>
      <c r="J9" s="341"/>
      <c r="K9" s="1"/>
      <c r="L9" s="1"/>
      <c r="N9" s="341">
        <v>4</v>
      </c>
      <c r="O9" s="341"/>
      <c r="P9" s="1"/>
      <c r="Q9" s="341">
        <v>5</v>
      </c>
      <c r="R9" s="341"/>
      <c r="S9" s="1"/>
      <c r="T9" s="341">
        <v>6</v>
      </c>
      <c r="U9" s="341"/>
      <c r="V9" s="1"/>
      <c r="W9" s="341">
        <v>7</v>
      </c>
      <c r="X9" s="341"/>
    </row>
    <row r="10" spans="1:24" ht="20.100000000000001" customHeight="1" x14ac:dyDescent="0.15">
      <c r="A10" s="1"/>
      <c r="B10" s="84"/>
      <c r="C10" s="432" t="str">
        <f>U12選手権②!X107</f>
        <v>AA1位</v>
      </c>
      <c r="D10" s="432"/>
      <c r="E10" s="72"/>
      <c r="F10" s="432" t="str">
        <f>U12選手権②!X103</f>
        <v>BB1位</v>
      </c>
      <c r="G10" s="432"/>
      <c r="H10" s="72"/>
      <c r="I10" s="432" t="str">
        <f>U12選手権②!X99</f>
        <v>CC1位</v>
      </c>
      <c r="J10" s="432"/>
      <c r="K10" s="72"/>
      <c r="L10" s="72"/>
      <c r="N10" s="432" t="str">
        <f>U12選手権②!X95</f>
        <v>DD1位</v>
      </c>
      <c r="O10" s="432"/>
      <c r="P10" s="72"/>
      <c r="Q10" s="432" t="str">
        <f>U12選手権②!X91</f>
        <v>EE1位</v>
      </c>
      <c r="R10" s="432"/>
      <c r="S10" s="72"/>
      <c r="T10" s="432" t="str">
        <f>U12選手権②!X87</f>
        <v>FF1位</v>
      </c>
      <c r="U10" s="432"/>
      <c r="V10" s="72"/>
      <c r="W10" s="432" t="str">
        <f>U12選手権②!X83</f>
        <v>GG1位</v>
      </c>
      <c r="X10" s="432"/>
    </row>
    <row r="11" spans="1:24" ht="20.100000000000001" customHeight="1" x14ac:dyDescent="0.15">
      <c r="A11" s="1"/>
      <c r="B11" s="84"/>
      <c r="C11" s="432"/>
      <c r="D11" s="432"/>
      <c r="E11" s="72"/>
      <c r="F11" s="432"/>
      <c r="G11" s="432"/>
      <c r="H11" s="72"/>
      <c r="I11" s="432"/>
      <c r="J11" s="432"/>
      <c r="K11" s="72"/>
      <c r="L11" s="72"/>
      <c r="N11" s="432"/>
      <c r="O11" s="432"/>
      <c r="P11" s="72"/>
      <c r="Q11" s="432"/>
      <c r="R11" s="432"/>
      <c r="S11" s="72"/>
      <c r="T11" s="432"/>
      <c r="U11" s="432"/>
      <c r="V11" s="72"/>
      <c r="W11" s="432"/>
      <c r="X11" s="432"/>
    </row>
    <row r="12" spans="1:24" ht="20.100000000000001" customHeight="1" x14ac:dyDescent="0.15">
      <c r="A12" s="1"/>
      <c r="B12" s="84"/>
      <c r="C12" s="432"/>
      <c r="D12" s="432"/>
      <c r="E12" s="72"/>
      <c r="F12" s="432"/>
      <c r="G12" s="432"/>
      <c r="H12" s="72"/>
      <c r="I12" s="432"/>
      <c r="J12" s="432"/>
      <c r="K12" s="72"/>
      <c r="L12" s="72"/>
      <c r="N12" s="432"/>
      <c r="O12" s="432"/>
      <c r="P12" s="72"/>
      <c r="Q12" s="432"/>
      <c r="R12" s="432"/>
      <c r="S12" s="72"/>
      <c r="T12" s="432"/>
      <c r="U12" s="432"/>
      <c r="V12" s="72"/>
      <c r="W12" s="432"/>
      <c r="X12" s="432"/>
    </row>
    <row r="13" spans="1:24" ht="20.100000000000001" customHeight="1" x14ac:dyDescent="0.15">
      <c r="A13" s="1"/>
      <c r="B13" s="84"/>
      <c r="C13" s="432"/>
      <c r="D13" s="432"/>
      <c r="E13" s="72"/>
      <c r="F13" s="432"/>
      <c r="G13" s="432"/>
      <c r="H13" s="72"/>
      <c r="I13" s="432"/>
      <c r="J13" s="432"/>
      <c r="K13" s="72"/>
      <c r="L13" s="72"/>
      <c r="N13" s="432"/>
      <c r="O13" s="432"/>
      <c r="P13" s="72"/>
      <c r="Q13" s="432"/>
      <c r="R13" s="432"/>
      <c r="S13" s="72"/>
      <c r="T13" s="432"/>
      <c r="U13" s="432"/>
      <c r="V13" s="72"/>
      <c r="W13" s="432"/>
      <c r="X13" s="432"/>
    </row>
    <row r="14" spans="1:24" ht="20.100000000000001" customHeight="1" x14ac:dyDescent="0.15">
      <c r="A14" s="1"/>
      <c r="B14" s="84"/>
      <c r="C14" s="432"/>
      <c r="D14" s="432"/>
      <c r="E14" s="72"/>
      <c r="F14" s="432"/>
      <c r="G14" s="432"/>
      <c r="H14" s="72"/>
      <c r="I14" s="432"/>
      <c r="J14" s="432"/>
      <c r="K14" s="72"/>
      <c r="L14" s="72"/>
      <c r="N14" s="432"/>
      <c r="O14" s="432"/>
      <c r="P14" s="72"/>
      <c r="Q14" s="432"/>
      <c r="R14" s="432"/>
      <c r="S14" s="72"/>
      <c r="T14" s="432"/>
      <c r="U14" s="432"/>
      <c r="V14" s="72"/>
      <c r="W14" s="432"/>
      <c r="X14" s="432"/>
    </row>
    <row r="15" spans="1:24" ht="20.100000000000001" customHeight="1" x14ac:dyDescent="0.15">
      <c r="A15" s="1"/>
      <c r="B15" s="84"/>
      <c r="C15" s="432"/>
      <c r="D15" s="432"/>
      <c r="E15" s="72"/>
      <c r="F15" s="432"/>
      <c r="G15" s="432"/>
      <c r="H15" s="72"/>
      <c r="I15" s="432"/>
      <c r="J15" s="432"/>
      <c r="K15" s="72"/>
      <c r="L15" s="72"/>
      <c r="N15" s="432"/>
      <c r="O15" s="432"/>
      <c r="P15" s="72"/>
      <c r="Q15" s="432"/>
      <c r="R15" s="432"/>
      <c r="S15" s="72"/>
      <c r="T15" s="432"/>
      <c r="U15" s="432"/>
      <c r="V15" s="72"/>
      <c r="W15" s="432"/>
      <c r="X15" s="432"/>
    </row>
    <row r="16" spans="1:24" ht="20.100000000000001" customHeight="1" x14ac:dyDescent="0.15">
      <c r="A16" s="1"/>
      <c r="B16" s="84"/>
      <c r="C16" s="432"/>
      <c r="D16" s="432"/>
      <c r="E16" s="72"/>
      <c r="F16" s="432"/>
      <c r="G16" s="432"/>
      <c r="H16" s="72"/>
      <c r="I16" s="432"/>
      <c r="J16" s="432"/>
      <c r="K16" s="72"/>
      <c r="L16" s="72"/>
      <c r="N16" s="432"/>
      <c r="O16" s="432"/>
      <c r="P16" s="72"/>
      <c r="Q16" s="432"/>
      <c r="R16" s="432"/>
      <c r="S16" s="72"/>
      <c r="T16" s="432"/>
      <c r="U16" s="432"/>
      <c r="V16" s="72"/>
      <c r="W16" s="432"/>
      <c r="X16" s="432"/>
    </row>
    <row r="17" spans="1:24" ht="20.100000000000001" customHeight="1" x14ac:dyDescent="0.15">
      <c r="A17" s="1"/>
      <c r="B17" s="84"/>
      <c r="C17" s="432"/>
      <c r="D17" s="432"/>
      <c r="E17" s="72"/>
      <c r="F17" s="432"/>
      <c r="G17" s="432"/>
      <c r="H17" s="72"/>
      <c r="I17" s="432"/>
      <c r="J17" s="432"/>
      <c r="K17" s="72"/>
      <c r="L17" s="72"/>
      <c r="N17" s="432"/>
      <c r="O17" s="432"/>
      <c r="P17" s="72"/>
      <c r="Q17" s="432"/>
      <c r="R17" s="432"/>
      <c r="S17" s="72"/>
      <c r="T17" s="432"/>
      <c r="U17" s="432"/>
      <c r="V17" s="72"/>
      <c r="W17" s="432"/>
      <c r="X17" s="432"/>
    </row>
    <row r="18" spans="1:24" ht="20.100000000000001" customHeight="1" x14ac:dyDescent="0.15">
      <c r="A18" s="1"/>
      <c r="B18" s="84"/>
      <c r="C18" s="432"/>
      <c r="D18" s="432"/>
      <c r="E18" s="72"/>
      <c r="F18" s="432"/>
      <c r="G18" s="432"/>
      <c r="H18" s="72"/>
      <c r="I18" s="432"/>
      <c r="J18" s="432"/>
      <c r="K18" s="72"/>
      <c r="L18" s="72"/>
      <c r="N18" s="432"/>
      <c r="O18" s="432"/>
      <c r="P18" s="72"/>
      <c r="Q18" s="432"/>
      <c r="R18" s="432"/>
      <c r="S18" s="72"/>
      <c r="T18" s="432"/>
      <c r="U18" s="432"/>
      <c r="V18" s="72"/>
      <c r="W18" s="432"/>
      <c r="X18" s="432"/>
    </row>
    <row r="19" spans="1:24" ht="20.100000000000001" customHeight="1" x14ac:dyDescent="0.15">
      <c r="A19" s="1"/>
      <c r="B19" s="84"/>
      <c r="C19" s="432"/>
      <c r="D19" s="432"/>
      <c r="E19" s="72"/>
      <c r="F19" s="432"/>
      <c r="G19" s="432"/>
      <c r="H19" s="72"/>
      <c r="I19" s="432"/>
      <c r="J19" s="432"/>
      <c r="K19" s="72"/>
      <c r="L19" s="72"/>
      <c r="N19" s="432"/>
      <c r="O19" s="432"/>
      <c r="P19" s="72"/>
      <c r="Q19" s="432"/>
      <c r="R19" s="432"/>
      <c r="S19" s="72"/>
      <c r="T19" s="432"/>
      <c r="U19" s="432"/>
      <c r="V19" s="72"/>
      <c r="W19" s="432"/>
      <c r="X19" s="432"/>
    </row>
    <row r="20" spans="1:24" ht="20.100000000000001" customHeight="1" x14ac:dyDescent="0.1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9" t="s">
        <v>606</v>
      </c>
      <c r="U20" s="439"/>
      <c r="V20" s="439"/>
      <c r="W20" s="439"/>
      <c r="X20" s="91" t="s">
        <v>607</v>
      </c>
    </row>
    <row r="21" spans="1:24" ht="20.100000000000001" customHeight="1" x14ac:dyDescent="0.15">
      <c r="A21" s="341"/>
      <c r="B21" s="341" t="s">
        <v>608</v>
      </c>
      <c r="C21" s="441">
        <v>0.375</v>
      </c>
      <c r="D21" s="441"/>
      <c r="E21" s="250" t="str">
        <f>F10</f>
        <v>BB1位</v>
      </c>
      <c r="F21" s="250"/>
      <c r="G21" s="250"/>
      <c r="H21" s="250"/>
      <c r="I21" s="437">
        <f>K21+K22</f>
        <v>0</v>
      </c>
      <c r="J21" s="436" t="s">
        <v>609</v>
      </c>
      <c r="K21" s="12">
        <v>0</v>
      </c>
      <c r="L21" s="45" t="s">
        <v>610</v>
      </c>
      <c r="M21" s="12">
        <v>0</v>
      </c>
      <c r="N21" s="436" t="s">
        <v>611</v>
      </c>
      <c r="O21" s="437">
        <f>M21+M22</f>
        <v>0</v>
      </c>
      <c r="P21" s="250" t="str">
        <f>I10</f>
        <v>CC1位</v>
      </c>
      <c r="Q21" s="250"/>
      <c r="R21" s="250"/>
      <c r="S21" s="250"/>
      <c r="T21" s="438" t="s">
        <v>612</v>
      </c>
      <c r="U21" s="439"/>
      <c r="V21" s="439"/>
      <c r="W21" s="439"/>
      <c r="X21" s="428">
        <v>6</v>
      </c>
    </row>
    <row r="22" spans="1:24" ht="20.100000000000001" customHeight="1" x14ac:dyDescent="0.15">
      <c r="A22" s="341"/>
      <c r="B22" s="341"/>
      <c r="C22" s="441"/>
      <c r="D22" s="441"/>
      <c r="E22" s="250"/>
      <c r="F22" s="250"/>
      <c r="G22" s="250"/>
      <c r="H22" s="250"/>
      <c r="I22" s="437"/>
      <c r="J22" s="436"/>
      <c r="K22" s="12">
        <v>0</v>
      </c>
      <c r="L22" s="45" t="s">
        <v>610</v>
      </c>
      <c r="M22" s="12">
        <v>0</v>
      </c>
      <c r="N22" s="436"/>
      <c r="O22" s="437"/>
      <c r="P22" s="250"/>
      <c r="Q22" s="250"/>
      <c r="R22" s="250"/>
      <c r="S22" s="250"/>
      <c r="T22" s="439"/>
      <c r="U22" s="439"/>
      <c r="V22" s="439"/>
      <c r="W22" s="439"/>
      <c r="X22" s="428"/>
    </row>
    <row r="23" spans="1:24" ht="20.100000000000001" customHeight="1" x14ac:dyDescent="0.15">
      <c r="A23" s="1"/>
      <c r="B23" s="44"/>
      <c r="C23" s="44"/>
      <c r="D23" s="44"/>
      <c r="E23" s="43"/>
      <c r="F23" s="43"/>
      <c r="G23" s="43"/>
      <c r="H23" s="43"/>
      <c r="I23" s="69"/>
      <c r="J23" s="70"/>
      <c r="K23" s="69"/>
      <c r="L23" s="71"/>
      <c r="M23" s="69"/>
      <c r="N23" s="70"/>
      <c r="O23" s="69"/>
      <c r="P23" s="43"/>
      <c r="Q23" s="43"/>
      <c r="R23" s="43"/>
      <c r="S23" s="43"/>
      <c r="T23" s="91"/>
      <c r="U23" s="91"/>
      <c r="V23" s="91"/>
      <c r="W23" s="91"/>
      <c r="X23" s="63"/>
    </row>
    <row r="24" spans="1:24" ht="20.100000000000001" customHeight="1" x14ac:dyDescent="0.15">
      <c r="A24" s="341"/>
      <c r="B24" s="341" t="s">
        <v>494</v>
      </c>
      <c r="C24" s="441">
        <v>0.40277777777777773</v>
      </c>
      <c r="D24" s="441"/>
      <c r="E24" s="250" t="str">
        <f>N10</f>
        <v>DD1位</v>
      </c>
      <c r="F24" s="250"/>
      <c r="G24" s="250"/>
      <c r="H24" s="250"/>
      <c r="I24" s="437">
        <f>K24+K25</f>
        <v>0</v>
      </c>
      <c r="J24" s="436" t="s">
        <v>609</v>
      </c>
      <c r="K24" s="12">
        <v>0</v>
      </c>
      <c r="L24" s="45" t="s">
        <v>610</v>
      </c>
      <c r="M24" s="12">
        <v>0</v>
      </c>
      <c r="N24" s="436" t="s">
        <v>611</v>
      </c>
      <c r="O24" s="437">
        <f>M24+M25</f>
        <v>0</v>
      </c>
      <c r="P24" s="250" t="str">
        <f>Q10</f>
        <v>EE1位</v>
      </c>
      <c r="Q24" s="250"/>
      <c r="R24" s="250"/>
      <c r="S24" s="250"/>
      <c r="T24" s="438" t="s">
        <v>613</v>
      </c>
      <c r="U24" s="439"/>
      <c r="V24" s="439"/>
      <c r="W24" s="439"/>
      <c r="X24" s="428">
        <v>2</v>
      </c>
    </row>
    <row r="25" spans="1:24" ht="20.100000000000001" customHeight="1" x14ac:dyDescent="0.15">
      <c r="A25" s="341"/>
      <c r="B25" s="341"/>
      <c r="C25" s="441"/>
      <c r="D25" s="441"/>
      <c r="E25" s="250"/>
      <c r="F25" s="250"/>
      <c r="G25" s="250"/>
      <c r="H25" s="250"/>
      <c r="I25" s="437"/>
      <c r="J25" s="436"/>
      <c r="K25" s="12">
        <v>0</v>
      </c>
      <c r="L25" s="45" t="s">
        <v>610</v>
      </c>
      <c r="M25" s="12">
        <v>0</v>
      </c>
      <c r="N25" s="436"/>
      <c r="O25" s="437"/>
      <c r="P25" s="250"/>
      <c r="Q25" s="250"/>
      <c r="R25" s="250"/>
      <c r="S25" s="250"/>
      <c r="T25" s="439"/>
      <c r="U25" s="439"/>
      <c r="V25" s="439"/>
      <c r="W25" s="439"/>
      <c r="X25" s="428"/>
    </row>
    <row r="26" spans="1:24" ht="20.100000000000001" customHeight="1" x14ac:dyDescent="0.15">
      <c r="A26" s="1"/>
      <c r="B26" s="44"/>
      <c r="C26" s="44"/>
      <c r="D26" s="44"/>
      <c r="E26" s="43"/>
      <c r="F26" s="43"/>
      <c r="G26" s="43"/>
      <c r="H26" s="43"/>
      <c r="I26" s="69"/>
      <c r="J26" s="70"/>
      <c r="K26" s="69"/>
      <c r="L26" s="71"/>
      <c r="M26" s="69"/>
      <c r="N26" s="70"/>
      <c r="O26" s="69"/>
      <c r="P26" s="43"/>
      <c r="Q26" s="43"/>
      <c r="R26" s="43"/>
      <c r="S26" s="43"/>
      <c r="T26" s="91"/>
      <c r="U26" s="91"/>
      <c r="V26" s="91"/>
      <c r="W26" s="91"/>
      <c r="X26" s="63"/>
    </row>
    <row r="27" spans="1:24" ht="20.100000000000001" customHeight="1" x14ac:dyDescent="0.15">
      <c r="A27" s="341"/>
      <c r="B27" s="341" t="s">
        <v>499</v>
      </c>
      <c r="C27" s="441">
        <v>0.43055555555555558</v>
      </c>
      <c r="D27" s="441"/>
      <c r="E27" s="250" t="str">
        <f>T10</f>
        <v>FF1位</v>
      </c>
      <c r="F27" s="250"/>
      <c r="G27" s="250"/>
      <c r="H27" s="250"/>
      <c r="I27" s="437">
        <f>K27+K28</f>
        <v>0</v>
      </c>
      <c r="J27" s="436" t="s">
        <v>609</v>
      </c>
      <c r="K27" s="12">
        <v>0</v>
      </c>
      <c r="L27" s="45" t="s">
        <v>610</v>
      </c>
      <c r="M27" s="12">
        <v>0</v>
      </c>
      <c r="N27" s="436" t="s">
        <v>611</v>
      </c>
      <c r="O27" s="437">
        <f>M27+M28</f>
        <v>0</v>
      </c>
      <c r="P27" s="250" t="str">
        <f>W10</f>
        <v>GG1位</v>
      </c>
      <c r="Q27" s="250"/>
      <c r="R27" s="250"/>
      <c r="S27" s="250"/>
      <c r="T27" s="438" t="s">
        <v>614</v>
      </c>
      <c r="U27" s="438"/>
      <c r="V27" s="438"/>
      <c r="W27" s="438"/>
      <c r="X27" s="428">
        <v>4</v>
      </c>
    </row>
    <row r="28" spans="1:24" ht="20.100000000000001" customHeight="1" x14ac:dyDescent="0.15">
      <c r="A28" s="341"/>
      <c r="B28" s="341"/>
      <c r="C28" s="441"/>
      <c r="D28" s="441"/>
      <c r="E28" s="250"/>
      <c r="F28" s="250"/>
      <c r="G28" s="250"/>
      <c r="H28" s="250"/>
      <c r="I28" s="437"/>
      <c r="J28" s="436"/>
      <c r="K28" s="12">
        <v>0</v>
      </c>
      <c r="L28" s="45" t="s">
        <v>610</v>
      </c>
      <c r="M28" s="12">
        <v>0</v>
      </c>
      <c r="N28" s="436"/>
      <c r="O28" s="437"/>
      <c r="P28" s="250"/>
      <c r="Q28" s="250"/>
      <c r="R28" s="250"/>
      <c r="S28" s="250"/>
      <c r="T28" s="438"/>
      <c r="U28" s="438"/>
      <c r="V28" s="438"/>
      <c r="W28" s="438"/>
      <c r="X28" s="428"/>
    </row>
    <row r="29" spans="1:24" ht="20.100000000000001" customHeight="1" x14ac:dyDescent="0.15">
      <c r="A29" s="1"/>
      <c r="B29" s="44"/>
      <c r="C29" s="44"/>
      <c r="D29" s="44"/>
      <c r="E29" s="43"/>
      <c r="F29" s="43"/>
      <c r="G29" s="43"/>
      <c r="H29" s="43"/>
      <c r="I29" s="69"/>
      <c r="J29" s="70"/>
      <c r="K29" s="69"/>
      <c r="L29" s="71"/>
      <c r="M29" s="69"/>
      <c r="N29" s="70"/>
      <c r="O29" s="69"/>
      <c r="P29" s="43"/>
      <c r="Q29" s="43"/>
      <c r="R29" s="43"/>
      <c r="S29" s="43"/>
      <c r="T29" s="91"/>
      <c r="U29" s="91"/>
      <c r="V29" s="91"/>
      <c r="W29" s="91"/>
      <c r="X29" s="63"/>
    </row>
    <row r="30" spans="1:24" ht="20.100000000000001" customHeight="1" x14ac:dyDescent="0.15">
      <c r="A30" s="341"/>
      <c r="B30" s="341" t="s">
        <v>500</v>
      </c>
      <c r="C30" s="441">
        <v>0.45833333333333331</v>
      </c>
      <c r="D30" s="441"/>
      <c r="E30" s="250" t="str">
        <f>C10</f>
        <v>AA1位</v>
      </c>
      <c r="F30" s="250"/>
      <c r="G30" s="250"/>
      <c r="H30" s="250"/>
      <c r="I30" s="437">
        <f>K30+K31</f>
        <v>0</v>
      </c>
      <c r="J30" s="436" t="s">
        <v>609</v>
      </c>
      <c r="K30" s="12">
        <v>0</v>
      </c>
      <c r="L30" s="45" t="s">
        <v>610</v>
      </c>
      <c r="M30" s="12">
        <v>0</v>
      </c>
      <c r="N30" s="436" t="s">
        <v>611</v>
      </c>
      <c r="O30" s="437">
        <f>M30+M31</f>
        <v>0</v>
      </c>
      <c r="P30" s="250" t="s">
        <v>615</v>
      </c>
      <c r="Q30" s="250"/>
      <c r="R30" s="250"/>
      <c r="S30" s="250"/>
      <c r="T30" s="438" t="s">
        <v>616</v>
      </c>
      <c r="U30" s="438"/>
      <c r="V30" s="438"/>
      <c r="W30" s="438"/>
      <c r="X30" s="428">
        <v>5</v>
      </c>
    </row>
    <row r="31" spans="1:24" ht="20.100000000000001" customHeight="1" x14ac:dyDescent="0.15">
      <c r="A31" s="341"/>
      <c r="B31" s="341"/>
      <c r="C31" s="441"/>
      <c r="D31" s="441"/>
      <c r="E31" s="250"/>
      <c r="F31" s="250"/>
      <c r="G31" s="250"/>
      <c r="H31" s="250"/>
      <c r="I31" s="437"/>
      <c r="J31" s="436"/>
      <c r="K31" s="12">
        <v>0</v>
      </c>
      <c r="L31" s="45" t="s">
        <v>610</v>
      </c>
      <c r="M31" s="12">
        <v>0</v>
      </c>
      <c r="N31" s="436"/>
      <c r="O31" s="437"/>
      <c r="P31" s="250"/>
      <c r="Q31" s="250"/>
      <c r="R31" s="250"/>
      <c r="S31" s="250"/>
      <c r="T31" s="438"/>
      <c r="U31" s="438"/>
      <c r="V31" s="438"/>
      <c r="W31" s="438"/>
      <c r="X31" s="428"/>
    </row>
    <row r="32" spans="1:24" ht="20.100000000000001" customHeight="1" x14ac:dyDescent="0.15">
      <c r="A32" s="1"/>
      <c r="B32" s="1"/>
      <c r="C32" s="44"/>
      <c r="D32" s="44"/>
      <c r="E32" s="44"/>
      <c r="F32" s="44"/>
      <c r="G32" s="44"/>
      <c r="H32" s="44"/>
      <c r="I32" s="68"/>
      <c r="J32" s="1"/>
      <c r="K32" s="68"/>
      <c r="L32" s="1"/>
      <c r="M32" s="68"/>
      <c r="N32" s="1"/>
      <c r="O32" s="68"/>
      <c r="P32" s="44"/>
      <c r="Q32" s="44"/>
      <c r="R32" s="44"/>
      <c r="S32" s="44"/>
      <c r="T32" s="91"/>
      <c r="U32" s="91"/>
      <c r="V32" s="91"/>
      <c r="W32" s="91"/>
      <c r="X32" s="63"/>
    </row>
    <row r="33" spans="1:24" ht="20.100000000000001" customHeight="1" x14ac:dyDescent="0.15">
      <c r="A33" s="341"/>
      <c r="B33" s="341" t="s">
        <v>501</v>
      </c>
      <c r="C33" s="441">
        <v>0.4861111111111111</v>
      </c>
      <c r="D33" s="441"/>
      <c r="E33" s="341" t="s">
        <v>617</v>
      </c>
      <c r="F33" s="341"/>
      <c r="G33" s="341"/>
      <c r="H33" s="341"/>
      <c r="I33" s="437">
        <f>K33+K34</f>
        <v>0</v>
      </c>
      <c r="J33" s="436" t="s">
        <v>609</v>
      </c>
      <c r="K33" s="12">
        <v>0</v>
      </c>
      <c r="L33" s="45" t="s">
        <v>610</v>
      </c>
      <c r="M33" s="12">
        <v>0</v>
      </c>
      <c r="N33" s="436" t="s">
        <v>611</v>
      </c>
      <c r="O33" s="437">
        <f>M33+M34</f>
        <v>0</v>
      </c>
      <c r="P33" s="341" t="s">
        <v>618</v>
      </c>
      <c r="Q33" s="341"/>
      <c r="R33" s="341"/>
      <c r="S33" s="341"/>
      <c r="T33" s="438" t="s">
        <v>619</v>
      </c>
      <c r="U33" s="438"/>
      <c r="V33" s="438"/>
      <c r="W33" s="438"/>
      <c r="X33" s="428">
        <v>1</v>
      </c>
    </row>
    <row r="34" spans="1:24" ht="20.100000000000001" customHeight="1" x14ac:dyDescent="0.15">
      <c r="A34" s="341"/>
      <c r="B34" s="341"/>
      <c r="C34" s="441"/>
      <c r="D34" s="441"/>
      <c r="E34" s="341"/>
      <c r="F34" s="341"/>
      <c r="G34" s="341"/>
      <c r="H34" s="341"/>
      <c r="I34" s="437"/>
      <c r="J34" s="436"/>
      <c r="K34" s="12">
        <v>0</v>
      </c>
      <c r="L34" s="45" t="s">
        <v>610</v>
      </c>
      <c r="M34" s="12">
        <v>0</v>
      </c>
      <c r="N34" s="436"/>
      <c r="O34" s="437"/>
      <c r="P34" s="341"/>
      <c r="Q34" s="341"/>
      <c r="R34" s="341"/>
      <c r="S34" s="341"/>
      <c r="T34" s="438"/>
      <c r="U34" s="438"/>
      <c r="V34" s="438"/>
      <c r="W34" s="438"/>
      <c r="X34" s="428"/>
    </row>
    <row r="35" spans="1:24" ht="20.100000000000001" customHeight="1" x14ac:dyDescent="0.15">
      <c r="A35" s="44"/>
      <c r="B35" s="44"/>
      <c r="C35" s="85"/>
      <c r="D35" s="85"/>
      <c r="E35" s="44"/>
      <c r="F35" s="44"/>
      <c r="G35" s="44"/>
      <c r="H35" s="44"/>
      <c r="I35" s="12"/>
      <c r="J35" s="79"/>
      <c r="K35" s="12"/>
      <c r="L35" s="45"/>
      <c r="M35" s="12"/>
      <c r="N35" s="79"/>
      <c r="O35" s="12"/>
      <c r="P35" s="44"/>
      <c r="Q35" s="44"/>
      <c r="R35" s="44"/>
      <c r="S35" s="44"/>
      <c r="T35" s="63"/>
      <c r="U35" s="63"/>
      <c r="V35" s="63"/>
      <c r="W35" s="63"/>
      <c r="X35" s="50"/>
    </row>
    <row r="36" spans="1:24" ht="20.100000000000001" customHeight="1" x14ac:dyDescent="0.15">
      <c r="A36" s="341"/>
      <c r="B36" s="341" t="s">
        <v>668</v>
      </c>
      <c r="C36" s="441">
        <v>0.53472222222222221</v>
      </c>
      <c r="D36" s="441"/>
      <c r="E36" s="341" t="s">
        <v>669</v>
      </c>
      <c r="F36" s="341"/>
      <c r="G36" s="341"/>
      <c r="H36" s="341"/>
      <c r="I36" s="437">
        <f>K36+K37</f>
        <v>0</v>
      </c>
      <c r="J36" s="436" t="s">
        <v>609</v>
      </c>
      <c r="K36" s="191">
        <v>0</v>
      </c>
      <c r="L36" s="187" t="s">
        <v>610</v>
      </c>
      <c r="M36" s="191">
        <v>0</v>
      </c>
      <c r="N36" s="436" t="s">
        <v>611</v>
      </c>
      <c r="O36" s="437">
        <f>M36+M37</f>
        <v>0</v>
      </c>
      <c r="P36" s="341" t="s">
        <v>675</v>
      </c>
      <c r="Q36" s="341"/>
      <c r="R36" s="341"/>
      <c r="S36" s="341"/>
      <c r="T36" s="438" t="s">
        <v>670</v>
      </c>
      <c r="U36" s="438"/>
      <c r="V36" s="438"/>
      <c r="W36" s="438"/>
      <c r="X36" s="428" t="s">
        <v>671</v>
      </c>
    </row>
    <row r="37" spans="1:24" ht="20.100000000000001" customHeight="1" x14ac:dyDescent="0.15">
      <c r="A37" s="341"/>
      <c r="B37" s="341"/>
      <c r="C37" s="441"/>
      <c r="D37" s="441"/>
      <c r="E37" s="341"/>
      <c r="F37" s="341"/>
      <c r="G37" s="341"/>
      <c r="H37" s="341"/>
      <c r="I37" s="437"/>
      <c r="J37" s="436"/>
      <c r="K37" s="191">
        <v>0</v>
      </c>
      <c r="L37" s="187" t="s">
        <v>610</v>
      </c>
      <c r="M37" s="191">
        <v>0</v>
      </c>
      <c r="N37" s="436"/>
      <c r="O37" s="437"/>
      <c r="P37" s="341"/>
      <c r="Q37" s="341"/>
      <c r="R37" s="341"/>
      <c r="S37" s="341"/>
      <c r="T37" s="438"/>
      <c r="U37" s="438"/>
      <c r="V37" s="438"/>
      <c r="W37" s="438"/>
      <c r="X37" s="428"/>
    </row>
    <row r="38" spans="1:24" ht="20.100000000000001" customHeight="1" x14ac:dyDescent="0.15">
      <c r="A38" s="174"/>
      <c r="B38" s="174"/>
      <c r="C38" s="182"/>
      <c r="D38" s="182"/>
      <c r="E38" s="174"/>
      <c r="F38" s="174"/>
      <c r="G38" s="174"/>
      <c r="H38" s="174"/>
      <c r="I38" s="179"/>
      <c r="J38" s="180"/>
      <c r="K38" s="179"/>
      <c r="L38" s="175"/>
      <c r="M38" s="179"/>
      <c r="N38" s="180"/>
      <c r="O38" s="179"/>
      <c r="P38" s="174"/>
      <c r="Q38" s="174"/>
      <c r="R38" s="174"/>
      <c r="S38" s="174"/>
      <c r="T38" s="181"/>
      <c r="U38" s="181"/>
      <c r="V38" s="181"/>
      <c r="W38" s="181"/>
      <c r="X38" s="178"/>
    </row>
    <row r="39" spans="1:24" ht="20.100000000000001" customHeight="1" x14ac:dyDescent="0.15">
      <c r="A39" s="174"/>
      <c r="B39" s="174"/>
      <c r="C39" s="182"/>
      <c r="D39" s="182"/>
      <c r="E39" s="174"/>
      <c r="F39" s="174"/>
      <c r="G39" s="174"/>
      <c r="H39" s="174"/>
      <c r="I39" s="179"/>
      <c r="J39" s="180"/>
      <c r="K39" s="179"/>
      <c r="L39" s="175"/>
      <c r="M39" s="179"/>
      <c r="N39" s="180"/>
      <c r="O39" s="179"/>
      <c r="P39" s="174"/>
      <c r="Q39" s="174"/>
      <c r="R39" s="174"/>
      <c r="S39" s="174"/>
      <c r="T39" s="181"/>
      <c r="U39" s="181"/>
      <c r="V39" s="181"/>
      <c r="W39" s="181"/>
      <c r="X39" s="178"/>
    </row>
    <row r="40" spans="1:24" ht="24.6" customHeight="1" x14ac:dyDescent="0.15">
      <c r="A40" s="354" t="str">
        <f>A1</f>
        <v>■第2日　2月27日　決勝トーナメント　１・２・３回戦</v>
      </c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6" t="s">
        <v>640</v>
      </c>
      <c r="P40" s="356"/>
      <c r="Q40" s="356"/>
      <c r="R40" s="442" t="str">
        <f>U12選手権②!Z59</f>
        <v>市貝町城見ヶ丘運動公園A</v>
      </c>
      <c r="S40" s="442"/>
      <c r="T40" s="442"/>
      <c r="U40" s="442"/>
      <c r="V40" s="442"/>
      <c r="W40" s="442"/>
      <c r="X40" s="442"/>
    </row>
    <row r="41" spans="1:24" ht="24.6" customHeight="1" x14ac:dyDescent="0.15">
      <c r="A41" s="80"/>
      <c r="B41" s="80"/>
      <c r="C41" s="80"/>
      <c r="D41" s="80"/>
      <c r="E41" s="80"/>
      <c r="F41" s="355">
        <f>U12選手権②!D6</f>
        <v>44619</v>
      </c>
      <c r="G41" s="355"/>
      <c r="H41" s="355"/>
      <c r="I41" s="80"/>
      <c r="K41" s="83"/>
      <c r="L41" s="83"/>
      <c r="O41" s="176"/>
      <c r="P41" s="176"/>
      <c r="Q41" s="176"/>
      <c r="R41" s="177"/>
      <c r="S41" s="177"/>
      <c r="T41" s="177"/>
      <c r="U41" s="177"/>
      <c r="V41" s="177"/>
      <c r="W41" s="177"/>
      <c r="X41" s="177"/>
    </row>
    <row r="42" spans="1:24" ht="20.100000000000001" customHeight="1" x14ac:dyDescent="0.15">
      <c r="L42" s="19"/>
    </row>
    <row r="43" spans="1:24" ht="20.100000000000001" customHeight="1" x14ac:dyDescent="0.15">
      <c r="F43" s="214"/>
      <c r="G43" s="212"/>
      <c r="H43" s="5"/>
      <c r="I43" s="5"/>
      <c r="J43" s="5"/>
      <c r="K43" s="5"/>
      <c r="L43" s="5"/>
      <c r="M43" s="5"/>
      <c r="N43" s="211"/>
      <c r="O43" s="211"/>
      <c r="P43" s="5"/>
      <c r="Q43" s="5"/>
      <c r="R43" s="213"/>
      <c r="S43" s="2"/>
      <c r="T43" s="2"/>
    </row>
    <row r="44" spans="1:24" ht="20.100000000000001" customHeight="1" x14ac:dyDescent="0.15">
      <c r="A44" s="1"/>
      <c r="B44" s="1"/>
      <c r="C44" s="1"/>
      <c r="D44" s="433" t="s">
        <v>499</v>
      </c>
      <c r="E44" s="434"/>
      <c r="F44" s="434"/>
      <c r="G44" s="435"/>
      <c r="H44" s="74"/>
      <c r="I44" s="1"/>
      <c r="J44" s="1"/>
      <c r="K44" s="429" t="s">
        <v>641</v>
      </c>
      <c r="L44" s="430"/>
      <c r="M44" s="431"/>
      <c r="N44" s="1"/>
      <c r="O44" s="1"/>
      <c r="P44" s="73"/>
      <c r="Q44" s="433" t="s">
        <v>500</v>
      </c>
      <c r="R44" s="434"/>
      <c r="S44" s="434"/>
      <c r="T44" s="435"/>
      <c r="U44" s="74"/>
      <c r="W44" s="1"/>
      <c r="X44" s="1"/>
    </row>
    <row r="45" spans="1:24" ht="20.100000000000001" customHeight="1" x14ac:dyDescent="0.15">
      <c r="A45" s="1"/>
      <c r="B45" s="1"/>
      <c r="C45" s="1"/>
      <c r="D45" s="74"/>
      <c r="E45" s="1"/>
      <c r="F45" s="1"/>
      <c r="G45" s="77"/>
      <c r="H45" s="76"/>
      <c r="I45" s="76"/>
      <c r="J45" s="1"/>
      <c r="M45" s="1"/>
      <c r="N45" s="1"/>
      <c r="O45" s="1"/>
      <c r="P45" s="77"/>
      <c r="Q45" s="74"/>
      <c r="R45" s="1"/>
      <c r="S45" s="1"/>
      <c r="T45" s="73"/>
      <c r="U45" s="1"/>
      <c r="W45" s="1"/>
      <c r="X45" s="1"/>
    </row>
    <row r="46" spans="1:24" ht="20.100000000000001" customHeight="1" x14ac:dyDescent="0.15">
      <c r="A46" s="1"/>
      <c r="B46" s="1"/>
      <c r="C46" s="1"/>
      <c r="D46" s="75"/>
      <c r="E46" s="1"/>
      <c r="F46" s="1"/>
      <c r="G46" s="433" t="s">
        <v>485</v>
      </c>
      <c r="H46" s="434"/>
      <c r="I46" s="435"/>
      <c r="J46" s="74"/>
      <c r="M46" s="1"/>
      <c r="N46" s="73"/>
      <c r="O46" s="433" t="s">
        <v>494</v>
      </c>
      <c r="P46" s="434"/>
      <c r="Q46" s="435"/>
      <c r="R46" s="75"/>
      <c r="S46" s="1"/>
      <c r="T46" s="73"/>
      <c r="U46" s="1"/>
      <c r="W46" s="1"/>
      <c r="X46" s="1"/>
    </row>
    <row r="47" spans="1:24" ht="20.100000000000001" customHeight="1" x14ac:dyDescent="0.15">
      <c r="A47" s="1"/>
      <c r="B47" s="1"/>
      <c r="C47" s="1"/>
      <c r="D47" s="74"/>
      <c r="E47" s="1"/>
      <c r="F47" s="73"/>
      <c r="G47" s="1"/>
      <c r="H47" s="1"/>
      <c r="I47" s="1"/>
      <c r="J47" s="74"/>
      <c r="M47" s="1"/>
      <c r="N47" s="73"/>
      <c r="O47" s="1"/>
      <c r="P47" s="1"/>
      <c r="Q47" s="1"/>
      <c r="R47" s="74"/>
      <c r="S47" s="1"/>
      <c r="T47" s="73"/>
      <c r="U47" s="1"/>
      <c r="W47" s="1"/>
      <c r="X47" s="1"/>
    </row>
    <row r="48" spans="1:24" ht="20.100000000000001" customHeight="1" x14ac:dyDescent="0.15">
      <c r="A48" s="1"/>
      <c r="B48" s="1"/>
      <c r="C48" s="341">
        <v>1</v>
      </c>
      <c r="D48" s="341"/>
      <c r="E48" s="1"/>
      <c r="F48" s="341">
        <v>2</v>
      </c>
      <c r="G48" s="341"/>
      <c r="H48" s="1"/>
      <c r="I48" s="341">
        <v>3</v>
      </c>
      <c r="J48" s="341"/>
      <c r="M48" s="1"/>
      <c r="N48" s="341">
        <v>4</v>
      </c>
      <c r="O48" s="341"/>
      <c r="P48" s="1"/>
      <c r="Q48" s="341">
        <v>5</v>
      </c>
      <c r="R48" s="341"/>
      <c r="S48" s="1"/>
      <c r="T48" s="341">
        <v>6</v>
      </c>
      <c r="U48" s="341"/>
      <c r="W48" s="1"/>
      <c r="X48" s="1"/>
    </row>
    <row r="49" spans="1:24" ht="20.100000000000001" customHeight="1" x14ac:dyDescent="0.15">
      <c r="A49" s="1"/>
      <c r="B49" s="84"/>
      <c r="C49" s="432" t="str">
        <f>U12選手権②!X79</f>
        <v>HH1位</v>
      </c>
      <c r="D49" s="432"/>
      <c r="E49" s="72"/>
      <c r="F49" s="432" t="str">
        <f>U12選手権②!X75</f>
        <v>II1位</v>
      </c>
      <c r="G49" s="432"/>
      <c r="H49" s="72"/>
      <c r="I49" s="432" t="str">
        <f>U12選手権②!X71</f>
        <v>JJ1位</v>
      </c>
      <c r="J49" s="432"/>
      <c r="M49" s="72"/>
      <c r="N49" s="432" t="str">
        <f>U12選手権②!X67</f>
        <v>KK1位</v>
      </c>
      <c r="O49" s="432"/>
      <c r="P49" s="72"/>
      <c r="Q49" s="432" t="str">
        <f>U12選手権②!X63</f>
        <v>LL1位</v>
      </c>
      <c r="R49" s="432"/>
      <c r="S49" s="72"/>
      <c r="T49" s="432" t="str">
        <f>U12選手権②!X59</f>
        <v>MM1位</v>
      </c>
      <c r="U49" s="432"/>
      <c r="W49" s="72"/>
      <c r="X49" s="84"/>
    </row>
    <row r="50" spans="1:24" ht="20.100000000000001" customHeight="1" x14ac:dyDescent="0.15">
      <c r="A50" s="1"/>
      <c r="B50" s="84"/>
      <c r="C50" s="432"/>
      <c r="D50" s="432"/>
      <c r="E50" s="72"/>
      <c r="F50" s="432"/>
      <c r="G50" s="432"/>
      <c r="H50" s="72"/>
      <c r="I50" s="432"/>
      <c r="J50" s="432"/>
      <c r="M50" s="72"/>
      <c r="N50" s="432"/>
      <c r="O50" s="432"/>
      <c r="P50" s="72"/>
      <c r="Q50" s="432"/>
      <c r="R50" s="432"/>
      <c r="S50" s="72"/>
      <c r="T50" s="432"/>
      <c r="U50" s="432"/>
      <c r="W50" s="72"/>
      <c r="X50" s="84"/>
    </row>
    <row r="51" spans="1:24" ht="20.100000000000001" customHeight="1" x14ac:dyDescent="0.15">
      <c r="A51" s="1"/>
      <c r="B51" s="84"/>
      <c r="C51" s="432"/>
      <c r="D51" s="432"/>
      <c r="E51" s="72"/>
      <c r="F51" s="432"/>
      <c r="G51" s="432"/>
      <c r="H51" s="72"/>
      <c r="I51" s="432"/>
      <c r="J51" s="432"/>
      <c r="M51" s="72"/>
      <c r="N51" s="432"/>
      <c r="O51" s="432"/>
      <c r="P51" s="72"/>
      <c r="Q51" s="432"/>
      <c r="R51" s="432"/>
      <c r="S51" s="72"/>
      <c r="T51" s="432"/>
      <c r="U51" s="432"/>
      <c r="W51" s="72"/>
      <c r="X51" s="84"/>
    </row>
    <row r="52" spans="1:24" ht="20.100000000000001" customHeight="1" x14ac:dyDescent="0.15">
      <c r="A52" s="1"/>
      <c r="B52" s="84"/>
      <c r="C52" s="432"/>
      <c r="D52" s="432"/>
      <c r="E52" s="72"/>
      <c r="F52" s="432"/>
      <c r="G52" s="432"/>
      <c r="H52" s="72"/>
      <c r="I52" s="432"/>
      <c r="J52" s="432"/>
      <c r="M52" s="72"/>
      <c r="N52" s="432"/>
      <c r="O52" s="432"/>
      <c r="P52" s="72"/>
      <c r="Q52" s="432"/>
      <c r="R52" s="432"/>
      <c r="S52" s="72"/>
      <c r="T52" s="432"/>
      <c r="U52" s="432"/>
      <c r="W52" s="72"/>
      <c r="X52" s="84"/>
    </row>
    <row r="53" spans="1:24" ht="20.100000000000001" customHeight="1" x14ac:dyDescent="0.15">
      <c r="A53" s="1"/>
      <c r="B53" s="84"/>
      <c r="C53" s="432"/>
      <c r="D53" s="432"/>
      <c r="E53" s="72"/>
      <c r="F53" s="432"/>
      <c r="G53" s="432"/>
      <c r="H53" s="72"/>
      <c r="I53" s="432"/>
      <c r="J53" s="432"/>
      <c r="M53" s="72"/>
      <c r="N53" s="432"/>
      <c r="O53" s="432"/>
      <c r="P53" s="72"/>
      <c r="Q53" s="432"/>
      <c r="R53" s="432"/>
      <c r="S53" s="72"/>
      <c r="T53" s="432"/>
      <c r="U53" s="432"/>
      <c r="W53" s="72"/>
      <c r="X53" s="84"/>
    </row>
    <row r="54" spans="1:24" ht="20.100000000000001" customHeight="1" x14ac:dyDescent="0.15">
      <c r="A54" s="1"/>
      <c r="B54" s="84"/>
      <c r="C54" s="432"/>
      <c r="D54" s="432"/>
      <c r="E54" s="72"/>
      <c r="F54" s="432"/>
      <c r="G54" s="432"/>
      <c r="H54" s="72"/>
      <c r="I54" s="432"/>
      <c r="J54" s="432"/>
      <c r="M54" s="72"/>
      <c r="N54" s="432"/>
      <c r="O54" s="432"/>
      <c r="P54" s="72"/>
      <c r="Q54" s="432"/>
      <c r="R54" s="432"/>
      <c r="S54" s="72"/>
      <c r="T54" s="432"/>
      <c r="U54" s="432"/>
      <c r="W54" s="72"/>
      <c r="X54" s="84"/>
    </row>
    <row r="55" spans="1:24" ht="20.100000000000001" customHeight="1" x14ac:dyDescent="0.15">
      <c r="A55" s="1"/>
      <c r="B55" s="84"/>
      <c r="C55" s="432"/>
      <c r="D55" s="432"/>
      <c r="E55" s="72"/>
      <c r="F55" s="432"/>
      <c r="G55" s="432"/>
      <c r="H55" s="72"/>
      <c r="I55" s="432"/>
      <c r="J55" s="432"/>
      <c r="M55" s="72"/>
      <c r="N55" s="432"/>
      <c r="O55" s="432"/>
      <c r="P55" s="72"/>
      <c r="Q55" s="432"/>
      <c r="R55" s="432"/>
      <c r="S55" s="72"/>
      <c r="T55" s="432"/>
      <c r="U55" s="432"/>
      <c r="W55" s="72"/>
      <c r="X55" s="84"/>
    </row>
    <row r="56" spans="1:24" ht="20.100000000000001" customHeight="1" x14ac:dyDescent="0.15">
      <c r="A56" s="1"/>
      <c r="B56" s="84"/>
      <c r="C56" s="432"/>
      <c r="D56" s="432"/>
      <c r="E56" s="72"/>
      <c r="F56" s="432"/>
      <c r="G56" s="432"/>
      <c r="H56" s="72"/>
      <c r="I56" s="432"/>
      <c r="J56" s="432"/>
      <c r="M56" s="72"/>
      <c r="N56" s="432"/>
      <c r="O56" s="432"/>
      <c r="P56" s="72"/>
      <c r="Q56" s="432"/>
      <c r="R56" s="432"/>
      <c r="S56" s="72"/>
      <c r="T56" s="432"/>
      <c r="U56" s="432"/>
      <c r="W56" s="72"/>
      <c r="X56" s="84"/>
    </row>
    <row r="57" spans="1:24" ht="20.100000000000001" customHeight="1" x14ac:dyDescent="0.15">
      <c r="A57" s="1"/>
      <c r="B57" s="84"/>
      <c r="C57" s="432"/>
      <c r="D57" s="432"/>
      <c r="E57" s="72"/>
      <c r="F57" s="432"/>
      <c r="G57" s="432"/>
      <c r="H57" s="72"/>
      <c r="I57" s="432"/>
      <c r="J57" s="432"/>
      <c r="M57" s="72"/>
      <c r="N57" s="432"/>
      <c r="O57" s="432"/>
      <c r="P57" s="72"/>
      <c r="Q57" s="432"/>
      <c r="R57" s="432"/>
      <c r="S57" s="72"/>
      <c r="T57" s="432"/>
      <c r="U57" s="432"/>
      <c r="W57" s="72"/>
      <c r="X57" s="84"/>
    </row>
    <row r="58" spans="1:24" ht="20.100000000000001" customHeight="1" x14ac:dyDescent="0.15">
      <c r="A58" s="1"/>
      <c r="B58" s="84"/>
      <c r="C58" s="432"/>
      <c r="D58" s="432"/>
      <c r="E58" s="72"/>
      <c r="F58" s="432"/>
      <c r="G58" s="432"/>
      <c r="H58" s="72"/>
      <c r="I58" s="432"/>
      <c r="J58" s="432"/>
      <c r="M58" s="72"/>
      <c r="N58" s="432"/>
      <c r="O58" s="432"/>
      <c r="P58" s="72"/>
      <c r="Q58" s="432"/>
      <c r="R58" s="432"/>
      <c r="S58" s="72"/>
      <c r="T58" s="432"/>
      <c r="U58" s="432"/>
      <c r="W58" s="72"/>
      <c r="X58" s="84"/>
    </row>
    <row r="59" spans="1:24" ht="20.100000000000001" customHeight="1" x14ac:dyDescent="0.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39" t="s">
        <v>606</v>
      </c>
      <c r="U59" s="439"/>
      <c r="V59" s="439"/>
      <c r="W59" s="439"/>
      <c r="X59" s="91" t="s">
        <v>607</v>
      </c>
    </row>
    <row r="60" spans="1:24" ht="20.100000000000001" customHeight="1" x14ac:dyDescent="0.15">
      <c r="A60" s="341"/>
      <c r="B60" s="341" t="s">
        <v>485</v>
      </c>
      <c r="C60" s="441">
        <v>0.375</v>
      </c>
      <c r="D60" s="441"/>
      <c r="E60" s="250" t="str">
        <f>F49</f>
        <v>II1位</v>
      </c>
      <c r="F60" s="250"/>
      <c r="G60" s="250"/>
      <c r="H60" s="250"/>
      <c r="I60" s="437">
        <f>K60+K61</f>
        <v>0</v>
      </c>
      <c r="J60" s="436" t="s">
        <v>609</v>
      </c>
      <c r="K60" s="12">
        <v>0</v>
      </c>
      <c r="L60" s="45" t="s">
        <v>610</v>
      </c>
      <c r="M60" s="12">
        <v>0</v>
      </c>
      <c r="N60" s="436" t="s">
        <v>611</v>
      </c>
      <c r="O60" s="437">
        <f>M60+M61</f>
        <v>0</v>
      </c>
      <c r="P60" s="250" t="str">
        <f>I49</f>
        <v>JJ1位</v>
      </c>
      <c r="Q60" s="250"/>
      <c r="R60" s="250"/>
      <c r="S60" s="250"/>
      <c r="T60" s="438" t="s">
        <v>628</v>
      </c>
      <c r="U60" s="439"/>
      <c r="V60" s="439"/>
      <c r="W60" s="439"/>
      <c r="X60" s="428">
        <v>1</v>
      </c>
    </row>
    <row r="61" spans="1:24" ht="20.100000000000001" customHeight="1" x14ac:dyDescent="0.15">
      <c r="A61" s="341"/>
      <c r="B61" s="341"/>
      <c r="C61" s="441"/>
      <c r="D61" s="441"/>
      <c r="E61" s="250"/>
      <c r="F61" s="250"/>
      <c r="G61" s="250"/>
      <c r="H61" s="250"/>
      <c r="I61" s="437"/>
      <c r="J61" s="436"/>
      <c r="K61" s="12">
        <v>0</v>
      </c>
      <c r="L61" s="45" t="s">
        <v>610</v>
      </c>
      <c r="M61" s="12">
        <v>0</v>
      </c>
      <c r="N61" s="436"/>
      <c r="O61" s="437"/>
      <c r="P61" s="250"/>
      <c r="Q61" s="250"/>
      <c r="R61" s="250"/>
      <c r="S61" s="250"/>
      <c r="T61" s="439"/>
      <c r="U61" s="439"/>
      <c r="V61" s="439"/>
      <c r="W61" s="439"/>
      <c r="X61" s="428"/>
    </row>
    <row r="62" spans="1:24" ht="20.100000000000001" customHeight="1" x14ac:dyDescent="0.15">
      <c r="A62" s="1"/>
      <c r="B62" s="44"/>
      <c r="C62" s="44"/>
      <c r="D62" s="44"/>
      <c r="E62" s="43"/>
      <c r="F62" s="43"/>
      <c r="G62" s="43"/>
      <c r="H62" s="43"/>
      <c r="I62" s="69"/>
      <c r="J62" s="70"/>
      <c r="K62" s="69"/>
      <c r="L62" s="71"/>
      <c r="M62" s="69"/>
      <c r="N62" s="70"/>
      <c r="O62" s="69"/>
      <c r="P62" s="43"/>
      <c r="Q62" s="43"/>
      <c r="R62" s="43"/>
      <c r="S62" s="43"/>
      <c r="T62" s="91"/>
      <c r="U62" s="91"/>
      <c r="V62" s="91"/>
      <c r="W62" s="91"/>
      <c r="X62" s="63"/>
    </row>
    <row r="63" spans="1:24" ht="20.100000000000001" customHeight="1" x14ac:dyDescent="0.15">
      <c r="A63" s="341"/>
      <c r="B63" s="341" t="s">
        <v>494</v>
      </c>
      <c r="C63" s="441">
        <v>0.40277777777777773</v>
      </c>
      <c r="D63" s="441"/>
      <c r="E63" s="250" t="str">
        <f>N49</f>
        <v>KK1位</v>
      </c>
      <c r="F63" s="250"/>
      <c r="G63" s="250"/>
      <c r="H63" s="250"/>
      <c r="I63" s="437">
        <f>K63+K64</f>
        <v>0</v>
      </c>
      <c r="J63" s="436" t="s">
        <v>609</v>
      </c>
      <c r="K63" s="12">
        <v>0</v>
      </c>
      <c r="L63" s="45" t="s">
        <v>610</v>
      </c>
      <c r="M63" s="12">
        <v>0</v>
      </c>
      <c r="N63" s="436" t="s">
        <v>611</v>
      </c>
      <c r="O63" s="437">
        <f>M63+M64</f>
        <v>0</v>
      </c>
      <c r="P63" s="250" t="str">
        <f>Q49</f>
        <v>LL1位</v>
      </c>
      <c r="Q63" s="250"/>
      <c r="R63" s="250"/>
      <c r="S63" s="250"/>
      <c r="T63" s="438" t="s">
        <v>629</v>
      </c>
      <c r="U63" s="439"/>
      <c r="V63" s="439"/>
      <c r="W63" s="439"/>
      <c r="X63" s="428">
        <v>6</v>
      </c>
    </row>
    <row r="64" spans="1:24" ht="20.100000000000001" customHeight="1" x14ac:dyDescent="0.15">
      <c r="A64" s="341"/>
      <c r="B64" s="341"/>
      <c r="C64" s="441"/>
      <c r="D64" s="441"/>
      <c r="E64" s="250"/>
      <c r="F64" s="250"/>
      <c r="G64" s="250"/>
      <c r="H64" s="250"/>
      <c r="I64" s="437"/>
      <c r="J64" s="436"/>
      <c r="K64" s="12">
        <v>0</v>
      </c>
      <c r="L64" s="45" t="s">
        <v>610</v>
      </c>
      <c r="M64" s="12">
        <v>0</v>
      </c>
      <c r="N64" s="436"/>
      <c r="O64" s="437"/>
      <c r="P64" s="250"/>
      <c r="Q64" s="250"/>
      <c r="R64" s="250"/>
      <c r="S64" s="250"/>
      <c r="T64" s="439"/>
      <c r="U64" s="439"/>
      <c r="V64" s="439"/>
      <c r="W64" s="439"/>
      <c r="X64" s="428"/>
    </row>
    <row r="65" spans="1:24" ht="20.100000000000001" customHeight="1" x14ac:dyDescent="0.15">
      <c r="A65" s="1"/>
      <c r="B65" s="44"/>
      <c r="C65" s="44"/>
      <c r="D65" s="44"/>
      <c r="E65" s="43"/>
      <c r="F65" s="43"/>
      <c r="G65" s="43"/>
      <c r="H65" s="43"/>
      <c r="I65" s="69"/>
      <c r="J65" s="70"/>
      <c r="K65" s="69"/>
      <c r="L65" s="71"/>
      <c r="M65" s="69"/>
      <c r="N65" s="70"/>
      <c r="O65" s="69"/>
      <c r="P65" s="43"/>
      <c r="Q65" s="43"/>
      <c r="R65" s="43"/>
      <c r="S65" s="43"/>
      <c r="T65" s="91"/>
      <c r="U65" s="91"/>
      <c r="V65" s="91"/>
      <c r="W65" s="91"/>
      <c r="X65" s="63"/>
    </row>
    <row r="66" spans="1:24" ht="20.100000000000001" customHeight="1" x14ac:dyDescent="0.15">
      <c r="A66" s="341"/>
      <c r="B66" s="341" t="s">
        <v>499</v>
      </c>
      <c r="C66" s="441">
        <v>0.43055555555555558</v>
      </c>
      <c r="D66" s="441"/>
      <c r="E66" s="250" t="str">
        <f>C49</f>
        <v>HH1位</v>
      </c>
      <c r="F66" s="250"/>
      <c r="G66" s="250"/>
      <c r="H66" s="250"/>
      <c r="I66" s="437">
        <f>K66+K67</f>
        <v>0</v>
      </c>
      <c r="J66" s="436" t="s">
        <v>609</v>
      </c>
      <c r="K66" s="12">
        <v>0</v>
      </c>
      <c r="L66" s="45" t="s">
        <v>610</v>
      </c>
      <c r="M66" s="12">
        <v>0</v>
      </c>
      <c r="N66" s="436" t="s">
        <v>611</v>
      </c>
      <c r="O66" s="437">
        <f>M66+M67</f>
        <v>0</v>
      </c>
      <c r="P66" s="250" t="s">
        <v>615</v>
      </c>
      <c r="Q66" s="250"/>
      <c r="R66" s="250"/>
      <c r="S66" s="250"/>
      <c r="T66" s="438" t="s">
        <v>630</v>
      </c>
      <c r="U66" s="438"/>
      <c r="V66" s="438"/>
      <c r="W66" s="438"/>
      <c r="X66" s="428" t="s">
        <v>631</v>
      </c>
    </row>
    <row r="67" spans="1:24" ht="20.100000000000001" customHeight="1" x14ac:dyDescent="0.15">
      <c r="A67" s="341"/>
      <c r="B67" s="341"/>
      <c r="C67" s="441"/>
      <c r="D67" s="441"/>
      <c r="E67" s="250"/>
      <c r="F67" s="250"/>
      <c r="G67" s="250"/>
      <c r="H67" s="250"/>
      <c r="I67" s="437"/>
      <c r="J67" s="436"/>
      <c r="K67" s="12">
        <v>0</v>
      </c>
      <c r="L67" s="45" t="s">
        <v>610</v>
      </c>
      <c r="M67" s="12">
        <v>0</v>
      </c>
      <c r="N67" s="436"/>
      <c r="O67" s="437"/>
      <c r="P67" s="250"/>
      <c r="Q67" s="250"/>
      <c r="R67" s="250"/>
      <c r="S67" s="250"/>
      <c r="T67" s="438"/>
      <c r="U67" s="438"/>
      <c r="V67" s="438"/>
      <c r="W67" s="438"/>
      <c r="X67" s="428"/>
    </row>
    <row r="68" spans="1:24" ht="20.100000000000001" customHeight="1" x14ac:dyDescent="0.15">
      <c r="A68" s="1"/>
      <c r="B68" s="44"/>
      <c r="C68" s="44"/>
      <c r="D68" s="44"/>
      <c r="E68" s="43"/>
      <c r="F68" s="43"/>
      <c r="G68" s="43"/>
      <c r="H68" s="43"/>
      <c r="I68" s="69"/>
      <c r="J68" s="70"/>
      <c r="K68" s="69"/>
      <c r="L68" s="71"/>
      <c r="M68" s="69"/>
      <c r="N68" s="70"/>
      <c r="O68" s="69"/>
      <c r="P68" s="43"/>
      <c r="Q68" s="43"/>
      <c r="R68" s="43"/>
      <c r="S68" s="43"/>
      <c r="T68" s="91"/>
      <c r="U68" s="91"/>
      <c r="V68" s="91"/>
      <c r="W68" s="91"/>
      <c r="X68" s="63"/>
    </row>
    <row r="69" spans="1:24" ht="20.100000000000001" customHeight="1" x14ac:dyDescent="0.15">
      <c r="A69" s="341"/>
      <c r="B69" s="341" t="s">
        <v>500</v>
      </c>
      <c r="C69" s="441">
        <v>0.45833333333333331</v>
      </c>
      <c r="D69" s="441"/>
      <c r="E69" s="250" t="s">
        <v>617</v>
      </c>
      <c r="F69" s="250"/>
      <c r="G69" s="250"/>
      <c r="H69" s="250"/>
      <c r="I69" s="437">
        <f>K69+K70</f>
        <v>0</v>
      </c>
      <c r="J69" s="436" t="s">
        <v>609</v>
      </c>
      <c r="K69" s="12">
        <v>0</v>
      </c>
      <c r="L69" s="45" t="s">
        <v>610</v>
      </c>
      <c r="M69" s="12">
        <v>0</v>
      </c>
      <c r="N69" s="436" t="s">
        <v>611</v>
      </c>
      <c r="O69" s="437">
        <f>M69+M70</f>
        <v>0</v>
      </c>
      <c r="P69" s="250" t="str">
        <f>T49</f>
        <v>MM1位</v>
      </c>
      <c r="Q69" s="250"/>
      <c r="R69" s="250"/>
      <c r="S69" s="250"/>
      <c r="T69" s="438" t="s">
        <v>632</v>
      </c>
      <c r="U69" s="438"/>
      <c r="V69" s="438"/>
      <c r="W69" s="438"/>
      <c r="X69" s="428" t="s">
        <v>633</v>
      </c>
    </row>
    <row r="70" spans="1:24" ht="20.100000000000001" customHeight="1" x14ac:dyDescent="0.15">
      <c r="A70" s="341"/>
      <c r="B70" s="341"/>
      <c r="C70" s="441"/>
      <c r="D70" s="441"/>
      <c r="E70" s="250"/>
      <c r="F70" s="250"/>
      <c r="G70" s="250"/>
      <c r="H70" s="250"/>
      <c r="I70" s="437"/>
      <c r="J70" s="436"/>
      <c r="K70" s="12">
        <v>0</v>
      </c>
      <c r="L70" s="45" t="s">
        <v>610</v>
      </c>
      <c r="M70" s="12">
        <v>0</v>
      </c>
      <c r="N70" s="436"/>
      <c r="O70" s="437"/>
      <c r="P70" s="250"/>
      <c r="Q70" s="250"/>
      <c r="R70" s="250"/>
      <c r="S70" s="250"/>
      <c r="T70" s="438"/>
      <c r="U70" s="438"/>
      <c r="V70" s="438"/>
      <c r="W70" s="438"/>
      <c r="X70" s="428"/>
    </row>
    <row r="71" spans="1:24" ht="20.100000000000001" customHeight="1" x14ac:dyDescent="0.15">
      <c r="C71" s="67"/>
      <c r="D71" s="67"/>
    </row>
    <row r="72" spans="1:24" ht="20.100000000000001" customHeight="1" x14ac:dyDescent="0.15">
      <c r="A72" s="341"/>
      <c r="B72" s="341" t="s">
        <v>501</v>
      </c>
      <c r="C72" s="441">
        <v>0.50694444444444442</v>
      </c>
      <c r="D72" s="441"/>
      <c r="E72" s="250" t="s">
        <v>618</v>
      </c>
      <c r="F72" s="250"/>
      <c r="G72" s="250"/>
      <c r="H72" s="250"/>
      <c r="I72" s="437">
        <f>K72+K73</f>
        <v>0</v>
      </c>
      <c r="J72" s="436" t="s">
        <v>609</v>
      </c>
      <c r="K72" s="191">
        <v>0</v>
      </c>
      <c r="L72" s="187" t="s">
        <v>610</v>
      </c>
      <c r="M72" s="191">
        <v>0</v>
      </c>
      <c r="N72" s="436" t="s">
        <v>611</v>
      </c>
      <c r="O72" s="437">
        <f>M72+M73</f>
        <v>0</v>
      </c>
      <c r="P72" s="250" t="s">
        <v>672</v>
      </c>
      <c r="Q72" s="250"/>
      <c r="R72" s="250"/>
      <c r="S72" s="250"/>
      <c r="T72" s="438" t="s">
        <v>673</v>
      </c>
      <c r="U72" s="438"/>
      <c r="V72" s="438"/>
      <c r="W72" s="438"/>
      <c r="X72" s="428" t="s">
        <v>674</v>
      </c>
    </row>
    <row r="73" spans="1:24" ht="20.100000000000001" customHeight="1" x14ac:dyDescent="0.15">
      <c r="A73" s="341"/>
      <c r="B73" s="341"/>
      <c r="C73" s="441"/>
      <c r="D73" s="441"/>
      <c r="E73" s="250"/>
      <c r="F73" s="250"/>
      <c r="G73" s="250"/>
      <c r="H73" s="250"/>
      <c r="I73" s="437"/>
      <c r="J73" s="436"/>
      <c r="K73" s="191">
        <v>0</v>
      </c>
      <c r="L73" s="187" t="s">
        <v>610</v>
      </c>
      <c r="M73" s="191">
        <v>0</v>
      </c>
      <c r="N73" s="436"/>
      <c r="O73" s="437"/>
      <c r="P73" s="250"/>
      <c r="Q73" s="250"/>
      <c r="R73" s="250"/>
      <c r="S73" s="250"/>
      <c r="T73" s="438"/>
      <c r="U73" s="438"/>
      <c r="V73" s="438"/>
      <c r="W73" s="438"/>
      <c r="X73" s="428"/>
    </row>
    <row r="74" spans="1:24" ht="20.100000000000001" customHeight="1" x14ac:dyDescent="0.15"/>
    <row r="75" spans="1:24" ht="20.100000000000001" customHeight="1" x14ac:dyDescent="0.15"/>
  </sheetData>
  <mergeCells count="168">
    <mergeCell ref="F2:J2"/>
    <mergeCell ref="X36:X37"/>
    <mergeCell ref="A72:A73"/>
    <mergeCell ref="B72:B73"/>
    <mergeCell ref="C72:D73"/>
    <mergeCell ref="E72:H73"/>
    <mergeCell ref="I72:I73"/>
    <mergeCell ref="J72:J73"/>
    <mergeCell ref="N72:N73"/>
    <mergeCell ref="O72:O73"/>
    <mergeCell ref="P72:S73"/>
    <mergeCell ref="T72:W73"/>
    <mergeCell ref="X72:X73"/>
    <mergeCell ref="A36:A37"/>
    <mergeCell ref="B36:B37"/>
    <mergeCell ref="C36:D37"/>
    <mergeCell ref="E36:H37"/>
    <mergeCell ref="I36:I37"/>
    <mergeCell ref="J36:J37"/>
    <mergeCell ref="N36:N37"/>
    <mergeCell ref="O36:O37"/>
    <mergeCell ref="P36:S37"/>
    <mergeCell ref="A69:A70"/>
    <mergeCell ref="B69:B70"/>
    <mergeCell ref="C69:D70"/>
    <mergeCell ref="E69:H70"/>
    <mergeCell ref="I69:I70"/>
    <mergeCell ref="J69:J70"/>
    <mergeCell ref="P63:S64"/>
    <mergeCell ref="T63:W64"/>
    <mergeCell ref="X63:X64"/>
    <mergeCell ref="A66:A67"/>
    <mergeCell ref="B66:B67"/>
    <mergeCell ref="C66:D67"/>
    <mergeCell ref="E66:H67"/>
    <mergeCell ref="I66:I67"/>
    <mergeCell ref="J66:J67"/>
    <mergeCell ref="N66:N67"/>
    <mergeCell ref="N69:N70"/>
    <mergeCell ref="O69:O70"/>
    <mergeCell ref="P69:S70"/>
    <mergeCell ref="T69:W70"/>
    <mergeCell ref="X69:X70"/>
    <mergeCell ref="O66:O67"/>
    <mergeCell ref="P66:S67"/>
    <mergeCell ref="T66:W67"/>
    <mergeCell ref="X66:X67"/>
    <mergeCell ref="T59:W59"/>
    <mergeCell ref="A60:A61"/>
    <mergeCell ref="B60:B61"/>
    <mergeCell ref="C60:D61"/>
    <mergeCell ref="E60:H61"/>
    <mergeCell ref="I60:I61"/>
    <mergeCell ref="J60:J61"/>
    <mergeCell ref="N60:N61"/>
    <mergeCell ref="O60:O61"/>
    <mergeCell ref="P60:S61"/>
    <mergeCell ref="T60:W61"/>
    <mergeCell ref="X60:X61"/>
    <mergeCell ref="A63:A64"/>
    <mergeCell ref="B63:B64"/>
    <mergeCell ref="C63:D64"/>
    <mergeCell ref="E63:H64"/>
    <mergeCell ref="I63:I64"/>
    <mergeCell ref="J63:J64"/>
    <mergeCell ref="N63:N64"/>
    <mergeCell ref="O63:O64"/>
    <mergeCell ref="C49:D58"/>
    <mergeCell ref="F49:G58"/>
    <mergeCell ref="I49:J58"/>
    <mergeCell ref="N49:O58"/>
    <mergeCell ref="Q49:R58"/>
    <mergeCell ref="T49:U58"/>
    <mergeCell ref="C48:D48"/>
    <mergeCell ref="F48:G48"/>
    <mergeCell ref="I48:J48"/>
    <mergeCell ref="N48:O48"/>
    <mergeCell ref="Q48:R48"/>
    <mergeCell ref="T48:U48"/>
    <mergeCell ref="A27:A28"/>
    <mergeCell ref="B27:B28"/>
    <mergeCell ref="C27:D28"/>
    <mergeCell ref="F41:H41"/>
    <mergeCell ref="K44:M44"/>
    <mergeCell ref="D44:G44"/>
    <mergeCell ref="Q44:T44"/>
    <mergeCell ref="G46:I46"/>
    <mergeCell ref="O46:Q46"/>
    <mergeCell ref="N33:N34"/>
    <mergeCell ref="O33:O34"/>
    <mergeCell ref="P33:S34"/>
    <mergeCell ref="T33:W34"/>
    <mergeCell ref="T36:W37"/>
    <mergeCell ref="A40:N40"/>
    <mergeCell ref="P21:S22"/>
    <mergeCell ref="T21:W22"/>
    <mergeCell ref="T27:W28"/>
    <mergeCell ref="X27:X28"/>
    <mergeCell ref="X33:X34"/>
    <mergeCell ref="O40:Q40"/>
    <mergeCell ref="R40:X40"/>
    <mergeCell ref="A33:A34"/>
    <mergeCell ref="B33:B34"/>
    <mergeCell ref="C33:D34"/>
    <mergeCell ref="E33:H34"/>
    <mergeCell ref="I33:I34"/>
    <mergeCell ref="J33:J34"/>
    <mergeCell ref="A30:A31"/>
    <mergeCell ref="B30:B31"/>
    <mergeCell ref="C30:D31"/>
    <mergeCell ref="E30:H31"/>
    <mergeCell ref="I30:I31"/>
    <mergeCell ref="J30:J31"/>
    <mergeCell ref="N30:N31"/>
    <mergeCell ref="O30:O31"/>
    <mergeCell ref="P30:S31"/>
    <mergeCell ref="T30:W31"/>
    <mergeCell ref="X30:X31"/>
    <mergeCell ref="P24:S25"/>
    <mergeCell ref="T24:W25"/>
    <mergeCell ref="X24:X25"/>
    <mergeCell ref="E27:H28"/>
    <mergeCell ref="I27:I28"/>
    <mergeCell ref="J27:J28"/>
    <mergeCell ref="N27:N28"/>
    <mergeCell ref="O27:O28"/>
    <mergeCell ref="P27:S28"/>
    <mergeCell ref="T20:W20"/>
    <mergeCell ref="Q10:R19"/>
    <mergeCell ref="T10:U19"/>
    <mergeCell ref="O1:Q1"/>
    <mergeCell ref="R1:X1"/>
    <mergeCell ref="K5:M5"/>
    <mergeCell ref="A1:N1"/>
    <mergeCell ref="X21:X22"/>
    <mergeCell ref="A24:A25"/>
    <mergeCell ref="B24:B25"/>
    <mergeCell ref="C24:D25"/>
    <mergeCell ref="E24:H25"/>
    <mergeCell ref="I24:I25"/>
    <mergeCell ref="J24:J25"/>
    <mergeCell ref="N24:N25"/>
    <mergeCell ref="A21:A22"/>
    <mergeCell ref="B21:B22"/>
    <mergeCell ref="C21:D22"/>
    <mergeCell ref="E21:H22"/>
    <mergeCell ref="I21:I22"/>
    <mergeCell ref="J21:J22"/>
    <mergeCell ref="N21:N22"/>
    <mergeCell ref="O21:O22"/>
    <mergeCell ref="O24:O25"/>
    <mergeCell ref="D5:G5"/>
    <mergeCell ref="Q5:U5"/>
    <mergeCell ref="G7:I7"/>
    <mergeCell ref="O7:Q7"/>
    <mergeCell ref="U7:W7"/>
    <mergeCell ref="C10:D19"/>
    <mergeCell ref="F10:G19"/>
    <mergeCell ref="I10:J19"/>
    <mergeCell ref="N10:O19"/>
    <mergeCell ref="C9:D9"/>
    <mergeCell ref="F9:G9"/>
    <mergeCell ref="I9:J9"/>
    <mergeCell ref="N9:O9"/>
    <mergeCell ref="Q9:R9"/>
    <mergeCell ref="T9:U9"/>
    <mergeCell ref="W9:X9"/>
    <mergeCell ref="W10:X19"/>
  </mergeCells>
  <phoneticPr fontId="3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1" firstPageNumber="42949631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BS54"/>
  <sheetViews>
    <sheetView showGridLines="0" view="pageBreakPreview" zoomScale="50" zoomScaleNormal="90" zoomScaleSheetLayoutView="50" workbookViewId="0">
      <selection activeCell="AL20" sqref="AL20:AZ20"/>
    </sheetView>
  </sheetViews>
  <sheetFormatPr defaultColWidth="9" defaultRowHeight="13.5" x14ac:dyDescent="0.15"/>
  <cols>
    <col min="1" max="72" width="2.625" customWidth="1"/>
  </cols>
  <sheetData>
    <row r="1" spans="1:71" ht="30.75" x14ac:dyDescent="0.15">
      <c r="A1" s="252" t="s">
        <v>337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</row>
    <row r="2" spans="1:71" ht="15" customHeight="1" x14ac:dyDescent="0.15"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71" ht="24" customHeight="1" x14ac:dyDescent="0.15">
      <c r="B3" s="254" t="s">
        <v>667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H3" s="1"/>
    </row>
    <row r="4" spans="1:71" ht="15" customHeight="1" x14ac:dyDescent="0.15"/>
    <row r="5" spans="1:71" ht="8.1" customHeight="1" x14ac:dyDescent="0.15">
      <c r="B5" s="255" t="s">
        <v>338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T5" s="255" t="s">
        <v>339</v>
      </c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L5" s="255" t="s">
        <v>340</v>
      </c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D5" s="255" t="s">
        <v>341</v>
      </c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</row>
    <row r="6" spans="1:71" s="26" customFormat="1" ht="19.5" customHeight="1" x14ac:dyDescent="0.15">
      <c r="B6" s="256" t="str">
        <f>IFERROR(VLOOKUP(B7&amp;L9,抽選結果・会場準備担当!$B:$E,4,FALSE),"")</f>
        <v>真岡市総合運動公園運動広場AB</v>
      </c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8"/>
      <c r="Q6" s="164"/>
      <c r="T6" s="256" t="str">
        <f>IFERROR(VLOOKUP(V7&amp;AF9,抽選結果・会場準備担当!$B:$E,4,FALSE),"")</f>
        <v>佐野市運動公園第１多目的球技場B</v>
      </c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8"/>
      <c r="AL6" s="256" t="str">
        <f>IFERROR(VLOOKUP(AN7&amp;AX9,抽選結果・会場準備担当!$B:$E,4,FALSE),"")</f>
        <v>足利市西部多目的運動場（あしスタ）A</v>
      </c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8"/>
      <c r="BD6" s="259" t="str">
        <f>IFERROR(VLOOKUP(BF7&amp;BP9,抽選結果・会場準備担当!$B:$E,4,FALSE),"")</f>
        <v>鬼怒自然公園サッカー場（クレー）D</v>
      </c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1"/>
    </row>
    <row r="7" spans="1:71" s="11" customFormat="1" ht="18" customHeight="1" x14ac:dyDescent="0.15">
      <c r="B7" s="251" t="s">
        <v>342</v>
      </c>
      <c r="C7" s="251"/>
      <c r="D7" s="251"/>
      <c r="E7" s="251"/>
      <c r="F7" s="251"/>
      <c r="G7" s="251"/>
      <c r="H7" s="113"/>
      <c r="I7" s="113"/>
      <c r="J7" s="113"/>
      <c r="K7" s="251" t="s">
        <v>343</v>
      </c>
      <c r="L7" s="251"/>
      <c r="M7" s="251"/>
      <c r="N7" s="251"/>
      <c r="O7" s="251"/>
      <c r="P7" s="251"/>
      <c r="V7" s="262" t="s">
        <v>344</v>
      </c>
      <c r="W7" s="262"/>
      <c r="X7" s="262"/>
      <c r="Y7" s="262"/>
      <c r="AC7" s="262" t="s">
        <v>345</v>
      </c>
      <c r="AD7" s="262"/>
      <c r="AE7" s="262"/>
      <c r="AF7" s="262"/>
      <c r="AN7" s="262" t="s">
        <v>346</v>
      </c>
      <c r="AO7" s="262"/>
      <c r="AP7" s="262"/>
      <c r="AQ7" s="262"/>
      <c r="AU7" s="262" t="s">
        <v>347</v>
      </c>
      <c r="AV7" s="262"/>
      <c r="AW7" s="262"/>
      <c r="AX7" s="262"/>
      <c r="BF7" s="262" t="s">
        <v>348</v>
      </c>
      <c r="BG7" s="262"/>
      <c r="BH7" s="262"/>
      <c r="BI7" s="262"/>
      <c r="BM7" s="262" t="s">
        <v>349</v>
      </c>
      <c r="BN7" s="262"/>
      <c r="BO7" s="262"/>
      <c r="BP7" s="262"/>
    </row>
    <row r="8" spans="1:71" ht="18" customHeight="1" x14ac:dyDescent="0.15">
      <c r="A8" s="13"/>
      <c r="B8" s="33"/>
      <c r="C8" s="35"/>
      <c r="D8" s="112"/>
      <c r="E8" s="112"/>
      <c r="F8" s="33"/>
      <c r="G8" s="35"/>
      <c r="H8" s="13"/>
      <c r="I8" s="13"/>
      <c r="J8" s="13"/>
      <c r="K8" s="33"/>
      <c r="L8" s="35"/>
      <c r="M8" s="112"/>
      <c r="N8" s="112"/>
      <c r="O8" s="33"/>
      <c r="P8" s="35"/>
      <c r="R8" s="13"/>
      <c r="S8" s="13"/>
      <c r="T8" s="13"/>
      <c r="U8" s="32"/>
      <c r="V8" s="33"/>
      <c r="W8" s="13"/>
      <c r="X8" s="34"/>
      <c r="Y8" s="13"/>
      <c r="Z8" s="34"/>
      <c r="AA8" s="13"/>
      <c r="AB8" s="13"/>
      <c r="AC8" s="34"/>
      <c r="AD8" s="35"/>
      <c r="AE8" s="33"/>
      <c r="AF8" s="13"/>
      <c r="AG8" s="34"/>
      <c r="AH8" s="13"/>
      <c r="AI8" s="13"/>
      <c r="AK8" s="13"/>
      <c r="AL8" s="13"/>
      <c r="AM8" s="32"/>
      <c r="AN8" s="33"/>
      <c r="AO8" s="13"/>
      <c r="AP8" s="34"/>
      <c r="AQ8" s="13"/>
      <c r="AR8" s="34"/>
      <c r="AS8" s="13"/>
      <c r="AT8" s="13"/>
      <c r="AU8" s="34"/>
      <c r="AV8" s="35"/>
      <c r="AW8" s="33"/>
      <c r="AX8" s="13"/>
      <c r="AY8" s="34"/>
      <c r="AZ8" s="13"/>
      <c r="BA8" s="13"/>
      <c r="BC8" s="13"/>
      <c r="BD8" s="13"/>
      <c r="BE8" s="32"/>
      <c r="BF8" s="33"/>
      <c r="BG8" s="13"/>
      <c r="BH8" s="34"/>
      <c r="BI8" s="13"/>
      <c r="BJ8" s="34"/>
      <c r="BK8" s="13"/>
      <c r="BL8" s="13"/>
      <c r="BM8" s="34"/>
      <c r="BN8" s="35"/>
      <c r="BO8" s="33"/>
      <c r="BP8" s="13"/>
      <c r="BQ8" s="34"/>
      <c r="BR8" s="13"/>
      <c r="BS8" s="13"/>
    </row>
    <row r="9" spans="1:71" s="11" customFormat="1" ht="18" customHeight="1" x14ac:dyDescent="0.15">
      <c r="A9" s="262">
        <v>1</v>
      </c>
      <c r="B9" s="262"/>
      <c r="C9" s="262">
        <v>2</v>
      </c>
      <c r="D9" s="262"/>
      <c r="E9" s="262">
        <v>3</v>
      </c>
      <c r="F9" s="262"/>
      <c r="G9" s="262">
        <v>4</v>
      </c>
      <c r="H9" s="262"/>
      <c r="J9" s="262">
        <v>5</v>
      </c>
      <c r="K9" s="262"/>
      <c r="L9" s="262">
        <v>6</v>
      </c>
      <c r="M9" s="262"/>
      <c r="N9" s="262">
        <v>7</v>
      </c>
      <c r="O9" s="262"/>
      <c r="P9" s="262">
        <v>8</v>
      </c>
      <c r="Q9" s="262"/>
      <c r="R9" s="43"/>
      <c r="S9" s="250"/>
      <c r="T9" s="250"/>
      <c r="U9" s="250">
        <v>1</v>
      </c>
      <c r="V9" s="250"/>
      <c r="W9" s="250">
        <v>2</v>
      </c>
      <c r="X9" s="250"/>
      <c r="Y9" s="250">
        <v>3</v>
      </c>
      <c r="Z9" s="250"/>
      <c r="AB9" s="250">
        <v>4</v>
      </c>
      <c r="AC9" s="250"/>
      <c r="AD9" s="250">
        <v>5</v>
      </c>
      <c r="AE9" s="250"/>
      <c r="AF9" s="250">
        <v>6</v>
      </c>
      <c r="AG9" s="250"/>
      <c r="AH9" s="250"/>
      <c r="AI9" s="250"/>
      <c r="AK9" s="250"/>
      <c r="AL9" s="250"/>
      <c r="AM9" s="250">
        <v>1</v>
      </c>
      <c r="AN9" s="250"/>
      <c r="AO9" s="250">
        <v>2</v>
      </c>
      <c r="AP9" s="250"/>
      <c r="AQ9" s="250">
        <v>3</v>
      </c>
      <c r="AR9" s="250"/>
      <c r="AT9" s="250">
        <v>4</v>
      </c>
      <c r="AU9" s="250"/>
      <c r="AV9" s="250">
        <v>5</v>
      </c>
      <c r="AW9" s="250"/>
      <c r="AX9" s="250">
        <v>6</v>
      </c>
      <c r="AY9" s="250"/>
      <c r="AZ9" s="250"/>
      <c r="BA9" s="250"/>
      <c r="BC9" s="250"/>
      <c r="BD9" s="250"/>
      <c r="BE9" s="262">
        <v>1</v>
      </c>
      <c r="BF9" s="262"/>
      <c r="BG9" s="262">
        <v>2</v>
      </c>
      <c r="BH9" s="262"/>
      <c r="BI9" s="262">
        <v>3</v>
      </c>
      <c r="BJ9" s="262"/>
      <c r="BL9" s="262">
        <v>4</v>
      </c>
      <c r="BM9" s="262"/>
      <c r="BN9" s="262">
        <v>5</v>
      </c>
      <c r="BO9" s="262"/>
      <c r="BP9" s="262">
        <v>6</v>
      </c>
      <c r="BQ9" s="262"/>
      <c r="BR9" s="250"/>
      <c r="BS9" s="250"/>
    </row>
    <row r="10" spans="1:71" s="163" customFormat="1" ht="232.5" customHeight="1" x14ac:dyDescent="0.15">
      <c r="A10" s="263" t="str">
        <f>IFERROR(VLOOKUP($B7&amp;A9,抽選結果・会場準備担当!$B:$D,3,FALSE),"")</f>
        <v>ＴＥＡＭ　リフレＳＣ　チェルビアット</v>
      </c>
      <c r="B10" s="264"/>
      <c r="C10" s="263" t="str">
        <f>IFERROR(VLOOKUP($B7&amp;C9,抽選結果・会場準備担当!$B:$D,3,FALSE),"")</f>
        <v>高林・青木フットボールクラブ</v>
      </c>
      <c r="D10" s="264"/>
      <c r="E10" s="263" t="str">
        <f>IFERROR(VLOOKUP($B7&amp;E9,抽選結果・会場準備担当!$B:$D,3,FALSE),"")</f>
        <v>ＮＩＫＫＯ．ＳＰＯＲＴＳ．ＣＬＵＢ</v>
      </c>
      <c r="F10" s="264"/>
      <c r="G10" s="263" t="str">
        <f>IFERROR(VLOOKUP($B7&amp;G9,抽選結果・会場準備担当!$B:$D,3,FALSE),"")</f>
        <v>栃木ジュニオール</v>
      </c>
      <c r="H10" s="264"/>
      <c r="I10" s="160"/>
      <c r="J10" s="263" t="str">
        <f>IFERROR(VLOOKUP($B7&amp;J9,抽選結果・会場準備担当!$B:$D,3,FALSE),"")</f>
        <v>久下田ＦＣ</v>
      </c>
      <c r="K10" s="264"/>
      <c r="L10" s="263" t="str">
        <f>IFERROR(VLOOKUP($B7&amp;L9,抽選結果・会場準備担当!$B:$D,3,FALSE),"")</f>
        <v>上河内ジュニアサッカークラブ</v>
      </c>
      <c r="M10" s="264"/>
      <c r="N10" s="263" t="str">
        <f>IFERROR(VLOOKUP($B7&amp;N9,抽選結果・会場準備担当!$B:$D,3,FALSE),"")</f>
        <v>黒羽Ｆ・ＦＣ</v>
      </c>
      <c r="O10" s="264"/>
      <c r="P10" s="263" t="str">
        <f>IFERROR(VLOOKUP($B7&amp;P9,抽選結果・会場準備担当!$B:$D,3,FALSE),"")</f>
        <v>ＴＥＡＭ　リフレＳＣ</v>
      </c>
      <c r="Q10" s="264"/>
      <c r="R10" s="161"/>
      <c r="S10" s="265"/>
      <c r="T10" s="266"/>
      <c r="U10" s="263" t="str">
        <f>IFERROR(VLOOKUP($V7&amp;U9,抽選結果・会場準備担当!$B:$D,3,FALSE),"")</f>
        <v>ヴェルフェ矢板Ｕ－１２・ｆｌｅｕｒ</v>
      </c>
      <c r="V10" s="264"/>
      <c r="W10" s="263" t="str">
        <f>IFERROR(VLOOKUP($V7&amp;W9,抽選結果・会場準備担当!$B:$D,3,FALSE),"")</f>
        <v>今市ＦＣプログレス</v>
      </c>
      <c r="X10" s="264"/>
      <c r="Y10" s="263" t="str">
        <f>IFERROR(VLOOKUP($V7&amp;Y9,抽選結果・会場準備担当!$B:$D,3,FALSE),"")</f>
        <v>ＫＳＣ鹿沼</v>
      </c>
      <c r="Z10" s="264"/>
      <c r="AA10" s="162"/>
      <c r="AB10" s="263" t="str">
        <f>IFERROR(VLOOKUP($V7&amp;AB9,抽選結果・会場準備担当!$B:$D,3,FALSE),"")</f>
        <v>佐野ＳＳＳ</v>
      </c>
      <c r="AC10" s="264"/>
      <c r="AD10" s="263" t="str">
        <f>IFERROR(VLOOKUP($V7&amp;AD9,抽選結果・会場準備担当!$B:$D,3,FALSE),"")</f>
        <v>藤岡ＪＦＣ</v>
      </c>
      <c r="AE10" s="264"/>
      <c r="AF10" s="263" t="str">
        <f>IFERROR(VLOOKUP($V7&amp;AF9,抽選結果・会場準備担当!$B:$D,3,FALSE),"")</f>
        <v>足利サッカークラブジュニア</v>
      </c>
      <c r="AG10" s="264"/>
      <c r="AH10" s="266"/>
      <c r="AI10" s="267"/>
      <c r="AK10" s="265"/>
      <c r="AL10" s="266"/>
      <c r="AM10" s="263" t="str">
        <f>IFERROR(VLOOKUP($AN7&amp;AM9,抽選結果・会場準備担当!$B:$D,3,FALSE),"")</f>
        <v>波立フットボールクラブ</v>
      </c>
      <c r="AN10" s="264"/>
      <c r="AO10" s="263" t="str">
        <f>IFERROR(VLOOKUP($AN7&amp;AO9,抽選結果・会場準備担当!$B:$D,3,FALSE),"")</f>
        <v>ＦＣスポルト宇都宮</v>
      </c>
      <c r="AP10" s="264"/>
      <c r="AQ10" s="263" t="str">
        <f>IFERROR(VLOOKUP($AN7&amp;AQ9,抽選結果・会場準備担当!$B:$D,3,FALSE),"")</f>
        <v>ＫＯＨＡＲＵ　ＰＲＯＵＤ栃木フットボールクラブ</v>
      </c>
      <c r="AR10" s="264"/>
      <c r="AS10" s="162"/>
      <c r="AT10" s="263" t="str">
        <f>IFERROR(VLOOKUP($AN7&amp;AT9,抽選結果・会場準備担当!$B:$D,3,FALSE),"")</f>
        <v>ＪＦＣファイターズ</v>
      </c>
      <c r="AU10" s="264"/>
      <c r="AV10" s="263" t="str">
        <f>IFERROR(VLOOKUP($AN7&amp;AV9,抽選結果・会場準備担当!$B:$D,3,FALSE),"")</f>
        <v>ＳＡＫＵＲＡ　ＦＯＯＴＢＡＬＬ　ＣＬＵＢ　Ｊｒ</v>
      </c>
      <c r="AW10" s="264"/>
      <c r="AX10" s="263" t="str">
        <f>IFERROR(VLOOKUP($AN7&amp;AX9,抽選結果・会場準備担当!$B:$D,3,FALSE),"")</f>
        <v>Ｋ－ＷＥＳＴ．ＦＣ２００１</v>
      </c>
      <c r="AY10" s="264"/>
      <c r="AZ10" s="266"/>
      <c r="BA10" s="267"/>
      <c r="BC10" s="265"/>
      <c r="BD10" s="266"/>
      <c r="BE10" s="263" t="str">
        <f>IFERROR(VLOOKUP($BF7&amp;BE9,抽選結果・会場準備担当!$B:$D,3,FALSE),"")</f>
        <v>ＮＰＯ法人サウス宇都宮スポーツクラブ</v>
      </c>
      <c r="BF10" s="264"/>
      <c r="BG10" s="263" t="str">
        <f>IFERROR(VLOOKUP($BF7&amp;BG9,抽選結果・会場準備担当!$B:$D,3,FALSE),"")</f>
        <v>壬生ＦＣユナイテッド</v>
      </c>
      <c r="BH10" s="264"/>
      <c r="BI10" s="263" t="str">
        <f>IFERROR(VLOOKUP($BF7&amp;BI9,抽選結果・会場準備担当!$B:$D,3,FALSE),"")</f>
        <v>ＦＣアリーバビクトリー</v>
      </c>
      <c r="BJ10" s="264"/>
      <c r="BK10" s="162"/>
      <c r="BL10" s="263" t="str">
        <f>IFERROR(VLOOKUP($BF7&amp;BL9,抽選結果・会場準備担当!$B:$D,3,FALSE),"")</f>
        <v>野原グランディオスＦＣ</v>
      </c>
      <c r="BM10" s="264"/>
      <c r="BN10" s="263" t="str">
        <f>IFERROR(VLOOKUP($BF7&amp;BN9,抽選結果・会場準備担当!$B:$D,3,FALSE),"")</f>
        <v>ＦＣがむしゃら</v>
      </c>
      <c r="BO10" s="264"/>
      <c r="BP10" s="263" t="str">
        <f>IFERROR(VLOOKUP($BF7&amp;BP9,抽選結果・会場準備担当!$B:$D,3,FALSE),"")</f>
        <v>宝木キッカーズ</v>
      </c>
      <c r="BQ10" s="264"/>
      <c r="BR10" s="266"/>
      <c r="BS10" s="267"/>
    </row>
    <row r="11" spans="1:71" ht="9.9499999999999993" customHeight="1" x14ac:dyDescent="0.15">
      <c r="A11" s="37"/>
      <c r="B11" s="37"/>
      <c r="C11" s="38"/>
      <c r="D11" s="38"/>
      <c r="E11" s="38"/>
      <c r="F11" s="38"/>
      <c r="G11" s="38"/>
      <c r="H11" s="38"/>
      <c r="I11" s="13"/>
      <c r="J11" s="38"/>
      <c r="K11" s="38"/>
      <c r="L11" s="37"/>
      <c r="M11" s="37"/>
      <c r="N11" s="38"/>
      <c r="O11" s="38"/>
      <c r="P11" s="38"/>
      <c r="Q11" s="38"/>
      <c r="R11" s="38"/>
      <c r="S11" s="37"/>
      <c r="T11" s="37"/>
      <c r="U11" s="38"/>
      <c r="V11" s="38"/>
      <c r="W11" s="38"/>
      <c r="X11" s="38"/>
      <c r="Y11" s="38"/>
      <c r="Z11" s="38"/>
      <c r="AA11" s="13"/>
      <c r="AB11" s="38"/>
      <c r="AC11" s="38"/>
      <c r="AD11" s="37"/>
      <c r="AE11" s="37"/>
      <c r="AF11" s="38"/>
      <c r="AG11" s="38"/>
      <c r="AH11" s="38"/>
      <c r="AI11" s="38"/>
      <c r="AJ11" s="13"/>
      <c r="AK11" s="39"/>
      <c r="AL11" s="39"/>
      <c r="AM11" s="38"/>
      <c r="AN11" s="38"/>
      <c r="AO11" s="38"/>
      <c r="AP11" s="38"/>
      <c r="AQ11" s="38"/>
      <c r="AR11" s="38"/>
      <c r="AS11" s="13"/>
      <c r="AT11" s="38"/>
      <c r="AU11" s="38"/>
      <c r="AV11" s="37"/>
      <c r="AW11" s="37"/>
      <c r="AX11" s="38"/>
      <c r="AY11" s="38"/>
      <c r="AZ11" s="38"/>
      <c r="BA11" s="38"/>
      <c r="BB11" s="38"/>
      <c r="BC11" s="37"/>
      <c r="BD11" s="37"/>
      <c r="BE11" s="38"/>
      <c r="BF11" s="38"/>
      <c r="BG11" s="38"/>
      <c r="BH11" s="38"/>
      <c r="BI11" s="38"/>
      <c r="BJ11" s="38"/>
      <c r="BK11" s="13"/>
      <c r="BL11" s="38"/>
      <c r="BM11" s="38"/>
      <c r="BN11" s="37"/>
      <c r="BO11" s="37"/>
      <c r="BP11" s="38"/>
      <c r="BQ11" s="38"/>
      <c r="BR11" s="38"/>
      <c r="BS11" s="38"/>
    </row>
    <row r="12" spans="1:71" ht="8.1" customHeight="1" x14ac:dyDescent="0.15">
      <c r="B12" s="255" t="s">
        <v>350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T12" s="255" t="s">
        <v>351</v>
      </c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L12" s="255" t="s">
        <v>352</v>
      </c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D12" s="255" t="s">
        <v>353</v>
      </c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</row>
    <row r="13" spans="1:71" s="26" customFormat="1" ht="19.5" customHeight="1" x14ac:dyDescent="0.15">
      <c r="B13" s="256" t="str">
        <f>IFERROR(VLOOKUP(D14&amp;N16,抽選結果・会場準備担当!$B:$E,4,FALSE),"")</f>
        <v>佐野市運動公園第２多目的球技場B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T13" s="256" t="str">
        <f>IFERROR(VLOOKUP(V14&amp;AF16,抽選結果・会場準備担当!$B:$E,4,FALSE),"")</f>
        <v>足利市西部多目的運動場（あしスタ）B</v>
      </c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8"/>
      <c r="AL13" s="259" t="str">
        <f>IFERROR(VLOOKUP(AN14&amp;AX16,抽選結果・会場準備担当!$B:$E,4,FALSE),"")</f>
        <v>東部運動広場サッカー場B</v>
      </c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1"/>
      <c r="BD13" s="256" t="str">
        <f>IFERROR(VLOOKUP(BF14&amp;BP16,抽選結果・会場準備担当!$B:$E,4,FALSE),"")</f>
        <v>鬼怒自然公園サッカー場（クレー）B</v>
      </c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8"/>
    </row>
    <row r="14" spans="1:71" s="11" customFormat="1" ht="18" customHeight="1" x14ac:dyDescent="0.15">
      <c r="D14" s="262" t="s">
        <v>354</v>
      </c>
      <c r="E14" s="262"/>
      <c r="F14" s="262"/>
      <c r="G14" s="262"/>
      <c r="K14" s="262" t="s">
        <v>355</v>
      </c>
      <c r="L14" s="262"/>
      <c r="M14" s="262"/>
      <c r="N14" s="262"/>
      <c r="V14" s="262" t="s">
        <v>356</v>
      </c>
      <c r="W14" s="262"/>
      <c r="X14" s="262"/>
      <c r="Y14" s="262"/>
      <c r="AC14" s="262" t="s">
        <v>357</v>
      </c>
      <c r="AD14" s="262"/>
      <c r="AE14" s="262"/>
      <c r="AF14" s="262"/>
      <c r="AN14" s="262" t="s">
        <v>358</v>
      </c>
      <c r="AO14" s="262"/>
      <c r="AP14" s="262"/>
      <c r="AQ14" s="262"/>
      <c r="AU14" s="262" t="s">
        <v>359</v>
      </c>
      <c r="AV14" s="262"/>
      <c r="AW14" s="262"/>
      <c r="AX14" s="262"/>
      <c r="BF14" s="262" t="s">
        <v>360</v>
      </c>
      <c r="BG14" s="262"/>
      <c r="BH14" s="262"/>
      <c r="BI14" s="262"/>
      <c r="BM14" s="262" t="s">
        <v>361</v>
      </c>
      <c r="BN14" s="262"/>
      <c r="BO14" s="262"/>
      <c r="BP14" s="262"/>
    </row>
    <row r="15" spans="1:71" ht="18" customHeight="1" x14ac:dyDescent="0.15">
      <c r="A15" s="13"/>
      <c r="B15" s="13"/>
      <c r="C15" s="32"/>
      <c r="D15" s="33"/>
      <c r="E15" s="13"/>
      <c r="F15" s="34"/>
      <c r="G15" s="13"/>
      <c r="H15" s="34"/>
      <c r="I15" s="13"/>
      <c r="J15" s="13"/>
      <c r="K15" s="34"/>
      <c r="L15" s="35"/>
      <c r="M15" s="33"/>
      <c r="N15" s="13"/>
      <c r="O15" s="34"/>
      <c r="P15" s="13"/>
      <c r="Q15" s="13"/>
      <c r="R15" s="13"/>
      <c r="S15" s="13"/>
      <c r="T15" s="13"/>
      <c r="U15" s="32"/>
      <c r="V15" s="33"/>
      <c r="W15" s="13"/>
      <c r="X15" s="34"/>
      <c r="Y15" s="13"/>
      <c r="Z15" s="34"/>
      <c r="AA15" s="13"/>
      <c r="AB15" s="13"/>
      <c r="AC15" s="34"/>
      <c r="AD15" s="35"/>
      <c r="AE15" s="33"/>
      <c r="AF15" s="13"/>
      <c r="AG15" s="34"/>
      <c r="AH15" s="13"/>
      <c r="AI15" s="13"/>
      <c r="AK15" s="13"/>
      <c r="AL15" s="13"/>
      <c r="AM15" s="32"/>
      <c r="AN15" s="33"/>
      <c r="AO15" s="13"/>
      <c r="AP15" s="34"/>
      <c r="AQ15" s="13"/>
      <c r="AR15" s="34"/>
      <c r="AS15" s="13"/>
      <c r="AT15" s="13"/>
      <c r="AU15" s="34"/>
      <c r="AV15" s="35"/>
      <c r="AW15" s="33"/>
      <c r="AX15" s="13"/>
      <c r="AY15" s="34"/>
      <c r="AZ15" s="13"/>
      <c r="BA15" s="13"/>
      <c r="BC15" s="13"/>
      <c r="BD15" s="13"/>
      <c r="BE15" s="32"/>
      <c r="BF15" s="33"/>
      <c r="BG15" s="13"/>
      <c r="BH15" s="34"/>
      <c r="BI15" s="13"/>
      <c r="BJ15" s="34"/>
      <c r="BK15" s="13"/>
      <c r="BL15" s="13"/>
      <c r="BM15" s="34"/>
      <c r="BN15" s="35"/>
      <c r="BO15" s="33"/>
      <c r="BP15" s="13"/>
      <c r="BQ15" s="34"/>
      <c r="BR15" s="13"/>
      <c r="BS15" s="13"/>
    </row>
    <row r="16" spans="1:71" s="11" customFormat="1" ht="18" customHeight="1" x14ac:dyDescent="0.15">
      <c r="A16" s="250"/>
      <c r="B16" s="250"/>
      <c r="C16" s="250">
        <v>1</v>
      </c>
      <c r="D16" s="250"/>
      <c r="E16" s="250">
        <v>2</v>
      </c>
      <c r="F16" s="250"/>
      <c r="G16" s="250">
        <v>3</v>
      </c>
      <c r="H16" s="250"/>
      <c r="J16" s="250">
        <v>4</v>
      </c>
      <c r="K16" s="250"/>
      <c r="L16" s="250">
        <v>5</v>
      </c>
      <c r="M16" s="250"/>
      <c r="N16" s="250">
        <v>6</v>
      </c>
      <c r="O16" s="250"/>
      <c r="P16" s="250"/>
      <c r="Q16" s="250"/>
      <c r="R16" s="43"/>
      <c r="S16" s="250"/>
      <c r="T16" s="250"/>
      <c r="U16" s="250">
        <v>1</v>
      </c>
      <c r="V16" s="250"/>
      <c r="W16" s="250">
        <v>2</v>
      </c>
      <c r="X16" s="250"/>
      <c r="Y16" s="250">
        <v>3</v>
      </c>
      <c r="Z16" s="250"/>
      <c r="AB16" s="250">
        <v>4</v>
      </c>
      <c r="AC16" s="250"/>
      <c r="AD16" s="250">
        <v>5</v>
      </c>
      <c r="AE16" s="250"/>
      <c r="AF16" s="250">
        <v>6</v>
      </c>
      <c r="AG16" s="250"/>
      <c r="AH16" s="250"/>
      <c r="AI16" s="250"/>
      <c r="AK16" s="250"/>
      <c r="AL16" s="250"/>
      <c r="AM16" s="250">
        <v>1</v>
      </c>
      <c r="AN16" s="250"/>
      <c r="AO16" s="250">
        <v>2</v>
      </c>
      <c r="AP16" s="250"/>
      <c r="AQ16" s="250">
        <v>3</v>
      </c>
      <c r="AR16" s="250"/>
      <c r="AT16" s="250">
        <v>4</v>
      </c>
      <c r="AU16" s="250"/>
      <c r="AV16" s="250">
        <v>5</v>
      </c>
      <c r="AW16" s="250"/>
      <c r="AX16" s="250">
        <v>6</v>
      </c>
      <c r="AY16" s="250"/>
      <c r="AZ16" s="250"/>
      <c r="BA16" s="250"/>
      <c r="BC16" s="250"/>
      <c r="BD16" s="250"/>
      <c r="BE16" s="262">
        <v>1</v>
      </c>
      <c r="BF16" s="262"/>
      <c r="BG16" s="262">
        <v>2</v>
      </c>
      <c r="BH16" s="262"/>
      <c r="BI16" s="262">
        <v>3</v>
      </c>
      <c r="BJ16" s="262"/>
      <c r="BL16" s="262">
        <v>4</v>
      </c>
      <c r="BM16" s="262"/>
      <c r="BN16" s="262">
        <v>5</v>
      </c>
      <c r="BO16" s="262"/>
      <c r="BP16" s="262">
        <v>6</v>
      </c>
      <c r="BQ16" s="262"/>
      <c r="BR16" s="250"/>
      <c r="BS16" s="250"/>
    </row>
    <row r="17" spans="1:71" s="26" customFormat="1" ht="232.5" customHeight="1" x14ac:dyDescent="0.15">
      <c r="A17" s="270"/>
      <c r="B17" s="268"/>
      <c r="C17" s="263" t="str">
        <f>IFERROR(VLOOKUP($D14&amp;C16,抽選結果・会場準備担当!$B:$D,3,FALSE),"")</f>
        <v>呑竜ＦＣ</v>
      </c>
      <c r="D17" s="264"/>
      <c r="E17" s="263" t="str">
        <f>IFERROR(VLOOKUP($D14&amp;E16,抽選結果・会場準備担当!$B:$D,3,FALSE),"")</f>
        <v>ＦＣ　ＳＦｉＤＡ</v>
      </c>
      <c r="F17" s="264"/>
      <c r="G17" s="263" t="str">
        <f>IFERROR(VLOOKUP($D14&amp;G16,抽選結果・会場準備担当!$B:$D,3,FALSE),"")</f>
        <v>上松山クラブ</v>
      </c>
      <c r="H17" s="264"/>
      <c r="I17" s="36"/>
      <c r="J17" s="263" t="str">
        <f>IFERROR(VLOOKUP($D14&amp;J16,抽選結果・会場準備担当!$B:$D,3,FALSE),"")</f>
        <v>Ｓ４　スペランツァ</v>
      </c>
      <c r="K17" s="264"/>
      <c r="L17" s="263" t="str">
        <f>IFERROR(VLOOKUP($D14&amp;L16,抽選結果・会場準備担当!$B:$D,3,FALSE),"")</f>
        <v>田沼ＦＣリュミエールＳ</v>
      </c>
      <c r="M17" s="264"/>
      <c r="N17" s="263" t="str">
        <f>IFERROR(VLOOKUP($D14&amp;N16,抽選結果・会場準備担当!$B:$D,3,FALSE),"")</f>
        <v>ウエストフットコムＵ１１</v>
      </c>
      <c r="O17" s="264"/>
      <c r="P17" s="268"/>
      <c r="Q17" s="269"/>
      <c r="R17" s="30"/>
      <c r="S17" s="270"/>
      <c r="T17" s="268"/>
      <c r="U17" s="263" t="str">
        <f>IFERROR(VLOOKUP($V14&amp;U16,抽選結果・会場準備担当!$B:$D,3,FALSE),"")</f>
        <v>三重・山前ＦＣ</v>
      </c>
      <c r="V17" s="264"/>
      <c r="W17" s="263" t="str">
        <f>IFERROR(VLOOKUP($V14&amp;W16,抽選結果・会場準備担当!$B:$D,3,FALSE),"")</f>
        <v>ヴェルフェ矢板Ｕ－１２・ｂｌａｎｃ</v>
      </c>
      <c r="X17" s="264"/>
      <c r="Y17" s="263" t="str">
        <f>IFERROR(VLOOKUP($V14&amp;Y16,抽選結果・会場準備担当!$B:$D,3,FALSE),"")</f>
        <v>ジヴェルチード那須</v>
      </c>
      <c r="Z17" s="264"/>
      <c r="AA17" s="36"/>
      <c r="AB17" s="263" t="str">
        <f>IFERROR(VLOOKUP($V14&amp;AB16,抽選結果・会場準備担当!$B:$D,3,FALSE),"")</f>
        <v>都賀クラブジュニア</v>
      </c>
      <c r="AC17" s="264"/>
      <c r="AD17" s="263" t="str">
        <f>IFERROR(VLOOKUP($V14&amp;AD16,抽選結果・会場準備担当!$B:$D,3,FALSE),"")</f>
        <v>ＦＣ城東</v>
      </c>
      <c r="AE17" s="264"/>
      <c r="AF17" s="263" t="str">
        <f>IFERROR(VLOOKUP($V14&amp;AF16,抽選結果・会場準備担当!$B:$D,3,FALSE),"")</f>
        <v>ＦＣあわのレジェンド</v>
      </c>
      <c r="AG17" s="264"/>
      <c r="AH17" s="268"/>
      <c r="AI17" s="269"/>
      <c r="AK17" s="270"/>
      <c r="AL17" s="268"/>
      <c r="AM17" s="263" t="str">
        <f>IFERROR(VLOOKUP($AN14&amp;AM16,抽選結果・会場準備担当!$B:$D,3,FALSE),"")</f>
        <v>ｕｎｉｏｎｓｐｏｒｔｓｃｌｕｂ</v>
      </c>
      <c r="AN17" s="264"/>
      <c r="AO17" s="263" t="str">
        <f>IFERROR(VLOOKUP($AN14&amp;AO16,抽選結果・会場準備担当!$B:$D,3,FALSE),"")</f>
        <v>ＨＦＣ．ＺＥＲＯ真岡</v>
      </c>
      <c r="AP17" s="264"/>
      <c r="AQ17" s="263" t="str">
        <f>IFERROR(VLOOKUP($AN14&amp;AQ16,抽選結果・会場準備担当!$B:$D,3,FALSE),"")</f>
        <v>ＦＥ．アトレチコ　佐野</v>
      </c>
      <c r="AR17" s="264"/>
      <c r="AS17" s="36"/>
      <c r="AT17" s="263" t="str">
        <f>IFERROR(VLOOKUP($AN14&amp;AT16,抽選結果・会場準備担当!$B:$D,3,FALSE),"")</f>
        <v>ともぞうサッカークラブＵ１１</v>
      </c>
      <c r="AU17" s="264"/>
      <c r="AV17" s="263" t="str">
        <f>IFERROR(VLOOKUP($AN14&amp;AV16,抽選結果・会場準備担当!$B:$D,3,FALSE),"")</f>
        <v>昭和・戸祭サッカークラブ</v>
      </c>
      <c r="AW17" s="264"/>
      <c r="AX17" s="263" t="str">
        <f>IFERROR(VLOOKUP($AN14&amp;AX16,抽選結果・会場準備担当!$B:$D,3,FALSE),"")</f>
        <v>ＪＦＣ　Ｗｉｎｇ</v>
      </c>
      <c r="AY17" s="264"/>
      <c r="AZ17" s="268"/>
      <c r="BA17" s="269"/>
      <c r="BC17" s="270"/>
      <c r="BD17" s="268"/>
      <c r="BE17" s="263" t="str">
        <f>IFERROR(VLOOKUP($BF14&amp;BE16,抽選結果・会場準備担当!$B:$D,3,FALSE),"")</f>
        <v>フットボールクラブ氏家ホワイト</v>
      </c>
      <c r="BF17" s="264"/>
      <c r="BG17" s="263" t="str">
        <f>IFERROR(VLOOKUP($BF14&amp;BG16,抽選結果・会場準備担当!$B:$D,3,FALSE),"")</f>
        <v>山辺千歳ＦＣ</v>
      </c>
      <c r="BH17" s="264"/>
      <c r="BI17" s="263" t="str">
        <f>IFERROR(VLOOKUP($BF14&amp;BI16,抽選結果・会場準備担当!$B:$D,3,FALSE),"")</f>
        <v>河内ＳＣジュベニール</v>
      </c>
      <c r="BJ17" s="264"/>
      <c r="BK17" s="36"/>
      <c r="BL17" s="263" t="str">
        <f>IFERROR(VLOOKUP($BF14&amp;BL16,抽選結果・会場準備担当!$B:$D,3,FALSE),"")</f>
        <v>アルゼンチンサッカークラブ日光</v>
      </c>
      <c r="BM17" s="264"/>
      <c r="BN17" s="263" t="str">
        <f>IFERROR(VLOOKUP($BF14&amp;BN16,抽選結果・会場準備担当!$B:$D,3,FALSE),"")</f>
        <v>富士見サッカースポーツ少年団</v>
      </c>
      <c r="BO17" s="264"/>
      <c r="BP17" s="263" t="str">
        <f>IFERROR(VLOOKUP($BF14&amp;BP16,抽選結果・会場準備担当!$B:$D,3,FALSE),"")</f>
        <v>ＦＣみらい V</v>
      </c>
      <c r="BQ17" s="264"/>
      <c r="BR17" s="268"/>
      <c r="BS17" s="269"/>
    </row>
    <row r="18" spans="1:71" ht="9.9499999999999993" customHeight="1" x14ac:dyDescent="0.15">
      <c r="A18" s="37"/>
      <c r="B18" s="37"/>
      <c r="C18" s="38"/>
      <c r="D18" s="38"/>
      <c r="E18" s="38"/>
      <c r="F18" s="38"/>
      <c r="G18" s="38"/>
      <c r="H18" s="38"/>
      <c r="I18" s="13"/>
      <c r="J18" s="38"/>
      <c r="K18" s="38"/>
      <c r="L18" s="37"/>
      <c r="M18" s="37"/>
      <c r="N18" s="38"/>
      <c r="O18" s="38"/>
      <c r="P18" s="38"/>
      <c r="Q18" s="38"/>
      <c r="R18" s="38"/>
      <c r="S18" s="37"/>
      <c r="T18" s="37"/>
      <c r="U18" s="38"/>
      <c r="V18" s="38"/>
      <c r="W18" s="38"/>
      <c r="X18" s="38"/>
      <c r="Y18" s="38"/>
      <c r="Z18" s="38"/>
      <c r="AA18" s="13"/>
      <c r="AB18" s="38"/>
      <c r="AC18" s="38"/>
      <c r="AD18" s="37"/>
      <c r="AE18" s="37"/>
      <c r="AF18" s="38"/>
      <c r="AG18" s="38"/>
      <c r="AH18" s="38"/>
      <c r="AI18" s="38"/>
      <c r="AJ18" s="13"/>
      <c r="AK18" s="39"/>
      <c r="AL18" s="39"/>
      <c r="AM18" s="38"/>
      <c r="AN18" s="38"/>
      <c r="AO18" s="38"/>
      <c r="AP18" s="38"/>
      <c r="AQ18" s="38"/>
      <c r="AR18" s="38"/>
      <c r="AS18" s="13"/>
      <c r="AT18" s="38"/>
      <c r="AU18" s="38"/>
      <c r="AV18" s="37"/>
      <c r="AW18" s="37"/>
      <c r="AX18" s="38"/>
      <c r="AY18" s="38"/>
      <c r="AZ18" s="38"/>
      <c r="BA18" s="38"/>
      <c r="BB18" s="38"/>
      <c r="BC18" s="37"/>
      <c r="BD18" s="37"/>
      <c r="BE18" s="38"/>
      <c r="BF18" s="38"/>
      <c r="BG18" s="38"/>
      <c r="BH18" s="38"/>
      <c r="BI18" s="38"/>
      <c r="BJ18" s="38"/>
      <c r="BK18" s="13"/>
      <c r="BL18" s="38"/>
      <c r="BM18" s="38"/>
      <c r="BN18" s="37"/>
      <c r="BO18" s="37"/>
      <c r="BP18" s="38"/>
      <c r="BQ18" s="38"/>
      <c r="BR18" s="38"/>
      <c r="BS18" s="38"/>
    </row>
    <row r="19" spans="1:71" ht="8.1" customHeight="1" x14ac:dyDescent="0.15">
      <c r="B19" s="255" t="s">
        <v>362</v>
      </c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T19" s="255" t="s">
        <v>363</v>
      </c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L19" s="255" t="s">
        <v>364</v>
      </c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D19" s="255" t="s">
        <v>365</v>
      </c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</row>
    <row r="20" spans="1:71" s="26" customFormat="1" ht="20.100000000000001" customHeight="1" x14ac:dyDescent="0.15">
      <c r="B20" s="259" t="str">
        <f>IFERROR(VLOOKUP(D21&amp;N23,抽選結果・会場準備担当!$B:$E,4,FALSE),"")</f>
        <v>益子町民センターグランドA</v>
      </c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1"/>
      <c r="T20" s="259" t="str">
        <f>IFERROR(VLOOKUP(V21&amp;AF23,抽選結果・会場準備担当!$B:$E,4,FALSE),"")</f>
        <v>城見ヶ丘運動公園A</v>
      </c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1"/>
      <c r="AL20" s="259" t="str">
        <f>IFERROR(VLOOKUP(AN21&amp;AX23,抽選結果・会場準備担当!$B:$E,4,FALSE),"")</f>
        <v>城見ヶ丘運動公園B</v>
      </c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1"/>
      <c r="BD20" s="256" t="str">
        <f>IFERROR(VLOOKUP(BF21&amp;BP23,抽選結果・会場準備担当!$B:$E,4,FALSE),"")</f>
        <v>LUXPERIOR FOOTBALL PARK</v>
      </c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8"/>
    </row>
    <row r="21" spans="1:71" s="11" customFormat="1" ht="18" customHeight="1" x14ac:dyDescent="0.15">
      <c r="D21" s="262" t="s">
        <v>366</v>
      </c>
      <c r="E21" s="262"/>
      <c r="F21" s="262"/>
      <c r="G21" s="262"/>
      <c r="K21" s="262" t="s">
        <v>367</v>
      </c>
      <c r="L21" s="262"/>
      <c r="M21" s="262"/>
      <c r="N21" s="262"/>
      <c r="V21" s="262" t="s">
        <v>368</v>
      </c>
      <c r="W21" s="262"/>
      <c r="X21" s="262"/>
      <c r="Y21" s="262"/>
      <c r="AC21" s="262" t="s">
        <v>369</v>
      </c>
      <c r="AD21" s="262"/>
      <c r="AE21" s="262"/>
      <c r="AF21" s="262"/>
      <c r="AN21" s="262" t="s">
        <v>370</v>
      </c>
      <c r="AO21" s="262"/>
      <c r="AP21" s="262"/>
      <c r="AQ21" s="262"/>
      <c r="AU21" s="262" t="s">
        <v>371</v>
      </c>
      <c r="AV21" s="262"/>
      <c r="AW21" s="262"/>
      <c r="AX21" s="262"/>
      <c r="BF21" s="262" t="s">
        <v>372</v>
      </c>
      <c r="BG21" s="262"/>
      <c r="BH21" s="262"/>
      <c r="BI21" s="262"/>
      <c r="BM21" s="262" t="s">
        <v>373</v>
      </c>
      <c r="BN21" s="262"/>
      <c r="BO21" s="262"/>
      <c r="BP21" s="262"/>
    </row>
    <row r="22" spans="1:71" ht="18" customHeight="1" x14ac:dyDescent="0.15">
      <c r="A22" s="13"/>
      <c r="B22" s="13"/>
      <c r="C22" s="32"/>
      <c r="D22" s="33"/>
      <c r="E22" s="13"/>
      <c r="F22" s="34"/>
      <c r="G22" s="13"/>
      <c r="H22" s="34"/>
      <c r="I22" s="13"/>
      <c r="J22" s="13"/>
      <c r="K22" s="34"/>
      <c r="L22" s="35"/>
      <c r="M22" s="33"/>
      <c r="N22" s="13"/>
      <c r="O22" s="34"/>
      <c r="P22" s="13"/>
      <c r="Q22" s="13"/>
      <c r="R22" s="13"/>
      <c r="S22" s="13"/>
      <c r="T22" s="13"/>
      <c r="U22" s="32"/>
      <c r="V22" s="33"/>
      <c r="W22" s="13"/>
      <c r="X22" s="34"/>
      <c r="Y22" s="13"/>
      <c r="Z22" s="34"/>
      <c r="AA22" s="13"/>
      <c r="AB22" s="13"/>
      <c r="AC22" s="34"/>
      <c r="AD22" s="35"/>
      <c r="AE22" s="33"/>
      <c r="AF22" s="13"/>
      <c r="AG22" s="34"/>
      <c r="AH22" s="13"/>
      <c r="AI22" s="13"/>
      <c r="AK22" s="13"/>
      <c r="AL22" s="13"/>
      <c r="AM22" s="32"/>
      <c r="AN22" s="33"/>
      <c r="AO22" s="13"/>
      <c r="AP22" s="34"/>
      <c r="AQ22" s="13"/>
      <c r="AR22" s="34"/>
      <c r="AS22" s="13"/>
      <c r="AT22" s="13"/>
      <c r="AU22" s="34"/>
      <c r="AV22" s="35"/>
      <c r="AW22" s="33"/>
      <c r="AX22" s="13"/>
      <c r="AY22" s="34"/>
      <c r="AZ22" s="13"/>
      <c r="BA22" s="13"/>
      <c r="BC22" s="13"/>
      <c r="BD22" s="13"/>
      <c r="BE22" s="32"/>
      <c r="BF22" s="33"/>
      <c r="BG22" s="13"/>
      <c r="BH22" s="34"/>
      <c r="BI22" s="13"/>
      <c r="BJ22" s="34"/>
      <c r="BK22" s="13"/>
      <c r="BL22" s="13"/>
      <c r="BM22" s="34"/>
      <c r="BN22" s="35"/>
      <c r="BO22" s="33"/>
      <c r="BP22" s="13"/>
      <c r="BQ22" s="34"/>
      <c r="BR22" s="13"/>
      <c r="BS22" s="13"/>
    </row>
    <row r="23" spans="1:71" s="11" customFormat="1" ht="18" customHeight="1" x14ac:dyDescent="0.15">
      <c r="A23" s="250"/>
      <c r="B23" s="250"/>
      <c r="C23" s="250">
        <v>1</v>
      </c>
      <c r="D23" s="250"/>
      <c r="E23" s="250">
        <v>2</v>
      </c>
      <c r="F23" s="250"/>
      <c r="G23" s="250">
        <v>3</v>
      </c>
      <c r="H23" s="250"/>
      <c r="J23" s="250">
        <v>4</v>
      </c>
      <c r="K23" s="250"/>
      <c r="L23" s="250">
        <v>5</v>
      </c>
      <c r="M23" s="250"/>
      <c r="N23" s="250">
        <v>6</v>
      </c>
      <c r="O23" s="250"/>
      <c r="P23" s="250"/>
      <c r="Q23" s="250"/>
      <c r="R23" s="43"/>
      <c r="S23" s="250"/>
      <c r="T23" s="250"/>
      <c r="U23" s="250">
        <v>1</v>
      </c>
      <c r="V23" s="250"/>
      <c r="W23" s="250">
        <v>2</v>
      </c>
      <c r="X23" s="250"/>
      <c r="Y23" s="250">
        <v>3</v>
      </c>
      <c r="Z23" s="250"/>
      <c r="AB23" s="250">
        <v>4</v>
      </c>
      <c r="AC23" s="250"/>
      <c r="AD23" s="250">
        <v>5</v>
      </c>
      <c r="AE23" s="250"/>
      <c r="AF23" s="250">
        <v>6</v>
      </c>
      <c r="AG23" s="250"/>
      <c r="AH23" s="250"/>
      <c r="AI23" s="250"/>
      <c r="AK23" s="250"/>
      <c r="AL23" s="250"/>
      <c r="AM23" s="250">
        <v>1</v>
      </c>
      <c r="AN23" s="250"/>
      <c r="AO23" s="250">
        <v>2</v>
      </c>
      <c r="AP23" s="250"/>
      <c r="AQ23" s="250">
        <v>3</v>
      </c>
      <c r="AR23" s="250"/>
      <c r="AT23" s="250">
        <v>4</v>
      </c>
      <c r="AU23" s="250"/>
      <c r="AV23" s="250">
        <v>5</v>
      </c>
      <c r="AW23" s="250"/>
      <c r="AX23" s="250">
        <v>6</v>
      </c>
      <c r="AY23" s="250"/>
      <c r="AZ23" s="250"/>
      <c r="BA23" s="250"/>
      <c r="BC23" s="250"/>
      <c r="BD23" s="250"/>
      <c r="BE23" s="262">
        <v>1</v>
      </c>
      <c r="BF23" s="262"/>
      <c r="BG23" s="262">
        <v>2</v>
      </c>
      <c r="BH23" s="262"/>
      <c r="BI23" s="262">
        <v>3</v>
      </c>
      <c r="BJ23" s="262"/>
      <c r="BL23" s="262">
        <v>4</v>
      </c>
      <c r="BM23" s="262"/>
      <c r="BN23" s="262">
        <v>5</v>
      </c>
      <c r="BO23" s="262"/>
      <c r="BP23" s="262">
        <v>6</v>
      </c>
      <c r="BQ23" s="262"/>
      <c r="BR23" s="250"/>
      <c r="BS23" s="250"/>
    </row>
    <row r="24" spans="1:71" s="26" customFormat="1" ht="232.5" customHeight="1" x14ac:dyDescent="0.15">
      <c r="A24" s="270"/>
      <c r="B24" s="268"/>
      <c r="C24" s="263" t="str">
        <f>IFERROR(VLOOKUP($D21&amp;C23,抽選結果・会場準備担当!$B:$D,3,FALSE),"")</f>
        <v>宇大附属小サッカースポーツ少年団</v>
      </c>
      <c r="D24" s="264"/>
      <c r="E24" s="263" t="str">
        <f>IFERROR(VLOOKUP($D21&amp;E23,抽選結果・会場準備担当!$B:$D,3,FALSE),"")</f>
        <v>鹿沼東光ＦＣ</v>
      </c>
      <c r="F24" s="264"/>
      <c r="G24" s="263" t="str">
        <f>IFERROR(VLOOKUP($D21&amp;G23,抽選結果・会場準備担当!$B:$D,3,FALSE),"")</f>
        <v>間東ＦＣミラクルズ</v>
      </c>
      <c r="H24" s="264"/>
      <c r="I24" s="36"/>
      <c r="J24" s="263" t="str">
        <f>IFERROR(VLOOKUP($D21&amp;J23,抽選結果・会場準備担当!$B:$D,3,FALSE),"")</f>
        <v>小山三小　ＦＣ</v>
      </c>
      <c r="K24" s="264"/>
      <c r="L24" s="263" t="str">
        <f>IFERROR(VLOOKUP($D21&amp;L23,抽選結果・会場準備担当!$B:$D,3,FALSE),"")</f>
        <v>小山ウエストＪＦＣ</v>
      </c>
      <c r="M24" s="264"/>
      <c r="N24" s="263" t="str">
        <f>IFERROR(VLOOKUP($D21&amp;N23,抽選結果・会場準備担当!$B:$D,3,FALSE),"")</f>
        <v>北押原ＦＣ</v>
      </c>
      <c r="O24" s="264"/>
      <c r="P24" s="268"/>
      <c r="Q24" s="269"/>
      <c r="R24" s="30"/>
      <c r="S24" s="270"/>
      <c r="T24" s="268"/>
      <c r="U24" s="263" t="str">
        <f>IFERROR(VLOOKUP($V21&amp;U23,抽選結果・会場準備担当!$B:$D,3,FALSE),"")</f>
        <v>栃木Ｃｈａｒｍｅ．Ｆ．Ｃ</v>
      </c>
      <c r="V24" s="264"/>
      <c r="W24" s="263" t="str">
        <f>IFERROR(VLOOKUP($V21&amp;W23,抽選結果・会場準備担当!$B:$D,3,FALSE),"")</f>
        <v>犬伏フットボールクラブ</v>
      </c>
      <c r="X24" s="264"/>
      <c r="Y24" s="263" t="str">
        <f>IFERROR(VLOOKUP($V21&amp;Y23,抽選結果・会場準備担当!$B:$D,3,FALSE),"")</f>
        <v>豊郷ジュニアフットボールクラブ宇都宮</v>
      </c>
      <c r="Z24" s="264"/>
      <c r="AA24" s="36"/>
      <c r="AB24" s="263" t="str">
        <f>IFERROR(VLOOKUP($V21&amp;AB23,抽選結果・会場準備担当!$B:$D,3,FALSE),"")</f>
        <v>稲村フットボールクラブ</v>
      </c>
      <c r="AC24" s="264"/>
      <c r="AD24" s="263" t="str">
        <f>IFERROR(VLOOKUP($V21&amp;AD23,抽選結果・会場準備担当!$B:$D,3,FALSE),"")</f>
        <v>ＦＣみらい P</v>
      </c>
      <c r="AE24" s="264"/>
      <c r="AF24" s="263" t="str">
        <f>IFERROR(VLOOKUP($V21&amp;AF23,抽選結果・会場準備担当!$B:$D,3,FALSE),"")</f>
        <v>ＪＦＣアミスタ市貝</v>
      </c>
      <c r="AG24" s="264"/>
      <c r="AH24" s="268"/>
      <c r="AI24" s="269"/>
      <c r="AK24" s="270"/>
      <c r="AL24" s="268"/>
      <c r="AM24" s="263" t="str">
        <f>IFERROR(VLOOKUP($AN21&amp;AM23,抽選結果・会場準備担当!$B:$D,3,FALSE),"")</f>
        <v>大田原城山サッカークラブ</v>
      </c>
      <c r="AN24" s="264"/>
      <c r="AO24" s="263" t="str">
        <f>IFERROR(VLOOKUP($AN21&amp;AO23,抽選結果・会場準備担当!$B:$D,3,FALSE),"")</f>
        <v>大谷東フットボールクラブ</v>
      </c>
      <c r="AP24" s="264"/>
      <c r="AQ24" s="263" t="str">
        <f>IFERROR(VLOOKUP($AN21&amp;AQ23,抽選結果・会場準備担当!$B:$D,3,FALSE),"")</f>
        <v>ＦＣ　ＶＡＬＯＮ　Ｕ１１</v>
      </c>
      <c r="AR24" s="264"/>
      <c r="AS24" s="36"/>
      <c r="AT24" s="263" t="str">
        <f>IFERROR(VLOOKUP($AN21&amp;AT23,抽選結果・会場準備担当!$B:$D,3,FALSE),"")</f>
        <v>西那須野西ＳＣ</v>
      </c>
      <c r="AU24" s="264"/>
      <c r="AV24" s="263" t="str">
        <f>IFERROR(VLOOKUP($AN21&amp;AV23,抽選結果・会場準備担当!$B:$D,3,FALSE),"")</f>
        <v>みはらサッカークラブジュニア</v>
      </c>
      <c r="AW24" s="264"/>
      <c r="AX24" s="263" t="str">
        <f>IFERROR(VLOOKUP($AN21&amp;AX23,抽選結果・会場準備担当!$B:$D,3,FALSE),"")</f>
        <v>祖母井クラブ</v>
      </c>
      <c r="AY24" s="264"/>
      <c r="AZ24" s="268"/>
      <c r="BA24" s="269"/>
      <c r="BC24" s="270"/>
      <c r="BD24" s="268"/>
      <c r="BE24" s="263" t="str">
        <f>IFERROR(VLOOKUP($BF21&amp;BE23,抽選結果・会場準備担当!$B:$D,3,FALSE),"")</f>
        <v>三島ＦＣ</v>
      </c>
      <c r="BF24" s="264"/>
      <c r="BG24" s="263" t="str">
        <f>IFERROR(VLOOKUP($BF21&amp;BG23,抽選結果・会場準備担当!$B:$D,3,FALSE),"")</f>
        <v>ＳＵＧＡＯサッカークラブ</v>
      </c>
      <c r="BH24" s="264"/>
      <c r="BI24" s="263" t="str">
        <f>IFERROR(VLOOKUP($BF21&amp;BI23,抽選結果・会場準備担当!$B:$D,3,FALSE),"")</f>
        <v>ＢＬＵＥ　ＴＵＮＤＥＲ</v>
      </c>
      <c r="BJ24" s="264"/>
      <c r="BK24" s="36"/>
      <c r="BL24" s="263" t="str">
        <f>IFERROR(VLOOKUP($BF21&amp;BL23,抽選結果・会場準備担当!$B:$D,3,FALSE),"")</f>
        <v>フットボールクラブ氏家オレンジ</v>
      </c>
      <c r="BM24" s="264"/>
      <c r="BN24" s="263" t="str">
        <f>IFERROR(VLOOKUP($BF21&amp;BN23,抽選結果・会場準備担当!$B:$D,3,FALSE),"")</f>
        <v>ＦＣグラシアス</v>
      </c>
      <c r="BO24" s="264"/>
      <c r="BP24" s="263" t="str">
        <f>IFERROR(VLOOKUP($BF21&amp;BP23,抽選結果・会場準備担当!$B:$D,3,FALSE),"")</f>
        <v>栃木ウーヴァＦＣ・Ｕ－１２</v>
      </c>
      <c r="BQ24" s="264"/>
      <c r="BR24" s="268"/>
      <c r="BS24" s="269"/>
    </row>
    <row r="25" spans="1:71" ht="9.9499999999999993" customHeight="1" x14ac:dyDescent="0.15">
      <c r="A25" s="37"/>
      <c r="B25" s="37"/>
      <c r="C25" s="38"/>
      <c r="D25" s="38"/>
      <c r="E25" s="38"/>
      <c r="F25" s="38"/>
      <c r="G25" s="38"/>
      <c r="H25" s="38"/>
      <c r="I25" s="13"/>
      <c r="J25" s="38"/>
      <c r="K25" s="38"/>
      <c r="L25" s="37"/>
      <c r="M25" s="37"/>
      <c r="N25" s="38"/>
      <c r="O25" s="38"/>
      <c r="P25" s="38"/>
      <c r="Q25" s="38"/>
      <c r="R25" s="38"/>
      <c r="S25" s="37"/>
      <c r="T25" s="37"/>
      <c r="U25" s="38"/>
      <c r="V25" s="38"/>
      <c r="W25" s="38"/>
      <c r="X25" s="38"/>
      <c r="Y25" s="38"/>
      <c r="Z25" s="38"/>
      <c r="AA25" s="13"/>
      <c r="AB25" s="38"/>
      <c r="AC25" s="38"/>
      <c r="AD25" s="37"/>
      <c r="AE25" s="37"/>
      <c r="AF25" s="38"/>
      <c r="AG25" s="38"/>
      <c r="AH25" s="38"/>
      <c r="AI25" s="38"/>
      <c r="AJ25" s="13"/>
      <c r="AK25" s="39"/>
      <c r="AL25" s="39"/>
      <c r="AM25" s="38"/>
      <c r="AN25" s="38"/>
      <c r="AO25" s="38"/>
      <c r="AP25" s="38"/>
      <c r="AQ25" s="38"/>
      <c r="AR25" s="38"/>
      <c r="AS25" s="13"/>
      <c r="AT25" s="38"/>
      <c r="AU25" s="38"/>
      <c r="AV25" s="37"/>
      <c r="AW25" s="37"/>
      <c r="AX25" s="38"/>
      <c r="AY25" s="38"/>
      <c r="AZ25" s="38"/>
      <c r="BA25" s="38"/>
      <c r="BB25" s="38"/>
      <c r="BC25" s="37"/>
      <c r="BD25" s="37"/>
      <c r="BE25" s="38"/>
      <c r="BF25" s="38"/>
      <c r="BG25" s="38"/>
      <c r="BH25" s="38"/>
      <c r="BI25" s="38"/>
      <c r="BJ25" s="38"/>
      <c r="BK25" s="13"/>
      <c r="BL25" s="38"/>
      <c r="BM25" s="38"/>
      <c r="BN25" s="37"/>
      <c r="BO25" s="37"/>
      <c r="BP25" s="38"/>
      <c r="BQ25" s="38"/>
      <c r="BR25" s="38"/>
      <c r="BS25" s="38"/>
    </row>
    <row r="26" spans="1:71" ht="8.1" customHeight="1" x14ac:dyDescent="0.15">
      <c r="B26" s="255" t="s">
        <v>374</v>
      </c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T26" s="255" t="s">
        <v>375</v>
      </c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L26" s="255" t="s">
        <v>376</v>
      </c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D26" s="255" t="s">
        <v>377</v>
      </c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</row>
    <row r="27" spans="1:71" s="26" customFormat="1" ht="19.5" customHeight="1" x14ac:dyDescent="0.15">
      <c r="B27" s="256" t="str">
        <f>IFERROR(VLOOKUP(D28&amp;N30,抽選結果・会場準備担当!$B:$E,4,FALSE),"")</f>
        <v>鬼怒自然公園サッカー場（クレー）C</v>
      </c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8"/>
      <c r="T27" s="256" t="str">
        <f>IFERROR(VLOOKUP(T28&amp;AD30,抽選結果・会場準備担当!$B:$E,4,FALSE),"")</f>
        <v>矢板市運動公園サッカー場AB</v>
      </c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8"/>
      <c r="AI27" s="164"/>
      <c r="AL27" s="259" t="str">
        <f>IFERROR(VLOOKUP(AN28&amp;AX30,抽選結果・会場準備担当!$B:$E,4,FALSE),"")</f>
        <v>五十部運動公園サッカー場B</v>
      </c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1"/>
      <c r="BD27" s="259" t="str">
        <f>IFERROR(VLOOKUP(BF28&amp;BP30,抽選結果・会場準備担当!$B:$E,4,FALSE),"")</f>
        <v>益子町南運動公園B</v>
      </c>
      <c r="BE27" s="260"/>
      <c r="BF27" s="260"/>
      <c r="BG27" s="260"/>
      <c r="BH27" s="260"/>
      <c r="BI27" s="260"/>
      <c r="BJ27" s="260"/>
      <c r="BK27" s="260"/>
      <c r="BL27" s="260"/>
      <c r="BM27" s="260"/>
      <c r="BN27" s="260"/>
      <c r="BO27" s="260"/>
      <c r="BP27" s="260"/>
      <c r="BQ27" s="260"/>
      <c r="BR27" s="261"/>
    </row>
    <row r="28" spans="1:71" s="11" customFormat="1" ht="18" customHeight="1" x14ac:dyDescent="0.15">
      <c r="B28" s="113"/>
      <c r="C28" s="113"/>
      <c r="D28" s="251" t="s">
        <v>378</v>
      </c>
      <c r="E28" s="251"/>
      <c r="F28" s="251"/>
      <c r="G28" s="251"/>
      <c r="K28" s="251" t="s">
        <v>379</v>
      </c>
      <c r="L28" s="251"/>
      <c r="M28" s="251"/>
      <c r="N28" s="251"/>
      <c r="O28" s="113"/>
      <c r="P28" s="113"/>
      <c r="T28" s="251" t="s">
        <v>380</v>
      </c>
      <c r="U28" s="251"/>
      <c r="V28" s="251"/>
      <c r="W28" s="251"/>
      <c r="X28" s="251"/>
      <c r="Y28" s="251"/>
      <c r="Z28" s="113"/>
      <c r="AA28" s="113"/>
      <c r="AB28" s="113"/>
      <c r="AC28" s="251" t="s">
        <v>381</v>
      </c>
      <c r="AD28" s="251"/>
      <c r="AE28" s="251"/>
      <c r="AF28" s="251"/>
      <c r="AG28" s="251"/>
      <c r="AH28" s="251"/>
      <c r="AN28" s="262" t="s">
        <v>382</v>
      </c>
      <c r="AO28" s="262"/>
      <c r="AP28" s="262"/>
      <c r="AQ28" s="262"/>
      <c r="AU28" s="262" t="s">
        <v>383</v>
      </c>
      <c r="AV28" s="262"/>
      <c r="AW28" s="262"/>
      <c r="AX28" s="262"/>
      <c r="BF28" s="262" t="s">
        <v>384</v>
      </c>
      <c r="BG28" s="262"/>
      <c r="BH28" s="262"/>
      <c r="BI28" s="262"/>
      <c r="BM28" s="262" t="s">
        <v>385</v>
      </c>
      <c r="BN28" s="262"/>
      <c r="BO28" s="262"/>
      <c r="BP28" s="262"/>
    </row>
    <row r="29" spans="1:71" ht="18" customHeight="1" x14ac:dyDescent="0.15">
      <c r="A29" s="13"/>
      <c r="B29" s="13"/>
      <c r="C29" s="32"/>
      <c r="D29" s="33"/>
      <c r="E29" s="13"/>
      <c r="F29" s="34"/>
      <c r="G29" s="13"/>
      <c r="H29" s="34"/>
      <c r="I29" s="13"/>
      <c r="J29" s="13"/>
      <c r="K29" s="34"/>
      <c r="L29" s="35"/>
      <c r="M29" s="33"/>
      <c r="N29" s="13"/>
      <c r="O29" s="34"/>
      <c r="P29" s="13"/>
      <c r="Q29" s="13"/>
      <c r="R29" s="13"/>
      <c r="S29" s="13"/>
      <c r="T29" s="33"/>
      <c r="U29" s="35"/>
      <c r="V29" s="112"/>
      <c r="W29" s="112"/>
      <c r="X29" s="33"/>
      <c r="Y29" s="35"/>
      <c r="Z29" s="13"/>
      <c r="AA29" s="13"/>
      <c r="AB29" s="13"/>
      <c r="AC29" s="33"/>
      <c r="AD29" s="35"/>
      <c r="AE29" s="112"/>
      <c r="AF29" s="112"/>
      <c r="AG29" s="33"/>
      <c r="AH29" s="35"/>
      <c r="AK29" s="13"/>
      <c r="AL29" s="13"/>
      <c r="AM29" s="32"/>
      <c r="AN29" s="33"/>
      <c r="AO29" s="13"/>
      <c r="AP29" s="34"/>
      <c r="AQ29" s="13"/>
      <c r="AR29" s="34"/>
      <c r="AS29" s="13"/>
      <c r="AT29" s="13"/>
      <c r="AU29" s="34"/>
      <c r="AV29" s="35"/>
      <c r="AW29" s="33"/>
      <c r="AX29" s="13"/>
      <c r="AY29" s="34"/>
      <c r="AZ29" s="13"/>
      <c r="BA29" s="13"/>
      <c r="BC29" s="13"/>
      <c r="BD29" s="13"/>
      <c r="BE29" s="32"/>
      <c r="BF29" s="33"/>
      <c r="BG29" s="13"/>
      <c r="BH29" s="34"/>
      <c r="BI29" s="13"/>
      <c r="BJ29" s="34"/>
      <c r="BK29" s="13"/>
      <c r="BL29" s="13"/>
      <c r="BM29" s="34"/>
      <c r="BN29" s="35"/>
      <c r="BO29" s="33"/>
      <c r="BP29" s="13"/>
      <c r="BQ29" s="34"/>
      <c r="BR29" s="13"/>
      <c r="BS29" s="13"/>
    </row>
    <row r="30" spans="1:71" s="11" customFormat="1" ht="18" customHeight="1" x14ac:dyDescent="0.15">
      <c r="A30" s="250"/>
      <c r="B30" s="250"/>
      <c r="C30" s="250">
        <v>1</v>
      </c>
      <c r="D30" s="250"/>
      <c r="E30" s="250">
        <v>2</v>
      </c>
      <c r="F30" s="250"/>
      <c r="G30" s="250">
        <v>3</v>
      </c>
      <c r="H30" s="250"/>
      <c r="J30" s="250">
        <v>4</v>
      </c>
      <c r="K30" s="250"/>
      <c r="L30" s="250">
        <v>5</v>
      </c>
      <c r="M30" s="250"/>
      <c r="N30" s="250">
        <v>6</v>
      </c>
      <c r="O30" s="250"/>
      <c r="P30" s="250"/>
      <c r="Q30" s="250"/>
      <c r="R30" s="43"/>
      <c r="S30" s="262">
        <v>1</v>
      </c>
      <c r="T30" s="262"/>
      <c r="U30" s="262">
        <v>2</v>
      </c>
      <c r="V30" s="262"/>
      <c r="W30" s="262">
        <v>3</v>
      </c>
      <c r="X30" s="262"/>
      <c r="Y30" s="262">
        <v>4</v>
      </c>
      <c r="Z30" s="262"/>
      <c r="AB30" s="262">
        <v>5</v>
      </c>
      <c r="AC30" s="262"/>
      <c r="AD30" s="262">
        <v>6</v>
      </c>
      <c r="AE30" s="262"/>
      <c r="AF30" s="262">
        <v>7</v>
      </c>
      <c r="AG30" s="262"/>
      <c r="AH30" s="262">
        <v>8</v>
      </c>
      <c r="AI30" s="262"/>
      <c r="AK30" s="250"/>
      <c r="AL30" s="250"/>
      <c r="AM30" s="250">
        <v>1</v>
      </c>
      <c r="AN30" s="250"/>
      <c r="AO30" s="250">
        <v>2</v>
      </c>
      <c r="AP30" s="250"/>
      <c r="AQ30" s="250">
        <v>3</v>
      </c>
      <c r="AR30" s="250"/>
      <c r="AT30" s="250">
        <v>4</v>
      </c>
      <c r="AU30" s="250"/>
      <c r="AV30" s="250">
        <v>5</v>
      </c>
      <c r="AW30" s="250"/>
      <c r="AX30" s="250">
        <v>6</v>
      </c>
      <c r="AY30" s="250"/>
      <c r="AZ30" s="250"/>
      <c r="BA30" s="250"/>
      <c r="BC30" s="250"/>
      <c r="BD30" s="250"/>
      <c r="BE30" s="262">
        <v>1</v>
      </c>
      <c r="BF30" s="262"/>
      <c r="BG30" s="262">
        <v>2</v>
      </c>
      <c r="BH30" s="262"/>
      <c r="BI30" s="262">
        <v>3</v>
      </c>
      <c r="BJ30" s="262"/>
      <c r="BL30" s="262">
        <v>4</v>
      </c>
      <c r="BM30" s="262"/>
      <c r="BN30" s="262">
        <v>5</v>
      </c>
      <c r="BO30" s="262"/>
      <c r="BP30" s="262">
        <v>6</v>
      </c>
      <c r="BQ30" s="262"/>
      <c r="BR30" s="250"/>
      <c r="BS30" s="250"/>
    </row>
    <row r="31" spans="1:71" s="26" customFormat="1" ht="232.5" customHeight="1" x14ac:dyDescent="0.15">
      <c r="A31" s="270"/>
      <c r="B31" s="268"/>
      <c r="C31" s="263" t="str">
        <f>IFERROR(VLOOKUP($D28&amp;C30,抽選結果・会場準備担当!$B:$D,3,FALSE),"")</f>
        <v>ＦＣ中村</v>
      </c>
      <c r="D31" s="264"/>
      <c r="E31" s="263" t="str">
        <f>IFERROR(VLOOKUP($D28&amp;E30,抽選結果・会場準備担当!$B:$D,3,FALSE),"")</f>
        <v>ＦＣアラノ</v>
      </c>
      <c r="F31" s="264"/>
      <c r="G31" s="263" t="str">
        <f>IFERROR(VLOOKUP($D28&amp;G30,抽選結果・会場準備担当!$B:$D,3,FALSE),"")</f>
        <v>壬生町ジュニアサッカークラブ</v>
      </c>
      <c r="H31" s="264"/>
      <c r="I31" s="36"/>
      <c r="J31" s="263" t="str">
        <f>IFERROR(VLOOKUP($D28&amp;J30,抽選結果・会場準備担当!$B:$D,3,FALSE),"")</f>
        <v>ＨＦＣ真岡</v>
      </c>
      <c r="K31" s="264"/>
      <c r="L31" s="263" t="str">
        <f>IFERROR(VLOOKUP($D28&amp;L30,抽選結果・会場準備担当!$B:$D,3,FALSE),"")</f>
        <v>Ｐｅｇａｓｕｓ藤岡２００７</v>
      </c>
      <c r="M31" s="264"/>
      <c r="N31" s="263" t="str">
        <f>IFERROR(VLOOKUP($D28&amp;N30,抽選結果・会場準備担当!$B:$D,3,FALSE),"")</f>
        <v>赤羽スポーツ少年団</v>
      </c>
      <c r="O31" s="264"/>
      <c r="P31" s="269"/>
      <c r="Q31" s="271"/>
      <c r="R31" s="30"/>
      <c r="S31" s="263" t="str">
        <f>IFERROR(VLOOKUP($T28&amp;S30,抽選結果・会場準備担当!$B:$D,3,FALSE),"")</f>
        <v>Ｆ．Ｃ．栃木ジュニア</v>
      </c>
      <c r="T31" s="264"/>
      <c r="U31" s="263" t="str">
        <f>IFERROR(VLOOKUP($T28&amp;U30,抽選結果・会場準備担当!$B:$D,3,FALSE),"")</f>
        <v>今市ジュニオール</v>
      </c>
      <c r="V31" s="264"/>
      <c r="W31" s="263" t="str">
        <f>IFERROR(VLOOKUP($T28&amp;W30,抽選結果・会場準備担当!$B:$D,3,FALSE),"")</f>
        <v>国本ジュニアサッカークラブ</v>
      </c>
      <c r="X31" s="264"/>
      <c r="Y31" s="263" t="str">
        <f>IFERROR(VLOOKUP($T28&amp;Y30,抽選結果・会場準備担当!$B:$D,3,FALSE),"")</f>
        <v>西部ＦＣ</v>
      </c>
      <c r="Z31" s="264"/>
      <c r="AA31" s="160"/>
      <c r="AB31" s="263" t="str">
        <f>IFERROR(VLOOKUP($T28&amp;AB30,抽選結果・会場準備担当!$B:$D,3,FALSE),"")</f>
        <v>緑が丘ＹＦＣサッカー教室</v>
      </c>
      <c r="AC31" s="264"/>
      <c r="AD31" s="263" t="str">
        <f>IFERROR(VLOOKUP($T28&amp;AD30,抽選結果・会場準備担当!$B:$D,3,FALSE),"")</f>
        <v>喜連川ＳＣＪｒ</v>
      </c>
      <c r="AE31" s="264"/>
      <c r="AF31" s="263" t="str">
        <f>IFERROR(VLOOKUP($T28&amp;AF30,抽選結果・会場準備担当!$B:$D,3,FALSE),"")</f>
        <v>高根沢西フットボールクラブ</v>
      </c>
      <c r="AG31" s="264"/>
      <c r="AH31" s="263" t="str">
        <f>IFERROR(VLOOKUP($T28&amp;AH30,抽選結果・会場準備担当!$B:$D,3,FALSE),"")</f>
        <v>さくらボン・ディ・ボーラ</v>
      </c>
      <c r="AI31" s="264"/>
      <c r="AK31" s="270"/>
      <c r="AL31" s="268"/>
      <c r="AM31" s="263" t="str">
        <f>IFERROR(VLOOKUP($AN28&amp;AM30,抽選結果・会場準備担当!$B:$D,3,FALSE),"")</f>
        <v>ともぞうサッカークラブ</v>
      </c>
      <c r="AN31" s="264"/>
      <c r="AO31" s="263" t="str">
        <f>IFERROR(VLOOKUP($AN28&amp;AO30,抽選結果・会場準備担当!$B:$D,3,FALSE),"")</f>
        <v>ＧＲＳ足利Ｊｒ．</v>
      </c>
      <c r="AP31" s="264"/>
      <c r="AQ31" s="263" t="str">
        <f>IFERROR(VLOOKUP($AN28&amp;AQ30,抽選結果・会場準備担当!$B:$D,3,FALSE),"")</f>
        <v>フットボールクラブ片岡</v>
      </c>
      <c r="AR31" s="264"/>
      <c r="AS31" s="36"/>
      <c r="AT31" s="263" t="str">
        <f>IFERROR(VLOOKUP($AN28&amp;AT30,抽選結果・会場準備担当!$B:$D,3,FALSE),"")</f>
        <v>ＦＣカンピオーネ</v>
      </c>
      <c r="AU31" s="264"/>
      <c r="AV31" s="263" t="str">
        <f>IFERROR(VLOOKUP($AN28&amp;AV30,抽選結果・会場準備担当!$B:$D,3,FALSE),"")</f>
        <v>紫塚ＦＣ</v>
      </c>
      <c r="AW31" s="264"/>
      <c r="AX31" s="263" t="str">
        <f>IFERROR(VLOOKUP($AN28&amp;AX30,抽選結果・会場準備担当!$B:$D,3,FALSE),"")</f>
        <v>ＦＣ毛野</v>
      </c>
      <c r="AY31" s="264"/>
      <c r="AZ31" s="268"/>
      <c r="BA31" s="269"/>
      <c r="BC31" s="270"/>
      <c r="BD31" s="268"/>
      <c r="BE31" s="263" t="str">
        <f>IFERROR(VLOOKUP($BF28&amp;BE30,抽選結果・会場準備担当!$B:$D,3,FALSE),"")</f>
        <v>ＦＣ　ＳＨＵＪＡＫＵ</v>
      </c>
      <c r="BF31" s="264"/>
      <c r="BG31" s="263" t="str">
        <f>IFERROR(VLOOKUP($BF28&amp;BG30,抽選結果・会場準備担当!$B:$D,3,FALSE),"")</f>
        <v>栃木ユナイテッド</v>
      </c>
      <c r="BH31" s="264"/>
      <c r="BI31" s="263" t="str">
        <f>IFERROR(VLOOKUP($BF28&amp;BI30,抽選結果・会場準備担当!$B:$D,3,FALSE),"")</f>
        <v>ＦＣ真岡２１ファンタジーＵ－１１</v>
      </c>
      <c r="BJ31" s="264"/>
      <c r="BK31" s="36"/>
      <c r="BL31" s="263" t="str">
        <f>IFERROR(VLOOKUP($BF28&amp;BL30,抽選結果・会場準備担当!$B:$D,3,FALSE),"")</f>
        <v>北郷ＦＣ</v>
      </c>
      <c r="BM31" s="264"/>
      <c r="BN31" s="263" t="str">
        <f>IFERROR(VLOOKUP($BF28&amp;BN30,抽選結果・会場準備担当!$B:$D,3,FALSE),"")</f>
        <v>ＩＳＯＳＯＣＣＥＲＣＬＵＢ</v>
      </c>
      <c r="BO31" s="264"/>
      <c r="BP31" s="263" t="str">
        <f>IFERROR(VLOOKUP($BF28&amp;BP30,抽選結果・会場準備担当!$B:$D,3,FALSE),"")</f>
        <v>益子ＳＣ</v>
      </c>
      <c r="BQ31" s="264"/>
      <c r="BR31" s="268"/>
      <c r="BS31" s="269"/>
    </row>
    <row r="32" spans="1:71" s="26" customFormat="1" ht="34.5" customHeight="1" x14ac:dyDescent="0.15">
      <c r="A32" s="243"/>
      <c r="B32" s="243"/>
      <c r="C32" s="244"/>
      <c r="D32" s="244"/>
      <c r="E32" s="244"/>
      <c r="F32" s="244"/>
      <c r="G32" s="244"/>
      <c r="H32" s="244"/>
      <c r="I32" s="245"/>
      <c r="J32" s="244"/>
      <c r="K32" s="244"/>
      <c r="L32" s="244"/>
      <c r="M32" s="244"/>
      <c r="N32" s="244"/>
      <c r="O32" s="244"/>
      <c r="P32" s="243"/>
      <c r="Q32" s="239"/>
      <c r="R32" s="239"/>
      <c r="S32" s="244"/>
      <c r="T32" s="244"/>
      <c r="U32" s="244"/>
      <c r="V32" s="244"/>
      <c r="W32" s="244"/>
      <c r="X32" s="244"/>
      <c r="Y32" s="244"/>
      <c r="Z32" s="244"/>
      <c r="AA32" s="160"/>
      <c r="AB32" s="244"/>
      <c r="AC32" s="244"/>
      <c r="AD32" s="244"/>
      <c r="AE32" s="244"/>
      <c r="AF32" s="244"/>
      <c r="AG32" s="244"/>
      <c r="AH32" s="244"/>
      <c r="AI32" s="244"/>
      <c r="AK32" s="243"/>
      <c r="AL32" s="243"/>
      <c r="AM32" s="244"/>
      <c r="AN32" s="244"/>
      <c r="AO32" s="244"/>
      <c r="AP32" s="244"/>
      <c r="AQ32" s="244"/>
      <c r="AR32" s="244"/>
      <c r="AS32" s="245"/>
      <c r="AT32" s="244"/>
      <c r="AU32" s="244"/>
      <c r="AV32" s="244"/>
      <c r="AW32" s="244"/>
      <c r="AX32" s="244"/>
      <c r="AY32" s="244"/>
      <c r="AZ32" s="243"/>
      <c r="BA32" s="243"/>
      <c r="BC32" s="243"/>
      <c r="BD32" s="243"/>
      <c r="BE32" s="244"/>
      <c r="BF32" s="244"/>
      <c r="BG32" s="244"/>
      <c r="BH32" s="244"/>
      <c r="BI32" s="244"/>
      <c r="BJ32" s="244"/>
      <c r="BK32" s="245"/>
      <c r="BL32" s="244"/>
      <c r="BM32" s="244"/>
      <c r="BN32" s="244"/>
      <c r="BO32" s="244"/>
      <c r="BP32" s="244"/>
      <c r="BQ32" s="244"/>
      <c r="BR32" s="243"/>
      <c r="BS32" s="243"/>
    </row>
    <row r="33" spans="1:71" ht="9.9499999999999993" customHeight="1" x14ac:dyDescent="0.15">
      <c r="A33" s="37"/>
      <c r="B33" s="37"/>
      <c r="C33" s="38"/>
      <c r="D33" s="38"/>
      <c r="E33" s="38"/>
      <c r="F33" s="38"/>
      <c r="G33" s="38"/>
      <c r="H33" s="38"/>
      <c r="I33" s="13"/>
      <c r="J33" s="38"/>
      <c r="K33" s="38"/>
      <c r="L33" s="37"/>
      <c r="M33" s="37"/>
      <c r="N33" s="38"/>
      <c r="O33" s="38"/>
      <c r="P33" s="38"/>
      <c r="Q33" s="38"/>
      <c r="R33" s="38"/>
      <c r="S33" s="37"/>
      <c r="T33" s="37"/>
      <c r="U33" s="38"/>
      <c r="V33" s="38"/>
      <c r="W33" s="38"/>
      <c r="X33" s="38"/>
      <c r="Y33" s="38"/>
      <c r="Z33" s="38"/>
      <c r="AA33" s="13"/>
      <c r="AB33" s="38"/>
      <c r="AC33" s="38"/>
      <c r="AD33" s="37"/>
      <c r="AE33" s="37"/>
      <c r="AF33" s="38"/>
      <c r="AG33" s="38"/>
      <c r="AH33" s="38"/>
      <c r="AI33" s="38"/>
      <c r="AJ33" s="13"/>
      <c r="AK33" s="39"/>
      <c r="AL33" s="39"/>
      <c r="AM33" s="38"/>
      <c r="AN33" s="38"/>
      <c r="AO33" s="38"/>
      <c r="AP33" s="38"/>
      <c r="AQ33" s="38"/>
      <c r="AR33" s="38"/>
      <c r="AS33" s="13"/>
      <c r="AT33" s="38"/>
      <c r="AU33" s="38"/>
      <c r="AV33" s="37"/>
      <c r="AW33" s="37"/>
      <c r="AX33" s="38"/>
      <c r="AY33" s="38"/>
      <c r="AZ33" s="38"/>
      <c r="BA33" s="38"/>
      <c r="BB33" s="38"/>
      <c r="BC33" s="37"/>
      <c r="BD33" s="37"/>
      <c r="BE33" s="38"/>
      <c r="BF33" s="38"/>
      <c r="BG33" s="38"/>
      <c r="BH33" s="38"/>
      <c r="BI33" s="38"/>
      <c r="BJ33" s="38"/>
      <c r="BK33" s="13"/>
      <c r="BL33" s="38"/>
      <c r="BM33" s="38"/>
      <c r="BN33" s="37"/>
      <c r="BO33" s="37"/>
      <c r="BP33" s="38"/>
      <c r="BQ33" s="38"/>
      <c r="BR33" s="38"/>
      <c r="BS33" s="38"/>
    </row>
    <row r="34" spans="1:71" ht="8.1" customHeight="1" x14ac:dyDescent="0.15">
      <c r="B34" s="255" t="s">
        <v>386</v>
      </c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T34" s="255" t="s">
        <v>387</v>
      </c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L34" s="255" t="s">
        <v>388</v>
      </c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D34" s="255" t="s">
        <v>389</v>
      </c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5"/>
      <c r="BQ34" s="255"/>
      <c r="BR34" s="255"/>
    </row>
    <row r="35" spans="1:71" s="26" customFormat="1" ht="19.5" customHeight="1" x14ac:dyDescent="0.15">
      <c r="B35" s="256" t="str">
        <f>IFERROR(VLOOKUP(D36&amp;N38,抽選結果・会場準備担当!$B:$E,4,FALSE),"")</f>
        <v>鬼怒自然公園サッカー場（クレー）A</v>
      </c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8"/>
      <c r="T35" s="259" t="str">
        <f>IFERROR(VLOOKUP(V36&amp;AF38,抽選結果・会場準備担当!$B:$E,4,FALSE),"")</f>
        <v>五十部運動公園サッカー場A</v>
      </c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1"/>
      <c r="AL35" s="256" t="str">
        <f>IFERROR(VLOOKUP(AN36&amp;AX38,抽選結果・会場準備担当!$B:$E,4,FALSE),"")</f>
        <v>大松山運動公園多目的グランドA</v>
      </c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8"/>
      <c r="BD35" s="256" t="str">
        <f>IFERROR(VLOOKUP(BF36&amp;BP38,抽選結果・会場準備担当!$B:$E,4,FALSE),"")</f>
        <v>大松山運動公園多目的グランドB</v>
      </c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8"/>
    </row>
    <row r="36" spans="1:71" s="11" customFormat="1" ht="18" customHeight="1" x14ac:dyDescent="0.15">
      <c r="D36" s="262" t="s">
        <v>390</v>
      </c>
      <c r="E36" s="262"/>
      <c r="F36" s="262"/>
      <c r="G36" s="262"/>
      <c r="K36" s="262" t="s">
        <v>391</v>
      </c>
      <c r="L36" s="262"/>
      <c r="M36" s="262"/>
      <c r="N36" s="262"/>
      <c r="V36" s="262" t="s">
        <v>392</v>
      </c>
      <c r="W36" s="262"/>
      <c r="X36" s="262"/>
      <c r="Y36" s="262"/>
      <c r="AC36" s="262" t="s">
        <v>393</v>
      </c>
      <c r="AD36" s="262"/>
      <c r="AE36" s="262"/>
      <c r="AF36" s="262"/>
      <c r="AN36" s="262" t="s">
        <v>394</v>
      </c>
      <c r="AO36" s="262"/>
      <c r="AP36" s="262"/>
      <c r="AQ36" s="262"/>
      <c r="AU36" s="262" t="s">
        <v>395</v>
      </c>
      <c r="AV36" s="262"/>
      <c r="AW36" s="262"/>
      <c r="AX36" s="262"/>
      <c r="BF36" s="262" t="s">
        <v>396</v>
      </c>
      <c r="BG36" s="262"/>
      <c r="BH36" s="262"/>
      <c r="BI36" s="262"/>
      <c r="BM36" s="262" t="s">
        <v>397</v>
      </c>
      <c r="BN36" s="262"/>
      <c r="BO36" s="262"/>
      <c r="BP36" s="262"/>
    </row>
    <row r="37" spans="1:71" ht="18" customHeight="1" x14ac:dyDescent="0.15">
      <c r="A37" s="13"/>
      <c r="B37" s="13"/>
      <c r="C37" s="32"/>
      <c r="D37" s="33"/>
      <c r="E37" s="13"/>
      <c r="F37" s="34"/>
      <c r="G37" s="13"/>
      <c r="H37" s="34"/>
      <c r="I37" s="13"/>
      <c r="J37" s="13"/>
      <c r="K37" s="34"/>
      <c r="L37" s="35"/>
      <c r="M37" s="33"/>
      <c r="N37" s="13"/>
      <c r="O37" s="34"/>
      <c r="P37" s="13"/>
      <c r="Q37" s="13"/>
      <c r="R37" s="13"/>
      <c r="S37" s="13"/>
      <c r="T37" s="13"/>
      <c r="U37" s="32"/>
      <c r="V37" s="33"/>
      <c r="W37" s="13"/>
      <c r="X37" s="34"/>
      <c r="Y37" s="13"/>
      <c r="Z37" s="34"/>
      <c r="AA37" s="13"/>
      <c r="AB37" s="13"/>
      <c r="AC37" s="34"/>
      <c r="AD37" s="35"/>
      <c r="AE37" s="33"/>
      <c r="AF37" s="13"/>
      <c r="AG37" s="34"/>
      <c r="AH37" s="13"/>
      <c r="AI37" s="13"/>
      <c r="AK37" s="13"/>
      <c r="AL37" s="13"/>
      <c r="AM37" s="32"/>
      <c r="AN37" s="33"/>
      <c r="AO37" s="13"/>
      <c r="AP37" s="34"/>
      <c r="AQ37" s="13"/>
      <c r="AR37" s="34"/>
      <c r="AS37" s="13"/>
      <c r="AT37" s="13"/>
      <c r="AU37" s="34"/>
      <c r="AV37" s="35"/>
      <c r="AW37" s="33"/>
      <c r="AX37" s="13"/>
      <c r="AY37" s="34"/>
      <c r="AZ37" s="13"/>
      <c r="BA37" s="13"/>
      <c r="BC37" s="13"/>
      <c r="BD37" s="13"/>
      <c r="BE37" s="32"/>
      <c r="BF37" s="33"/>
      <c r="BG37" s="13"/>
      <c r="BH37" s="34"/>
      <c r="BI37" s="13"/>
      <c r="BJ37" s="34"/>
      <c r="BK37" s="13"/>
      <c r="BL37" s="13"/>
      <c r="BM37" s="34"/>
      <c r="BN37" s="35"/>
      <c r="BO37" s="33"/>
      <c r="BP37" s="13"/>
      <c r="BQ37" s="34"/>
      <c r="BR37" s="13"/>
      <c r="BS37" s="13"/>
    </row>
    <row r="38" spans="1:71" s="11" customFormat="1" ht="18" customHeight="1" x14ac:dyDescent="0.15">
      <c r="A38" s="250"/>
      <c r="B38" s="250"/>
      <c r="C38" s="250">
        <v>1</v>
      </c>
      <c r="D38" s="250"/>
      <c r="E38" s="250">
        <v>2</v>
      </c>
      <c r="F38" s="250"/>
      <c r="G38" s="250">
        <v>3</v>
      </c>
      <c r="H38" s="250"/>
      <c r="J38" s="250">
        <v>4</v>
      </c>
      <c r="K38" s="250"/>
      <c r="L38" s="250">
        <v>5</v>
      </c>
      <c r="M38" s="250"/>
      <c r="N38" s="250">
        <v>6</v>
      </c>
      <c r="O38" s="250"/>
      <c r="P38" s="250"/>
      <c r="Q38" s="250"/>
      <c r="R38" s="43"/>
      <c r="S38" s="250"/>
      <c r="T38" s="250"/>
      <c r="U38" s="250">
        <v>1</v>
      </c>
      <c r="V38" s="250"/>
      <c r="W38" s="250">
        <v>2</v>
      </c>
      <c r="X38" s="250"/>
      <c r="Y38" s="250">
        <v>3</v>
      </c>
      <c r="Z38" s="250"/>
      <c r="AB38" s="250">
        <v>4</v>
      </c>
      <c r="AC38" s="250"/>
      <c r="AD38" s="250">
        <v>5</v>
      </c>
      <c r="AE38" s="250"/>
      <c r="AF38" s="250">
        <v>6</v>
      </c>
      <c r="AG38" s="250"/>
      <c r="AH38" s="250"/>
      <c r="AI38" s="250"/>
      <c r="AK38" s="250"/>
      <c r="AL38" s="250"/>
      <c r="AM38" s="250">
        <v>1</v>
      </c>
      <c r="AN38" s="250"/>
      <c r="AO38" s="250">
        <v>2</v>
      </c>
      <c r="AP38" s="250"/>
      <c r="AQ38" s="250">
        <v>3</v>
      </c>
      <c r="AR38" s="250"/>
      <c r="AT38" s="250">
        <v>4</v>
      </c>
      <c r="AU38" s="250"/>
      <c r="AV38" s="250">
        <v>5</v>
      </c>
      <c r="AW38" s="250"/>
      <c r="AX38" s="250">
        <v>6</v>
      </c>
      <c r="AY38" s="250"/>
      <c r="AZ38" s="250"/>
      <c r="BA38" s="250"/>
      <c r="BC38" s="250"/>
      <c r="BD38" s="250"/>
      <c r="BE38" s="262">
        <v>1</v>
      </c>
      <c r="BF38" s="262"/>
      <c r="BG38" s="262">
        <v>2</v>
      </c>
      <c r="BH38" s="262"/>
      <c r="BI38" s="262">
        <v>3</v>
      </c>
      <c r="BJ38" s="262"/>
      <c r="BL38" s="262">
        <v>4</v>
      </c>
      <c r="BM38" s="262"/>
      <c r="BN38" s="262">
        <v>5</v>
      </c>
      <c r="BO38" s="262"/>
      <c r="BP38" s="262">
        <v>6</v>
      </c>
      <c r="BQ38" s="262"/>
      <c r="BR38" s="250"/>
      <c r="BS38" s="250"/>
    </row>
    <row r="39" spans="1:71" s="26" customFormat="1" ht="232.5" customHeight="1" x14ac:dyDescent="0.15">
      <c r="A39" s="270"/>
      <c r="B39" s="268"/>
      <c r="C39" s="263" t="str">
        <f>IFERROR(VLOOKUP($D36&amp;C38,抽選結果・会場準備担当!$B:$D,3,FALSE),"")</f>
        <v>Ｊ－ＳＰＯＲＴＳＦＯＯＴＢＡＬＬＣＬＵＢＵ－１２</v>
      </c>
      <c r="D39" s="264"/>
      <c r="E39" s="263" t="str">
        <f>IFERROR(VLOOKUP($D36&amp;E38,抽選結果・会場準備担当!$B:$D,3,FALSE),"")</f>
        <v>岩舟ＪＦＣ</v>
      </c>
      <c r="F39" s="264"/>
      <c r="G39" s="263" t="str">
        <f>IFERROR(VLOOKUP($D36&amp;G38,抽選結果・会場準備担当!$B:$D,3,FALSE),"")</f>
        <v>細谷サッカークラブ</v>
      </c>
      <c r="H39" s="264"/>
      <c r="I39" s="36"/>
      <c r="J39" s="263" t="str">
        <f>IFERROR(VLOOKUP($D36&amp;J38,抽選結果・会場準備担当!$B:$D,3,FALSE),"")</f>
        <v>熟田フットボールクラブ</v>
      </c>
      <c r="K39" s="264"/>
      <c r="L39" s="263" t="str">
        <f>IFERROR(VLOOKUP($D36&amp;L38,抽選結果・会場準備担当!$B:$D,3,FALSE),"")</f>
        <v>大谷北ＦＣフォルテ</v>
      </c>
      <c r="M39" s="264"/>
      <c r="N39" s="263" t="str">
        <f>IFERROR(VLOOKUP($D36&amp;N38,抽選結果・会場準備担当!$B:$D,3,FALSE),"")</f>
        <v>清原サッカースポーツ少年団</v>
      </c>
      <c r="O39" s="264"/>
      <c r="P39" s="268"/>
      <c r="Q39" s="269"/>
      <c r="R39" s="30"/>
      <c r="S39" s="270"/>
      <c r="T39" s="268"/>
      <c r="U39" s="263" t="str">
        <f>IFERROR(VLOOKUP($V36&amp;U38,抽選結果・会場準備担当!$B:$D,3,FALSE),"")</f>
        <v>宇都宮フットボールクラブジュニア</v>
      </c>
      <c r="V39" s="264"/>
      <c r="W39" s="263" t="str">
        <f>IFERROR(VLOOKUP($V36&amp;W38,抽選結果・会場準備担当!$B:$D,3,FALSE),"")</f>
        <v>Ｎ　Ｆ　Ｃ</v>
      </c>
      <c r="X39" s="264"/>
      <c r="Y39" s="263" t="str">
        <f>IFERROR(VLOOKUP($V36&amp;Y38,抽選結果・会場準備担当!$B:$D,3,FALSE),"")</f>
        <v>ＦＣ中村Ｂ</v>
      </c>
      <c r="Z39" s="264"/>
      <c r="AA39" s="36"/>
      <c r="AB39" s="263" t="str">
        <f>IFERROR(VLOOKUP($V36&amp;AB38,抽選結果・会場準備担当!$B:$D,3,FALSE),"")</f>
        <v>ＦＣ真岡２１ファンタジーＵ－１２</v>
      </c>
      <c r="AC39" s="264"/>
      <c r="AD39" s="263" t="str">
        <f>IFERROR(VLOOKUP($V36&amp;AD38,抽選結果・会場準備担当!$B:$D,3,FALSE),"")</f>
        <v>大山フットボールクラブアミーゴ</v>
      </c>
      <c r="AE39" s="264"/>
      <c r="AF39" s="263" t="str">
        <f>IFERROR(VLOOKUP($V36&amp;AF38,抽選結果・会場準備担当!$B:$D,3,FALSE),"")</f>
        <v>足利サッカークラブジュニアＵー１１</v>
      </c>
      <c r="AG39" s="264"/>
      <c r="AH39" s="268"/>
      <c r="AI39" s="269"/>
      <c r="AK39" s="270"/>
      <c r="AL39" s="268"/>
      <c r="AM39" s="263" t="str">
        <f>IFERROR(VLOOKUP($AN36&amp;AM38,抽選結果・会場準備担当!$B:$D,3,FALSE),"")</f>
        <v>三島Ｂｅａｓｔ</v>
      </c>
      <c r="AN39" s="264"/>
      <c r="AO39" s="263" t="str">
        <f>IFERROR(VLOOKUP($AN36&amp;AO38,抽選結果・会場準備担当!$B:$D,3,FALSE),"")</f>
        <v>ＪＦＣ　足利ラトゥール</v>
      </c>
      <c r="AP39" s="264"/>
      <c r="AQ39" s="263" t="str">
        <f>IFERROR(VLOOKUP($AN36&amp;AQ38,抽選結果・会場準備担当!$B:$D,3,FALSE),"")</f>
        <v>鹿沼西ＦＣ</v>
      </c>
      <c r="AR39" s="264"/>
      <c r="AS39" s="36"/>
      <c r="AT39" s="263" t="str">
        <f>IFERROR(VLOOKUP($AN36&amp;AT38,抽選結果・会場準備担当!$B:$D,3,FALSE),"")</f>
        <v>ボンジボーラ栃木</v>
      </c>
      <c r="AU39" s="264"/>
      <c r="AV39" s="263" t="str">
        <f>IFERROR(VLOOKUP($AN36&amp;AV38,抽選結果・会場準備担当!$B:$D,3,FALSE),"")</f>
        <v>ＹＵＺＵＨＡ　ＦＣ　ジュニア</v>
      </c>
      <c r="AW39" s="264"/>
      <c r="AX39" s="263" t="str">
        <f>IFERROR(VLOOKUP($AN36&amp;AX38,抽選結果・会場準備担当!$B:$D,3,FALSE),"")</f>
        <v>石橋ＦＣ</v>
      </c>
      <c r="AY39" s="264"/>
      <c r="AZ39" s="268"/>
      <c r="BA39" s="269"/>
      <c r="BC39" s="270"/>
      <c r="BD39" s="268"/>
      <c r="BE39" s="263" t="str">
        <f>IFERROR(VLOOKUP($BF36&amp;BE38,抽選結果・会場準備担当!$B:$D,3,FALSE),"")</f>
        <v>おおぞらＳＣスカイ</v>
      </c>
      <c r="BF39" s="264"/>
      <c r="BG39" s="263" t="str">
        <f>IFERROR(VLOOKUP($BF36&amp;BG38,抽選結果・会場準備担当!$B:$D,3,FALSE),"")</f>
        <v>栃木サッカークラブ　Ｕ－１２</v>
      </c>
      <c r="BH39" s="264"/>
      <c r="BI39" s="273" t="str">
        <f>IFERROR(VLOOKUP($BF36&amp;BI38,抽選結果・会場準備担当!$B:$D,3,FALSE),"")</f>
        <v>フットボールクラブガナドール大田原Ｕ１２</v>
      </c>
      <c r="BJ39" s="274"/>
      <c r="BK39" s="36"/>
      <c r="BL39" s="263" t="str">
        <f>IFERROR(VLOOKUP($BF36&amp;BL38,抽選結果・会場準備担当!$B:$D,3,FALSE),"")</f>
        <v>ＦＣプリメーロ</v>
      </c>
      <c r="BM39" s="264"/>
      <c r="BN39" s="263" t="str">
        <f>IFERROR(VLOOKUP($BF36&amp;BN38,抽選結果・会場準備担当!$B:$D,3,FALSE),"")</f>
        <v>西原ＦＣ</v>
      </c>
      <c r="BO39" s="264"/>
      <c r="BP39" s="263" t="str">
        <f>IFERROR(VLOOKUP($BF36&amp;BP38,抽選結果・会場準備担当!$B:$D,3,FALSE),"")</f>
        <v>国分寺サッカークラブ</v>
      </c>
      <c r="BQ39" s="264"/>
      <c r="BR39" s="268"/>
      <c r="BS39" s="269"/>
    </row>
    <row r="40" spans="1:71" s="26" customFormat="1" ht="39" customHeight="1" x14ac:dyDescent="0.15">
      <c r="A40" s="243"/>
      <c r="B40" s="243"/>
      <c r="C40" s="244"/>
      <c r="D40" s="244"/>
      <c r="E40" s="244"/>
      <c r="F40" s="244"/>
      <c r="G40" s="244"/>
      <c r="H40" s="244"/>
      <c r="I40" s="245"/>
      <c r="J40" s="244"/>
      <c r="K40" s="244"/>
      <c r="L40" s="244"/>
      <c r="M40" s="244"/>
      <c r="N40" s="244"/>
      <c r="O40" s="244"/>
      <c r="P40" s="243"/>
      <c r="Q40" s="243"/>
      <c r="R40" s="239"/>
      <c r="S40" s="243"/>
      <c r="T40" s="243"/>
      <c r="U40" s="244"/>
      <c r="V40" s="244"/>
      <c r="W40" s="244"/>
      <c r="X40" s="244"/>
      <c r="Y40" s="244"/>
      <c r="Z40" s="244"/>
      <c r="AA40" s="245"/>
      <c r="AB40" s="244"/>
      <c r="AC40" s="244"/>
      <c r="AD40" s="244"/>
      <c r="AE40" s="244"/>
      <c r="AF40" s="244"/>
      <c r="AG40" s="244"/>
      <c r="AH40" s="243"/>
      <c r="AI40" s="243"/>
      <c r="AK40" s="243"/>
      <c r="AL40" s="243"/>
      <c r="AM40" s="244"/>
      <c r="AN40" s="244"/>
      <c r="AO40" s="244"/>
      <c r="AP40" s="244"/>
      <c r="AQ40" s="244"/>
      <c r="AR40" s="244"/>
      <c r="AS40" s="245"/>
      <c r="AT40" s="244"/>
      <c r="AU40" s="244"/>
      <c r="AV40" s="244"/>
      <c r="AW40" s="244"/>
      <c r="AX40" s="244"/>
      <c r="AY40" s="244"/>
      <c r="AZ40" s="243"/>
      <c r="BA40" s="243"/>
      <c r="BC40" s="243"/>
      <c r="BD40" s="243"/>
      <c r="BE40" s="244"/>
      <c r="BF40" s="244"/>
      <c r="BG40" s="244"/>
      <c r="BH40" s="244"/>
      <c r="BI40" s="246"/>
      <c r="BJ40" s="246"/>
      <c r="BK40" s="245"/>
      <c r="BL40" s="244"/>
      <c r="BM40" s="244"/>
      <c r="BN40" s="244"/>
      <c r="BO40" s="244"/>
      <c r="BP40" s="244"/>
      <c r="BQ40" s="244"/>
      <c r="BR40" s="243"/>
      <c r="BS40" s="243"/>
    </row>
    <row r="41" spans="1:71" ht="9.9499999999999993" customHeight="1" x14ac:dyDescent="0.15">
      <c r="A41" s="37"/>
      <c r="B41" s="37"/>
      <c r="C41" s="38"/>
      <c r="D41" s="38"/>
      <c r="E41" s="38"/>
      <c r="F41" s="38"/>
      <c r="G41" s="38"/>
      <c r="H41" s="38"/>
      <c r="I41" s="13"/>
      <c r="J41" s="38"/>
      <c r="K41" s="38"/>
      <c r="L41" s="37"/>
      <c r="M41" s="37"/>
      <c r="N41" s="38"/>
      <c r="O41" s="38"/>
      <c r="P41" s="38"/>
      <c r="Q41" s="38"/>
      <c r="R41" s="38"/>
      <c r="S41" s="37"/>
      <c r="T41" s="37"/>
      <c r="U41" s="38"/>
      <c r="V41" s="38"/>
      <c r="W41" s="38"/>
      <c r="X41" s="38"/>
      <c r="Y41" s="38"/>
      <c r="Z41" s="38"/>
      <c r="AA41" s="13"/>
      <c r="AB41" s="38"/>
      <c r="AC41" s="38"/>
      <c r="AD41" s="37"/>
      <c r="AE41" s="37"/>
      <c r="AF41" s="38"/>
      <c r="AG41" s="38"/>
      <c r="AH41" s="38"/>
      <c r="AI41" s="38"/>
      <c r="AJ41" s="13"/>
      <c r="AK41" s="39"/>
      <c r="AL41" s="39"/>
      <c r="AM41" s="38"/>
      <c r="AN41" s="38"/>
      <c r="AO41" s="38"/>
      <c r="AP41" s="38"/>
      <c r="AQ41" s="38"/>
      <c r="AR41" s="38"/>
      <c r="AS41" s="13"/>
      <c r="AT41" s="38"/>
      <c r="AU41" s="38"/>
      <c r="AV41" s="37"/>
      <c r="AW41" s="37"/>
      <c r="AX41" s="38"/>
      <c r="AY41" s="38"/>
      <c r="AZ41" s="38"/>
      <c r="BA41" s="38"/>
      <c r="BB41" s="38"/>
      <c r="BC41" s="37"/>
      <c r="BD41" s="37"/>
      <c r="BE41" s="38"/>
      <c r="BF41" s="38"/>
      <c r="BG41" s="38"/>
      <c r="BH41" s="38"/>
      <c r="BI41" s="38"/>
      <c r="BJ41" s="38"/>
      <c r="BK41" s="13"/>
      <c r="BL41" s="38"/>
      <c r="BM41" s="38"/>
      <c r="BN41" s="37"/>
      <c r="BO41" s="37"/>
      <c r="BP41" s="38"/>
      <c r="BQ41" s="38"/>
      <c r="BR41" s="38"/>
      <c r="BS41" s="38"/>
    </row>
    <row r="42" spans="1:71" ht="8.1" customHeight="1" x14ac:dyDescent="0.15">
      <c r="B42" s="255" t="s">
        <v>398</v>
      </c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T42" s="255" t="s">
        <v>399</v>
      </c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L42" s="255" t="s">
        <v>400</v>
      </c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D42" s="255" t="s">
        <v>401</v>
      </c>
      <c r="BE42" s="255"/>
      <c r="BF42" s="255"/>
      <c r="BG42" s="255"/>
      <c r="BH42" s="255"/>
      <c r="BI42" s="255"/>
      <c r="BJ42" s="255"/>
      <c r="BK42" s="255"/>
      <c r="BL42" s="255"/>
      <c r="BM42" s="255"/>
      <c r="BN42" s="255"/>
      <c r="BO42" s="255"/>
      <c r="BP42" s="255"/>
      <c r="BQ42" s="255"/>
      <c r="BR42" s="255"/>
    </row>
    <row r="43" spans="1:71" s="26" customFormat="1" ht="20.100000000000001" customHeight="1" x14ac:dyDescent="0.15">
      <c r="B43" s="259" t="str">
        <f>IFERROR(VLOOKUP(D44&amp;N46,抽選結果・会場準備担当!$B:$E,4,FALSE),"")</f>
        <v>益子町南運動公園A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1"/>
      <c r="T43" s="259" t="str">
        <f>IFERROR(VLOOKUP(V44&amp;AF46,抽選結果・会場準備担当!$B:$E,4,FALSE),"")</f>
        <v>足利本町グランド</v>
      </c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1"/>
      <c r="AL43" s="259" t="str">
        <f>IFERROR(VLOOKUP(AN44&amp;AX46,抽選結果・会場準備担当!$B:$E,4,FALSE),"")</f>
        <v>益子町民センターグランドB</v>
      </c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0"/>
      <c r="AX43" s="260"/>
      <c r="AY43" s="260"/>
      <c r="AZ43" s="261"/>
      <c r="BD43" s="256" t="str">
        <f>IFERROR(VLOOKUP(BF44&amp;BP46,抽選結果・会場準備担当!$B:$E,4,FALSE),"")</f>
        <v>佐野市運動公園第１多目的球技場A</v>
      </c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8"/>
    </row>
    <row r="44" spans="1:71" s="11" customFormat="1" ht="18" customHeight="1" x14ac:dyDescent="0.15">
      <c r="D44" s="262" t="s">
        <v>402</v>
      </c>
      <c r="E44" s="262"/>
      <c r="F44" s="262"/>
      <c r="G44" s="262"/>
      <c r="K44" s="262" t="s">
        <v>403</v>
      </c>
      <c r="L44" s="262"/>
      <c r="M44" s="262"/>
      <c r="N44" s="262"/>
      <c r="V44" s="262" t="s">
        <v>404</v>
      </c>
      <c r="W44" s="262"/>
      <c r="X44" s="262"/>
      <c r="Y44" s="262"/>
      <c r="AC44" s="262" t="s">
        <v>405</v>
      </c>
      <c r="AD44" s="262"/>
      <c r="AE44" s="262"/>
      <c r="AF44" s="262"/>
      <c r="AN44" s="262" t="s">
        <v>406</v>
      </c>
      <c r="AO44" s="262"/>
      <c r="AP44" s="262"/>
      <c r="AQ44" s="262"/>
      <c r="AU44" s="262" t="s">
        <v>407</v>
      </c>
      <c r="AV44" s="262"/>
      <c r="AW44" s="262"/>
      <c r="AX44" s="262"/>
      <c r="BF44" s="262" t="s">
        <v>408</v>
      </c>
      <c r="BG44" s="262"/>
      <c r="BH44" s="262"/>
      <c r="BI44" s="262"/>
      <c r="BM44" s="262" t="s">
        <v>409</v>
      </c>
      <c r="BN44" s="262"/>
      <c r="BO44" s="262"/>
      <c r="BP44" s="262"/>
    </row>
    <row r="45" spans="1:71" ht="18" customHeight="1" x14ac:dyDescent="0.15">
      <c r="A45" s="13"/>
      <c r="B45" s="13"/>
      <c r="C45" s="32"/>
      <c r="D45" s="33"/>
      <c r="E45" s="13"/>
      <c r="F45" s="34"/>
      <c r="G45" s="13"/>
      <c r="H45" s="34"/>
      <c r="I45" s="13"/>
      <c r="J45" s="13"/>
      <c r="K45" s="34"/>
      <c r="L45" s="35"/>
      <c r="M45" s="33"/>
      <c r="N45" s="13"/>
      <c r="O45" s="34"/>
      <c r="P45" s="13"/>
      <c r="Q45" s="13"/>
      <c r="R45" s="13"/>
      <c r="S45" s="13"/>
      <c r="T45" s="13"/>
      <c r="U45" s="32"/>
      <c r="V45" s="33"/>
      <c r="W45" s="13"/>
      <c r="X45" s="34"/>
      <c r="Y45" s="13"/>
      <c r="Z45" s="34"/>
      <c r="AA45" s="13"/>
      <c r="AB45" s="13"/>
      <c r="AC45" s="34"/>
      <c r="AD45" s="35"/>
      <c r="AE45" s="33"/>
      <c r="AF45" s="13"/>
      <c r="AG45" s="34"/>
      <c r="AH45" s="13"/>
      <c r="AI45" s="13"/>
      <c r="AK45" s="13"/>
      <c r="AL45" s="13"/>
      <c r="AM45" s="32"/>
      <c r="AN45" s="33"/>
      <c r="AO45" s="13"/>
      <c r="AP45" s="34"/>
      <c r="AQ45" s="13"/>
      <c r="AR45" s="34"/>
      <c r="AS45" s="13"/>
      <c r="AT45" s="13"/>
      <c r="AU45" s="34"/>
      <c r="AV45" s="35"/>
      <c r="AW45" s="33"/>
      <c r="AX45" s="13"/>
      <c r="AY45" s="34"/>
      <c r="AZ45" s="13"/>
      <c r="BA45" s="13"/>
      <c r="BC45" s="13"/>
      <c r="BD45" s="13"/>
      <c r="BE45" s="32"/>
      <c r="BF45" s="33"/>
      <c r="BG45" s="13"/>
      <c r="BH45" s="34"/>
      <c r="BI45" s="13"/>
      <c r="BJ45" s="34"/>
      <c r="BK45" s="13"/>
      <c r="BL45" s="13"/>
      <c r="BM45" s="34"/>
      <c r="BN45" s="35"/>
      <c r="BO45" s="33"/>
      <c r="BP45" s="13"/>
      <c r="BQ45" s="34"/>
      <c r="BR45" s="13"/>
      <c r="BS45" s="13"/>
    </row>
    <row r="46" spans="1:71" s="11" customFormat="1" ht="18" customHeight="1" x14ac:dyDescent="0.15">
      <c r="A46" s="250"/>
      <c r="B46" s="250"/>
      <c r="C46" s="250">
        <v>1</v>
      </c>
      <c r="D46" s="250"/>
      <c r="E46" s="250">
        <v>2</v>
      </c>
      <c r="F46" s="250"/>
      <c r="G46" s="250">
        <v>3</v>
      </c>
      <c r="H46" s="250"/>
      <c r="J46" s="250">
        <v>4</v>
      </c>
      <c r="K46" s="250"/>
      <c r="L46" s="250">
        <v>5</v>
      </c>
      <c r="M46" s="250"/>
      <c r="N46" s="250">
        <v>6</v>
      </c>
      <c r="O46" s="250"/>
      <c r="P46" s="250"/>
      <c r="Q46" s="250"/>
      <c r="R46" s="43"/>
      <c r="S46" s="250"/>
      <c r="T46" s="250"/>
      <c r="U46" s="250">
        <v>1</v>
      </c>
      <c r="V46" s="250"/>
      <c r="W46" s="250">
        <v>2</v>
      </c>
      <c r="X46" s="250"/>
      <c r="Y46" s="250">
        <v>3</v>
      </c>
      <c r="Z46" s="250"/>
      <c r="AB46" s="250">
        <v>4</v>
      </c>
      <c r="AC46" s="250"/>
      <c r="AD46" s="250">
        <v>5</v>
      </c>
      <c r="AE46" s="250"/>
      <c r="AF46" s="250">
        <v>6</v>
      </c>
      <c r="AG46" s="250"/>
      <c r="AH46" s="250"/>
      <c r="AI46" s="250"/>
      <c r="AK46" s="250"/>
      <c r="AL46" s="250"/>
      <c r="AM46" s="250">
        <v>1</v>
      </c>
      <c r="AN46" s="250"/>
      <c r="AO46" s="250">
        <v>2</v>
      </c>
      <c r="AP46" s="250"/>
      <c r="AQ46" s="250">
        <v>3</v>
      </c>
      <c r="AR46" s="250"/>
      <c r="AT46" s="250">
        <v>4</v>
      </c>
      <c r="AU46" s="250"/>
      <c r="AV46" s="250">
        <v>5</v>
      </c>
      <c r="AW46" s="250"/>
      <c r="AX46" s="250">
        <v>6</v>
      </c>
      <c r="AY46" s="250"/>
      <c r="AZ46" s="250"/>
      <c r="BA46" s="250"/>
      <c r="BC46" s="250"/>
      <c r="BD46" s="250"/>
      <c r="BE46" s="262">
        <v>1</v>
      </c>
      <c r="BF46" s="262"/>
      <c r="BG46" s="262">
        <v>2</v>
      </c>
      <c r="BH46" s="262"/>
      <c r="BI46" s="262">
        <v>3</v>
      </c>
      <c r="BJ46" s="262"/>
      <c r="BL46" s="262">
        <v>4</v>
      </c>
      <c r="BM46" s="262"/>
      <c r="BN46" s="262">
        <v>5</v>
      </c>
      <c r="BO46" s="262"/>
      <c r="BP46" s="262">
        <v>6</v>
      </c>
      <c r="BQ46" s="262"/>
      <c r="BR46" s="250"/>
      <c r="BS46" s="250"/>
    </row>
    <row r="47" spans="1:71" s="26" customFormat="1" ht="232.5" customHeight="1" x14ac:dyDescent="0.15">
      <c r="A47" s="270"/>
      <c r="B47" s="268"/>
      <c r="C47" s="263" t="str">
        <f>IFERROR(VLOOKUP($D44&amp;C46,抽選結果・会場準備担当!$B:$D,3,FALSE),"")</f>
        <v>南イレブン</v>
      </c>
      <c r="D47" s="264"/>
      <c r="E47" s="263" t="str">
        <f>IFERROR(VLOOKUP($D44&amp;E46,抽選結果・会場準備担当!$B:$D,3,FALSE),"")</f>
        <v>ＴＯＣＨＩＧＩ　ＫＯＵ　ＦＣ</v>
      </c>
      <c r="F47" s="264"/>
      <c r="G47" s="263" t="str">
        <f>IFERROR(VLOOKUP($D44&amp;G46,抽選結果・会場準備担当!$B:$D,3,FALSE),"")</f>
        <v>ブラッドレスサッカークラブ</v>
      </c>
      <c r="H47" s="264"/>
      <c r="I47" s="36"/>
      <c r="J47" s="263" t="str">
        <f>IFERROR(VLOOKUP($D44&amp;J46,抽選結果・会場準備担当!$B:$D,3,FALSE),"")</f>
        <v>藤原ＦＣ</v>
      </c>
      <c r="K47" s="264"/>
      <c r="L47" s="263" t="str">
        <f>IFERROR(VLOOKUP($D44&amp;L46,抽選結果・会場準備担当!$B:$D,3,FALSE),"")</f>
        <v>阿久津サッカークラブ</v>
      </c>
      <c r="M47" s="264"/>
      <c r="N47" s="263" t="str">
        <f>IFERROR(VLOOKUP($D44&amp;N46,抽選結果・会場準備担当!$B:$D,3,FALSE),"")</f>
        <v>真岡西サッカークラブブリッツ</v>
      </c>
      <c r="O47" s="264"/>
      <c r="P47" s="268"/>
      <c r="Q47" s="269"/>
      <c r="R47" s="30"/>
      <c r="S47" s="270"/>
      <c r="T47" s="268"/>
      <c r="U47" s="263" t="str">
        <f>IFERROR(VLOOKUP($V44&amp;U46,抽選結果・会場準備担当!$B:$D,3,FALSE),"")</f>
        <v>カテット白沢サッカースクール</v>
      </c>
      <c r="V47" s="264"/>
      <c r="W47" s="263" t="str">
        <f>IFERROR(VLOOKUP($V44&amp;W46,抽選結果・会場準備担当!$B:$D,3,FALSE),"")</f>
        <v>本郷北フットボールクラブ</v>
      </c>
      <c r="X47" s="264"/>
      <c r="Y47" s="263" t="str">
        <f>IFERROR(VLOOKUP($V44&amp;Y46,抽選結果・会場準備担当!$B:$D,3,FALSE),"")</f>
        <v>ＦＣグランディール宇都宮</v>
      </c>
      <c r="Z47" s="264"/>
      <c r="AA47" s="36"/>
      <c r="AB47" s="263" t="str">
        <f>IFERROR(VLOOKUP($V44&amp;AB46,抽選結果・会場準備担当!$B:$D,3,FALSE),"")</f>
        <v>陽東サッカースポーツ少年団</v>
      </c>
      <c r="AC47" s="264"/>
      <c r="AD47" s="263" t="str">
        <f>IFERROR(VLOOKUP($V44&amp;AD46,抽選結果・会場準備担当!$B:$D,3,FALSE),"")</f>
        <v>雀宮フットボールクラブ</v>
      </c>
      <c r="AE47" s="264"/>
      <c r="AF47" s="263" t="str">
        <f>IFERROR(VLOOKUP($V44&amp;AF46,抽選結果・会場準備担当!$B:$D,3,FALSE),"")</f>
        <v>御厨フットボールクラブ</v>
      </c>
      <c r="AG47" s="264"/>
      <c r="AH47" s="268"/>
      <c r="AI47" s="269"/>
      <c r="AK47" s="270"/>
      <c r="AL47" s="268"/>
      <c r="AM47" s="263" t="str">
        <f>IFERROR(VLOOKUP($AN44&amp;AM46,抽選結果・会場準備担当!$B:$D,3,FALSE),"")</f>
        <v>野木ＳＳＳ</v>
      </c>
      <c r="AN47" s="264"/>
      <c r="AO47" s="263" t="str">
        <f>IFERROR(VLOOKUP($AN44&amp;AO46,抽選結果・会場準備担当!$B:$D,3,FALSE),"")</f>
        <v>ＭＯＲＡＮＧＯ栃木フットボールクラブＵ１２</v>
      </c>
      <c r="AP47" s="264"/>
      <c r="AQ47" s="263" t="str">
        <f>IFERROR(VLOOKUP($AN44&amp;AQ46,抽選結果・会場準備担当!$B:$D,3,FALSE),"")</f>
        <v>さつきが丘スポーツ少年団サッカー部</v>
      </c>
      <c r="AR47" s="264"/>
      <c r="AS47" s="36"/>
      <c r="AT47" s="263" t="str">
        <f>IFERROR(VLOOKUP($AN44&amp;AT46,抽選結果・会場準備担当!$B:$D,3,FALSE),"")</f>
        <v>石井フットボールクラブ</v>
      </c>
      <c r="AU47" s="264"/>
      <c r="AV47" s="263" t="str">
        <f>IFERROR(VLOOKUP($AN44&amp;AV46,抽選結果・会場準備担当!$B:$D,3,FALSE),"")</f>
        <v>市野沢ＦＣ</v>
      </c>
      <c r="AW47" s="264"/>
      <c r="AX47" s="263" t="str">
        <f>IFERROR(VLOOKUP($AN44&amp;AX46,抽選結果・会場準備担当!$B:$D,3,FALSE),"")</f>
        <v>ＪＦＣアミスタＵ１１</v>
      </c>
      <c r="AY47" s="264"/>
      <c r="AZ47" s="268"/>
      <c r="BA47" s="269"/>
      <c r="BC47" s="270"/>
      <c r="BD47" s="268"/>
      <c r="BE47" s="263" t="str">
        <f>IFERROR(VLOOKUP($BF44&amp;BE46,抽選結果・会場準備担当!$B:$D,3,FALSE),"")</f>
        <v>壬生アルマドールフットボールクラブ</v>
      </c>
      <c r="BF47" s="264"/>
      <c r="BG47" s="263" t="str">
        <f>IFERROR(VLOOKUP($BF44&amp;BG46,抽選結果・会場準備担当!$B:$D,3,FALSE),"")</f>
        <v>ＦＣ　ＶＡＬＯＮ</v>
      </c>
      <c r="BH47" s="264"/>
      <c r="BI47" s="263" t="str">
        <f>IFERROR(VLOOKUP($BF44&amp;BI46,抽選結果・会場準備担当!$B:$D,3,FALSE),"")</f>
        <v>葛生ＦＣ</v>
      </c>
      <c r="BJ47" s="264"/>
      <c r="BK47" s="36"/>
      <c r="BL47" s="263" t="str">
        <f>IFERROR(VLOOKUP($BF44&amp;BL46,抽選結果・会場準備担当!$B:$D,3,FALSE),"")</f>
        <v>おおぞらＳＣオーシャン</v>
      </c>
      <c r="BM47" s="264"/>
      <c r="BN47" s="263" t="str">
        <f>IFERROR(VLOOKUP($BF44&amp;BN46,抽選結果・会場準備担当!$B:$D,3,FALSE),"")</f>
        <v>茂木ＦＣ</v>
      </c>
      <c r="BO47" s="264"/>
      <c r="BP47" s="263" t="str">
        <f>IFERROR(VLOOKUP($BF44&amp;BP46,抽選結果・会場準備担当!$B:$D,3,FALSE),"")</f>
        <v>岡西ＦＣ</v>
      </c>
      <c r="BQ47" s="264"/>
      <c r="BR47" s="268"/>
      <c r="BS47" s="269"/>
    </row>
    <row r="48" spans="1:71" ht="9.9499999999999993" customHeight="1" x14ac:dyDescent="0.15">
      <c r="A48" s="30"/>
      <c r="B48" s="30"/>
      <c r="C48" s="30"/>
      <c r="D48" s="30"/>
      <c r="E48" s="30"/>
      <c r="F48" s="30"/>
      <c r="G48" s="30"/>
      <c r="H48" s="30"/>
      <c r="I48" s="4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40"/>
      <c r="AB48" s="41"/>
      <c r="AC48" s="41"/>
      <c r="AD48" s="41"/>
      <c r="AE48" s="41"/>
      <c r="AF48" s="41"/>
      <c r="AG48" s="41"/>
      <c r="AH48" s="41"/>
      <c r="AI48" s="41"/>
      <c r="AJ48" s="40"/>
      <c r="AK48" s="30"/>
      <c r="AL48" s="30"/>
      <c r="AM48" s="30"/>
      <c r="AN48" s="30"/>
      <c r="AO48" s="30"/>
      <c r="AP48" s="30"/>
      <c r="AQ48" s="30"/>
      <c r="AR48" s="30"/>
      <c r="AS48" s="4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40"/>
      <c r="BL48" s="30"/>
      <c r="BM48" s="30"/>
      <c r="BN48" s="30"/>
      <c r="BO48" s="30"/>
      <c r="BP48" s="30"/>
      <c r="BQ48" s="30"/>
      <c r="BR48" s="30"/>
      <c r="BS48" s="30"/>
    </row>
    <row r="49" spans="1:71" ht="8.1" customHeight="1" x14ac:dyDescent="0.15">
      <c r="B49" s="255" t="s">
        <v>410</v>
      </c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T49" s="255" t="s">
        <v>411</v>
      </c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</row>
    <row r="50" spans="1:71" s="26" customFormat="1" ht="19.5" customHeight="1" x14ac:dyDescent="0.15">
      <c r="B50" s="256" t="str">
        <f>IFERROR(VLOOKUP(D51&amp;N53,抽選結果・会場準備担当!$B:$E,4,FALSE),"")</f>
        <v>佐野市運動公園第２多目的球技場A</v>
      </c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8"/>
      <c r="T50" s="259" t="str">
        <f>IFERROR(VLOOKUP(V51&amp;AF53,抽選結果・会場準備担当!$B:$E,4,FALSE),"")</f>
        <v>東部運動広場サッカー場A</v>
      </c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1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275"/>
    </row>
    <row r="51" spans="1:71" s="11" customFormat="1" ht="18" customHeight="1" x14ac:dyDescent="0.15">
      <c r="D51" s="251" t="s">
        <v>412</v>
      </c>
      <c r="E51" s="251"/>
      <c r="F51" s="251"/>
      <c r="G51" s="251"/>
      <c r="K51" s="251" t="s">
        <v>413</v>
      </c>
      <c r="L51" s="251"/>
      <c r="M51" s="251"/>
      <c r="N51" s="251"/>
      <c r="V51" s="251" t="s">
        <v>414</v>
      </c>
      <c r="W51" s="251"/>
      <c r="X51" s="251"/>
      <c r="Y51" s="251"/>
      <c r="AC51" s="251" t="s">
        <v>415</v>
      </c>
      <c r="AD51" s="251"/>
      <c r="AE51" s="251"/>
      <c r="AF51" s="251"/>
      <c r="AN51" s="250"/>
      <c r="AO51" s="250"/>
      <c r="AP51" s="250"/>
      <c r="AQ51" s="250"/>
      <c r="AU51" s="250"/>
      <c r="AV51" s="250"/>
      <c r="AW51" s="250"/>
      <c r="AX51" s="250"/>
    </row>
    <row r="52" spans="1:71" ht="18" customHeight="1" x14ac:dyDescent="0.15">
      <c r="A52" s="13"/>
      <c r="B52" s="13"/>
      <c r="C52" s="32"/>
      <c r="D52" s="33"/>
      <c r="E52" s="13"/>
      <c r="F52" s="34"/>
      <c r="G52" s="13"/>
      <c r="H52" s="34"/>
      <c r="I52" s="13"/>
      <c r="J52" s="13"/>
      <c r="K52" s="34"/>
      <c r="L52" s="35"/>
      <c r="M52" s="33"/>
      <c r="N52" s="13"/>
      <c r="O52" s="34"/>
      <c r="P52" s="13"/>
      <c r="Q52" s="13"/>
      <c r="R52" s="13"/>
      <c r="S52" s="13"/>
      <c r="T52" s="13"/>
      <c r="U52" s="32"/>
      <c r="V52" s="33"/>
      <c r="W52" s="13"/>
      <c r="X52" s="34"/>
      <c r="Y52" s="13"/>
      <c r="Z52" s="34"/>
      <c r="AA52" s="13"/>
      <c r="AB52" s="13"/>
      <c r="AC52" s="34"/>
      <c r="AD52" s="35"/>
      <c r="AE52" s="33"/>
      <c r="AF52" s="13"/>
      <c r="AG52" s="34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</row>
    <row r="53" spans="1:71" s="11" customFormat="1" ht="18" customHeight="1" x14ac:dyDescent="0.15">
      <c r="A53" s="250"/>
      <c r="B53" s="250"/>
      <c r="C53" s="262">
        <v>1</v>
      </c>
      <c r="D53" s="262"/>
      <c r="E53" s="262">
        <v>2</v>
      </c>
      <c r="F53" s="262"/>
      <c r="G53" s="262">
        <v>3</v>
      </c>
      <c r="H53" s="262"/>
      <c r="J53" s="262">
        <v>4</v>
      </c>
      <c r="K53" s="262"/>
      <c r="L53" s="262">
        <v>5</v>
      </c>
      <c r="M53" s="262"/>
      <c r="N53" s="262">
        <v>6</v>
      </c>
      <c r="O53" s="262"/>
      <c r="P53" s="250"/>
      <c r="Q53" s="250"/>
      <c r="R53" s="43"/>
      <c r="S53" s="250"/>
      <c r="T53" s="250"/>
      <c r="U53" s="262">
        <v>1</v>
      </c>
      <c r="V53" s="262"/>
      <c r="W53" s="262">
        <v>2</v>
      </c>
      <c r="X53" s="262"/>
      <c r="Y53" s="262">
        <v>3</v>
      </c>
      <c r="Z53" s="262"/>
      <c r="AB53" s="262">
        <v>4</v>
      </c>
      <c r="AC53" s="262"/>
      <c r="AD53" s="262">
        <v>5</v>
      </c>
      <c r="AE53" s="262"/>
      <c r="AF53" s="262">
        <v>6</v>
      </c>
      <c r="AG53" s="262"/>
      <c r="AH53" s="250"/>
      <c r="AI53" s="250"/>
      <c r="AJ53" s="43"/>
      <c r="AK53" s="250"/>
      <c r="AL53" s="250"/>
      <c r="AM53" s="250"/>
      <c r="AN53" s="250"/>
      <c r="AO53" s="250"/>
      <c r="AP53" s="250"/>
      <c r="AQ53" s="250"/>
      <c r="AR53" s="250"/>
      <c r="AT53" s="250"/>
      <c r="AU53" s="250"/>
      <c r="AV53" s="250"/>
      <c r="AW53" s="250"/>
      <c r="AX53" s="250"/>
      <c r="AY53" s="250"/>
      <c r="AZ53" s="250"/>
      <c r="BA53" s="250"/>
      <c r="BB53" s="43"/>
    </row>
    <row r="54" spans="1:71" s="26" customFormat="1" ht="232.5" customHeight="1" x14ac:dyDescent="0.15">
      <c r="A54" s="271"/>
      <c r="B54" s="270"/>
      <c r="C54" s="263" t="str">
        <f>IFERROR(VLOOKUP($D51&amp;C53,抽選結果・会場準備担当!$B:$D,3,FALSE),"")</f>
        <v>カテット白沢サッカースクール ドイス</v>
      </c>
      <c r="D54" s="264"/>
      <c r="E54" s="263" t="str">
        <f>IFERROR(VLOOKUP($D51&amp;E53,抽選結果・会場準備担当!$B:$D,3,FALSE),"")</f>
        <v>ＦＣバジェルボ那須烏山</v>
      </c>
      <c r="F54" s="264"/>
      <c r="G54" s="263" t="str">
        <f>IFERROR(VLOOKUP($D51&amp;G53,抽選結果・会場準備担当!$B:$D,3,FALSE),"")</f>
        <v>ヴェルフェ矢板Ｕ－１２・ｖｅｒｔ</v>
      </c>
      <c r="H54" s="264"/>
      <c r="I54" s="36"/>
      <c r="J54" s="263" t="str">
        <f>IFERROR(VLOOKUP($D51&amp;J53,抽選結果・会場準備担当!$B:$D,3,FALSE),"")</f>
        <v>ＦＣアリーバフトゥーロ</v>
      </c>
      <c r="K54" s="264"/>
      <c r="L54" s="263" t="str">
        <f>IFERROR(VLOOKUP($D51&amp;L53,抽選結果・会場準備担当!$B:$D,3,FALSE),"")</f>
        <v>上三川サッカークラブ</v>
      </c>
      <c r="M54" s="264"/>
      <c r="N54" s="263" t="str">
        <f>IFERROR(VLOOKUP($D51&amp;N53,抽選結果・会場準備担当!$B:$D,3,FALSE),"")</f>
        <v>ウエストフットコム</v>
      </c>
      <c r="O54" s="264"/>
      <c r="P54" s="269"/>
      <c r="Q54" s="271"/>
      <c r="R54" s="30"/>
      <c r="S54" s="271"/>
      <c r="T54" s="270"/>
      <c r="U54" s="263" t="str">
        <f>IFERROR(VLOOKUP($V51&amp;U53,抽選結果・会場準備担当!$B:$D,3,FALSE),"")</f>
        <v>しおやＦＣヴィガウス</v>
      </c>
      <c r="V54" s="264"/>
      <c r="W54" s="263" t="str">
        <f>IFERROR(VLOOKUP($V51&amp;W53,抽選結果・会場準備担当!$B:$D,3,FALSE),"")</f>
        <v>エスペランサＭＯＫＡ</v>
      </c>
      <c r="X54" s="264"/>
      <c r="Y54" s="263" t="str">
        <f>IFERROR(VLOOKUP($V51&amp;Y53,抽選結果・会場準備担当!$B:$D,3,FALSE),"")</f>
        <v>坂西ジュニオール</v>
      </c>
      <c r="Z54" s="264"/>
      <c r="AA54" s="36"/>
      <c r="AB54" s="263" t="str">
        <f>IFERROR(VLOOKUP($V51&amp;AB53,抽選結果・会場準備担当!$B:$D,3,FALSE),"")</f>
        <v>東那須野ＦＣフェニックス</v>
      </c>
      <c r="AC54" s="264"/>
      <c r="AD54" s="263" t="str">
        <f>IFERROR(VLOOKUP($V51&amp;AD53,抽選結果・会場準備担当!$B:$D,3,FALSE),"")</f>
        <v>合戦場フットボールクラブ</v>
      </c>
      <c r="AE54" s="264"/>
      <c r="AF54" s="263" t="str">
        <f>IFERROR(VLOOKUP($V51&amp;AF53,抽選結果・会場準備担当!$B:$D,3,FALSE),"")</f>
        <v>南河内サッカースポーツ少年団</v>
      </c>
      <c r="AG54" s="264"/>
      <c r="AH54" s="269"/>
      <c r="AI54" s="271"/>
      <c r="AJ54" s="30"/>
      <c r="AK54" s="271"/>
      <c r="AL54" s="271"/>
      <c r="AM54" s="271"/>
      <c r="AN54" s="271"/>
      <c r="AO54" s="271"/>
      <c r="AP54" s="271"/>
      <c r="AQ54" s="271"/>
      <c r="AR54" s="271"/>
      <c r="AS54" s="40"/>
      <c r="AT54" s="271"/>
      <c r="AU54" s="271"/>
      <c r="AV54" s="271"/>
      <c r="AW54" s="271"/>
      <c r="AX54" s="271"/>
      <c r="AY54" s="271"/>
      <c r="AZ54" s="271"/>
      <c r="BA54" s="271"/>
      <c r="BB54" s="30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</row>
  </sheetData>
  <mergeCells count="542">
    <mergeCell ref="U54:V54"/>
    <mergeCell ref="S54:T54"/>
    <mergeCell ref="AT53:AU53"/>
    <mergeCell ref="AK53:AL53"/>
    <mergeCell ref="AH53:AI53"/>
    <mergeCell ref="AF53:AG53"/>
    <mergeCell ref="AD53:AE53"/>
    <mergeCell ref="AL50:AZ50"/>
    <mergeCell ref="AT54:AU54"/>
    <mergeCell ref="AK54:AL54"/>
    <mergeCell ref="AH54:AI54"/>
    <mergeCell ref="AF54:AG54"/>
    <mergeCell ref="AD54:AE54"/>
    <mergeCell ref="AB54:AC54"/>
    <mergeCell ref="Y54:Z54"/>
    <mergeCell ref="W54:X54"/>
    <mergeCell ref="AM53:AN53"/>
    <mergeCell ref="AO53:AP53"/>
    <mergeCell ref="AQ53:AR53"/>
    <mergeCell ref="AV53:AW53"/>
    <mergeCell ref="AX53:AY53"/>
    <mergeCell ref="AZ53:BA53"/>
    <mergeCell ref="AM54:AN54"/>
    <mergeCell ref="AO54:AP54"/>
    <mergeCell ref="AQ54:AR54"/>
    <mergeCell ref="AV54:AW54"/>
    <mergeCell ref="AX54:AY54"/>
    <mergeCell ref="AZ54:BA54"/>
    <mergeCell ref="J53:K53"/>
    <mergeCell ref="L53:M53"/>
    <mergeCell ref="N53:O53"/>
    <mergeCell ref="P53:Q53"/>
    <mergeCell ref="E38:F38"/>
    <mergeCell ref="G38:H38"/>
    <mergeCell ref="J38:K38"/>
    <mergeCell ref="L38:M38"/>
    <mergeCell ref="N38:O38"/>
    <mergeCell ref="P38:Q38"/>
    <mergeCell ref="U47:V47"/>
    <mergeCell ref="B43:P43"/>
    <mergeCell ref="T43:AH43"/>
    <mergeCell ref="B50:P50"/>
    <mergeCell ref="D51:G51"/>
    <mergeCell ref="K51:N51"/>
    <mergeCell ref="A47:B47"/>
    <mergeCell ref="C47:D47"/>
    <mergeCell ref="E47:F47"/>
    <mergeCell ref="G47:H47"/>
    <mergeCell ref="J47:K47"/>
    <mergeCell ref="B49:P49"/>
    <mergeCell ref="V51:Y51"/>
    <mergeCell ref="AC51:AF51"/>
    <mergeCell ref="T49:AH49"/>
    <mergeCell ref="T50:AH50"/>
    <mergeCell ref="BP47:BQ47"/>
    <mergeCell ref="BR47:BS47"/>
    <mergeCell ref="Y38:Z38"/>
    <mergeCell ref="W38:X38"/>
    <mergeCell ref="U38:V38"/>
    <mergeCell ref="S38:T38"/>
    <mergeCell ref="AH38:AI38"/>
    <mergeCell ref="AF38:AG38"/>
    <mergeCell ref="W47:X47"/>
    <mergeCell ref="Y47:Z47"/>
    <mergeCell ref="AB47:AC47"/>
    <mergeCell ref="AD47:AE47"/>
    <mergeCell ref="AF47:AG47"/>
    <mergeCell ref="AH47:AI47"/>
    <mergeCell ref="AK47:AL47"/>
    <mergeCell ref="AM47:AN47"/>
    <mergeCell ref="AO47:AP47"/>
    <mergeCell ref="AO46:AP46"/>
    <mergeCell ref="BL47:BM47"/>
    <mergeCell ref="BN47:BO47"/>
    <mergeCell ref="BC47:BD47"/>
    <mergeCell ref="AZ47:BA47"/>
    <mergeCell ref="T35:AH35"/>
    <mergeCell ref="AL35:AZ35"/>
    <mergeCell ref="BD35:BR35"/>
    <mergeCell ref="V36:Y36"/>
    <mergeCell ref="BI38:BJ38"/>
    <mergeCell ref="BL38:BM38"/>
    <mergeCell ref="BR38:BS38"/>
    <mergeCell ref="BI46:BJ46"/>
    <mergeCell ref="BL46:BM46"/>
    <mergeCell ref="BN46:BO46"/>
    <mergeCell ref="BP46:BQ46"/>
    <mergeCell ref="BR46:BS46"/>
    <mergeCell ref="BE46:BF46"/>
    <mergeCell ref="BG46:BH46"/>
    <mergeCell ref="U46:V46"/>
    <mergeCell ref="W46:X46"/>
    <mergeCell ref="Y46:Z46"/>
    <mergeCell ref="AH46:AI46"/>
    <mergeCell ref="AK38:AL38"/>
    <mergeCell ref="AQ38:AR38"/>
    <mergeCell ref="AK46:AL46"/>
    <mergeCell ref="AM46:AN46"/>
    <mergeCell ref="AX46:AY46"/>
    <mergeCell ref="AO38:AP38"/>
    <mergeCell ref="AV38:AW38"/>
    <mergeCell ref="AX38:AY38"/>
    <mergeCell ref="AQ46:AR46"/>
    <mergeCell ref="AT46:AU46"/>
    <mergeCell ref="AV46:AW46"/>
    <mergeCell ref="BC46:BD46"/>
    <mergeCell ref="BE47:BF47"/>
    <mergeCell ref="BG47:BH47"/>
    <mergeCell ref="BI47:BJ47"/>
    <mergeCell ref="A46:B46"/>
    <mergeCell ref="C46:D46"/>
    <mergeCell ref="E46:F46"/>
    <mergeCell ref="G46:H46"/>
    <mergeCell ref="J46:K46"/>
    <mergeCell ref="L46:M46"/>
    <mergeCell ref="N46:O46"/>
    <mergeCell ref="P46:Q46"/>
    <mergeCell ref="S46:T46"/>
    <mergeCell ref="L47:M47"/>
    <mergeCell ref="N47:O47"/>
    <mergeCell ref="P47:Q47"/>
    <mergeCell ref="S47:T47"/>
    <mergeCell ref="AQ47:AR47"/>
    <mergeCell ref="AT47:AU47"/>
    <mergeCell ref="AV47:AW47"/>
    <mergeCell ref="AX47:AY47"/>
    <mergeCell ref="AB46:AC46"/>
    <mergeCell ref="AD46:AE46"/>
    <mergeCell ref="AF46:AG46"/>
    <mergeCell ref="D44:G44"/>
    <mergeCell ref="K44:N44"/>
    <mergeCell ref="V44:Y44"/>
    <mergeCell ref="AC44:AF44"/>
    <mergeCell ref="AN44:AQ44"/>
    <mergeCell ref="AU44:AX44"/>
    <mergeCell ref="BF44:BI44"/>
    <mergeCell ref="BM44:BP44"/>
    <mergeCell ref="J39:K39"/>
    <mergeCell ref="L39:M39"/>
    <mergeCell ref="N39:O39"/>
    <mergeCell ref="P39:Q39"/>
    <mergeCell ref="AH39:AI39"/>
    <mergeCell ref="AQ39:AR39"/>
    <mergeCell ref="AT39:AU39"/>
    <mergeCell ref="AF39:AG39"/>
    <mergeCell ref="AL43:AZ43"/>
    <mergeCell ref="BD43:BR43"/>
    <mergeCell ref="BI39:BJ39"/>
    <mergeCell ref="BL39:BM39"/>
    <mergeCell ref="U39:V39"/>
    <mergeCell ref="W39:X39"/>
    <mergeCell ref="Y39:Z39"/>
    <mergeCell ref="AB39:AC39"/>
    <mergeCell ref="AD39:AE39"/>
    <mergeCell ref="AC36:AF36"/>
    <mergeCell ref="AT38:AU38"/>
    <mergeCell ref="BM36:BP36"/>
    <mergeCell ref="AK39:AL39"/>
    <mergeCell ref="AM39:AN39"/>
    <mergeCell ref="AO39:AP39"/>
    <mergeCell ref="AV39:AW39"/>
    <mergeCell ref="AX39:AY39"/>
    <mergeCell ref="AZ39:BA39"/>
    <mergeCell ref="BC39:BD39"/>
    <mergeCell ref="BE39:BF39"/>
    <mergeCell ref="BG39:BH39"/>
    <mergeCell ref="BN39:BO39"/>
    <mergeCell ref="BP39:BQ39"/>
    <mergeCell ref="BN38:BO38"/>
    <mergeCell ref="BP38:BQ38"/>
    <mergeCell ref="AN36:AQ36"/>
    <mergeCell ref="AU36:AX36"/>
    <mergeCell ref="AM38:AN38"/>
    <mergeCell ref="AZ38:BA38"/>
    <mergeCell ref="BC38:BD38"/>
    <mergeCell ref="BE38:BF38"/>
    <mergeCell ref="BG38:BH38"/>
    <mergeCell ref="T34:AH34"/>
    <mergeCell ref="AL49:AZ49"/>
    <mergeCell ref="B34:P34"/>
    <mergeCell ref="AL34:AZ34"/>
    <mergeCell ref="BD34:BR34"/>
    <mergeCell ref="B35:P35"/>
    <mergeCell ref="D36:G36"/>
    <mergeCell ref="K36:N36"/>
    <mergeCell ref="A38:B38"/>
    <mergeCell ref="C38:D38"/>
    <mergeCell ref="AB38:AC38"/>
    <mergeCell ref="AD38:AE38"/>
    <mergeCell ref="BR39:BS39"/>
    <mergeCell ref="T42:AH42"/>
    <mergeCell ref="AL42:AZ42"/>
    <mergeCell ref="AZ46:BA46"/>
    <mergeCell ref="BD42:BR42"/>
    <mergeCell ref="B42:P42"/>
    <mergeCell ref="A39:B39"/>
    <mergeCell ref="C39:D39"/>
    <mergeCell ref="E39:F39"/>
    <mergeCell ref="G39:H39"/>
    <mergeCell ref="BF36:BI36"/>
    <mergeCell ref="S39:T39"/>
    <mergeCell ref="AB53:AC53"/>
    <mergeCell ref="Y53:Z53"/>
    <mergeCell ref="W53:X53"/>
    <mergeCell ref="U53:V53"/>
    <mergeCell ref="S53:T53"/>
    <mergeCell ref="BG30:BH30"/>
    <mergeCell ref="AF31:AG31"/>
    <mergeCell ref="A54:B54"/>
    <mergeCell ref="C54:D54"/>
    <mergeCell ref="E54:F54"/>
    <mergeCell ref="G54:H54"/>
    <mergeCell ref="J54:K54"/>
    <mergeCell ref="L54:M54"/>
    <mergeCell ref="N54:O54"/>
    <mergeCell ref="P54:Q54"/>
    <mergeCell ref="A53:B53"/>
    <mergeCell ref="C53:D53"/>
    <mergeCell ref="E53:F53"/>
    <mergeCell ref="G53:H53"/>
    <mergeCell ref="A31:B31"/>
    <mergeCell ref="C31:D31"/>
    <mergeCell ref="E31:F31"/>
    <mergeCell ref="G31:H31"/>
    <mergeCell ref="J31:K31"/>
    <mergeCell ref="BP31:BQ31"/>
    <mergeCell ref="BR31:BS31"/>
    <mergeCell ref="BC31:BD31"/>
    <mergeCell ref="BE31:BF31"/>
    <mergeCell ref="BG31:BH31"/>
    <mergeCell ref="BI31:BJ31"/>
    <mergeCell ref="BL31:BM31"/>
    <mergeCell ref="BN31:BO31"/>
    <mergeCell ref="AO31:AP31"/>
    <mergeCell ref="AQ31:AR31"/>
    <mergeCell ref="AT31:AU31"/>
    <mergeCell ref="AV31:AW31"/>
    <mergeCell ref="AX31:AY31"/>
    <mergeCell ref="AZ31:BA31"/>
    <mergeCell ref="BN30:BO30"/>
    <mergeCell ref="BP30:BQ30"/>
    <mergeCell ref="BR30:BS30"/>
    <mergeCell ref="AT30:AU30"/>
    <mergeCell ref="AV30:AW30"/>
    <mergeCell ref="AX30:AY30"/>
    <mergeCell ref="AZ30:BA30"/>
    <mergeCell ref="L31:M31"/>
    <mergeCell ref="A30:B30"/>
    <mergeCell ref="C30:D30"/>
    <mergeCell ref="E30:F30"/>
    <mergeCell ref="G30:H30"/>
    <mergeCell ref="AH31:AI31"/>
    <mergeCell ref="AK31:AL31"/>
    <mergeCell ref="AM31:AN31"/>
    <mergeCell ref="N31:O31"/>
    <mergeCell ref="P31:Q31"/>
    <mergeCell ref="S31:T31"/>
    <mergeCell ref="U31:V31"/>
    <mergeCell ref="W31:X31"/>
    <mergeCell ref="J30:K30"/>
    <mergeCell ref="L30:M30"/>
    <mergeCell ref="N30:O30"/>
    <mergeCell ref="P30:Q30"/>
    <mergeCell ref="G24:H24"/>
    <mergeCell ref="BD27:BR27"/>
    <mergeCell ref="K28:N28"/>
    <mergeCell ref="AN28:AQ28"/>
    <mergeCell ref="AU28:AX28"/>
    <mergeCell ref="BF28:BI28"/>
    <mergeCell ref="BM28:BP28"/>
    <mergeCell ref="J24:K24"/>
    <mergeCell ref="L24:M24"/>
    <mergeCell ref="AB31:AC31"/>
    <mergeCell ref="AD31:AE31"/>
    <mergeCell ref="Y31:Z31"/>
    <mergeCell ref="AH30:AI30"/>
    <mergeCell ref="AK30:AL30"/>
    <mergeCell ref="B27:P27"/>
    <mergeCell ref="T27:AH27"/>
    <mergeCell ref="AL27:AZ27"/>
    <mergeCell ref="AF30:AG30"/>
    <mergeCell ref="S30:T30"/>
    <mergeCell ref="U30:V30"/>
    <mergeCell ref="W30:X30"/>
    <mergeCell ref="Y30:Z30"/>
    <mergeCell ref="AB30:AC30"/>
    <mergeCell ref="AD30:AE30"/>
    <mergeCell ref="AM30:AN30"/>
    <mergeCell ref="AO30:AP30"/>
    <mergeCell ref="AQ30:AR30"/>
    <mergeCell ref="D28:G28"/>
    <mergeCell ref="BL30:BM30"/>
    <mergeCell ref="BC30:BD30"/>
    <mergeCell ref="BE30:BF30"/>
    <mergeCell ref="BP24:BQ24"/>
    <mergeCell ref="BR24:BS24"/>
    <mergeCell ref="B26:P26"/>
    <mergeCell ref="T26:AH26"/>
    <mergeCell ref="AL26:AZ26"/>
    <mergeCell ref="BD26:BR26"/>
    <mergeCell ref="BC24:BD24"/>
    <mergeCell ref="BE24:BF24"/>
    <mergeCell ref="BG24:BH24"/>
    <mergeCell ref="BI24:BJ24"/>
    <mergeCell ref="BL24:BM24"/>
    <mergeCell ref="BN24:BO24"/>
    <mergeCell ref="AO24:AP24"/>
    <mergeCell ref="AQ24:AR24"/>
    <mergeCell ref="AT24:AU24"/>
    <mergeCell ref="AV24:AW24"/>
    <mergeCell ref="AX24:AY24"/>
    <mergeCell ref="AZ24:BA24"/>
    <mergeCell ref="AB24:AC24"/>
    <mergeCell ref="AD24:AE24"/>
    <mergeCell ref="A24:B24"/>
    <mergeCell ref="AO23:AP23"/>
    <mergeCell ref="AQ23:AR23"/>
    <mergeCell ref="S23:T23"/>
    <mergeCell ref="U23:V23"/>
    <mergeCell ref="W23:X23"/>
    <mergeCell ref="Y23:Z23"/>
    <mergeCell ref="AB23:AC23"/>
    <mergeCell ref="AD23:AE23"/>
    <mergeCell ref="BI30:BJ30"/>
    <mergeCell ref="A23:B23"/>
    <mergeCell ref="C23:D23"/>
    <mergeCell ref="E23:F23"/>
    <mergeCell ref="G23:H23"/>
    <mergeCell ref="AF24:AG24"/>
    <mergeCell ref="AH24:AI24"/>
    <mergeCell ref="AK24:AL24"/>
    <mergeCell ref="AM24:AN24"/>
    <mergeCell ref="N24:O24"/>
    <mergeCell ref="P24:Q24"/>
    <mergeCell ref="S24:T24"/>
    <mergeCell ref="U24:V24"/>
    <mergeCell ref="W24:X24"/>
    <mergeCell ref="Y24:Z24"/>
    <mergeCell ref="J23:K23"/>
    <mergeCell ref="L23:M23"/>
    <mergeCell ref="N23:O23"/>
    <mergeCell ref="P23:Q23"/>
    <mergeCell ref="AF23:AG23"/>
    <mergeCell ref="AH23:AI23"/>
    <mergeCell ref="AK23:AL23"/>
    <mergeCell ref="AM23:AN23"/>
    <mergeCell ref="C24:D24"/>
    <mergeCell ref="E24:F24"/>
    <mergeCell ref="B20:P20"/>
    <mergeCell ref="T20:AH20"/>
    <mergeCell ref="AL20:AZ20"/>
    <mergeCell ref="BD20:BR20"/>
    <mergeCell ref="D21:G21"/>
    <mergeCell ref="K21:N21"/>
    <mergeCell ref="V21:Y21"/>
    <mergeCell ref="AC21:AF21"/>
    <mergeCell ref="AN21:AQ21"/>
    <mergeCell ref="AU21:AX21"/>
    <mergeCell ref="BF21:BI21"/>
    <mergeCell ref="BM21:BP21"/>
    <mergeCell ref="BN23:BO23"/>
    <mergeCell ref="BP23:BQ23"/>
    <mergeCell ref="BR23:BS23"/>
    <mergeCell ref="AT23:AU23"/>
    <mergeCell ref="AV23:AW23"/>
    <mergeCell ref="AX23:AY23"/>
    <mergeCell ref="AZ23:BA23"/>
    <mergeCell ref="BI23:BJ23"/>
    <mergeCell ref="BL23:BM23"/>
    <mergeCell ref="BC23:BD23"/>
    <mergeCell ref="BE23:BF23"/>
    <mergeCell ref="BG23:BH23"/>
    <mergeCell ref="BP17:BQ17"/>
    <mergeCell ref="BR17:BS17"/>
    <mergeCell ref="B19:P19"/>
    <mergeCell ref="T19:AH19"/>
    <mergeCell ref="AL19:AZ19"/>
    <mergeCell ref="BD19:BR19"/>
    <mergeCell ref="BC17:BD17"/>
    <mergeCell ref="BE17:BF17"/>
    <mergeCell ref="BG17:BH17"/>
    <mergeCell ref="BI17:BJ17"/>
    <mergeCell ref="BL17:BM17"/>
    <mergeCell ref="BN17:BO17"/>
    <mergeCell ref="AO17:AP17"/>
    <mergeCell ref="AQ17:AR17"/>
    <mergeCell ref="AT17:AU17"/>
    <mergeCell ref="AV17:AW17"/>
    <mergeCell ref="AX17:AY17"/>
    <mergeCell ref="AZ17:BA17"/>
    <mergeCell ref="AB17:AC17"/>
    <mergeCell ref="AD17:AE17"/>
    <mergeCell ref="AF17:AG17"/>
    <mergeCell ref="AH17:AI17"/>
    <mergeCell ref="AK17:AL17"/>
    <mergeCell ref="AM17:AN17"/>
    <mergeCell ref="N17:O17"/>
    <mergeCell ref="P17:Q17"/>
    <mergeCell ref="S17:T17"/>
    <mergeCell ref="U17:V17"/>
    <mergeCell ref="W17:X17"/>
    <mergeCell ref="Y17:Z17"/>
    <mergeCell ref="A17:B17"/>
    <mergeCell ref="C17:D17"/>
    <mergeCell ref="E17:F17"/>
    <mergeCell ref="G17:H17"/>
    <mergeCell ref="J17:K17"/>
    <mergeCell ref="L17:M17"/>
    <mergeCell ref="BG16:BH16"/>
    <mergeCell ref="BI16:BJ16"/>
    <mergeCell ref="BL16:BM16"/>
    <mergeCell ref="BN16:BO16"/>
    <mergeCell ref="BP16:BQ16"/>
    <mergeCell ref="BR16:BS16"/>
    <mergeCell ref="AT16:AU16"/>
    <mergeCell ref="AV16:AW16"/>
    <mergeCell ref="AX16:AY16"/>
    <mergeCell ref="AZ16:BA16"/>
    <mergeCell ref="BC16:BD16"/>
    <mergeCell ref="BE16:BF16"/>
    <mergeCell ref="AH16:AI16"/>
    <mergeCell ref="AK16:AL16"/>
    <mergeCell ref="AM16:AN16"/>
    <mergeCell ref="AO16:AP16"/>
    <mergeCell ref="AQ16:AR16"/>
    <mergeCell ref="S16:T16"/>
    <mergeCell ref="U16:V16"/>
    <mergeCell ref="W16:X16"/>
    <mergeCell ref="Y16:Z16"/>
    <mergeCell ref="AB16:AC16"/>
    <mergeCell ref="AD16:AE16"/>
    <mergeCell ref="A16:B16"/>
    <mergeCell ref="C16:D16"/>
    <mergeCell ref="E16:F16"/>
    <mergeCell ref="G16:H16"/>
    <mergeCell ref="J16:K16"/>
    <mergeCell ref="L16:M16"/>
    <mergeCell ref="N16:O16"/>
    <mergeCell ref="P16:Q16"/>
    <mergeCell ref="AF16:AG16"/>
    <mergeCell ref="B13:P13"/>
    <mergeCell ref="T13:AH13"/>
    <mergeCell ref="AL13:AZ13"/>
    <mergeCell ref="BD13:BR13"/>
    <mergeCell ref="D14:G14"/>
    <mergeCell ref="K14:N14"/>
    <mergeCell ref="V14:Y14"/>
    <mergeCell ref="AC14:AF14"/>
    <mergeCell ref="AN14:AQ14"/>
    <mergeCell ref="AU14:AX14"/>
    <mergeCell ref="BF14:BI14"/>
    <mergeCell ref="BM14:BP14"/>
    <mergeCell ref="BP10:BQ10"/>
    <mergeCell ref="BR10:BS10"/>
    <mergeCell ref="B12:P12"/>
    <mergeCell ref="T12:AH12"/>
    <mergeCell ref="AL12:AZ12"/>
    <mergeCell ref="BD12:BR12"/>
    <mergeCell ref="BC10:BD10"/>
    <mergeCell ref="BE10:BF10"/>
    <mergeCell ref="BG10:BH10"/>
    <mergeCell ref="BI10:BJ10"/>
    <mergeCell ref="BL10:BM10"/>
    <mergeCell ref="BN10:BO10"/>
    <mergeCell ref="AO10:AP10"/>
    <mergeCell ref="AQ10:AR10"/>
    <mergeCell ref="AT10:AU10"/>
    <mergeCell ref="AV10:AW10"/>
    <mergeCell ref="AX10:AY10"/>
    <mergeCell ref="AZ10:BA10"/>
    <mergeCell ref="AH10:AI10"/>
    <mergeCell ref="AK10:AL10"/>
    <mergeCell ref="AM10:AN10"/>
    <mergeCell ref="W9:X9"/>
    <mergeCell ref="Y9:Z9"/>
    <mergeCell ref="AB9:AC9"/>
    <mergeCell ref="AD9:AE9"/>
    <mergeCell ref="BG9:BH9"/>
    <mergeCell ref="A10:B10"/>
    <mergeCell ref="C10:D10"/>
    <mergeCell ref="E10:F10"/>
    <mergeCell ref="G10:H10"/>
    <mergeCell ref="J10:K10"/>
    <mergeCell ref="L10:M10"/>
    <mergeCell ref="N10:O10"/>
    <mergeCell ref="P10:Q10"/>
    <mergeCell ref="S10:T10"/>
    <mergeCell ref="U10:V10"/>
    <mergeCell ref="W10:X10"/>
    <mergeCell ref="Y10:Z10"/>
    <mergeCell ref="AB10:AC10"/>
    <mergeCell ref="AD10:AE10"/>
    <mergeCell ref="AF10:AG10"/>
    <mergeCell ref="AQ9:AR9"/>
    <mergeCell ref="B7:G7"/>
    <mergeCell ref="K7:P7"/>
    <mergeCell ref="BR9:BS9"/>
    <mergeCell ref="AT9:AU9"/>
    <mergeCell ref="AV9:AW9"/>
    <mergeCell ref="AX9:AY9"/>
    <mergeCell ref="AZ9:BA9"/>
    <mergeCell ref="BC9:BD9"/>
    <mergeCell ref="BE9:BF9"/>
    <mergeCell ref="U9:V9"/>
    <mergeCell ref="BI9:BJ9"/>
    <mergeCell ref="BL9:BM9"/>
    <mergeCell ref="BN9:BO9"/>
    <mergeCell ref="BP9:BQ9"/>
    <mergeCell ref="V7:Y7"/>
    <mergeCell ref="AC7:AF7"/>
    <mergeCell ref="AN7:AQ7"/>
    <mergeCell ref="AU7:AX7"/>
    <mergeCell ref="BF7:BI7"/>
    <mergeCell ref="BM7:BP7"/>
    <mergeCell ref="AH9:AI9"/>
    <mergeCell ref="AK9:AL9"/>
    <mergeCell ref="AM9:AN9"/>
    <mergeCell ref="AO9:AP9"/>
    <mergeCell ref="AN51:AQ51"/>
    <mergeCell ref="AU51:AX51"/>
    <mergeCell ref="T28:Y28"/>
    <mergeCell ref="AC28:AH28"/>
    <mergeCell ref="A1:BS1"/>
    <mergeCell ref="B3:AC3"/>
    <mergeCell ref="B5:P5"/>
    <mergeCell ref="T5:AH5"/>
    <mergeCell ref="AL5:AZ5"/>
    <mergeCell ref="BD5:BR5"/>
    <mergeCell ref="B6:P6"/>
    <mergeCell ref="T6:AH6"/>
    <mergeCell ref="AL6:AZ6"/>
    <mergeCell ref="BD6:BR6"/>
    <mergeCell ref="A9:B9"/>
    <mergeCell ref="C9:D9"/>
    <mergeCell ref="E9:F9"/>
    <mergeCell ref="G9:H9"/>
    <mergeCell ref="J9:K9"/>
    <mergeCell ref="L9:M9"/>
    <mergeCell ref="N9:O9"/>
    <mergeCell ref="P9:Q9"/>
    <mergeCell ref="AF9:AG9"/>
    <mergeCell ref="S9:T9"/>
  </mergeCells>
  <phoneticPr fontId="3"/>
  <printOptions horizontalCentered="1" verticalCentered="1"/>
  <pageMargins left="0.31496062992125984" right="0.43307086614173229" top="0.35433070866141736" bottom="0.19685039370078741" header="0" footer="0"/>
  <pageSetup paperSize="9" scale="50" orientation="portrait" horizontalDpi="300" verticalDpi="300" r:id="rId1"/>
  <headerFooter alignWithMargins="0"/>
  <rowBreaks count="1" manualBreakCount="1">
    <brk id="32" max="6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33"/>
    <pageSetUpPr fitToPage="1"/>
  </sheetPr>
  <dimension ref="A1:X75"/>
  <sheetViews>
    <sheetView view="pageBreakPreview" zoomScale="50" zoomScaleNormal="100" zoomScaleSheetLayoutView="50" workbookViewId="0">
      <selection activeCell="R40" sqref="R40:X40"/>
    </sheetView>
  </sheetViews>
  <sheetFormatPr defaultRowHeight="13.5" x14ac:dyDescent="0.15"/>
  <cols>
    <col min="1" max="24" width="5.625" customWidth="1"/>
  </cols>
  <sheetData>
    <row r="1" spans="1:24" ht="24.6" customHeight="1" x14ac:dyDescent="0.15">
      <c r="A1" s="354" t="str">
        <f>U12選手権②!D3</f>
        <v>■第2日　2月27日　決勝トーナメント　１・２・３回戦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6" t="s">
        <v>642</v>
      </c>
      <c r="P1" s="356"/>
      <c r="Q1" s="356"/>
      <c r="R1" s="357" t="str">
        <f>U12選手権②!Z31</f>
        <v>佐野市運動公園第2多目的球技場B</v>
      </c>
      <c r="S1" s="357"/>
      <c r="T1" s="357"/>
      <c r="U1" s="357"/>
      <c r="V1" s="357"/>
      <c r="W1" s="357"/>
      <c r="X1" s="357"/>
    </row>
    <row r="2" spans="1:24" ht="24.6" customHeight="1" x14ac:dyDescent="0.15">
      <c r="A2" s="80"/>
      <c r="B2" s="80"/>
      <c r="C2" s="80"/>
      <c r="D2" s="80"/>
      <c r="E2" s="80"/>
      <c r="F2" s="440" t="s">
        <v>692</v>
      </c>
      <c r="G2" s="440"/>
      <c r="H2" s="440"/>
      <c r="I2" s="440"/>
      <c r="J2" s="440"/>
      <c r="K2" s="83"/>
      <c r="L2" s="83"/>
      <c r="O2" s="176"/>
      <c r="P2" s="176"/>
      <c r="Q2" s="176"/>
      <c r="R2" s="177"/>
      <c r="S2" s="177"/>
      <c r="T2" s="177"/>
      <c r="U2" s="177"/>
      <c r="V2" s="177"/>
      <c r="W2" s="177"/>
      <c r="X2" s="177"/>
    </row>
    <row r="3" spans="1:24" ht="20.100000000000001" customHeight="1" x14ac:dyDescent="0.15">
      <c r="M3" s="17"/>
    </row>
    <row r="4" spans="1:24" ht="20.100000000000001" customHeight="1" x14ac:dyDescent="0.15">
      <c r="F4" s="56"/>
      <c r="G4" s="5"/>
      <c r="H4" s="5"/>
      <c r="I4" s="5"/>
      <c r="J4" s="5"/>
      <c r="K4" s="5"/>
      <c r="L4" s="5"/>
      <c r="M4" s="212"/>
      <c r="N4" s="211"/>
      <c r="O4" s="5"/>
      <c r="P4" s="5"/>
      <c r="Q4" s="212"/>
      <c r="R4" s="213"/>
      <c r="S4" s="2"/>
      <c r="T4" s="2"/>
    </row>
    <row r="5" spans="1:24" ht="20.100000000000001" customHeight="1" x14ac:dyDescent="0.15">
      <c r="A5" s="1"/>
      <c r="B5" s="1"/>
      <c r="C5" s="1"/>
      <c r="D5" s="433" t="s">
        <v>500</v>
      </c>
      <c r="E5" s="434"/>
      <c r="F5" s="434"/>
      <c r="G5" s="435"/>
      <c r="H5" s="1"/>
      <c r="I5" s="1"/>
      <c r="J5" s="1"/>
      <c r="K5" s="429" t="s">
        <v>643</v>
      </c>
      <c r="L5" s="430"/>
      <c r="M5" s="431"/>
      <c r="N5" s="1"/>
      <c r="O5" s="1"/>
      <c r="P5" s="73"/>
      <c r="Q5" s="433" t="s">
        <v>501</v>
      </c>
      <c r="R5" s="434"/>
      <c r="S5" s="434"/>
      <c r="T5" s="434"/>
      <c r="U5" s="435"/>
      <c r="V5" s="1"/>
      <c r="W5" s="1"/>
      <c r="X5" s="1"/>
    </row>
    <row r="6" spans="1:24" ht="20.100000000000001" customHeight="1" x14ac:dyDescent="0.15">
      <c r="A6" s="1"/>
      <c r="B6" s="1"/>
      <c r="C6" s="1"/>
      <c r="D6" s="74"/>
      <c r="E6" s="1"/>
      <c r="F6" s="1"/>
      <c r="G6" s="73"/>
      <c r="H6" s="1"/>
      <c r="I6" s="1"/>
      <c r="J6" s="1"/>
      <c r="K6" s="1"/>
      <c r="L6" s="1"/>
      <c r="N6" s="1"/>
      <c r="O6" s="1"/>
      <c r="P6" s="77"/>
      <c r="Q6" s="74"/>
      <c r="R6" s="1"/>
      <c r="S6" s="1"/>
      <c r="T6" s="1"/>
      <c r="U6" s="77"/>
      <c r="V6" s="1"/>
      <c r="W6" s="1"/>
      <c r="X6" s="1"/>
    </row>
    <row r="7" spans="1:24" ht="20.100000000000001" customHeight="1" x14ac:dyDescent="0.15">
      <c r="A7" s="1"/>
      <c r="B7" s="1"/>
      <c r="C7" s="1"/>
      <c r="D7" s="75"/>
      <c r="E7" s="1"/>
      <c r="F7" s="1"/>
      <c r="G7" s="433" t="s">
        <v>485</v>
      </c>
      <c r="H7" s="434"/>
      <c r="I7" s="435"/>
      <c r="J7" s="1"/>
      <c r="K7" s="1"/>
      <c r="L7" s="1"/>
      <c r="N7" s="73"/>
      <c r="O7" s="433" t="s">
        <v>494</v>
      </c>
      <c r="P7" s="434"/>
      <c r="Q7" s="435"/>
      <c r="R7" s="75"/>
      <c r="S7" s="1"/>
      <c r="T7" s="1"/>
      <c r="U7" s="433" t="s">
        <v>499</v>
      </c>
      <c r="V7" s="434"/>
      <c r="W7" s="435"/>
      <c r="X7" s="1"/>
    </row>
    <row r="8" spans="1:24" ht="20.100000000000001" customHeight="1" x14ac:dyDescent="0.15">
      <c r="A8" s="1"/>
      <c r="B8" s="1"/>
      <c r="C8" s="1"/>
      <c r="D8" s="74"/>
      <c r="E8" s="1"/>
      <c r="F8" s="1"/>
      <c r="G8" s="74"/>
      <c r="H8" s="1"/>
      <c r="I8" s="73"/>
      <c r="J8" s="1"/>
      <c r="K8" s="1"/>
      <c r="L8" s="1"/>
      <c r="N8" s="73"/>
      <c r="O8" s="1"/>
      <c r="P8" s="1"/>
      <c r="Q8" s="1"/>
      <c r="R8" s="74"/>
      <c r="S8" s="1"/>
      <c r="T8" s="1"/>
      <c r="U8" s="74"/>
      <c r="V8" s="1"/>
      <c r="W8" s="73"/>
      <c r="X8" s="1"/>
    </row>
    <row r="9" spans="1:24" ht="20.100000000000001" customHeight="1" x14ac:dyDescent="0.15">
      <c r="A9" s="1"/>
      <c r="B9" s="1"/>
      <c r="C9" s="341">
        <v>1</v>
      </c>
      <c r="D9" s="341"/>
      <c r="E9" s="1"/>
      <c r="F9" s="341">
        <v>2</v>
      </c>
      <c r="G9" s="341"/>
      <c r="H9" s="1"/>
      <c r="I9" s="341">
        <v>3</v>
      </c>
      <c r="J9" s="341"/>
      <c r="K9" s="1"/>
      <c r="L9" s="1"/>
      <c r="N9" s="341">
        <v>4</v>
      </c>
      <c r="O9" s="341"/>
      <c r="P9" s="1"/>
      <c r="Q9" s="341">
        <v>5</v>
      </c>
      <c r="R9" s="341"/>
      <c r="S9" s="1"/>
      <c r="T9" s="341">
        <v>6</v>
      </c>
      <c r="U9" s="341"/>
      <c r="V9" s="1"/>
      <c r="W9" s="341">
        <v>7</v>
      </c>
      <c r="X9" s="341"/>
    </row>
    <row r="10" spans="1:24" ht="20.100000000000001" customHeight="1" x14ac:dyDescent="0.15">
      <c r="A10" s="1"/>
      <c r="B10" s="84"/>
      <c r="C10" s="432" t="str">
        <f>U12選手権②!X55</f>
        <v>NN1位</v>
      </c>
      <c r="D10" s="432"/>
      <c r="E10" s="72"/>
      <c r="F10" s="432" t="str">
        <f>U12選手権②!X51</f>
        <v>OO1位</v>
      </c>
      <c r="G10" s="432"/>
      <c r="H10" s="72"/>
      <c r="I10" s="432" t="str">
        <f>U12選手権②!X47</f>
        <v>PP1位</v>
      </c>
      <c r="J10" s="432"/>
      <c r="K10" s="72"/>
      <c r="L10" s="72"/>
      <c r="N10" s="432" t="str">
        <f>U12選手権②!X43</f>
        <v>QQ1位</v>
      </c>
      <c r="O10" s="432"/>
      <c r="P10" s="72"/>
      <c r="Q10" s="432" t="str">
        <f>U12選手権②!X39</f>
        <v>RR1位</v>
      </c>
      <c r="R10" s="432"/>
      <c r="S10" s="72"/>
      <c r="T10" s="432" t="str">
        <f>U12選手権②!X35</f>
        <v>SS1位</v>
      </c>
      <c r="U10" s="432"/>
      <c r="V10" s="72"/>
      <c r="W10" s="432" t="str">
        <f>U12選手権②!X31</f>
        <v>TT1位</v>
      </c>
      <c r="X10" s="432"/>
    </row>
    <row r="11" spans="1:24" ht="20.100000000000001" customHeight="1" x14ac:dyDescent="0.15">
      <c r="A11" s="1"/>
      <c r="B11" s="84"/>
      <c r="C11" s="432"/>
      <c r="D11" s="432"/>
      <c r="E11" s="72"/>
      <c r="F11" s="432"/>
      <c r="G11" s="432"/>
      <c r="H11" s="72"/>
      <c r="I11" s="432"/>
      <c r="J11" s="432"/>
      <c r="K11" s="72"/>
      <c r="L11" s="72"/>
      <c r="N11" s="432"/>
      <c r="O11" s="432"/>
      <c r="P11" s="72"/>
      <c r="Q11" s="432"/>
      <c r="R11" s="432"/>
      <c r="S11" s="72"/>
      <c r="T11" s="432"/>
      <c r="U11" s="432"/>
      <c r="V11" s="72"/>
      <c r="W11" s="432"/>
      <c r="X11" s="432"/>
    </row>
    <row r="12" spans="1:24" ht="20.100000000000001" customHeight="1" x14ac:dyDescent="0.15">
      <c r="A12" s="1"/>
      <c r="B12" s="84"/>
      <c r="C12" s="432"/>
      <c r="D12" s="432"/>
      <c r="E12" s="72"/>
      <c r="F12" s="432"/>
      <c r="G12" s="432"/>
      <c r="H12" s="72"/>
      <c r="I12" s="432"/>
      <c r="J12" s="432"/>
      <c r="K12" s="72"/>
      <c r="L12" s="72"/>
      <c r="N12" s="432"/>
      <c r="O12" s="432"/>
      <c r="P12" s="72"/>
      <c r="Q12" s="432"/>
      <c r="R12" s="432"/>
      <c r="S12" s="72"/>
      <c r="T12" s="432"/>
      <c r="U12" s="432"/>
      <c r="V12" s="72"/>
      <c r="W12" s="432"/>
      <c r="X12" s="432"/>
    </row>
    <row r="13" spans="1:24" ht="20.100000000000001" customHeight="1" x14ac:dyDescent="0.15">
      <c r="A13" s="1"/>
      <c r="B13" s="84"/>
      <c r="C13" s="432"/>
      <c r="D13" s="432"/>
      <c r="E13" s="72"/>
      <c r="F13" s="432"/>
      <c r="G13" s="432"/>
      <c r="H13" s="72"/>
      <c r="I13" s="432"/>
      <c r="J13" s="432"/>
      <c r="K13" s="72"/>
      <c r="L13" s="72"/>
      <c r="N13" s="432"/>
      <c r="O13" s="432"/>
      <c r="P13" s="72"/>
      <c r="Q13" s="432"/>
      <c r="R13" s="432"/>
      <c r="S13" s="72"/>
      <c r="T13" s="432"/>
      <c r="U13" s="432"/>
      <c r="V13" s="72"/>
      <c r="W13" s="432"/>
      <c r="X13" s="432"/>
    </row>
    <row r="14" spans="1:24" ht="20.100000000000001" customHeight="1" x14ac:dyDescent="0.15">
      <c r="A14" s="1"/>
      <c r="B14" s="84"/>
      <c r="C14" s="432"/>
      <c r="D14" s="432"/>
      <c r="E14" s="72"/>
      <c r="F14" s="432"/>
      <c r="G14" s="432"/>
      <c r="H14" s="72"/>
      <c r="I14" s="432"/>
      <c r="J14" s="432"/>
      <c r="K14" s="72"/>
      <c r="L14" s="72"/>
      <c r="N14" s="432"/>
      <c r="O14" s="432"/>
      <c r="P14" s="72"/>
      <c r="Q14" s="432"/>
      <c r="R14" s="432"/>
      <c r="S14" s="72"/>
      <c r="T14" s="432"/>
      <c r="U14" s="432"/>
      <c r="V14" s="72"/>
      <c r="W14" s="432"/>
      <c r="X14" s="432"/>
    </row>
    <row r="15" spans="1:24" ht="20.100000000000001" customHeight="1" x14ac:dyDescent="0.15">
      <c r="A15" s="1"/>
      <c r="B15" s="84"/>
      <c r="C15" s="432"/>
      <c r="D15" s="432"/>
      <c r="E15" s="72"/>
      <c r="F15" s="432"/>
      <c r="G15" s="432"/>
      <c r="H15" s="72"/>
      <c r="I15" s="432"/>
      <c r="J15" s="432"/>
      <c r="K15" s="72"/>
      <c r="L15" s="72"/>
      <c r="N15" s="432"/>
      <c r="O15" s="432"/>
      <c r="P15" s="72"/>
      <c r="Q15" s="432"/>
      <c r="R15" s="432"/>
      <c r="S15" s="72"/>
      <c r="T15" s="432"/>
      <c r="U15" s="432"/>
      <c r="V15" s="72"/>
      <c r="W15" s="432"/>
      <c r="X15" s="432"/>
    </row>
    <row r="16" spans="1:24" ht="20.100000000000001" customHeight="1" x14ac:dyDescent="0.15">
      <c r="A16" s="1"/>
      <c r="B16" s="84"/>
      <c r="C16" s="432"/>
      <c r="D16" s="432"/>
      <c r="E16" s="72"/>
      <c r="F16" s="432"/>
      <c r="G16" s="432"/>
      <c r="H16" s="72"/>
      <c r="I16" s="432"/>
      <c r="J16" s="432"/>
      <c r="K16" s="72"/>
      <c r="L16" s="72"/>
      <c r="N16" s="432"/>
      <c r="O16" s="432"/>
      <c r="P16" s="72"/>
      <c r="Q16" s="432"/>
      <c r="R16" s="432"/>
      <c r="S16" s="72"/>
      <c r="T16" s="432"/>
      <c r="U16" s="432"/>
      <c r="V16" s="72"/>
      <c r="W16" s="432"/>
      <c r="X16" s="432"/>
    </row>
    <row r="17" spans="1:24" ht="20.100000000000001" customHeight="1" x14ac:dyDescent="0.15">
      <c r="A17" s="1"/>
      <c r="B17" s="84"/>
      <c r="C17" s="432"/>
      <c r="D17" s="432"/>
      <c r="E17" s="72"/>
      <c r="F17" s="432"/>
      <c r="G17" s="432"/>
      <c r="H17" s="72"/>
      <c r="I17" s="432"/>
      <c r="J17" s="432"/>
      <c r="K17" s="72"/>
      <c r="L17" s="72"/>
      <c r="N17" s="432"/>
      <c r="O17" s="432"/>
      <c r="P17" s="72"/>
      <c r="Q17" s="432"/>
      <c r="R17" s="432"/>
      <c r="S17" s="72"/>
      <c r="T17" s="432"/>
      <c r="U17" s="432"/>
      <c r="V17" s="72"/>
      <c r="W17" s="432"/>
      <c r="X17" s="432"/>
    </row>
    <row r="18" spans="1:24" ht="20.100000000000001" customHeight="1" x14ac:dyDescent="0.15">
      <c r="A18" s="1"/>
      <c r="B18" s="84"/>
      <c r="C18" s="432"/>
      <c r="D18" s="432"/>
      <c r="E18" s="72"/>
      <c r="F18" s="432"/>
      <c r="G18" s="432"/>
      <c r="H18" s="72"/>
      <c r="I18" s="432"/>
      <c r="J18" s="432"/>
      <c r="K18" s="72"/>
      <c r="L18" s="72"/>
      <c r="N18" s="432"/>
      <c r="O18" s="432"/>
      <c r="P18" s="72"/>
      <c r="Q18" s="432"/>
      <c r="R18" s="432"/>
      <c r="S18" s="72"/>
      <c r="T18" s="432"/>
      <c r="U18" s="432"/>
      <c r="V18" s="72"/>
      <c r="W18" s="432"/>
      <c r="X18" s="432"/>
    </row>
    <row r="19" spans="1:24" ht="20.100000000000001" customHeight="1" x14ac:dyDescent="0.15">
      <c r="A19" s="1"/>
      <c r="B19" s="84"/>
      <c r="C19" s="432"/>
      <c r="D19" s="432"/>
      <c r="E19" s="72"/>
      <c r="F19" s="432"/>
      <c r="G19" s="432"/>
      <c r="H19" s="72"/>
      <c r="I19" s="432"/>
      <c r="J19" s="432"/>
      <c r="K19" s="72"/>
      <c r="L19" s="72"/>
      <c r="N19" s="432"/>
      <c r="O19" s="432"/>
      <c r="P19" s="72"/>
      <c r="Q19" s="432"/>
      <c r="R19" s="432"/>
      <c r="S19" s="72"/>
      <c r="T19" s="432"/>
      <c r="U19" s="432"/>
      <c r="V19" s="72"/>
      <c r="W19" s="432"/>
      <c r="X19" s="432"/>
    </row>
    <row r="20" spans="1:24" ht="20.100000000000001" customHeight="1" x14ac:dyDescent="0.1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9" t="s">
        <v>606</v>
      </c>
      <c r="U20" s="439"/>
      <c r="V20" s="439"/>
      <c r="W20" s="439"/>
      <c r="X20" s="91" t="s">
        <v>607</v>
      </c>
    </row>
    <row r="21" spans="1:24" ht="20.100000000000001" customHeight="1" x14ac:dyDescent="0.15">
      <c r="A21" s="341"/>
      <c r="B21" s="341" t="s">
        <v>608</v>
      </c>
      <c r="C21" s="441">
        <v>0.375</v>
      </c>
      <c r="D21" s="441"/>
      <c r="E21" s="250" t="str">
        <f>F10</f>
        <v>OO1位</v>
      </c>
      <c r="F21" s="250"/>
      <c r="G21" s="250"/>
      <c r="H21" s="250"/>
      <c r="I21" s="437">
        <f>K21+K22</f>
        <v>0</v>
      </c>
      <c r="J21" s="436" t="s">
        <v>609</v>
      </c>
      <c r="K21" s="12">
        <v>0</v>
      </c>
      <c r="L21" s="45" t="s">
        <v>610</v>
      </c>
      <c r="M21" s="12">
        <v>0</v>
      </c>
      <c r="N21" s="436" t="s">
        <v>611</v>
      </c>
      <c r="O21" s="437">
        <f>M21+M22</f>
        <v>0</v>
      </c>
      <c r="P21" s="250" t="str">
        <f>I10</f>
        <v>PP1位</v>
      </c>
      <c r="Q21" s="250"/>
      <c r="R21" s="250"/>
      <c r="S21" s="250"/>
      <c r="T21" s="438" t="s">
        <v>612</v>
      </c>
      <c r="U21" s="439"/>
      <c r="V21" s="439"/>
      <c r="W21" s="439"/>
      <c r="X21" s="428">
        <v>6</v>
      </c>
    </row>
    <row r="22" spans="1:24" ht="20.100000000000001" customHeight="1" x14ac:dyDescent="0.15">
      <c r="A22" s="341"/>
      <c r="B22" s="341"/>
      <c r="C22" s="441"/>
      <c r="D22" s="441"/>
      <c r="E22" s="250"/>
      <c r="F22" s="250"/>
      <c r="G22" s="250"/>
      <c r="H22" s="250"/>
      <c r="I22" s="437"/>
      <c r="J22" s="436"/>
      <c r="K22" s="12">
        <v>0</v>
      </c>
      <c r="L22" s="45" t="s">
        <v>610</v>
      </c>
      <c r="M22" s="12">
        <v>0</v>
      </c>
      <c r="N22" s="436"/>
      <c r="O22" s="437"/>
      <c r="P22" s="250"/>
      <c r="Q22" s="250"/>
      <c r="R22" s="250"/>
      <c r="S22" s="250"/>
      <c r="T22" s="439"/>
      <c r="U22" s="439"/>
      <c r="V22" s="439"/>
      <c r="W22" s="439"/>
      <c r="X22" s="428"/>
    </row>
    <row r="23" spans="1:24" ht="20.100000000000001" customHeight="1" x14ac:dyDescent="0.15">
      <c r="A23" s="1"/>
      <c r="B23" s="44"/>
      <c r="C23" s="44"/>
      <c r="D23" s="44"/>
      <c r="E23" s="43"/>
      <c r="F23" s="43"/>
      <c r="G23" s="43"/>
      <c r="H23" s="43"/>
      <c r="I23" s="69"/>
      <c r="J23" s="70"/>
      <c r="K23" s="69"/>
      <c r="L23" s="71"/>
      <c r="M23" s="69"/>
      <c r="N23" s="70"/>
      <c r="O23" s="69"/>
      <c r="P23" s="43"/>
      <c r="Q23" s="43"/>
      <c r="R23" s="43"/>
      <c r="S23" s="43"/>
      <c r="T23" s="91"/>
      <c r="U23" s="91"/>
      <c r="V23" s="91"/>
      <c r="W23" s="91"/>
      <c r="X23" s="63"/>
    </row>
    <row r="24" spans="1:24" ht="20.100000000000001" customHeight="1" x14ac:dyDescent="0.15">
      <c r="A24" s="341"/>
      <c r="B24" s="341" t="s">
        <v>494</v>
      </c>
      <c r="C24" s="441">
        <v>0.40277777777777773</v>
      </c>
      <c r="D24" s="441"/>
      <c r="E24" s="250" t="str">
        <f>N10</f>
        <v>QQ1位</v>
      </c>
      <c r="F24" s="250"/>
      <c r="G24" s="250"/>
      <c r="H24" s="250"/>
      <c r="I24" s="437">
        <f>K24+K25</f>
        <v>0</v>
      </c>
      <c r="J24" s="436" t="s">
        <v>609</v>
      </c>
      <c r="K24" s="12">
        <v>0</v>
      </c>
      <c r="L24" s="45" t="s">
        <v>610</v>
      </c>
      <c r="M24" s="12">
        <v>0</v>
      </c>
      <c r="N24" s="436" t="s">
        <v>611</v>
      </c>
      <c r="O24" s="437">
        <f>M24+M25</f>
        <v>0</v>
      </c>
      <c r="P24" s="250" t="str">
        <f>Q10</f>
        <v>RR1位</v>
      </c>
      <c r="Q24" s="250"/>
      <c r="R24" s="250"/>
      <c r="S24" s="250"/>
      <c r="T24" s="438" t="s">
        <v>613</v>
      </c>
      <c r="U24" s="439"/>
      <c r="V24" s="439"/>
      <c r="W24" s="439"/>
      <c r="X24" s="428">
        <v>2</v>
      </c>
    </row>
    <row r="25" spans="1:24" ht="20.100000000000001" customHeight="1" x14ac:dyDescent="0.15">
      <c r="A25" s="341"/>
      <c r="B25" s="341"/>
      <c r="C25" s="441"/>
      <c r="D25" s="441"/>
      <c r="E25" s="250"/>
      <c r="F25" s="250"/>
      <c r="G25" s="250"/>
      <c r="H25" s="250"/>
      <c r="I25" s="437"/>
      <c r="J25" s="436"/>
      <c r="K25" s="12">
        <v>0</v>
      </c>
      <c r="L25" s="45" t="s">
        <v>610</v>
      </c>
      <c r="M25" s="12">
        <v>0</v>
      </c>
      <c r="N25" s="436"/>
      <c r="O25" s="437"/>
      <c r="P25" s="250"/>
      <c r="Q25" s="250"/>
      <c r="R25" s="250"/>
      <c r="S25" s="250"/>
      <c r="T25" s="439"/>
      <c r="U25" s="439"/>
      <c r="V25" s="439"/>
      <c r="W25" s="439"/>
      <c r="X25" s="428"/>
    </row>
    <row r="26" spans="1:24" ht="20.100000000000001" customHeight="1" x14ac:dyDescent="0.15">
      <c r="A26" s="1"/>
      <c r="B26" s="44"/>
      <c r="C26" s="44"/>
      <c r="D26" s="44"/>
      <c r="E26" s="43"/>
      <c r="F26" s="43"/>
      <c r="G26" s="43"/>
      <c r="H26" s="43"/>
      <c r="I26" s="69"/>
      <c r="J26" s="70"/>
      <c r="K26" s="69"/>
      <c r="L26" s="71"/>
      <c r="M26" s="69"/>
      <c r="N26" s="70"/>
      <c r="O26" s="69"/>
      <c r="P26" s="43"/>
      <c r="Q26" s="43"/>
      <c r="R26" s="43"/>
      <c r="S26" s="43"/>
      <c r="T26" s="91"/>
      <c r="U26" s="91"/>
      <c r="V26" s="91"/>
      <c r="W26" s="91"/>
      <c r="X26" s="63"/>
    </row>
    <row r="27" spans="1:24" ht="20.100000000000001" customHeight="1" x14ac:dyDescent="0.15">
      <c r="A27" s="341"/>
      <c r="B27" s="341" t="s">
        <v>499</v>
      </c>
      <c r="C27" s="441">
        <v>0.43055555555555558</v>
      </c>
      <c r="D27" s="441"/>
      <c r="E27" s="250" t="str">
        <f>T10</f>
        <v>SS1位</v>
      </c>
      <c r="F27" s="250"/>
      <c r="G27" s="250"/>
      <c r="H27" s="250"/>
      <c r="I27" s="437">
        <f>K27+K28</f>
        <v>0</v>
      </c>
      <c r="J27" s="436" t="s">
        <v>609</v>
      </c>
      <c r="K27" s="12">
        <v>0</v>
      </c>
      <c r="L27" s="45" t="s">
        <v>610</v>
      </c>
      <c r="M27" s="12">
        <v>0</v>
      </c>
      <c r="N27" s="436" t="s">
        <v>611</v>
      </c>
      <c r="O27" s="437">
        <f>M27+M28</f>
        <v>0</v>
      </c>
      <c r="P27" s="250" t="str">
        <f>W10</f>
        <v>TT1位</v>
      </c>
      <c r="Q27" s="250"/>
      <c r="R27" s="250"/>
      <c r="S27" s="250"/>
      <c r="T27" s="438" t="s">
        <v>614</v>
      </c>
      <c r="U27" s="438"/>
      <c r="V27" s="438"/>
      <c r="W27" s="438"/>
      <c r="X27" s="428">
        <v>4</v>
      </c>
    </row>
    <row r="28" spans="1:24" ht="20.100000000000001" customHeight="1" x14ac:dyDescent="0.15">
      <c r="A28" s="341"/>
      <c r="B28" s="341"/>
      <c r="C28" s="441"/>
      <c r="D28" s="441"/>
      <c r="E28" s="250"/>
      <c r="F28" s="250"/>
      <c r="G28" s="250"/>
      <c r="H28" s="250"/>
      <c r="I28" s="437"/>
      <c r="J28" s="436"/>
      <c r="K28" s="12">
        <v>0</v>
      </c>
      <c r="L28" s="45" t="s">
        <v>610</v>
      </c>
      <c r="M28" s="12">
        <v>0</v>
      </c>
      <c r="N28" s="436"/>
      <c r="O28" s="437"/>
      <c r="P28" s="250"/>
      <c r="Q28" s="250"/>
      <c r="R28" s="250"/>
      <c r="S28" s="250"/>
      <c r="T28" s="438"/>
      <c r="U28" s="438"/>
      <c r="V28" s="438"/>
      <c r="W28" s="438"/>
      <c r="X28" s="428"/>
    </row>
    <row r="29" spans="1:24" ht="20.100000000000001" customHeight="1" x14ac:dyDescent="0.15">
      <c r="A29" s="1"/>
      <c r="B29" s="44"/>
      <c r="C29" s="44"/>
      <c r="D29" s="44"/>
      <c r="E29" s="43"/>
      <c r="F29" s="43"/>
      <c r="G29" s="43"/>
      <c r="H29" s="43"/>
      <c r="I29" s="69"/>
      <c r="J29" s="70"/>
      <c r="K29" s="69"/>
      <c r="L29" s="71"/>
      <c r="M29" s="69"/>
      <c r="N29" s="70"/>
      <c r="O29" s="69"/>
      <c r="P29" s="43"/>
      <c r="Q29" s="43"/>
      <c r="R29" s="43"/>
      <c r="S29" s="43"/>
      <c r="T29" s="91"/>
      <c r="U29" s="91"/>
      <c r="V29" s="91"/>
      <c r="W29" s="91"/>
      <c r="X29" s="63"/>
    </row>
    <row r="30" spans="1:24" ht="20.100000000000001" customHeight="1" x14ac:dyDescent="0.15">
      <c r="A30" s="341"/>
      <c r="B30" s="341" t="s">
        <v>500</v>
      </c>
      <c r="C30" s="441">
        <v>0.45833333333333331</v>
      </c>
      <c r="D30" s="441"/>
      <c r="E30" s="250" t="str">
        <f>C10</f>
        <v>NN1位</v>
      </c>
      <c r="F30" s="250"/>
      <c r="G30" s="250"/>
      <c r="H30" s="250"/>
      <c r="I30" s="437">
        <f>K30+K31</f>
        <v>0</v>
      </c>
      <c r="J30" s="436" t="s">
        <v>609</v>
      </c>
      <c r="K30" s="12">
        <v>0</v>
      </c>
      <c r="L30" s="45" t="s">
        <v>610</v>
      </c>
      <c r="M30" s="12">
        <v>0</v>
      </c>
      <c r="N30" s="436" t="s">
        <v>611</v>
      </c>
      <c r="O30" s="437">
        <f>M30+M31</f>
        <v>0</v>
      </c>
      <c r="P30" s="250" t="s">
        <v>615</v>
      </c>
      <c r="Q30" s="250"/>
      <c r="R30" s="250"/>
      <c r="S30" s="250"/>
      <c r="T30" s="438" t="s">
        <v>616</v>
      </c>
      <c r="U30" s="438"/>
      <c r="V30" s="438"/>
      <c r="W30" s="438"/>
      <c r="X30" s="428">
        <v>5</v>
      </c>
    </row>
    <row r="31" spans="1:24" ht="20.100000000000001" customHeight="1" x14ac:dyDescent="0.15">
      <c r="A31" s="341"/>
      <c r="B31" s="341"/>
      <c r="C31" s="441"/>
      <c r="D31" s="441"/>
      <c r="E31" s="250"/>
      <c r="F31" s="250"/>
      <c r="G31" s="250"/>
      <c r="H31" s="250"/>
      <c r="I31" s="437"/>
      <c r="J31" s="436"/>
      <c r="K31" s="12">
        <v>0</v>
      </c>
      <c r="L31" s="45" t="s">
        <v>610</v>
      </c>
      <c r="M31" s="12">
        <v>0</v>
      </c>
      <c r="N31" s="436"/>
      <c r="O31" s="437"/>
      <c r="P31" s="250"/>
      <c r="Q31" s="250"/>
      <c r="R31" s="250"/>
      <c r="S31" s="250"/>
      <c r="T31" s="438"/>
      <c r="U31" s="438"/>
      <c r="V31" s="438"/>
      <c r="W31" s="438"/>
      <c r="X31" s="428"/>
    </row>
    <row r="32" spans="1:24" ht="20.100000000000001" customHeight="1" x14ac:dyDescent="0.15">
      <c r="A32" s="1"/>
      <c r="B32" s="1"/>
      <c r="C32" s="44"/>
      <c r="D32" s="44"/>
      <c r="E32" s="44"/>
      <c r="F32" s="44"/>
      <c r="G32" s="44"/>
      <c r="H32" s="44"/>
      <c r="I32" s="68"/>
      <c r="J32" s="1"/>
      <c r="K32" s="68"/>
      <c r="L32" s="1"/>
      <c r="M32" s="68"/>
      <c r="N32" s="1"/>
      <c r="O32" s="68"/>
      <c r="P32" s="44"/>
      <c r="Q32" s="44"/>
      <c r="R32" s="44"/>
      <c r="S32" s="44"/>
      <c r="T32" s="91"/>
      <c r="U32" s="91"/>
      <c r="V32" s="91"/>
      <c r="W32" s="91"/>
      <c r="X32" s="63"/>
    </row>
    <row r="33" spans="1:24" ht="20.100000000000001" customHeight="1" x14ac:dyDescent="0.15">
      <c r="A33" s="341"/>
      <c r="B33" s="341" t="s">
        <v>501</v>
      </c>
      <c r="C33" s="441">
        <v>0.4861111111111111</v>
      </c>
      <c r="D33" s="441"/>
      <c r="E33" s="341" t="s">
        <v>617</v>
      </c>
      <c r="F33" s="341"/>
      <c r="G33" s="341"/>
      <c r="H33" s="341"/>
      <c r="I33" s="437">
        <f>K33+K34</f>
        <v>0</v>
      </c>
      <c r="J33" s="436" t="s">
        <v>609</v>
      </c>
      <c r="K33" s="12">
        <v>0</v>
      </c>
      <c r="L33" s="45" t="s">
        <v>610</v>
      </c>
      <c r="M33" s="12">
        <v>0</v>
      </c>
      <c r="N33" s="436" t="s">
        <v>611</v>
      </c>
      <c r="O33" s="437">
        <f>M33+M34</f>
        <v>0</v>
      </c>
      <c r="P33" s="341" t="s">
        <v>618</v>
      </c>
      <c r="Q33" s="341"/>
      <c r="R33" s="341"/>
      <c r="S33" s="341"/>
      <c r="T33" s="438" t="s">
        <v>619</v>
      </c>
      <c r="U33" s="438"/>
      <c r="V33" s="438"/>
      <c r="W33" s="438"/>
      <c r="X33" s="428">
        <v>1</v>
      </c>
    </row>
    <row r="34" spans="1:24" ht="20.100000000000001" customHeight="1" x14ac:dyDescent="0.15">
      <c r="A34" s="341"/>
      <c r="B34" s="341"/>
      <c r="C34" s="441"/>
      <c r="D34" s="441"/>
      <c r="E34" s="341"/>
      <c r="F34" s="341"/>
      <c r="G34" s="341"/>
      <c r="H34" s="341"/>
      <c r="I34" s="437"/>
      <c r="J34" s="436"/>
      <c r="K34" s="12">
        <v>0</v>
      </c>
      <c r="L34" s="45" t="s">
        <v>610</v>
      </c>
      <c r="M34" s="12">
        <v>0</v>
      </c>
      <c r="N34" s="436"/>
      <c r="O34" s="437"/>
      <c r="P34" s="341"/>
      <c r="Q34" s="341"/>
      <c r="R34" s="341"/>
      <c r="S34" s="341"/>
      <c r="T34" s="438"/>
      <c r="U34" s="438"/>
      <c r="V34" s="438"/>
      <c r="W34" s="438"/>
      <c r="X34" s="428"/>
    </row>
    <row r="35" spans="1:24" ht="20.100000000000001" customHeight="1" x14ac:dyDescent="0.15">
      <c r="A35" s="44"/>
      <c r="B35" s="44"/>
      <c r="C35" s="85"/>
      <c r="D35" s="85"/>
      <c r="E35" s="44"/>
      <c r="F35" s="44"/>
      <c r="G35" s="44"/>
      <c r="H35" s="44"/>
      <c r="I35" s="12"/>
      <c r="J35" s="79"/>
      <c r="K35" s="12"/>
      <c r="L35" s="45"/>
      <c r="M35" s="12"/>
      <c r="N35" s="79"/>
      <c r="O35" s="12"/>
      <c r="P35" s="44"/>
      <c r="Q35" s="44"/>
      <c r="R35" s="44"/>
      <c r="S35" s="44"/>
      <c r="T35" s="63"/>
      <c r="U35" s="63"/>
      <c r="V35" s="63"/>
      <c r="W35" s="63"/>
      <c r="X35" s="50"/>
    </row>
    <row r="36" spans="1:24" ht="20.100000000000001" customHeight="1" x14ac:dyDescent="0.15">
      <c r="A36" s="341"/>
      <c r="B36" s="341" t="s">
        <v>668</v>
      </c>
      <c r="C36" s="441">
        <v>0.53472222222222221</v>
      </c>
      <c r="D36" s="441"/>
      <c r="E36" s="341" t="s">
        <v>669</v>
      </c>
      <c r="F36" s="341"/>
      <c r="G36" s="341"/>
      <c r="H36" s="341"/>
      <c r="I36" s="437">
        <f>K36+K37</f>
        <v>0</v>
      </c>
      <c r="J36" s="436" t="s">
        <v>609</v>
      </c>
      <c r="K36" s="191">
        <v>0</v>
      </c>
      <c r="L36" s="187" t="s">
        <v>610</v>
      </c>
      <c r="M36" s="191">
        <v>0</v>
      </c>
      <c r="N36" s="436" t="s">
        <v>611</v>
      </c>
      <c r="O36" s="437">
        <f>M36+M37</f>
        <v>0</v>
      </c>
      <c r="P36" s="341" t="s">
        <v>675</v>
      </c>
      <c r="Q36" s="341"/>
      <c r="R36" s="341"/>
      <c r="S36" s="341"/>
      <c r="T36" s="438" t="s">
        <v>670</v>
      </c>
      <c r="U36" s="438"/>
      <c r="V36" s="438"/>
      <c r="W36" s="438"/>
      <c r="X36" s="428" t="s">
        <v>671</v>
      </c>
    </row>
    <row r="37" spans="1:24" ht="20.100000000000001" customHeight="1" x14ac:dyDescent="0.15">
      <c r="A37" s="341"/>
      <c r="B37" s="341"/>
      <c r="C37" s="441"/>
      <c r="D37" s="441"/>
      <c r="E37" s="341"/>
      <c r="F37" s="341"/>
      <c r="G37" s="341"/>
      <c r="H37" s="341"/>
      <c r="I37" s="437"/>
      <c r="J37" s="436"/>
      <c r="K37" s="191">
        <v>0</v>
      </c>
      <c r="L37" s="187" t="s">
        <v>610</v>
      </c>
      <c r="M37" s="191">
        <v>0</v>
      </c>
      <c r="N37" s="436"/>
      <c r="O37" s="437"/>
      <c r="P37" s="341"/>
      <c r="Q37" s="341"/>
      <c r="R37" s="341"/>
      <c r="S37" s="341"/>
      <c r="T37" s="438"/>
      <c r="U37" s="438"/>
      <c r="V37" s="438"/>
      <c r="W37" s="438"/>
      <c r="X37" s="428"/>
    </row>
    <row r="38" spans="1:24" ht="20.100000000000001" customHeight="1" x14ac:dyDescent="0.15">
      <c r="A38" s="174"/>
      <c r="B38" s="174"/>
      <c r="C38" s="182"/>
      <c r="D38" s="182"/>
      <c r="E38" s="174"/>
      <c r="F38" s="174"/>
      <c r="G38" s="174"/>
      <c r="H38" s="174"/>
      <c r="I38" s="179"/>
      <c r="J38" s="180"/>
      <c r="K38" s="179"/>
      <c r="L38" s="175"/>
      <c r="M38" s="179"/>
      <c r="N38" s="180"/>
      <c r="O38" s="179"/>
      <c r="P38" s="174"/>
      <c r="Q38" s="174"/>
      <c r="R38" s="174"/>
      <c r="S38" s="174"/>
      <c r="T38" s="181"/>
      <c r="U38" s="181"/>
      <c r="V38" s="181"/>
      <c r="W38" s="181"/>
      <c r="X38" s="178"/>
    </row>
    <row r="39" spans="1:24" ht="20.100000000000001" customHeight="1" x14ac:dyDescent="0.15">
      <c r="A39" s="174"/>
      <c r="B39" s="174"/>
      <c r="C39" s="182"/>
      <c r="D39" s="182"/>
      <c r="E39" s="174"/>
      <c r="F39" s="174"/>
      <c r="G39" s="174"/>
      <c r="H39" s="174"/>
      <c r="I39" s="179"/>
      <c r="J39" s="180"/>
      <c r="K39" s="179"/>
      <c r="L39" s="175"/>
      <c r="M39" s="179"/>
      <c r="N39" s="180"/>
      <c r="O39" s="179"/>
      <c r="P39" s="174"/>
      <c r="Q39" s="174"/>
      <c r="R39" s="174"/>
      <c r="S39" s="174"/>
      <c r="T39" s="181"/>
      <c r="U39" s="181"/>
      <c r="V39" s="181"/>
      <c r="W39" s="181"/>
      <c r="X39" s="178"/>
    </row>
    <row r="40" spans="1:24" ht="24.6" customHeight="1" x14ac:dyDescent="0.15">
      <c r="A40" s="354" t="str">
        <f>A1</f>
        <v>■第2日　2月27日　決勝トーナメント　１・２・３回戦</v>
      </c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6" t="s">
        <v>644</v>
      </c>
      <c r="P40" s="356"/>
      <c r="Q40" s="356"/>
      <c r="R40" s="442" t="str">
        <f>U12選手権②!Z7</f>
        <v>市貝町城見ヶ丘運動公園B</v>
      </c>
      <c r="S40" s="442"/>
      <c r="T40" s="442"/>
      <c r="U40" s="442"/>
      <c r="V40" s="442"/>
      <c r="W40" s="442"/>
      <c r="X40" s="442"/>
    </row>
    <row r="41" spans="1:24" ht="24.6" customHeight="1" x14ac:dyDescent="0.15">
      <c r="A41" s="80"/>
      <c r="B41" s="80"/>
      <c r="C41" s="80"/>
      <c r="D41" s="80"/>
      <c r="E41" s="80"/>
      <c r="F41" s="355" t="str">
        <f>F2</f>
        <v>15分ｰ5分ｰ15分</v>
      </c>
      <c r="G41" s="355"/>
      <c r="H41" s="355"/>
      <c r="I41" s="80"/>
      <c r="K41" s="83"/>
      <c r="L41" s="83"/>
      <c r="O41" s="176"/>
      <c r="P41" s="176"/>
      <c r="Q41" s="176"/>
      <c r="R41" s="177"/>
      <c r="S41" s="177"/>
      <c r="T41" s="177"/>
      <c r="U41" s="177"/>
      <c r="V41" s="177"/>
      <c r="W41" s="177"/>
      <c r="X41" s="177"/>
    </row>
    <row r="42" spans="1:24" ht="20.100000000000001" customHeight="1" x14ac:dyDescent="0.15">
      <c r="L42" s="19"/>
    </row>
    <row r="43" spans="1:24" ht="20.100000000000001" customHeight="1" x14ac:dyDescent="0.15">
      <c r="F43" s="214"/>
      <c r="G43" s="212"/>
      <c r="H43" s="5"/>
      <c r="I43" s="5"/>
      <c r="J43" s="5"/>
      <c r="K43" s="5"/>
      <c r="L43" s="5"/>
      <c r="M43" s="5"/>
      <c r="N43" s="211"/>
      <c r="O43" s="211"/>
      <c r="P43" s="5"/>
      <c r="Q43" s="5"/>
      <c r="R43" s="213"/>
      <c r="S43" s="2"/>
      <c r="T43" s="2"/>
    </row>
    <row r="44" spans="1:24" ht="20.100000000000001" customHeight="1" x14ac:dyDescent="0.15">
      <c r="A44" s="1"/>
      <c r="B44" s="1"/>
      <c r="C44" s="1"/>
      <c r="D44" s="433" t="s">
        <v>499</v>
      </c>
      <c r="E44" s="434"/>
      <c r="F44" s="434"/>
      <c r="G44" s="435"/>
      <c r="H44" s="74"/>
      <c r="I44" s="1"/>
      <c r="J44" s="1"/>
      <c r="K44" s="429" t="s">
        <v>645</v>
      </c>
      <c r="L44" s="430"/>
      <c r="M44" s="431"/>
      <c r="N44" s="1"/>
      <c r="O44" s="1"/>
      <c r="P44" s="73"/>
      <c r="Q44" s="433" t="s">
        <v>500</v>
      </c>
      <c r="R44" s="434"/>
      <c r="S44" s="434"/>
      <c r="T44" s="435"/>
      <c r="U44" s="74"/>
      <c r="W44" s="1"/>
      <c r="X44" s="1"/>
    </row>
    <row r="45" spans="1:24" ht="20.100000000000001" customHeight="1" x14ac:dyDescent="0.15">
      <c r="A45" s="1"/>
      <c r="B45" s="1"/>
      <c r="C45" s="1"/>
      <c r="D45" s="74"/>
      <c r="E45" s="1"/>
      <c r="F45" s="1"/>
      <c r="G45" s="77"/>
      <c r="H45" s="76"/>
      <c r="I45" s="76"/>
      <c r="J45" s="1"/>
      <c r="M45" s="1"/>
      <c r="N45" s="1"/>
      <c r="O45" s="1"/>
      <c r="P45" s="77"/>
      <c r="Q45" s="74"/>
      <c r="R45" s="1"/>
      <c r="S45" s="1"/>
      <c r="T45" s="73"/>
      <c r="U45" s="1"/>
      <c r="W45" s="1"/>
      <c r="X45" s="1"/>
    </row>
    <row r="46" spans="1:24" ht="20.100000000000001" customHeight="1" x14ac:dyDescent="0.15">
      <c r="A46" s="1"/>
      <c r="B46" s="1"/>
      <c r="C46" s="1"/>
      <c r="D46" s="75"/>
      <c r="E46" s="1"/>
      <c r="F46" s="1"/>
      <c r="G46" s="433" t="s">
        <v>485</v>
      </c>
      <c r="H46" s="434"/>
      <c r="I46" s="435"/>
      <c r="J46" s="74"/>
      <c r="M46" s="1"/>
      <c r="N46" s="73"/>
      <c r="O46" s="433" t="s">
        <v>494</v>
      </c>
      <c r="P46" s="434"/>
      <c r="Q46" s="435"/>
      <c r="R46" s="75"/>
      <c r="S46" s="1"/>
      <c r="T46" s="73"/>
      <c r="U46" s="1"/>
      <c r="W46" s="1"/>
      <c r="X46" s="1"/>
    </row>
    <row r="47" spans="1:24" ht="20.100000000000001" customHeight="1" x14ac:dyDescent="0.15">
      <c r="A47" s="1"/>
      <c r="B47" s="1"/>
      <c r="C47" s="1"/>
      <c r="D47" s="74"/>
      <c r="E47" s="1"/>
      <c r="F47" s="73"/>
      <c r="G47" s="1"/>
      <c r="H47" s="1"/>
      <c r="I47" s="1"/>
      <c r="J47" s="74"/>
      <c r="M47" s="1"/>
      <c r="N47" s="73"/>
      <c r="O47" s="1"/>
      <c r="P47" s="1"/>
      <c r="Q47" s="1"/>
      <c r="R47" s="74"/>
      <c r="S47" s="1"/>
      <c r="T47" s="73"/>
      <c r="U47" s="1"/>
      <c r="W47" s="1"/>
      <c r="X47" s="1"/>
    </row>
    <row r="48" spans="1:24" ht="20.100000000000001" customHeight="1" x14ac:dyDescent="0.15">
      <c r="A48" s="1"/>
      <c r="B48" s="1"/>
      <c r="C48" s="341">
        <v>1</v>
      </c>
      <c r="D48" s="341"/>
      <c r="E48" s="1"/>
      <c r="F48" s="341">
        <v>2</v>
      </c>
      <c r="G48" s="341"/>
      <c r="H48" s="1"/>
      <c r="I48" s="341">
        <v>3</v>
      </c>
      <c r="J48" s="341"/>
      <c r="M48" s="1"/>
      <c r="N48" s="341">
        <v>4</v>
      </c>
      <c r="O48" s="341"/>
      <c r="P48" s="1"/>
      <c r="Q48" s="341">
        <v>5</v>
      </c>
      <c r="R48" s="341"/>
      <c r="S48" s="1"/>
      <c r="T48" s="341">
        <v>6</v>
      </c>
      <c r="U48" s="341"/>
      <c r="W48" s="1"/>
      <c r="X48" s="1"/>
    </row>
    <row r="49" spans="1:24" ht="20.100000000000001" customHeight="1" x14ac:dyDescent="0.15">
      <c r="A49" s="1"/>
      <c r="B49" s="84"/>
      <c r="C49" s="432" t="str">
        <f>U12選手権②!X27</f>
        <v>UU1位</v>
      </c>
      <c r="D49" s="432"/>
      <c r="E49" s="72"/>
      <c r="F49" s="432" t="str">
        <f>U12選手権②!X23</f>
        <v>VV1位</v>
      </c>
      <c r="G49" s="432"/>
      <c r="H49" s="72"/>
      <c r="I49" s="432" t="str">
        <f>U12選手権②!X19</f>
        <v>WW1位</v>
      </c>
      <c r="J49" s="432"/>
      <c r="M49" s="72"/>
      <c r="N49" s="432" t="str">
        <f>U12選手権②!X15</f>
        <v>XX1位</v>
      </c>
      <c r="O49" s="432"/>
      <c r="P49" s="72"/>
      <c r="Q49" s="432" t="str">
        <f>U12選手権②!X11</f>
        <v>YY1位</v>
      </c>
      <c r="R49" s="432"/>
      <c r="S49" s="72"/>
      <c r="T49" s="432" t="str">
        <f>U12選手権②!X7</f>
        <v>ZZ1位</v>
      </c>
      <c r="U49" s="432"/>
      <c r="W49" s="72"/>
      <c r="X49" s="84"/>
    </row>
    <row r="50" spans="1:24" ht="20.100000000000001" customHeight="1" x14ac:dyDescent="0.15">
      <c r="A50" s="1"/>
      <c r="B50" s="84"/>
      <c r="C50" s="432"/>
      <c r="D50" s="432"/>
      <c r="E50" s="72"/>
      <c r="F50" s="432"/>
      <c r="G50" s="432"/>
      <c r="H50" s="72"/>
      <c r="I50" s="432"/>
      <c r="J50" s="432"/>
      <c r="M50" s="72"/>
      <c r="N50" s="432"/>
      <c r="O50" s="432"/>
      <c r="P50" s="72"/>
      <c r="Q50" s="432"/>
      <c r="R50" s="432"/>
      <c r="S50" s="72"/>
      <c r="T50" s="432"/>
      <c r="U50" s="432"/>
      <c r="W50" s="72"/>
      <c r="X50" s="84"/>
    </row>
    <row r="51" spans="1:24" ht="20.100000000000001" customHeight="1" x14ac:dyDescent="0.15">
      <c r="A51" s="1"/>
      <c r="B51" s="84"/>
      <c r="C51" s="432"/>
      <c r="D51" s="432"/>
      <c r="E51" s="72"/>
      <c r="F51" s="432"/>
      <c r="G51" s="432"/>
      <c r="H51" s="72"/>
      <c r="I51" s="432"/>
      <c r="J51" s="432"/>
      <c r="M51" s="72"/>
      <c r="N51" s="432"/>
      <c r="O51" s="432"/>
      <c r="P51" s="72"/>
      <c r="Q51" s="432"/>
      <c r="R51" s="432"/>
      <c r="S51" s="72"/>
      <c r="T51" s="432"/>
      <c r="U51" s="432"/>
      <c r="W51" s="72"/>
      <c r="X51" s="84"/>
    </row>
    <row r="52" spans="1:24" ht="20.100000000000001" customHeight="1" x14ac:dyDescent="0.15">
      <c r="A52" s="1"/>
      <c r="B52" s="84"/>
      <c r="C52" s="432"/>
      <c r="D52" s="432"/>
      <c r="E52" s="72"/>
      <c r="F52" s="432"/>
      <c r="G52" s="432"/>
      <c r="H52" s="72"/>
      <c r="I52" s="432"/>
      <c r="J52" s="432"/>
      <c r="M52" s="72"/>
      <c r="N52" s="432"/>
      <c r="O52" s="432"/>
      <c r="P52" s="72"/>
      <c r="Q52" s="432"/>
      <c r="R52" s="432"/>
      <c r="S52" s="72"/>
      <c r="T52" s="432"/>
      <c r="U52" s="432"/>
      <c r="W52" s="72"/>
      <c r="X52" s="84"/>
    </row>
    <row r="53" spans="1:24" ht="20.100000000000001" customHeight="1" x14ac:dyDescent="0.15">
      <c r="A53" s="1"/>
      <c r="B53" s="84"/>
      <c r="C53" s="432"/>
      <c r="D53" s="432"/>
      <c r="E53" s="72"/>
      <c r="F53" s="432"/>
      <c r="G53" s="432"/>
      <c r="H53" s="72"/>
      <c r="I53" s="432"/>
      <c r="J53" s="432"/>
      <c r="M53" s="72"/>
      <c r="N53" s="432"/>
      <c r="O53" s="432"/>
      <c r="P53" s="72"/>
      <c r="Q53" s="432"/>
      <c r="R53" s="432"/>
      <c r="S53" s="72"/>
      <c r="T53" s="432"/>
      <c r="U53" s="432"/>
      <c r="W53" s="72"/>
      <c r="X53" s="84"/>
    </row>
    <row r="54" spans="1:24" ht="20.100000000000001" customHeight="1" x14ac:dyDescent="0.15">
      <c r="A54" s="1"/>
      <c r="B54" s="84"/>
      <c r="C54" s="432"/>
      <c r="D54" s="432"/>
      <c r="E54" s="72"/>
      <c r="F54" s="432"/>
      <c r="G54" s="432"/>
      <c r="H54" s="72"/>
      <c r="I54" s="432"/>
      <c r="J54" s="432"/>
      <c r="M54" s="72"/>
      <c r="N54" s="432"/>
      <c r="O54" s="432"/>
      <c r="P54" s="72"/>
      <c r="Q54" s="432"/>
      <c r="R54" s="432"/>
      <c r="S54" s="72"/>
      <c r="T54" s="432"/>
      <c r="U54" s="432"/>
      <c r="W54" s="72"/>
      <c r="X54" s="84"/>
    </row>
    <row r="55" spans="1:24" ht="20.100000000000001" customHeight="1" x14ac:dyDescent="0.15">
      <c r="A55" s="1"/>
      <c r="B55" s="84"/>
      <c r="C55" s="432"/>
      <c r="D55" s="432"/>
      <c r="E55" s="72"/>
      <c r="F55" s="432"/>
      <c r="G55" s="432"/>
      <c r="H55" s="72"/>
      <c r="I55" s="432"/>
      <c r="J55" s="432"/>
      <c r="M55" s="72"/>
      <c r="N55" s="432"/>
      <c r="O55" s="432"/>
      <c r="P55" s="72"/>
      <c r="Q55" s="432"/>
      <c r="R55" s="432"/>
      <c r="S55" s="72"/>
      <c r="T55" s="432"/>
      <c r="U55" s="432"/>
      <c r="W55" s="72"/>
      <c r="X55" s="84"/>
    </row>
    <row r="56" spans="1:24" ht="20.100000000000001" customHeight="1" x14ac:dyDescent="0.15">
      <c r="A56" s="1"/>
      <c r="B56" s="84"/>
      <c r="C56" s="432"/>
      <c r="D56" s="432"/>
      <c r="E56" s="72"/>
      <c r="F56" s="432"/>
      <c r="G56" s="432"/>
      <c r="H56" s="72"/>
      <c r="I56" s="432"/>
      <c r="J56" s="432"/>
      <c r="M56" s="72"/>
      <c r="N56" s="432"/>
      <c r="O56" s="432"/>
      <c r="P56" s="72"/>
      <c r="Q56" s="432"/>
      <c r="R56" s="432"/>
      <c r="S56" s="72"/>
      <c r="T56" s="432"/>
      <c r="U56" s="432"/>
      <c r="W56" s="72"/>
      <c r="X56" s="84"/>
    </row>
    <row r="57" spans="1:24" ht="20.100000000000001" customHeight="1" x14ac:dyDescent="0.15">
      <c r="A57" s="1"/>
      <c r="B57" s="84"/>
      <c r="C57" s="432"/>
      <c r="D57" s="432"/>
      <c r="E57" s="72"/>
      <c r="F57" s="432"/>
      <c r="G57" s="432"/>
      <c r="H57" s="72"/>
      <c r="I57" s="432"/>
      <c r="J57" s="432"/>
      <c r="M57" s="72"/>
      <c r="N57" s="432"/>
      <c r="O57" s="432"/>
      <c r="P57" s="72"/>
      <c r="Q57" s="432"/>
      <c r="R57" s="432"/>
      <c r="S57" s="72"/>
      <c r="T57" s="432"/>
      <c r="U57" s="432"/>
      <c r="W57" s="72"/>
      <c r="X57" s="84"/>
    </row>
    <row r="58" spans="1:24" ht="20.100000000000001" customHeight="1" x14ac:dyDescent="0.15">
      <c r="A58" s="1"/>
      <c r="B58" s="84"/>
      <c r="C58" s="432"/>
      <c r="D58" s="432"/>
      <c r="E58" s="72"/>
      <c r="F58" s="432"/>
      <c r="G58" s="432"/>
      <c r="H58" s="72"/>
      <c r="I58" s="432"/>
      <c r="J58" s="432"/>
      <c r="M58" s="72"/>
      <c r="N58" s="432"/>
      <c r="O58" s="432"/>
      <c r="P58" s="72"/>
      <c r="Q58" s="432"/>
      <c r="R58" s="432"/>
      <c r="S58" s="72"/>
      <c r="T58" s="432"/>
      <c r="U58" s="432"/>
      <c r="W58" s="72"/>
      <c r="X58" s="84"/>
    </row>
    <row r="59" spans="1:24" ht="20.100000000000001" customHeight="1" x14ac:dyDescent="0.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39" t="s">
        <v>606</v>
      </c>
      <c r="U59" s="439"/>
      <c r="V59" s="439"/>
      <c r="W59" s="439"/>
      <c r="X59" s="91" t="s">
        <v>607</v>
      </c>
    </row>
    <row r="60" spans="1:24" ht="20.100000000000001" customHeight="1" x14ac:dyDescent="0.15">
      <c r="A60" s="341"/>
      <c r="B60" s="341" t="s">
        <v>485</v>
      </c>
      <c r="C60" s="441">
        <v>0.375</v>
      </c>
      <c r="D60" s="441"/>
      <c r="E60" s="250" t="str">
        <f>F49</f>
        <v>VV1位</v>
      </c>
      <c r="F60" s="250"/>
      <c r="G60" s="250"/>
      <c r="H60" s="250"/>
      <c r="I60" s="437">
        <f>K60+K61</f>
        <v>0</v>
      </c>
      <c r="J60" s="436" t="s">
        <v>609</v>
      </c>
      <c r="K60" s="12">
        <v>0</v>
      </c>
      <c r="L60" s="45" t="s">
        <v>610</v>
      </c>
      <c r="M60" s="12">
        <v>0</v>
      </c>
      <c r="N60" s="436" t="s">
        <v>611</v>
      </c>
      <c r="O60" s="437">
        <f>M60+M61</f>
        <v>0</v>
      </c>
      <c r="P60" s="250" t="str">
        <f>I49</f>
        <v>WW1位</v>
      </c>
      <c r="Q60" s="250"/>
      <c r="R60" s="250"/>
      <c r="S60" s="250"/>
      <c r="T60" s="438" t="s">
        <v>628</v>
      </c>
      <c r="U60" s="439"/>
      <c r="V60" s="439"/>
      <c r="W60" s="439"/>
      <c r="X60" s="428">
        <v>1</v>
      </c>
    </row>
    <row r="61" spans="1:24" ht="20.100000000000001" customHeight="1" x14ac:dyDescent="0.15">
      <c r="A61" s="341"/>
      <c r="B61" s="341"/>
      <c r="C61" s="441"/>
      <c r="D61" s="441"/>
      <c r="E61" s="250"/>
      <c r="F61" s="250"/>
      <c r="G61" s="250"/>
      <c r="H61" s="250"/>
      <c r="I61" s="437"/>
      <c r="J61" s="436"/>
      <c r="K61" s="12">
        <v>0</v>
      </c>
      <c r="L61" s="45" t="s">
        <v>610</v>
      </c>
      <c r="M61" s="12">
        <v>0</v>
      </c>
      <c r="N61" s="436"/>
      <c r="O61" s="437"/>
      <c r="P61" s="250"/>
      <c r="Q61" s="250"/>
      <c r="R61" s="250"/>
      <c r="S61" s="250"/>
      <c r="T61" s="439"/>
      <c r="U61" s="439"/>
      <c r="V61" s="439"/>
      <c r="W61" s="439"/>
      <c r="X61" s="428"/>
    </row>
    <row r="62" spans="1:24" ht="20.100000000000001" customHeight="1" x14ac:dyDescent="0.15">
      <c r="A62" s="1"/>
      <c r="B62" s="44"/>
      <c r="C62" s="44"/>
      <c r="D62" s="44"/>
      <c r="E62" s="43"/>
      <c r="F62" s="43"/>
      <c r="G62" s="43"/>
      <c r="H62" s="43"/>
      <c r="I62" s="69"/>
      <c r="J62" s="70"/>
      <c r="K62" s="69"/>
      <c r="L62" s="71"/>
      <c r="M62" s="69"/>
      <c r="N62" s="70"/>
      <c r="O62" s="69"/>
      <c r="P62" s="43"/>
      <c r="Q62" s="43"/>
      <c r="R62" s="43"/>
      <c r="S62" s="43"/>
      <c r="T62" s="91"/>
      <c r="U62" s="91"/>
      <c r="V62" s="91"/>
      <c r="W62" s="91"/>
      <c r="X62" s="63"/>
    </row>
    <row r="63" spans="1:24" ht="20.100000000000001" customHeight="1" x14ac:dyDescent="0.15">
      <c r="A63" s="341"/>
      <c r="B63" s="341" t="s">
        <v>494</v>
      </c>
      <c r="C63" s="441">
        <v>0.40277777777777773</v>
      </c>
      <c r="D63" s="441"/>
      <c r="E63" s="250" t="str">
        <f>N49</f>
        <v>XX1位</v>
      </c>
      <c r="F63" s="250"/>
      <c r="G63" s="250"/>
      <c r="H63" s="250"/>
      <c r="I63" s="437">
        <f>K63+K64</f>
        <v>0</v>
      </c>
      <c r="J63" s="436" t="s">
        <v>609</v>
      </c>
      <c r="K63" s="12">
        <v>0</v>
      </c>
      <c r="L63" s="45" t="s">
        <v>610</v>
      </c>
      <c r="M63" s="12">
        <v>0</v>
      </c>
      <c r="N63" s="436" t="s">
        <v>611</v>
      </c>
      <c r="O63" s="437">
        <f>M63+M64</f>
        <v>0</v>
      </c>
      <c r="P63" s="250" t="str">
        <f>Q49</f>
        <v>YY1位</v>
      </c>
      <c r="Q63" s="250"/>
      <c r="R63" s="250"/>
      <c r="S63" s="250"/>
      <c r="T63" s="438" t="s">
        <v>629</v>
      </c>
      <c r="U63" s="439"/>
      <c r="V63" s="439"/>
      <c r="W63" s="439"/>
      <c r="X63" s="428">
        <v>6</v>
      </c>
    </row>
    <row r="64" spans="1:24" ht="20.100000000000001" customHeight="1" x14ac:dyDescent="0.15">
      <c r="A64" s="341"/>
      <c r="B64" s="341"/>
      <c r="C64" s="441"/>
      <c r="D64" s="441"/>
      <c r="E64" s="250"/>
      <c r="F64" s="250"/>
      <c r="G64" s="250"/>
      <c r="H64" s="250"/>
      <c r="I64" s="437"/>
      <c r="J64" s="436"/>
      <c r="K64" s="12">
        <v>0</v>
      </c>
      <c r="L64" s="45" t="s">
        <v>610</v>
      </c>
      <c r="M64" s="12">
        <v>0</v>
      </c>
      <c r="N64" s="436"/>
      <c r="O64" s="437"/>
      <c r="P64" s="250"/>
      <c r="Q64" s="250"/>
      <c r="R64" s="250"/>
      <c r="S64" s="250"/>
      <c r="T64" s="439"/>
      <c r="U64" s="439"/>
      <c r="V64" s="439"/>
      <c r="W64" s="439"/>
      <c r="X64" s="428"/>
    </row>
    <row r="65" spans="1:24" ht="20.100000000000001" customHeight="1" x14ac:dyDescent="0.15">
      <c r="A65" s="1"/>
      <c r="B65" s="44"/>
      <c r="C65" s="44"/>
      <c r="D65" s="44"/>
      <c r="E65" s="43"/>
      <c r="F65" s="43"/>
      <c r="G65" s="43"/>
      <c r="H65" s="43"/>
      <c r="I65" s="69"/>
      <c r="J65" s="70"/>
      <c r="K65" s="69"/>
      <c r="L65" s="71"/>
      <c r="M65" s="69"/>
      <c r="N65" s="70"/>
      <c r="O65" s="69"/>
      <c r="P65" s="43"/>
      <c r="Q65" s="43"/>
      <c r="R65" s="43"/>
      <c r="S65" s="43"/>
      <c r="T65" s="91"/>
      <c r="U65" s="91"/>
      <c r="V65" s="91"/>
      <c r="W65" s="91"/>
      <c r="X65" s="63"/>
    </row>
    <row r="66" spans="1:24" ht="20.100000000000001" customHeight="1" x14ac:dyDescent="0.15">
      <c r="A66" s="341"/>
      <c r="B66" s="341" t="s">
        <v>499</v>
      </c>
      <c r="C66" s="441">
        <v>0.43055555555555558</v>
      </c>
      <c r="D66" s="441"/>
      <c r="E66" s="250" t="str">
        <f>C49</f>
        <v>UU1位</v>
      </c>
      <c r="F66" s="250"/>
      <c r="G66" s="250"/>
      <c r="H66" s="250"/>
      <c r="I66" s="437">
        <f>K66+K67</f>
        <v>0</v>
      </c>
      <c r="J66" s="436" t="s">
        <v>609</v>
      </c>
      <c r="K66" s="12">
        <v>0</v>
      </c>
      <c r="L66" s="45" t="s">
        <v>610</v>
      </c>
      <c r="M66" s="12">
        <v>0</v>
      </c>
      <c r="N66" s="436" t="s">
        <v>611</v>
      </c>
      <c r="O66" s="437">
        <f>M66+M67</f>
        <v>0</v>
      </c>
      <c r="P66" s="250" t="s">
        <v>615</v>
      </c>
      <c r="Q66" s="250"/>
      <c r="R66" s="250"/>
      <c r="S66" s="250"/>
      <c r="T66" s="438" t="s">
        <v>630</v>
      </c>
      <c r="U66" s="438"/>
      <c r="V66" s="438"/>
      <c r="W66" s="438"/>
      <c r="X66" s="428" t="s">
        <v>631</v>
      </c>
    </row>
    <row r="67" spans="1:24" ht="20.100000000000001" customHeight="1" x14ac:dyDescent="0.15">
      <c r="A67" s="341"/>
      <c r="B67" s="341"/>
      <c r="C67" s="441"/>
      <c r="D67" s="441"/>
      <c r="E67" s="250"/>
      <c r="F67" s="250"/>
      <c r="G67" s="250"/>
      <c r="H67" s="250"/>
      <c r="I67" s="437"/>
      <c r="J67" s="436"/>
      <c r="K67" s="12">
        <v>0</v>
      </c>
      <c r="L67" s="45" t="s">
        <v>610</v>
      </c>
      <c r="M67" s="12">
        <v>0</v>
      </c>
      <c r="N67" s="436"/>
      <c r="O67" s="437"/>
      <c r="P67" s="250"/>
      <c r="Q67" s="250"/>
      <c r="R67" s="250"/>
      <c r="S67" s="250"/>
      <c r="T67" s="438"/>
      <c r="U67" s="438"/>
      <c r="V67" s="438"/>
      <c r="W67" s="438"/>
      <c r="X67" s="428"/>
    </row>
    <row r="68" spans="1:24" ht="20.100000000000001" customHeight="1" x14ac:dyDescent="0.15">
      <c r="A68" s="1"/>
      <c r="B68" s="44"/>
      <c r="C68" s="44"/>
      <c r="D68" s="44"/>
      <c r="E68" s="43"/>
      <c r="F68" s="43"/>
      <c r="G68" s="43"/>
      <c r="H68" s="43"/>
      <c r="I68" s="69"/>
      <c r="J68" s="70"/>
      <c r="K68" s="69"/>
      <c r="L68" s="71"/>
      <c r="M68" s="69"/>
      <c r="N68" s="70"/>
      <c r="O68" s="69"/>
      <c r="P68" s="43"/>
      <c r="Q68" s="43"/>
      <c r="R68" s="43"/>
      <c r="S68" s="43"/>
      <c r="T68" s="91"/>
      <c r="U68" s="91"/>
      <c r="V68" s="91"/>
      <c r="W68" s="91"/>
      <c r="X68" s="63"/>
    </row>
    <row r="69" spans="1:24" ht="20.100000000000001" customHeight="1" x14ac:dyDescent="0.15">
      <c r="A69" s="341"/>
      <c r="B69" s="341" t="s">
        <v>500</v>
      </c>
      <c r="C69" s="441">
        <v>0.45833333333333331</v>
      </c>
      <c r="D69" s="441"/>
      <c r="E69" s="250" t="s">
        <v>617</v>
      </c>
      <c r="F69" s="250"/>
      <c r="G69" s="250"/>
      <c r="H69" s="250"/>
      <c r="I69" s="437">
        <f>K69+K70</f>
        <v>0</v>
      </c>
      <c r="J69" s="436" t="s">
        <v>609</v>
      </c>
      <c r="K69" s="12">
        <v>0</v>
      </c>
      <c r="L69" s="45" t="s">
        <v>610</v>
      </c>
      <c r="M69" s="12">
        <v>0</v>
      </c>
      <c r="N69" s="436" t="s">
        <v>611</v>
      </c>
      <c r="O69" s="437">
        <f>M69+M70</f>
        <v>0</v>
      </c>
      <c r="P69" s="250" t="str">
        <f>T49</f>
        <v>ZZ1位</v>
      </c>
      <c r="Q69" s="250"/>
      <c r="R69" s="250"/>
      <c r="S69" s="250"/>
      <c r="T69" s="438" t="s">
        <v>632</v>
      </c>
      <c r="U69" s="438"/>
      <c r="V69" s="438"/>
      <c r="W69" s="438"/>
      <c r="X69" s="428" t="s">
        <v>633</v>
      </c>
    </row>
    <row r="70" spans="1:24" ht="20.100000000000001" customHeight="1" x14ac:dyDescent="0.15">
      <c r="A70" s="341"/>
      <c r="B70" s="341"/>
      <c r="C70" s="441"/>
      <c r="D70" s="441"/>
      <c r="E70" s="250"/>
      <c r="F70" s="250"/>
      <c r="G70" s="250"/>
      <c r="H70" s="250"/>
      <c r="I70" s="437"/>
      <c r="J70" s="436"/>
      <c r="K70" s="12">
        <v>0</v>
      </c>
      <c r="L70" s="45" t="s">
        <v>610</v>
      </c>
      <c r="M70" s="12">
        <v>0</v>
      </c>
      <c r="N70" s="436"/>
      <c r="O70" s="437"/>
      <c r="P70" s="250"/>
      <c r="Q70" s="250"/>
      <c r="R70" s="250"/>
      <c r="S70" s="250"/>
      <c r="T70" s="438"/>
      <c r="U70" s="438"/>
      <c r="V70" s="438"/>
      <c r="W70" s="438"/>
      <c r="X70" s="428"/>
    </row>
    <row r="71" spans="1:24" ht="20.100000000000001" customHeight="1" x14ac:dyDescent="0.15">
      <c r="C71" s="67"/>
      <c r="D71" s="67"/>
    </row>
    <row r="72" spans="1:24" ht="20.100000000000001" customHeight="1" x14ac:dyDescent="0.15">
      <c r="A72" s="341"/>
      <c r="B72" s="341" t="s">
        <v>501</v>
      </c>
      <c r="C72" s="441">
        <v>0.50694444444444442</v>
      </c>
      <c r="D72" s="441"/>
      <c r="E72" s="250" t="s">
        <v>618</v>
      </c>
      <c r="F72" s="250"/>
      <c r="G72" s="250"/>
      <c r="H72" s="250"/>
      <c r="I72" s="437">
        <f>K72+K73</f>
        <v>0</v>
      </c>
      <c r="J72" s="436" t="s">
        <v>609</v>
      </c>
      <c r="K72" s="191">
        <v>0</v>
      </c>
      <c r="L72" s="187" t="s">
        <v>610</v>
      </c>
      <c r="M72" s="191">
        <v>0</v>
      </c>
      <c r="N72" s="436" t="s">
        <v>611</v>
      </c>
      <c r="O72" s="437">
        <f>M72+M73</f>
        <v>0</v>
      </c>
      <c r="P72" s="250" t="s">
        <v>672</v>
      </c>
      <c r="Q72" s="250"/>
      <c r="R72" s="250"/>
      <c r="S72" s="250"/>
      <c r="T72" s="438" t="s">
        <v>673</v>
      </c>
      <c r="U72" s="438"/>
      <c r="V72" s="438"/>
      <c r="W72" s="438"/>
      <c r="X72" s="428" t="s">
        <v>674</v>
      </c>
    </row>
    <row r="73" spans="1:24" ht="20.100000000000001" customHeight="1" x14ac:dyDescent="0.15">
      <c r="A73" s="341"/>
      <c r="B73" s="341"/>
      <c r="C73" s="441"/>
      <c r="D73" s="441"/>
      <c r="E73" s="250"/>
      <c r="F73" s="250"/>
      <c r="G73" s="250"/>
      <c r="H73" s="250"/>
      <c r="I73" s="437"/>
      <c r="J73" s="436"/>
      <c r="K73" s="191">
        <v>0</v>
      </c>
      <c r="L73" s="187" t="s">
        <v>610</v>
      </c>
      <c r="M73" s="191">
        <v>0</v>
      </c>
      <c r="N73" s="436"/>
      <c r="O73" s="437"/>
      <c r="P73" s="250"/>
      <c r="Q73" s="250"/>
      <c r="R73" s="250"/>
      <c r="S73" s="250"/>
      <c r="T73" s="438"/>
      <c r="U73" s="438"/>
      <c r="V73" s="438"/>
      <c r="W73" s="438"/>
      <c r="X73" s="428"/>
    </row>
    <row r="74" spans="1:24" ht="20.100000000000001" customHeight="1" x14ac:dyDescent="0.15"/>
    <row r="75" spans="1:24" ht="20.100000000000001" customHeight="1" x14ac:dyDescent="0.15"/>
  </sheetData>
  <mergeCells count="168">
    <mergeCell ref="T20:W20"/>
    <mergeCell ref="X36:X37"/>
    <mergeCell ref="A72:A73"/>
    <mergeCell ref="B72:B73"/>
    <mergeCell ref="C72:D73"/>
    <mergeCell ref="E72:H73"/>
    <mergeCell ref="I72:I73"/>
    <mergeCell ref="J72:J73"/>
    <mergeCell ref="N72:N73"/>
    <mergeCell ref="O72:O73"/>
    <mergeCell ref="P72:S73"/>
    <mergeCell ref="T72:W73"/>
    <mergeCell ref="X72:X73"/>
    <mergeCell ref="A36:A37"/>
    <mergeCell ref="B36:B37"/>
    <mergeCell ref="C36:D37"/>
    <mergeCell ref="E36:H37"/>
    <mergeCell ref="I36:I37"/>
    <mergeCell ref="J36:J37"/>
    <mergeCell ref="N36:N37"/>
    <mergeCell ref="O36:O37"/>
    <mergeCell ref="P36:S37"/>
    <mergeCell ref="X21:X22"/>
    <mergeCell ref="A24:A25"/>
    <mergeCell ref="Q10:R19"/>
    <mergeCell ref="T10:U19"/>
    <mergeCell ref="O1:Q1"/>
    <mergeCell ref="R1:X1"/>
    <mergeCell ref="K5:M5"/>
    <mergeCell ref="D5:G5"/>
    <mergeCell ref="Q5:U5"/>
    <mergeCell ref="G7:I7"/>
    <mergeCell ref="O7:Q7"/>
    <mergeCell ref="U7:W7"/>
    <mergeCell ref="C10:D19"/>
    <mergeCell ref="F10:G19"/>
    <mergeCell ref="I10:J19"/>
    <mergeCell ref="N10:O19"/>
    <mergeCell ref="C9:D9"/>
    <mergeCell ref="F9:G9"/>
    <mergeCell ref="I9:J9"/>
    <mergeCell ref="N9:O9"/>
    <mergeCell ref="Q9:R9"/>
    <mergeCell ref="A1:N1"/>
    <mergeCell ref="F2:J2"/>
    <mergeCell ref="T9:U9"/>
    <mergeCell ref="W9:X9"/>
    <mergeCell ref="W10:X19"/>
    <mergeCell ref="B24:B25"/>
    <mergeCell ref="C24:D25"/>
    <mergeCell ref="E24:H25"/>
    <mergeCell ref="I24:I25"/>
    <mergeCell ref="J24:J25"/>
    <mergeCell ref="N24:N25"/>
    <mergeCell ref="A21:A22"/>
    <mergeCell ref="B21:B22"/>
    <mergeCell ref="C21:D22"/>
    <mergeCell ref="E21:H22"/>
    <mergeCell ref="I21:I22"/>
    <mergeCell ref="J21:J22"/>
    <mergeCell ref="N21:N22"/>
    <mergeCell ref="X30:X31"/>
    <mergeCell ref="T33:W34"/>
    <mergeCell ref="O21:O22"/>
    <mergeCell ref="O24:O25"/>
    <mergeCell ref="P24:S25"/>
    <mergeCell ref="T24:W25"/>
    <mergeCell ref="X24:X25"/>
    <mergeCell ref="E27:H28"/>
    <mergeCell ref="I27:I28"/>
    <mergeCell ref="J27:J28"/>
    <mergeCell ref="N27:N28"/>
    <mergeCell ref="O27:O28"/>
    <mergeCell ref="P27:S28"/>
    <mergeCell ref="P21:S22"/>
    <mergeCell ref="T21:W22"/>
    <mergeCell ref="T27:W28"/>
    <mergeCell ref="X27:X28"/>
    <mergeCell ref="X33:X34"/>
    <mergeCell ref="O40:Q40"/>
    <mergeCell ref="R40:X40"/>
    <mergeCell ref="A33:A34"/>
    <mergeCell ref="B33:B34"/>
    <mergeCell ref="C33:D34"/>
    <mergeCell ref="E33:H34"/>
    <mergeCell ref="I33:I34"/>
    <mergeCell ref="J33:J34"/>
    <mergeCell ref="A27:A28"/>
    <mergeCell ref="B27:B28"/>
    <mergeCell ref="C27:D28"/>
    <mergeCell ref="F41:H41"/>
    <mergeCell ref="K44:M44"/>
    <mergeCell ref="D44:G44"/>
    <mergeCell ref="G46:I46"/>
    <mergeCell ref="O46:Q46"/>
    <mergeCell ref="N33:N34"/>
    <mergeCell ref="O33:O34"/>
    <mergeCell ref="P33:S34"/>
    <mergeCell ref="Q44:T44"/>
    <mergeCell ref="T36:W37"/>
    <mergeCell ref="A40:N40"/>
    <mergeCell ref="A30:A31"/>
    <mergeCell ref="B30:B31"/>
    <mergeCell ref="C30:D31"/>
    <mergeCell ref="E30:H31"/>
    <mergeCell ref="I30:I31"/>
    <mergeCell ref="J30:J31"/>
    <mergeCell ref="N30:N31"/>
    <mergeCell ref="O30:O31"/>
    <mergeCell ref="P30:S31"/>
    <mergeCell ref="T30:W31"/>
    <mergeCell ref="C49:D58"/>
    <mergeCell ref="F49:G58"/>
    <mergeCell ref="I49:J58"/>
    <mergeCell ref="N49:O58"/>
    <mergeCell ref="Q49:R58"/>
    <mergeCell ref="T49:U58"/>
    <mergeCell ref="C48:D48"/>
    <mergeCell ref="F48:G48"/>
    <mergeCell ref="I48:J48"/>
    <mergeCell ref="N48:O48"/>
    <mergeCell ref="Q48:R48"/>
    <mergeCell ref="T48:U48"/>
    <mergeCell ref="T59:W59"/>
    <mergeCell ref="A60:A61"/>
    <mergeCell ref="B60:B61"/>
    <mergeCell ref="C60:D61"/>
    <mergeCell ref="E60:H61"/>
    <mergeCell ref="I60:I61"/>
    <mergeCell ref="J60:J61"/>
    <mergeCell ref="N60:N61"/>
    <mergeCell ref="O60:O61"/>
    <mergeCell ref="P60:S61"/>
    <mergeCell ref="T60:W61"/>
    <mergeCell ref="X60:X61"/>
    <mergeCell ref="A63:A64"/>
    <mergeCell ref="B63:B64"/>
    <mergeCell ref="C63:D64"/>
    <mergeCell ref="E63:H64"/>
    <mergeCell ref="I63:I64"/>
    <mergeCell ref="J63:J64"/>
    <mergeCell ref="N63:N64"/>
    <mergeCell ref="O63:O64"/>
    <mergeCell ref="P63:S64"/>
    <mergeCell ref="T63:W64"/>
    <mergeCell ref="X63:X64"/>
    <mergeCell ref="N66:N67"/>
    <mergeCell ref="N69:N70"/>
    <mergeCell ref="O69:O70"/>
    <mergeCell ref="O66:O67"/>
    <mergeCell ref="P66:S67"/>
    <mergeCell ref="T66:W67"/>
    <mergeCell ref="X66:X67"/>
    <mergeCell ref="A66:A67"/>
    <mergeCell ref="B66:B67"/>
    <mergeCell ref="C66:D67"/>
    <mergeCell ref="E66:H67"/>
    <mergeCell ref="I66:I67"/>
    <mergeCell ref="J66:J67"/>
    <mergeCell ref="P69:S70"/>
    <mergeCell ref="T69:W70"/>
    <mergeCell ref="X69:X70"/>
    <mergeCell ref="A69:A70"/>
    <mergeCell ref="B69:B70"/>
    <mergeCell ref="C69:D70"/>
    <mergeCell ref="E69:H70"/>
    <mergeCell ref="I69:I70"/>
    <mergeCell ref="J69:J70"/>
  </mergeCells>
  <phoneticPr fontId="3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1" firstPageNumber="4294963191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Z67"/>
  <sheetViews>
    <sheetView view="pageBreakPreview" zoomScale="50" zoomScaleNormal="100" zoomScaleSheetLayoutView="50" workbookViewId="0">
      <selection activeCell="O1" sqref="O1:Q1"/>
    </sheetView>
  </sheetViews>
  <sheetFormatPr defaultColWidth="9" defaultRowHeight="13.5" x14ac:dyDescent="0.15"/>
  <cols>
    <col min="1" max="25" width="5.625" customWidth="1"/>
    <col min="257" max="281" width="5.625" customWidth="1"/>
    <col min="513" max="537" width="5.625" customWidth="1"/>
    <col min="769" max="793" width="5.625" customWidth="1"/>
    <col min="1025" max="1049" width="5.625" customWidth="1"/>
    <col min="1281" max="1305" width="5.625" customWidth="1"/>
    <col min="1537" max="1561" width="5.625" customWidth="1"/>
    <col min="1793" max="1817" width="5.625" customWidth="1"/>
    <col min="2049" max="2073" width="5.625" customWidth="1"/>
    <col min="2305" max="2329" width="5.625" customWidth="1"/>
    <col min="2561" max="2585" width="5.625" customWidth="1"/>
    <col min="2817" max="2841" width="5.625" customWidth="1"/>
    <col min="3073" max="3097" width="5.625" customWidth="1"/>
    <col min="3329" max="3353" width="5.625" customWidth="1"/>
    <col min="3585" max="3609" width="5.625" customWidth="1"/>
    <col min="3841" max="3865" width="5.625" customWidth="1"/>
    <col min="4097" max="4121" width="5.625" customWidth="1"/>
    <col min="4353" max="4377" width="5.625" customWidth="1"/>
    <col min="4609" max="4633" width="5.625" customWidth="1"/>
    <col min="4865" max="4889" width="5.625" customWidth="1"/>
    <col min="5121" max="5145" width="5.625" customWidth="1"/>
    <col min="5377" max="5401" width="5.625" customWidth="1"/>
    <col min="5633" max="5657" width="5.625" customWidth="1"/>
    <col min="5889" max="5913" width="5.625" customWidth="1"/>
    <col min="6145" max="6169" width="5.625" customWidth="1"/>
    <col min="6401" max="6425" width="5.625" customWidth="1"/>
    <col min="6657" max="6681" width="5.625" customWidth="1"/>
    <col min="6913" max="6937" width="5.625" customWidth="1"/>
    <col min="7169" max="7193" width="5.625" customWidth="1"/>
    <col min="7425" max="7449" width="5.625" customWidth="1"/>
    <col min="7681" max="7705" width="5.625" customWidth="1"/>
    <col min="7937" max="7961" width="5.625" customWidth="1"/>
    <col min="8193" max="8217" width="5.625" customWidth="1"/>
    <col min="8449" max="8473" width="5.625" customWidth="1"/>
    <col min="8705" max="8729" width="5.625" customWidth="1"/>
    <col min="8961" max="8985" width="5.625" customWidth="1"/>
    <col min="9217" max="9241" width="5.625" customWidth="1"/>
    <col min="9473" max="9497" width="5.625" customWidth="1"/>
    <col min="9729" max="9753" width="5.625" customWidth="1"/>
    <col min="9985" max="10009" width="5.625" customWidth="1"/>
    <col min="10241" max="10265" width="5.625" customWidth="1"/>
    <col min="10497" max="10521" width="5.625" customWidth="1"/>
    <col min="10753" max="10777" width="5.625" customWidth="1"/>
    <col min="11009" max="11033" width="5.625" customWidth="1"/>
    <col min="11265" max="11289" width="5.625" customWidth="1"/>
    <col min="11521" max="11545" width="5.625" customWidth="1"/>
    <col min="11777" max="11801" width="5.625" customWidth="1"/>
    <col min="12033" max="12057" width="5.625" customWidth="1"/>
    <col min="12289" max="12313" width="5.625" customWidth="1"/>
    <col min="12545" max="12569" width="5.625" customWidth="1"/>
    <col min="12801" max="12825" width="5.625" customWidth="1"/>
    <col min="13057" max="13081" width="5.625" customWidth="1"/>
    <col min="13313" max="13337" width="5.625" customWidth="1"/>
    <col min="13569" max="13593" width="5.625" customWidth="1"/>
    <col min="13825" max="13849" width="5.625" customWidth="1"/>
    <col min="14081" max="14105" width="5.625" customWidth="1"/>
    <col min="14337" max="14361" width="5.625" customWidth="1"/>
    <col min="14593" max="14617" width="5.625" customWidth="1"/>
    <col min="14849" max="14873" width="5.625" customWidth="1"/>
    <col min="15105" max="15129" width="5.625" customWidth="1"/>
    <col min="15361" max="15385" width="5.625" customWidth="1"/>
    <col min="15617" max="15641" width="5.625" customWidth="1"/>
    <col min="15873" max="15897" width="5.625" customWidth="1"/>
    <col min="16129" max="16153" width="5.625" customWidth="1"/>
  </cols>
  <sheetData>
    <row r="1" spans="1:25" ht="20.100000000000001" customHeight="1" x14ac:dyDescent="0.15">
      <c r="A1" s="354" t="str">
        <f>U12選手権②!D4</f>
        <v>■第3日　3月5日 　決勝トーナメント　準々決勝・準決勝・決勝　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442" t="s">
        <v>677</v>
      </c>
      <c r="P1" s="442"/>
      <c r="Q1" s="442"/>
      <c r="R1" s="442" t="str">
        <f>U12選手権②!M64</f>
        <v>市貝町城見ヶ丘運動公園</v>
      </c>
      <c r="S1" s="442"/>
      <c r="T1" s="442"/>
      <c r="U1" s="442"/>
      <c r="V1" s="442"/>
      <c r="W1" s="442"/>
      <c r="X1" s="442"/>
      <c r="Y1" s="442"/>
    </row>
    <row r="2" spans="1:25" s="1" customFormat="1" ht="20.100000000000001" customHeight="1" x14ac:dyDescent="0.15">
      <c r="A2" s="215"/>
      <c r="B2" s="215"/>
      <c r="D2" s="440" t="s">
        <v>692</v>
      </c>
      <c r="E2" s="440"/>
      <c r="F2" s="440"/>
      <c r="G2" s="440"/>
      <c r="H2" s="440"/>
      <c r="O2" s="216"/>
      <c r="P2" s="216"/>
      <c r="Q2" s="216"/>
      <c r="R2" s="217"/>
      <c r="S2" s="442"/>
      <c r="T2" s="442"/>
      <c r="U2" s="442"/>
      <c r="V2" s="442"/>
      <c r="W2" s="442"/>
      <c r="X2" s="442"/>
      <c r="Y2" s="217"/>
    </row>
    <row r="3" spans="1:25" s="1" customFormat="1" ht="20.100000000000001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22"/>
      <c r="K3" s="122"/>
      <c r="L3" s="122"/>
      <c r="M3" s="123"/>
      <c r="N3" s="122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s="1" customFormat="1" ht="20.100000000000001" customHeight="1" x14ac:dyDescent="0.15">
      <c r="A4" s="11"/>
      <c r="B4" s="11"/>
      <c r="C4" s="11"/>
      <c r="D4" s="11"/>
      <c r="E4" s="122"/>
      <c r="F4" s="122"/>
      <c r="G4" s="218"/>
      <c r="H4" s="219"/>
      <c r="I4" s="219"/>
      <c r="J4" s="11"/>
      <c r="K4" s="11"/>
      <c r="L4" s="11"/>
      <c r="M4" s="250" t="s">
        <v>678</v>
      </c>
      <c r="N4" s="443"/>
      <c r="O4" s="113"/>
      <c r="P4" s="113"/>
      <c r="Q4" s="113"/>
      <c r="R4" s="219"/>
      <c r="S4" s="219"/>
      <c r="T4" s="219"/>
      <c r="U4" s="220"/>
      <c r="V4" s="122"/>
      <c r="W4" s="11"/>
      <c r="X4" s="11"/>
      <c r="Y4" s="11"/>
    </row>
    <row r="5" spans="1:25" s="1" customFormat="1" ht="20.100000000000001" customHeight="1" x14ac:dyDescent="0.15">
      <c r="A5" s="11"/>
      <c r="B5" s="11"/>
      <c r="C5" s="11"/>
      <c r="D5" s="11"/>
      <c r="E5" s="127"/>
      <c r="F5" s="113"/>
      <c r="G5" s="11" t="s">
        <v>679</v>
      </c>
      <c r="H5" s="11"/>
      <c r="I5" s="121"/>
      <c r="J5" s="11"/>
      <c r="K5" s="11"/>
      <c r="L5" s="11"/>
      <c r="M5" s="11"/>
      <c r="N5" s="11"/>
      <c r="O5" s="11"/>
      <c r="P5" s="11"/>
      <c r="Q5" s="11"/>
      <c r="R5" s="127"/>
      <c r="S5" s="11"/>
      <c r="T5" s="11" t="s">
        <v>680</v>
      </c>
      <c r="U5" s="11"/>
      <c r="V5" s="121"/>
      <c r="W5" s="11"/>
      <c r="X5" s="11"/>
      <c r="Y5" s="11"/>
    </row>
    <row r="6" spans="1:25" s="1" customFormat="1" ht="20.100000000000001" customHeight="1" x14ac:dyDescent="0.15">
      <c r="A6" s="11"/>
      <c r="B6" s="11"/>
      <c r="C6" s="127"/>
      <c r="D6" s="113" t="s">
        <v>681</v>
      </c>
      <c r="E6" s="124"/>
      <c r="F6" s="125"/>
      <c r="G6" s="11"/>
      <c r="H6" s="11"/>
      <c r="I6" s="127"/>
      <c r="J6" s="113" t="s">
        <v>682</v>
      </c>
      <c r="K6" s="221"/>
      <c r="L6" s="126"/>
      <c r="M6" s="11"/>
      <c r="N6" s="11"/>
      <c r="O6" s="121"/>
      <c r="P6" s="127"/>
      <c r="Q6" s="113" t="s">
        <v>683</v>
      </c>
      <c r="R6" s="124"/>
      <c r="S6" s="185"/>
      <c r="T6" s="11"/>
      <c r="U6" s="121"/>
      <c r="V6" s="127"/>
      <c r="W6" s="113" t="s">
        <v>684</v>
      </c>
      <c r="X6" s="221"/>
      <c r="Y6" s="11"/>
    </row>
    <row r="7" spans="1:25" s="1" customFormat="1" ht="20.100000000000001" customHeight="1" x14ac:dyDescent="0.15">
      <c r="A7" s="11"/>
      <c r="B7" s="444">
        <v>1</v>
      </c>
      <c r="C7" s="444"/>
      <c r="D7" s="224"/>
      <c r="E7" s="444">
        <v>2</v>
      </c>
      <c r="F7" s="444"/>
      <c r="G7" s="224"/>
      <c r="H7" s="444">
        <v>3</v>
      </c>
      <c r="I7" s="444"/>
      <c r="J7" s="224"/>
      <c r="K7" s="444">
        <v>4</v>
      </c>
      <c r="L7" s="444"/>
      <c r="M7" s="224"/>
      <c r="N7" s="224"/>
      <c r="O7" s="444">
        <v>5</v>
      </c>
      <c r="P7" s="444"/>
      <c r="Q7" s="224"/>
      <c r="R7" s="444">
        <v>6</v>
      </c>
      <c r="S7" s="444"/>
      <c r="T7" s="224"/>
      <c r="U7" s="444">
        <v>7</v>
      </c>
      <c r="V7" s="444"/>
      <c r="W7" s="224"/>
      <c r="X7" s="444">
        <v>8</v>
      </c>
      <c r="Y7" s="444"/>
    </row>
    <row r="8" spans="1:25" s="1" customFormat="1" ht="20.100000000000001" customHeight="1" x14ac:dyDescent="0.15">
      <c r="B8" s="445" t="s">
        <v>423</v>
      </c>
      <c r="C8" s="445"/>
      <c r="D8" s="186"/>
      <c r="E8" s="445" t="s">
        <v>439</v>
      </c>
      <c r="F8" s="445"/>
      <c r="G8" s="7"/>
      <c r="H8" s="446" t="s">
        <v>453</v>
      </c>
      <c r="I8" s="446"/>
      <c r="J8" s="7"/>
      <c r="K8" s="446" t="s">
        <v>469</v>
      </c>
      <c r="L8" s="446"/>
      <c r="M8" s="7"/>
      <c r="N8" s="7"/>
      <c r="O8" s="445" t="s">
        <v>470</v>
      </c>
      <c r="P8" s="445"/>
      <c r="Q8" s="7"/>
      <c r="R8" s="445" t="s">
        <v>454</v>
      </c>
      <c r="S8" s="445"/>
      <c r="T8" s="7"/>
      <c r="U8" s="445" t="s">
        <v>440</v>
      </c>
      <c r="V8" s="445"/>
      <c r="W8" s="7"/>
      <c r="X8" s="445" t="s">
        <v>424</v>
      </c>
      <c r="Y8" s="445"/>
    </row>
    <row r="9" spans="1:25" s="1" customFormat="1" ht="20.100000000000001" customHeight="1" x14ac:dyDescent="0.15">
      <c r="B9" s="445"/>
      <c r="C9" s="445"/>
      <c r="D9" s="186"/>
      <c r="E9" s="445"/>
      <c r="F9" s="445"/>
      <c r="G9" s="7"/>
      <c r="H9" s="446"/>
      <c r="I9" s="446"/>
      <c r="J9" s="7"/>
      <c r="K9" s="446"/>
      <c r="L9" s="446"/>
      <c r="M9" s="7"/>
      <c r="N9" s="7"/>
      <c r="O9" s="445"/>
      <c r="P9" s="445"/>
      <c r="Q9" s="7"/>
      <c r="R9" s="445"/>
      <c r="S9" s="445"/>
      <c r="T9" s="7"/>
      <c r="U9" s="445"/>
      <c r="V9" s="445"/>
      <c r="W9" s="7"/>
      <c r="X9" s="445"/>
      <c r="Y9" s="445"/>
    </row>
    <row r="10" spans="1:25" s="1" customFormat="1" ht="20.100000000000001" customHeight="1" x14ac:dyDescent="0.15">
      <c r="B10" s="445"/>
      <c r="C10" s="445"/>
      <c r="D10" s="186"/>
      <c r="E10" s="445"/>
      <c r="F10" s="445"/>
      <c r="G10" s="7"/>
      <c r="H10" s="446"/>
      <c r="I10" s="446"/>
      <c r="J10" s="7"/>
      <c r="K10" s="446"/>
      <c r="L10" s="446"/>
      <c r="M10" s="7"/>
      <c r="N10" s="7"/>
      <c r="O10" s="445"/>
      <c r="P10" s="445"/>
      <c r="Q10" s="7"/>
      <c r="R10" s="445"/>
      <c r="S10" s="445"/>
      <c r="T10" s="7"/>
      <c r="U10" s="445"/>
      <c r="V10" s="445"/>
      <c r="W10" s="7"/>
      <c r="X10" s="445"/>
      <c r="Y10" s="445"/>
    </row>
    <row r="11" spans="1:25" s="1" customFormat="1" ht="20.100000000000001" customHeight="1" x14ac:dyDescent="0.15">
      <c r="B11" s="445"/>
      <c r="C11" s="445"/>
      <c r="D11" s="186"/>
      <c r="E11" s="445"/>
      <c r="F11" s="445"/>
      <c r="G11" s="7"/>
      <c r="H11" s="446"/>
      <c r="I11" s="446"/>
      <c r="J11" s="7"/>
      <c r="K11" s="446"/>
      <c r="L11" s="446"/>
      <c r="M11" s="7"/>
      <c r="N11" s="7"/>
      <c r="O11" s="445"/>
      <c r="P11" s="445"/>
      <c r="Q11" s="7"/>
      <c r="R11" s="445"/>
      <c r="S11" s="445"/>
      <c r="T11" s="7"/>
      <c r="U11" s="445"/>
      <c r="V11" s="445"/>
      <c r="W11" s="7"/>
      <c r="X11" s="445"/>
      <c r="Y11" s="445"/>
    </row>
    <row r="12" spans="1:25" s="1" customFormat="1" ht="20.100000000000001" customHeight="1" x14ac:dyDescent="0.15">
      <c r="B12" s="445"/>
      <c r="C12" s="445"/>
      <c r="D12" s="186"/>
      <c r="E12" s="445"/>
      <c r="F12" s="445"/>
      <c r="G12" s="7"/>
      <c r="H12" s="446"/>
      <c r="I12" s="446"/>
      <c r="J12" s="7"/>
      <c r="K12" s="446"/>
      <c r="L12" s="446"/>
      <c r="M12" s="7"/>
      <c r="N12" s="7"/>
      <c r="O12" s="445"/>
      <c r="P12" s="445"/>
      <c r="Q12" s="7"/>
      <c r="R12" s="445"/>
      <c r="S12" s="445"/>
      <c r="T12" s="7"/>
      <c r="U12" s="445"/>
      <c r="V12" s="445"/>
      <c r="W12" s="7"/>
      <c r="X12" s="445"/>
      <c r="Y12" s="445"/>
    </row>
    <row r="13" spans="1:25" s="1" customFormat="1" ht="20.100000000000001" customHeight="1" x14ac:dyDescent="0.15">
      <c r="B13" s="445"/>
      <c r="C13" s="445"/>
      <c r="D13" s="186"/>
      <c r="E13" s="445"/>
      <c r="F13" s="445"/>
      <c r="G13" s="7"/>
      <c r="H13" s="446"/>
      <c r="I13" s="446"/>
      <c r="J13" s="7"/>
      <c r="K13" s="446"/>
      <c r="L13" s="446"/>
      <c r="M13" s="7"/>
      <c r="N13" s="7"/>
      <c r="O13" s="445"/>
      <c r="P13" s="445"/>
      <c r="Q13" s="7"/>
      <c r="R13" s="445"/>
      <c r="S13" s="445"/>
      <c r="T13" s="7"/>
      <c r="U13" s="445"/>
      <c r="V13" s="445"/>
      <c r="W13" s="7"/>
      <c r="X13" s="445"/>
      <c r="Y13" s="445"/>
    </row>
    <row r="14" spans="1:25" s="1" customFormat="1" ht="20.100000000000001" customHeight="1" x14ac:dyDescent="0.15">
      <c r="B14" s="445"/>
      <c r="C14" s="445"/>
      <c r="D14" s="186"/>
      <c r="E14" s="445"/>
      <c r="F14" s="445"/>
      <c r="G14" s="7"/>
      <c r="H14" s="446"/>
      <c r="I14" s="446"/>
      <c r="J14" s="7"/>
      <c r="K14" s="446"/>
      <c r="L14" s="446"/>
      <c r="M14" s="7"/>
      <c r="N14" s="7"/>
      <c r="O14" s="445"/>
      <c r="P14" s="445"/>
      <c r="Q14" s="7"/>
      <c r="R14" s="445"/>
      <c r="S14" s="445"/>
      <c r="T14" s="7"/>
      <c r="U14" s="445"/>
      <c r="V14" s="445"/>
      <c r="W14" s="7"/>
      <c r="X14" s="445"/>
      <c r="Y14" s="445"/>
    </row>
    <row r="15" spans="1:25" s="1" customFormat="1" ht="20.100000000000001" customHeight="1" x14ac:dyDescent="0.15">
      <c r="B15" s="445"/>
      <c r="C15" s="445"/>
      <c r="D15" s="186"/>
      <c r="E15" s="445"/>
      <c r="F15" s="445"/>
      <c r="G15" s="7"/>
      <c r="H15" s="446"/>
      <c r="I15" s="446"/>
      <c r="J15" s="7"/>
      <c r="K15" s="446"/>
      <c r="L15" s="446"/>
      <c r="M15" s="7"/>
      <c r="N15" s="7"/>
      <c r="O15" s="445"/>
      <c r="P15" s="445"/>
      <c r="Q15" s="7"/>
      <c r="R15" s="445"/>
      <c r="S15" s="445"/>
      <c r="T15" s="7"/>
      <c r="U15" s="445"/>
      <c r="V15" s="445"/>
      <c r="W15" s="7"/>
      <c r="X15" s="445"/>
      <c r="Y15" s="445"/>
    </row>
    <row r="16" spans="1:25" s="1" customFormat="1" ht="20.100000000000001" customHeight="1" x14ac:dyDescent="0.15">
      <c r="B16" s="445"/>
      <c r="C16" s="445"/>
      <c r="D16" s="186"/>
      <c r="E16" s="445"/>
      <c r="F16" s="445"/>
      <c r="G16" s="7"/>
      <c r="H16" s="446"/>
      <c r="I16" s="446"/>
      <c r="J16" s="7"/>
      <c r="K16" s="446"/>
      <c r="L16" s="446"/>
      <c r="M16" s="7"/>
      <c r="N16" s="7"/>
      <c r="O16" s="445"/>
      <c r="P16" s="445"/>
      <c r="Q16" s="7"/>
      <c r="R16" s="445"/>
      <c r="S16" s="445"/>
      <c r="T16" s="7"/>
      <c r="U16" s="445"/>
      <c r="V16" s="445"/>
      <c r="W16" s="7"/>
      <c r="X16" s="445"/>
      <c r="Y16" s="445"/>
    </row>
    <row r="17" spans="1:26" s="1" customFormat="1" ht="20.100000000000001" customHeight="1" x14ac:dyDescent="0.15"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</row>
    <row r="18" spans="1:26" s="1" customFormat="1" ht="20.100000000000001" customHeight="1" x14ac:dyDescent="0.15">
      <c r="A18" s="447" t="s">
        <v>685</v>
      </c>
      <c r="B18" s="447"/>
      <c r="C18" s="447"/>
      <c r="D18" s="447"/>
      <c r="V18" s="448" t="s">
        <v>686</v>
      </c>
      <c r="W18" s="448"/>
      <c r="X18" s="448"/>
      <c r="Y18" s="448"/>
      <c r="Z18" s="42"/>
    </row>
    <row r="19" spans="1:26" s="1" customFormat="1" ht="20.100000000000001" customHeight="1" x14ac:dyDescent="0.15">
      <c r="A19" s="369" t="s">
        <v>646</v>
      </c>
      <c r="B19" s="369"/>
      <c r="C19" s="441">
        <v>0.375</v>
      </c>
      <c r="D19" s="441"/>
      <c r="E19" s="370" t="str">
        <f>B8</f>
        <v>a</v>
      </c>
      <c r="F19" s="370"/>
      <c r="G19" s="370"/>
      <c r="H19" s="370"/>
      <c r="I19" s="370"/>
      <c r="J19" s="344">
        <f>L19+L20</f>
        <v>0</v>
      </c>
      <c r="K19" s="345" t="s">
        <v>609</v>
      </c>
      <c r="L19" s="191">
        <v>0</v>
      </c>
      <c r="M19" s="189" t="s">
        <v>610</v>
      </c>
      <c r="N19" s="191">
        <v>0</v>
      </c>
      <c r="O19" s="345" t="s">
        <v>611</v>
      </c>
      <c r="P19" s="344">
        <f>N19+N20</f>
        <v>0</v>
      </c>
      <c r="Q19" s="370" t="str">
        <f>E8</f>
        <v>b</v>
      </c>
      <c r="R19" s="370"/>
      <c r="S19" s="370"/>
      <c r="T19" s="370"/>
      <c r="U19" s="370"/>
      <c r="V19" s="250" t="s">
        <v>687</v>
      </c>
      <c r="W19" s="250"/>
      <c r="X19" s="250"/>
      <c r="Y19" s="250"/>
    </row>
    <row r="20" spans="1:26" s="1" customFormat="1" ht="20.100000000000001" customHeight="1" x14ac:dyDescent="0.15">
      <c r="A20" s="369"/>
      <c r="B20" s="369"/>
      <c r="C20" s="441"/>
      <c r="D20" s="441"/>
      <c r="E20" s="370"/>
      <c r="F20" s="370"/>
      <c r="G20" s="370"/>
      <c r="H20" s="370"/>
      <c r="I20" s="370"/>
      <c r="J20" s="344"/>
      <c r="K20" s="345"/>
      <c r="L20" s="191">
        <v>0</v>
      </c>
      <c r="M20" s="189" t="s">
        <v>610</v>
      </c>
      <c r="N20" s="191">
        <v>0</v>
      </c>
      <c r="O20" s="345"/>
      <c r="P20" s="344"/>
      <c r="Q20" s="370"/>
      <c r="R20" s="370"/>
      <c r="S20" s="370"/>
      <c r="T20" s="370"/>
      <c r="U20" s="370"/>
      <c r="V20" s="250"/>
      <c r="W20" s="250"/>
      <c r="X20" s="250"/>
      <c r="Y20" s="250"/>
    </row>
    <row r="21" spans="1:26" s="1" customFormat="1" ht="20.100000000000001" customHeight="1" x14ac:dyDescent="0.15">
      <c r="A21" s="186"/>
      <c r="B21" s="186"/>
      <c r="C21" s="186"/>
      <c r="D21" s="186"/>
      <c r="J21" s="222"/>
      <c r="K21" s="223"/>
      <c r="L21" s="69"/>
      <c r="M21" s="71"/>
      <c r="N21" s="69"/>
      <c r="O21" s="70"/>
      <c r="P21" s="69"/>
      <c r="V21" s="187"/>
      <c r="W21" s="187"/>
      <c r="X21" s="187"/>
      <c r="Y21" s="187"/>
    </row>
    <row r="22" spans="1:26" s="1" customFormat="1" ht="20.100000000000001" customHeight="1" x14ac:dyDescent="0.15">
      <c r="A22" s="369" t="s">
        <v>647</v>
      </c>
      <c r="B22" s="369"/>
      <c r="C22" s="441">
        <v>0.375</v>
      </c>
      <c r="D22" s="441"/>
      <c r="E22" s="370" t="str">
        <f>H8</f>
        <v>c</v>
      </c>
      <c r="F22" s="370"/>
      <c r="G22" s="370"/>
      <c r="H22" s="370"/>
      <c r="I22" s="370"/>
      <c r="J22" s="344">
        <f>L22+L23</f>
        <v>0</v>
      </c>
      <c r="K22" s="345" t="s">
        <v>609</v>
      </c>
      <c r="L22" s="191">
        <v>0</v>
      </c>
      <c r="M22" s="189" t="s">
        <v>610</v>
      </c>
      <c r="N22" s="191">
        <v>0</v>
      </c>
      <c r="O22" s="345" t="s">
        <v>611</v>
      </c>
      <c r="P22" s="344">
        <f>N22+N23</f>
        <v>0</v>
      </c>
      <c r="Q22" s="341" t="str">
        <f>K8</f>
        <v>d</v>
      </c>
      <c r="R22" s="341"/>
      <c r="S22" s="341"/>
      <c r="T22" s="341"/>
      <c r="U22" s="341"/>
      <c r="V22" s="250" t="s">
        <v>687</v>
      </c>
      <c r="W22" s="250"/>
      <c r="X22" s="250"/>
      <c r="Y22" s="250"/>
    </row>
    <row r="23" spans="1:26" s="1" customFormat="1" ht="20.100000000000001" customHeight="1" x14ac:dyDescent="0.15">
      <c r="A23" s="369"/>
      <c r="B23" s="369"/>
      <c r="C23" s="441"/>
      <c r="D23" s="441"/>
      <c r="E23" s="370"/>
      <c r="F23" s="370"/>
      <c r="G23" s="370"/>
      <c r="H23" s="370"/>
      <c r="I23" s="370"/>
      <c r="J23" s="344"/>
      <c r="K23" s="345"/>
      <c r="L23" s="191">
        <v>0</v>
      </c>
      <c r="M23" s="189" t="s">
        <v>610</v>
      </c>
      <c r="N23" s="191">
        <v>0</v>
      </c>
      <c r="O23" s="345"/>
      <c r="P23" s="344"/>
      <c r="Q23" s="341"/>
      <c r="R23" s="341"/>
      <c r="S23" s="341"/>
      <c r="T23" s="341"/>
      <c r="U23" s="341"/>
      <c r="V23" s="250"/>
      <c r="W23" s="250"/>
      <c r="X23" s="250"/>
      <c r="Y23" s="250"/>
    </row>
    <row r="24" spans="1:26" s="1" customFormat="1" ht="20.100000000000001" customHeight="1" x14ac:dyDescent="0.15">
      <c r="A24" s="186"/>
      <c r="B24" s="186"/>
      <c r="C24" s="186"/>
      <c r="D24" s="186"/>
      <c r="J24" s="222"/>
      <c r="K24" s="223"/>
      <c r="L24" s="69"/>
      <c r="M24" s="71"/>
      <c r="N24" s="69"/>
      <c r="O24" s="70"/>
      <c r="P24" s="69"/>
      <c r="V24" s="187"/>
      <c r="W24" s="187"/>
      <c r="X24" s="187"/>
      <c r="Y24" s="187"/>
    </row>
    <row r="25" spans="1:26" s="1" customFormat="1" ht="20.100000000000001" customHeight="1" x14ac:dyDescent="0.15">
      <c r="A25" s="369" t="s">
        <v>650</v>
      </c>
      <c r="B25" s="369"/>
      <c r="C25" s="441">
        <v>0.40277777777777773</v>
      </c>
      <c r="D25" s="441"/>
      <c r="E25" s="370" t="str">
        <f>O8</f>
        <v>e</v>
      </c>
      <c r="F25" s="370"/>
      <c r="G25" s="370"/>
      <c r="H25" s="370"/>
      <c r="I25" s="370"/>
      <c r="J25" s="344">
        <f>L25+L26</f>
        <v>0</v>
      </c>
      <c r="K25" s="345" t="s">
        <v>609</v>
      </c>
      <c r="L25" s="191">
        <v>0</v>
      </c>
      <c r="M25" s="189" t="s">
        <v>610</v>
      </c>
      <c r="N25" s="191">
        <v>0</v>
      </c>
      <c r="O25" s="345" t="s">
        <v>611</v>
      </c>
      <c r="P25" s="344">
        <f>N25+N26</f>
        <v>0</v>
      </c>
      <c r="Q25" s="370" t="str">
        <f>R8</f>
        <v>f</v>
      </c>
      <c r="R25" s="370"/>
      <c r="S25" s="370"/>
      <c r="T25" s="370"/>
      <c r="U25" s="370"/>
      <c r="V25" s="250" t="s">
        <v>687</v>
      </c>
      <c r="W25" s="250"/>
      <c r="X25" s="250"/>
      <c r="Y25" s="250"/>
    </row>
    <row r="26" spans="1:26" s="1" customFormat="1" ht="20.100000000000001" customHeight="1" x14ac:dyDescent="0.15">
      <c r="A26" s="369"/>
      <c r="B26" s="369"/>
      <c r="C26" s="441"/>
      <c r="D26" s="441"/>
      <c r="E26" s="370"/>
      <c r="F26" s="370"/>
      <c r="G26" s="370"/>
      <c r="H26" s="370"/>
      <c r="I26" s="370"/>
      <c r="J26" s="344"/>
      <c r="K26" s="345"/>
      <c r="L26" s="191">
        <v>0</v>
      </c>
      <c r="M26" s="189" t="s">
        <v>610</v>
      </c>
      <c r="N26" s="191">
        <v>0</v>
      </c>
      <c r="O26" s="345"/>
      <c r="P26" s="344"/>
      <c r="Q26" s="370"/>
      <c r="R26" s="370"/>
      <c r="S26" s="370"/>
      <c r="T26" s="370"/>
      <c r="U26" s="370"/>
      <c r="V26" s="250"/>
      <c r="W26" s="250"/>
      <c r="X26" s="250"/>
      <c r="Y26" s="250"/>
    </row>
    <row r="27" spans="1:26" s="1" customFormat="1" ht="20.100000000000001" customHeight="1" x14ac:dyDescent="0.15">
      <c r="A27" s="186"/>
      <c r="B27" s="186"/>
      <c r="C27" s="186"/>
      <c r="D27" s="186"/>
      <c r="J27" s="222"/>
      <c r="K27" s="223"/>
      <c r="L27" s="69"/>
      <c r="M27" s="71"/>
      <c r="N27" s="69"/>
      <c r="O27" s="70"/>
      <c r="P27" s="69"/>
      <c r="V27" s="187"/>
      <c r="W27" s="187"/>
      <c r="X27" s="187"/>
      <c r="Y27" s="187"/>
    </row>
    <row r="28" spans="1:26" s="1" customFormat="1" ht="20.100000000000001" customHeight="1" x14ac:dyDescent="0.15">
      <c r="A28" s="369" t="s">
        <v>651</v>
      </c>
      <c r="B28" s="369"/>
      <c r="C28" s="441">
        <v>0.40277777777777773</v>
      </c>
      <c r="D28" s="441"/>
      <c r="E28" s="370" t="str">
        <f>U8</f>
        <v>g</v>
      </c>
      <c r="F28" s="370"/>
      <c r="G28" s="370"/>
      <c r="H28" s="370"/>
      <c r="I28" s="370"/>
      <c r="J28" s="344">
        <f>L28+L29</f>
        <v>0</v>
      </c>
      <c r="K28" s="345" t="s">
        <v>609</v>
      </c>
      <c r="L28" s="191">
        <v>0</v>
      </c>
      <c r="M28" s="189" t="s">
        <v>610</v>
      </c>
      <c r="N28" s="191">
        <v>0</v>
      </c>
      <c r="O28" s="345" t="s">
        <v>611</v>
      </c>
      <c r="P28" s="344">
        <f>N28+N29</f>
        <v>0</v>
      </c>
      <c r="Q28" s="341" t="str">
        <f>X8</f>
        <v>h</v>
      </c>
      <c r="R28" s="341"/>
      <c r="S28" s="341"/>
      <c r="T28" s="341"/>
      <c r="U28" s="341"/>
      <c r="V28" s="250" t="s">
        <v>687</v>
      </c>
      <c r="W28" s="250"/>
      <c r="X28" s="250"/>
      <c r="Y28" s="250"/>
    </row>
    <row r="29" spans="1:26" s="1" customFormat="1" ht="20.100000000000001" customHeight="1" x14ac:dyDescent="0.15">
      <c r="A29" s="369"/>
      <c r="B29" s="369"/>
      <c r="C29" s="441"/>
      <c r="D29" s="441"/>
      <c r="E29" s="370"/>
      <c r="F29" s="370"/>
      <c r="G29" s="370"/>
      <c r="H29" s="370"/>
      <c r="I29" s="370"/>
      <c r="J29" s="344"/>
      <c r="K29" s="345"/>
      <c r="L29" s="191">
        <v>0</v>
      </c>
      <c r="M29" s="189" t="s">
        <v>610</v>
      </c>
      <c r="N29" s="191">
        <v>0</v>
      </c>
      <c r="O29" s="345"/>
      <c r="P29" s="344"/>
      <c r="Q29" s="341"/>
      <c r="R29" s="341"/>
      <c r="S29" s="341"/>
      <c r="T29" s="341"/>
      <c r="U29" s="341"/>
      <c r="V29" s="250"/>
      <c r="W29" s="250"/>
      <c r="X29" s="250"/>
      <c r="Y29" s="250"/>
    </row>
    <row r="30" spans="1:26" s="1" customFormat="1" ht="20.100000000000001" customHeight="1" x14ac:dyDescent="0.15">
      <c r="A30" s="186"/>
      <c r="B30" s="186"/>
      <c r="C30" s="192"/>
      <c r="D30" s="192"/>
      <c r="F30" s="71"/>
      <c r="G30" s="71"/>
      <c r="H30" s="71"/>
      <c r="I30" s="71"/>
      <c r="J30" s="191"/>
      <c r="K30" s="190"/>
      <c r="L30" s="191"/>
      <c r="M30" s="187"/>
      <c r="N30" s="191"/>
      <c r="O30" s="190"/>
      <c r="P30" s="191"/>
      <c r="Q30" s="188"/>
      <c r="R30" s="188"/>
      <c r="S30" s="188"/>
      <c r="T30" s="188"/>
      <c r="V30" s="185"/>
      <c r="W30" s="185"/>
      <c r="X30" s="185"/>
      <c r="Y30" s="185"/>
    </row>
    <row r="31" spans="1:26" s="1" customFormat="1" ht="20.100000000000001" customHeight="1" x14ac:dyDescent="0.15">
      <c r="A31" s="447" t="s">
        <v>688</v>
      </c>
      <c r="B31" s="447"/>
      <c r="C31" s="447"/>
      <c r="D31" s="447"/>
      <c r="J31" s="68"/>
      <c r="L31" s="68"/>
      <c r="N31" s="68"/>
      <c r="P31" s="68"/>
      <c r="V31" s="187"/>
      <c r="W31" s="187"/>
      <c r="X31" s="187"/>
      <c r="Y31" s="187"/>
    </row>
    <row r="32" spans="1:26" s="1" customFormat="1" ht="20.100000000000001" customHeight="1" x14ac:dyDescent="0.15">
      <c r="A32" s="369" t="s">
        <v>648</v>
      </c>
      <c r="B32" s="369"/>
      <c r="C32" s="441">
        <v>0.4513888888888889</v>
      </c>
      <c r="D32" s="441"/>
      <c r="E32" s="370" t="s">
        <v>653</v>
      </c>
      <c r="F32" s="370"/>
      <c r="G32" s="370"/>
      <c r="H32" s="370"/>
      <c r="I32" s="370"/>
      <c r="J32" s="344">
        <f>L32+L33</f>
        <v>0</v>
      </c>
      <c r="K32" s="345" t="s">
        <v>609</v>
      </c>
      <c r="L32" s="191">
        <v>0</v>
      </c>
      <c r="M32" s="189" t="s">
        <v>610</v>
      </c>
      <c r="N32" s="191">
        <v>0</v>
      </c>
      <c r="O32" s="345" t="s">
        <v>611</v>
      </c>
      <c r="P32" s="344">
        <f>N32+N33</f>
        <v>0</v>
      </c>
      <c r="Q32" s="370" t="s">
        <v>654</v>
      </c>
      <c r="R32" s="370"/>
      <c r="S32" s="370"/>
      <c r="T32" s="370"/>
      <c r="U32" s="370"/>
      <c r="V32" s="250" t="s">
        <v>687</v>
      </c>
      <c r="W32" s="250"/>
      <c r="X32" s="250"/>
      <c r="Y32" s="250"/>
    </row>
    <row r="33" spans="1:25" s="1" customFormat="1" ht="20.100000000000001" customHeight="1" x14ac:dyDescent="0.15">
      <c r="A33" s="369"/>
      <c r="B33" s="369"/>
      <c r="C33" s="441"/>
      <c r="D33" s="441"/>
      <c r="E33" s="370"/>
      <c r="F33" s="370"/>
      <c r="G33" s="370"/>
      <c r="H33" s="370"/>
      <c r="I33" s="370"/>
      <c r="J33" s="344"/>
      <c r="K33" s="345"/>
      <c r="L33" s="191">
        <v>0</v>
      </c>
      <c r="M33" s="189" t="s">
        <v>610</v>
      </c>
      <c r="N33" s="191">
        <v>0</v>
      </c>
      <c r="O33" s="345"/>
      <c r="P33" s="344"/>
      <c r="Q33" s="370"/>
      <c r="R33" s="370"/>
      <c r="S33" s="370"/>
      <c r="T33" s="370"/>
      <c r="U33" s="370"/>
      <c r="V33" s="250"/>
      <c r="W33" s="250"/>
      <c r="X33" s="250"/>
      <c r="Y33" s="250"/>
    </row>
    <row r="34" spans="1:25" s="1" customFormat="1" ht="20.100000000000001" customHeight="1" x14ac:dyDescent="0.15">
      <c r="A34" s="186"/>
      <c r="B34" s="186"/>
      <c r="C34" s="186"/>
      <c r="D34" s="186"/>
      <c r="J34" s="68"/>
      <c r="L34" s="68"/>
      <c r="N34" s="68"/>
      <c r="P34" s="68"/>
      <c r="V34" s="187"/>
      <c r="W34" s="187"/>
      <c r="X34" s="187"/>
      <c r="Y34" s="187"/>
    </row>
    <row r="35" spans="1:25" s="1" customFormat="1" ht="20.100000000000001" customHeight="1" x14ac:dyDescent="0.15">
      <c r="A35" s="369" t="s">
        <v>649</v>
      </c>
      <c r="B35" s="369"/>
      <c r="C35" s="441">
        <v>0.4513888888888889</v>
      </c>
      <c r="D35" s="441"/>
      <c r="E35" s="370" t="s">
        <v>655</v>
      </c>
      <c r="F35" s="370"/>
      <c r="G35" s="370"/>
      <c r="H35" s="370"/>
      <c r="I35" s="370"/>
      <c r="J35" s="344">
        <f>L35+L36</f>
        <v>0</v>
      </c>
      <c r="K35" s="345" t="s">
        <v>609</v>
      </c>
      <c r="L35" s="191">
        <v>0</v>
      </c>
      <c r="M35" s="189" t="s">
        <v>610</v>
      </c>
      <c r="N35" s="191">
        <v>0</v>
      </c>
      <c r="O35" s="345" t="s">
        <v>611</v>
      </c>
      <c r="P35" s="344">
        <f>N35+N36</f>
        <v>0</v>
      </c>
      <c r="Q35" s="341" t="s">
        <v>656</v>
      </c>
      <c r="R35" s="341"/>
      <c r="S35" s="341"/>
      <c r="T35" s="341"/>
      <c r="U35" s="341"/>
      <c r="V35" s="250" t="s">
        <v>687</v>
      </c>
      <c r="W35" s="250"/>
      <c r="X35" s="250"/>
      <c r="Y35" s="250"/>
    </row>
    <row r="36" spans="1:25" s="1" customFormat="1" ht="20.100000000000001" customHeight="1" x14ac:dyDescent="0.15">
      <c r="A36" s="369"/>
      <c r="B36" s="369"/>
      <c r="C36" s="441"/>
      <c r="D36" s="441"/>
      <c r="E36" s="370"/>
      <c r="F36" s="370"/>
      <c r="G36" s="370"/>
      <c r="H36" s="370"/>
      <c r="I36" s="370"/>
      <c r="J36" s="344"/>
      <c r="K36" s="345"/>
      <c r="L36" s="191">
        <v>0</v>
      </c>
      <c r="M36" s="189" t="s">
        <v>610</v>
      </c>
      <c r="N36" s="191">
        <v>0</v>
      </c>
      <c r="O36" s="345"/>
      <c r="P36" s="344"/>
      <c r="Q36" s="341"/>
      <c r="R36" s="341"/>
      <c r="S36" s="341"/>
      <c r="T36" s="341"/>
      <c r="U36" s="341"/>
      <c r="V36" s="250"/>
      <c r="W36" s="250"/>
      <c r="X36" s="250"/>
      <c r="Y36" s="250"/>
    </row>
    <row r="37" spans="1:25" s="1" customFormat="1" ht="20.100000000000001" customHeight="1" x14ac:dyDescent="0.15">
      <c r="A37" s="186"/>
      <c r="B37" s="186"/>
      <c r="C37" s="192"/>
      <c r="D37" s="192"/>
      <c r="F37" s="71"/>
      <c r="G37" s="71"/>
      <c r="H37" s="71"/>
      <c r="I37" s="71"/>
      <c r="J37" s="191"/>
      <c r="K37" s="190"/>
      <c r="L37" s="191"/>
      <c r="M37" s="187"/>
      <c r="N37" s="191"/>
      <c r="O37" s="190"/>
      <c r="P37" s="191"/>
      <c r="Q37" s="188"/>
      <c r="R37" s="188"/>
      <c r="S37" s="188"/>
      <c r="T37" s="188"/>
      <c r="V37" s="185"/>
      <c r="W37" s="185"/>
      <c r="X37" s="185"/>
      <c r="Y37" s="185"/>
    </row>
    <row r="38" spans="1:25" s="1" customFormat="1" ht="20.100000000000001" customHeight="1" x14ac:dyDescent="0.15">
      <c r="A38" s="447" t="s">
        <v>689</v>
      </c>
      <c r="B38" s="447"/>
      <c r="C38" s="447"/>
      <c r="D38" s="447"/>
      <c r="J38" s="68"/>
      <c r="L38" s="68"/>
      <c r="N38" s="68"/>
      <c r="P38" s="68"/>
    </row>
    <row r="39" spans="1:25" s="1" customFormat="1" ht="20.100000000000001" customHeight="1" x14ac:dyDescent="0.15">
      <c r="A39" s="369" t="s">
        <v>652</v>
      </c>
      <c r="B39" s="369"/>
      <c r="C39" s="441">
        <v>0.5</v>
      </c>
      <c r="D39" s="441"/>
      <c r="E39" s="370" t="s">
        <v>657</v>
      </c>
      <c r="F39" s="370"/>
      <c r="G39" s="370"/>
      <c r="H39" s="370"/>
      <c r="I39" s="370"/>
      <c r="J39" s="453">
        <f>L39+L40</f>
        <v>0</v>
      </c>
      <c r="K39" s="454" t="s">
        <v>609</v>
      </c>
      <c r="L39" s="191">
        <v>0</v>
      </c>
      <c r="M39" s="189" t="s">
        <v>610</v>
      </c>
      <c r="N39" s="191">
        <v>0</v>
      </c>
      <c r="O39" s="454" t="s">
        <v>611</v>
      </c>
      <c r="P39" s="453">
        <f>N39+N40</f>
        <v>0</v>
      </c>
      <c r="Q39" s="370" t="s">
        <v>658</v>
      </c>
      <c r="R39" s="370"/>
      <c r="S39" s="370"/>
      <c r="T39" s="370"/>
      <c r="U39" s="370"/>
      <c r="V39" s="250" t="s">
        <v>687</v>
      </c>
      <c r="W39" s="250"/>
      <c r="X39" s="250"/>
      <c r="Y39" s="250"/>
    </row>
    <row r="40" spans="1:25" s="1" customFormat="1" ht="20.100000000000001" customHeight="1" x14ac:dyDescent="0.15">
      <c r="A40" s="369"/>
      <c r="B40" s="369"/>
      <c r="C40" s="441"/>
      <c r="D40" s="441"/>
      <c r="E40" s="370"/>
      <c r="F40" s="370"/>
      <c r="G40" s="370"/>
      <c r="H40" s="370"/>
      <c r="I40" s="370"/>
      <c r="J40" s="453"/>
      <c r="K40" s="454"/>
      <c r="L40" s="191">
        <v>0</v>
      </c>
      <c r="M40" s="189" t="s">
        <v>610</v>
      </c>
      <c r="N40" s="191">
        <v>0</v>
      </c>
      <c r="O40" s="454"/>
      <c r="P40" s="453"/>
      <c r="Q40" s="370"/>
      <c r="R40" s="370"/>
      <c r="S40" s="370"/>
      <c r="T40" s="370"/>
      <c r="U40" s="370"/>
      <c r="V40" s="250"/>
      <c r="W40" s="250"/>
      <c r="X40" s="250"/>
      <c r="Y40" s="250"/>
    </row>
    <row r="41" spans="1:25" ht="20.100000000000001" customHeight="1" x14ac:dyDescent="0.15"/>
    <row r="42" spans="1:25" ht="20.100000000000001" customHeight="1" x14ac:dyDescent="0.15">
      <c r="A42" s="449" t="s">
        <v>659</v>
      </c>
      <c r="B42" s="449"/>
      <c r="C42" s="227"/>
      <c r="D42" s="227"/>
      <c r="E42" s="228"/>
      <c r="F42" s="228"/>
      <c r="G42" s="228"/>
      <c r="H42" s="228"/>
      <c r="I42" s="229"/>
      <c r="J42" s="230"/>
      <c r="K42" s="231"/>
      <c r="L42" s="231"/>
      <c r="M42" s="231"/>
      <c r="N42" s="230"/>
      <c r="O42" s="232"/>
      <c r="P42" s="228"/>
      <c r="Q42" s="228"/>
      <c r="R42" s="228"/>
      <c r="S42" s="228"/>
      <c r="T42" s="226"/>
      <c r="U42" s="226"/>
      <c r="V42" s="226"/>
      <c r="W42" s="226"/>
      <c r="X42" s="225"/>
      <c r="Y42" s="225"/>
    </row>
    <row r="43" spans="1:25" ht="20.100000000000001" customHeight="1" x14ac:dyDescent="0.15">
      <c r="A43" s="225"/>
      <c r="B43" s="226"/>
      <c r="C43" s="227"/>
      <c r="D43" s="227"/>
      <c r="E43" s="228"/>
      <c r="F43" s="228"/>
      <c r="G43" s="228"/>
      <c r="H43" s="228"/>
      <c r="I43" s="229"/>
      <c r="J43" s="230"/>
      <c r="K43" s="231"/>
      <c r="L43" s="231"/>
      <c r="M43" s="449" t="s">
        <v>660</v>
      </c>
      <c r="N43" s="449"/>
      <c r="O43" s="229"/>
      <c r="P43" s="229"/>
      <c r="Q43" s="229"/>
      <c r="R43" s="229"/>
      <c r="S43" s="229"/>
      <c r="T43" s="225"/>
      <c r="U43" s="225"/>
      <c r="V43" s="225"/>
      <c r="W43" s="225"/>
      <c r="X43" s="226"/>
      <c r="Y43" s="225"/>
    </row>
    <row r="44" spans="1:25" ht="20.100000000000001" customHeight="1" x14ac:dyDescent="0.15">
      <c r="A44" s="225"/>
      <c r="B44" s="449" t="s">
        <v>661</v>
      </c>
      <c r="C44" s="449"/>
      <c r="D44" s="225"/>
      <c r="E44" s="225"/>
      <c r="F44" s="225"/>
      <c r="G44" s="225"/>
      <c r="H44" s="225"/>
      <c r="I44" s="225"/>
      <c r="J44" s="225"/>
      <c r="K44" s="225"/>
      <c r="L44" s="225"/>
      <c r="M44" s="449">
        <v>1</v>
      </c>
      <c r="N44" s="451" t="s">
        <v>662</v>
      </c>
      <c r="O44" s="451"/>
      <c r="P44" s="451"/>
      <c r="Q44" s="451"/>
      <c r="R44" s="225"/>
      <c r="S44" s="449">
        <v>9</v>
      </c>
      <c r="T44" s="451" t="s">
        <v>662</v>
      </c>
      <c r="U44" s="451"/>
      <c r="V44" s="451"/>
      <c r="W44" s="451"/>
      <c r="X44" s="225"/>
      <c r="Y44" s="225"/>
    </row>
    <row r="45" spans="1:25" ht="20.100000000000001" customHeight="1" x14ac:dyDescent="0.15">
      <c r="A45" s="225"/>
      <c r="B45" s="450"/>
      <c r="C45" s="450"/>
      <c r="D45" s="233"/>
      <c r="E45" s="233"/>
      <c r="F45" s="233"/>
      <c r="G45" s="233"/>
      <c r="H45" s="233"/>
      <c r="I45" s="233"/>
      <c r="J45" s="233"/>
      <c r="K45" s="225"/>
      <c r="L45" s="225"/>
      <c r="M45" s="450"/>
      <c r="N45" s="452"/>
      <c r="O45" s="452"/>
      <c r="P45" s="452"/>
      <c r="Q45" s="452"/>
      <c r="R45" s="225"/>
      <c r="S45" s="450"/>
      <c r="T45" s="452"/>
      <c r="U45" s="452"/>
      <c r="V45" s="452"/>
      <c r="W45" s="452"/>
      <c r="X45" s="225"/>
      <c r="Y45" s="225"/>
    </row>
    <row r="46" spans="1:25" ht="20.100000000000001" customHeight="1" x14ac:dyDescent="0.15">
      <c r="A46" s="225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6"/>
      <c r="T46" s="225"/>
      <c r="U46" s="225"/>
      <c r="V46" s="225"/>
      <c r="W46" s="226"/>
      <c r="X46" s="225"/>
      <c r="Y46" s="225"/>
    </row>
    <row r="47" spans="1:25" ht="20.100000000000001" customHeight="1" x14ac:dyDescent="0.15">
      <c r="A47" s="225"/>
      <c r="B47" s="449" t="s">
        <v>663</v>
      </c>
      <c r="C47" s="449"/>
      <c r="D47" s="225"/>
      <c r="E47" s="225"/>
      <c r="F47" s="225"/>
      <c r="G47" s="225"/>
      <c r="H47" s="225"/>
      <c r="I47" s="225"/>
      <c r="J47" s="225"/>
      <c r="K47" s="225"/>
      <c r="L47" s="225"/>
      <c r="M47" s="449">
        <v>2</v>
      </c>
      <c r="N47" s="451" t="s">
        <v>662</v>
      </c>
      <c r="O47" s="451"/>
      <c r="P47" s="451"/>
      <c r="Q47" s="451"/>
      <c r="R47" s="225"/>
      <c r="S47" s="449">
        <v>10</v>
      </c>
      <c r="T47" s="451" t="s">
        <v>662</v>
      </c>
      <c r="U47" s="451"/>
      <c r="V47" s="451"/>
      <c r="W47" s="451"/>
      <c r="X47" s="225"/>
      <c r="Y47" s="225"/>
    </row>
    <row r="48" spans="1:25" ht="20.100000000000001" customHeight="1" x14ac:dyDescent="0.15">
      <c r="A48" s="225"/>
      <c r="B48" s="450"/>
      <c r="C48" s="450"/>
      <c r="D48" s="233"/>
      <c r="E48" s="233"/>
      <c r="F48" s="233"/>
      <c r="G48" s="233"/>
      <c r="H48" s="233"/>
      <c r="I48" s="233"/>
      <c r="J48" s="233"/>
      <c r="K48" s="225"/>
      <c r="L48" s="225"/>
      <c r="M48" s="450"/>
      <c r="N48" s="452"/>
      <c r="O48" s="452"/>
      <c r="P48" s="452"/>
      <c r="Q48" s="452"/>
      <c r="R48" s="225"/>
      <c r="S48" s="450"/>
      <c r="T48" s="452"/>
      <c r="U48" s="452"/>
      <c r="V48" s="452"/>
      <c r="W48" s="452"/>
      <c r="X48" s="225"/>
      <c r="Y48" s="225"/>
    </row>
    <row r="49" spans="1:25" ht="20.100000000000001" customHeight="1" x14ac:dyDescent="0.15">
      <c r="A49" s="225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6"/>
      <c r="X49" s="225"/>
      <c r="Y49" s="225"/>
    </row>
    <row r="50" spans="1:25" ht="20.100000000000001" customHeight="1" x14ac:dyDescent="0.15">
      <c r="A50" s="225"/>
      <c r="B50" s="449" t="s">
        <v>664</v>
      </c>
      <c r="C50" s="449"/>
      <c r="D50" s="225"/>
      <c r="E50" s="225"/>
      <c r="F50" s="225"/>
      <c r="G50" s="225"/>
      <c r="H50" s="225"/>
      <c r="I50" s="225"/>
      <c r="J50" s="225"/>
      <c r="K50" s="225"/>
      <c r="L50" s="225"/>
      <c r="M50" s="449">
        <v>3</v>
      </c>
      <c r="N50" s="451" t="s">
        <v>662</v>
      </c>
      <c r="O50" s="451"/>
      <c r="P50" s="451"/>
      <c r="Q50" s="451"/>
      <c r="R50" s="225"/>
      <c r="S50" s="449">
        <v>11</v>
      </c>
      <c r="T50" s="451" t="s">
        <v>662</v>
      </c>
      <c r="U50" s="451"/>
      <c r="V50" s="451"/>
      <c r="W50" s="451"/>
      <c r="X50" s="225"/>
      <c r="Y50" s="225"/>
    </row>
    <row r="51" spans="1:25" ht="20.100000000000001" customHeight="1" x14ac:dyDescent="0.15">
      <c r="A51" s="225"/>
      <c r="B51" s="450"/>
      <c r="C51" s="450"/>
      <c r="D51" s="233"/>
      <c r="E51" s="233"/>
      <c r="F51" s="233"/>
      <c r="G51" s="233"/>
      <c r="H51" s="233"/>
      <c r="I51" s="233"/>
      <c r="J51" s="233"/>
      <c r="K51" s="225"/>
      <c r="L51" s="225"/>
      <c r="M51" s="450"/>
      <c r="N51" s="452"/>
      <c r="O51" s="452"/>
      <c r="P51" s="452"/>
      <c r="Q51" s="452"/>
      <c r="R51" s="225"/>
      <c r="S51" s="450"/>
      <c r="T51" s="452"/>
      <c r="U51" s="452"/>
      <c r="V51" s="452"/>
      <c r="W51" s="452"/>
      <c r="X51" s="225"/>
      <c r="Y51" s="225"/>
    </row>
    <row r="52" spans="1:25" ht="20.100000000000001" customHeight="1" x14ac:dyDescent="0.15">
      <c r="A52" s="225"/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</row>
    <row r="53" spans="1:25" ht="20.100000000000001" customHeight="1" x14ac:dyDescent="0.15">
      <c r="A53" s="225"/>
      <c r="B53" s="449" t="s">
        <v>664</v>
      </c>
      <c r="C53" s="449"/>
      <c r="D53" s="225"/>
      <c r="E53" s="225"/>
      <c r="F53" s="225"/>
      <c r="G53" s="225"/>
      <c r="H53" s="225"/>
      <c r="I53" s="225"/>
      <c r="J53" s="225"/>
      <c r="K53" s="225"/>
      <c r="L53" s="225"/>
      <c r="M53" s="449">
        <v>4</v>
      </c>
      <c r="N53" s="451" t="s">
        <v>662</v>
      </c>
      <c r="O53" s="451"/>
      <c r="P53" s="451"/>
      <c r="Q53" s="451"/>
      <c r="R53" s="225"/>
      <c r="S53" s="449">
        <v>12</v>
      </c>
      <c r="T53" s="451" t="s">
        <v>662</v>
      </c>
      <c r="U53" s="451"/>
      <c r="V53" s="451"/>
      <c r="W53" s="451"/>
      <c r="X53" s="225"/>
      <c r="Y53" s="225"/>
    </row>
    <row r="54" spans="1:25" ht="20.100000000000001" customHeight="1" x14ac:dyDescent="0.15">
      <c r="A54" s="225"/>
      <c r="B54" s="450"/>
      <c r="C54" s="450"/>
      <c r="D54" s="233"/>
      <c r="E54" s="233"/>
      <c r="F54" s="233"/>
      <c r="G54" s="233"/>
      <c r="H54" s="233"/>
      <c r="I54" s="233"/>
      <c r="J54" s="233"/>
      <c r="K54" s="225"/>
      <c r="L54" s="225"/>
      <c r="M54" s="450"/>
      <c r="N54" s="452"/>
      <c r="O54" s="452"/>
      <c r="P54" s="452"/>
      <c r="Q54" s="452"/>
      <c r="R54" s="225"/>
      <c r="S54" s="450"/>
      <c r="T54" s="452"/>
      <c r="U54" s="452"/>
      <c r="V54" s="452"/>
      <c r="W54" s="452"/>
      <c r="X54" s="225"/>
      <c r="Y54" s="225"/>
    </row>
    <row r="55" spans="1:25" ht="20.100000000000001" customHeight="1" x14ac:dyDescent="0.15">
      <c r="A55" s="225"/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</row>
    <row r="56" spans="1:25" ht="20.100000000000001" customHeight="1" x14ac:dyDescent="0.15">
      <c r="A56" s="225"/>
      <c r="B56" s="449" t="s">
        <v>665</v>
      </c>
      <c r="C56" s="449"/>
      <c r="D56" s="225"/>
      <c r="E56" s="225"/>
      <c r="F56" s="225"/>
      <c r="G56" s="225"/>
      <c r="H56" s="225"/>
      <c r="I56" s="225"/>
      <c r="J56" s="225"/>
      <c r="K56" s="225"/>
      <c r="L56" s="225"/>
      <c r="M56" s="449">
        <v>5</v>
      </c>
      <c r="N56" s="451" t="s">
        <v>662</v>
      </c>
      <c r="O56" s="451"/>
      <c r="P56" s="451"/>
      <c r="Q56" s="451"/>
      <c r="R56" s="225"/>
      <c r="S56" s="449">
        <v>13</v>
      </c>
      <c r="T56" s="451" t="s">
        <v>662</v>
      </c>
      <c r="U56" s="451"/>
      <c r="V56" s="451"/>
      <c r="W56" s="451"/>
      <c r="X56" s="225"/>
      <c r="Y56" s="225"/>
    </row>
    <row r="57" spans="1:25" ht="20.100000000000001" customHeight="1" x14ac:dyDescent="0.15">
      <c r="A57" s="225"/>
      <c r="B57" s="450"/>
      <c r="C57" s="450"/>
      <c r="D57" s="233"/>
      <c r="E57" s="233"/>
      <c r="F57" s="233"/>
      <c r="G57" s="233"/>
      <c r="H57" s="233"/>
      <c r="I57" s="233"/>
      <c r="J57" s="233"/>
      <c r="K57" s="225"/>
      <c r="L57" s="225"/>
      <c r="M57" s="450"/>
      <c r="N57" s="452"/>
      <c r="O57" s="452"/>
      <c r="P57" s="452"/>
      <c r="Q57" s="452"/>
      <c r="R57" s="225"/>
      <c r="S57" s="450"/>
      <c r="T57" s="452"/>
      <c r="U57" s="452"/>
      <c r="V57" s="452"/>
      <c r="W57" s="452"/>
      <c r="X57" s="225"/>
      <c r="Y57" s="225"/>
    </row>
    <row r="58" spans="1:25" ht="20.100000000000001" customHeight="1" x14ac:dyDescent="0.15">
      <c r="A58" s="225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</row>
    <row r="59" spans="1:25" ht="20.100000000000001" customHeight="1" x14ac:dyDescent="0.15">
      <c r="A59" s="225"/>
      <c r="B59" s="449" t="s">
        <v>665</v>
      </c>
      <c r="C59" s="449"/>
      <c r="D59" s="225"/>
      <c r="E59" s="225"/>
      <c r="F59" s="225"/>
      <c r="G59" s="225"/>
      <c r="H59" s="225"/>
      <c r="I59" s="225"/>
      <c r="J59" s="225"/>
      <c r="K59" s="225"/>
      <c r="L59" s="225"/>
      <c r="M59" s="449">
        <v>6</v>
      </c>
      <c r="N59" s="451" t="s">
        <v>662</v>
      </c>
      <c r="O59" s="451"/>
      <c r="P59" s="451"/>
      <c r="Q59" s="451"/>
      <c r="R59" s="225"/>
      <c r="S59" s="449">
        <v>14</v>
      </c>
      <c r="T59" s="451" t="s">
        <v>662</v>
      </c>
      <c r="U59" s="451"/>
      <c r="V59" s="451"/>
      <c r="W59" s="451"/>
      <c r="X59" s="225"/>
      <c r="Y59" s="225"/>
    </row>
    <row r="60" spans="1:25" ht="20.100000000000001" customHeight="1" x14ac:dyDescent="0.15">
      <c r="A60" s="225"/>
      <c r="B60" s="450"/>
      <c r="C60" s="450"/>
      <c r="D60" s="233"/>
      <c r="E60" s="233"/>
      <c r="F60" s="233"/>
      <c r="G60" s="233"/>
      <c r="H60" s="233"/>
      <c r="I60" s="233"/>
      <c r="J60" s="233"/>
      <c r="K60" s="225"/>
      <c r="L60" s="225"/>
      <c r="M60" s="450"/>
      <c r="N60" s="452"/>
      <c r="O60" s="452"/>
      <c r="P60" s="452"/>
      <c r="Q60" s="452"/>
      <c r="R60" s="225"/>
      <c r="S60" s="450"/>
      <c r="T60" s="452"/>
      <c r="U60" s="452"/>
      <c r="V60" s="452"/>
      <c r="W60" s="452"/>
      <c r="X60" s="225"/>
      <c r="Y60" s="225"/>
    </row>
    <row r="61" spans="1:25" ht="20.100000000000001" customHeight="1" x14ac:dyDescent="0.15">
      <c r="A61" s="225"/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</row>
    <row r="62" spans="1:25" ht="20.100000000000001" customHeight="1" x14ac:dyDescent="0.15">
      <c r="A62" s="225"/>
      <c r="B62" s="449" t="s">
        <v>665</v>
      </c>
      <c r="C62" s="449"/>
      <c r="D62" s="225"/>
      <c r="E62" s="225"/>
      <c r="F62" s="225"/>
      <c r="G62" s="225"/>
      <c r="H62" s="225"/>
      <c r="I62" s="225"/>
      <c r="J62" s="225"/>
      <c r="K62" s="225"/>
      <c r="L62" s="225"/>
      <c r="M62" s="449">
        <v>7</v>
      </c>
      <c r="N62" s="451" t="s">
        <v>662</v>
      </c>
      <c r="O62" s="451"/>
      <c r="P62" s="451"/>
      <c r="Q62" s="451"/>
      <c r="R62" s="225"/>
      <c r="S62" s="449">
        <v>15</v>
      </c>
      <c r="T62" s="451" t="s">
        <v>662</v>
      </c>
      <c r="U62" s="451"/>
      <c r="V62" s="451"/>
      <c r="W62" s="451"/>
      <c r="X62" s="225"/>
      <c r="Y62" s="225"/>
    </row>
    <row r="63" spans="1:25" ht="20.100000000000001" customHeight="1" x14ac:dyDescent="0.15">
      <c r="A63" s="225"/>
      <c r="B63" s="450"/>
      <c r="C63" s="450"/>
      <c r="D63" s="233"/>
      <c r="E63" s="233"/>
      <c r="F63" s="233"/>
      <c r="G63" s="233"/>
      <c r="H63" s="233"/>
      <c r="I63" s="233"/>
      <c r="J63" s="233"/>
      <c r="K63" s="225"/>
      <c r="L63" s="225"/>
      <c r="M63" s="450"/>
      <c r="N63" s="452"/>
      <c r="O63" s="452"/>
      <c r="P63" s="452"/>
      <c r="Q63" s="452"/>
      <c r="R63" s="225"/>
      <c r="S63" s="450"/>
      <c r="T63" s="452"/>
      <c r="U63" s="452"/>
      <c r="V63" s="452"/>
      <c r="W63" s="452"/>
      <c r="X63" s="225"/>
      <c r="Y63" s="225"/>
    </row>
    <row r="64" spans="1:25" ht="20.100000000000001" customHeight="1" x14ac:dyDescent="0.15">
      <c r="A64" s="225"/>
      <c r="B64" s="225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</row>
    <row r="65" spans="1:25" ht="20.100000000000001" customHeight="1" x14ac:dyDescent="0.15">
      <c r="A65" s="225"/>
      <c r="B65" s="449" t="s">
        <v>665</v>
      </c>
      <c r="C65" s="449"/>
      <c r="D65" s="225"/>
      <c r="E65" s="225"/>
      <c r="F65" s="225"/>
      <c r="G65" s="225"/>
      <c r="H65" s="225"/>
      <c r="I65" s="225"/>
      <c r="J65" s="225"/>
      <c r="K65" s="225"/>
      <c r="L65" s="225"/>
      <c r="M65" s="449">
        <v>8</v>
      </c>
      <c r="N65" s="451" t="s">
        <v>662</v>
      </c>
      <c r="O65" s="451"/>
      <c r="P65" s="451"/>
      <c r="Q65" s="451"/>
      <c r="R65" s="225"/>
      <c r="S65" s="449">
        <v>16</v>
      </c>
      <c r="T65" s="451" t="s">
        <v>662</v>
      </c>
      <c r="U65" s="451"/>
      <c r="V65" s="451"/>
      <c r="W65" s="451"/>
      <c r="X65" s="225"/>
      <c r="Y65" s="225"/>
    </row>
    <row r="66" spans="1:25" ht="20.100000000000001" customHeight="1" x14ac:dyDescent="0.15">
      <c r="A66" s="225"/>
      <c r="B66" s="450"/>
      <c r="C66" s="450"/>
      <c r="D66" s="233"/>
      <c r="E66" s="233"/>
      <c r="F66" s="233"/>
      <c r="G66" s="233"/>
      <c r="H66" s="233"/>
      <c r="I66" s="233"/>
      <c r="J66" s="233"/>
      <c r="K66" s="225"/>
      <c r="L66" s="225"/>
      <c r="M66" s="450"/>
      <c r="N66" s="452"/>
      <c r="O66" s="452"/>
      <c r="P66" s="452"/>
      <c r="Q66" s="452"/>
      <c r="R66" s="225"/>
      <c r="S66" s="450"/>
      <c r="T66" s="452"/>
      <c r="U66" s="452"/>
      <c r="V66" s="452"/>
      <c r="W66" s="452"/>
      <c r="X66" s="225"/>
      <c r="Y66" s="225"/>
    </row>
    <row r="67" spans="1:25" ht="20.100000000000001" customHeight="1" x14ac:dyDescent="0.15">
      <c r="A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</row>
  </sheetData>
  <mergeCells count="131">
    <mergeCell ref="B65:C66"/>
    <mergeCell ref="B62:C63"/>
    <mergeCell ref="B59:C60"/>
    <mergeCell ref="B56:C57"/>
    <mergeCell ref="B44:C45"/>
    <mergeCell ref="M65:M66"/>
    <mergeCell ref="N65:Q66"/>
    <mergeCell ref="M53:M54"/>
    <mergeCell ref="N53:Q54"/>
    <mergeCell ref="B53:C54"/>
    <mergeCell ref="M44:M45"/>
    <mergeCell ref="N44:Q45"/>
    <mergeCell ref="S65:S66"/>
    <mergeCell ref="T65:W66"/>
    <mergeCell ref="M59:M60"/>
    <mergeCell ref="N59:Q60"/>
    <mergeCell ref="S59:S60"/>
    <mergeCell ref="T59:W60"/>
    <mergeCell ref="M62:M63"/>
    <mergeCell ref="N62:Q63"/>
    <mergeCell ref="S62:S63"/>
    <mergeCell ref="T62:W63"/>
    <mergeCell ref="S53:S54"/>
    <mergeCell ref="T53:W54"/>
    <mergeCell ref="M56:M57"/>
    <mergeCell ref="N56:Q57"/>
    <mergeCell ref="S56:S57"/>
    <mergeCell ref="T56:W57"/>
    <mergeCell ref="M47:M48"/>
    <mergeCell ref="N47:Q48"/>
    <mergeCell ref="S47:S48"/>
    <mergeCell ref="T47:W48"/>
    <mergeCell ref="M50:M51"/>
    <mergeCell ref="N50:Q51"/>
    <mergeCell ref="S50:S51"/>
    <mergeCell ref="T50:W51"/>
    <mergeCell ref="S44:S45"/>
    <mergeCell ref="B47:C48"/>
    <mergeCell ref="B50:C51"/>
    <mergeCell ref="Q39:U40"/>
    <mergeCell ref="V39:Y40"/>
    <mergeCell ref="T44:W45"/>
    <mergeCell ref="Q35:U36"/>
    <mergeCell ref="V35:Y36"/>
    <mergeCell ref="A38:D38"/>
    <mergeCell ref="A39:B40"/>
    <mergeCell ref="C39:D40"/>
    <mergeCell ref="E39:I40"/>
    <mergeCell ref="J39:J40"/>
    <mergeCell ref="K39:K40"/>
    <mergeCell ref="O39:O40"/>
    <mergeCell ref="P39:P40"/>
    <mergeCell ref="A35:B36"/>
    <mergeCell ref="C35:D36"/>
    <mergeCell ref="A42:B42"/>
    <mergeCell ref="M43:N43"/>
    <mergeCell ref="E35:I36"/>
    <mergeCell ref="J35:J36"/>
    <mergeCell ref="K35:K36"/>
    <mergeCell ref="O35:O36"/>
    <mergeCell ref="P35:P36"/>
    <mergeCell ref="P28:P29"/>
    <mergeCell ref="Q28:U29"/>
    <mergeCell ref="V28:Y29"/>
    <mergeCell ref="A31:D31"/>
    <mergeCell ref="A32:B33"/>
    <mergeCell ref="C32:D33"/>
    <mergeCell ref="E32:I33"/>
    <mergeCell ref="J32:J33"/>
    <mergeCell ref="K32:K33"/>
    <mergeCell ref="O32:O33"/>
    <mergeCell ref="A28:B29"/>
    <mergeCell ref="C28:D29"/>
    <mergeCell ref="E28:I29"/>
    <mergeCell ref="J28:J29"/>
    <mergeCell ref="K28:K29"/>
    <mergeCell ref="O28:O29"/>
    <mergeCell ref="P32:P33"/>
    <mergeCell ref="Q32:U33"/>
    <mergeCell ref="V32:Y33"/>
    <mergeCell ref="A25:B26"/>
    <mergeCell ref="C25:D26"/>
    <mergeCell ref="E25:I26"/>
    <mergeCell ref="J25:J26"/>
    <mergeCell ref="K25:K26"/>
    <mergeCell ref="O25:O26"/>
    <mergeCell ref="P25:P26"/>
    <mergeCell ref="Q25:U26"/>
    <mergeCell ref="V25:Y26"/>
    <mergeCell ref="A22:B23"/>
    <mergeCell ref="C22:D23"/>
    <mergeCell ref="E22:I23"/>
    <mergeCell ref="J22:J23"/>
    <mergeCell ref="K22:K23"/>
    <mergeCell ref="O22:O23"/>
    <mergeCell ref="P22:P23"/>
    <mergeCell ref="Q22:U23"/>
    <mergeCell ref="V22:Y23"/>
    <mergeCell ref="A19:B20"/>
    <mergeCell ref="C19:D20"/>
    <mergeCell ref="E19:I20"/>
    <mergeCell ref="J19:J20"/>
    <mergeCell ref="K19:K20"/>
    <mergeCell ref="O19:O20"/>
    <mergeCell ref="P19:P20"/>
    <mergeCell ref="Q19:U20"/>
    <mergeCell ref="V19:Y20"/>
    <mergeCell ref="B8:C16"/>
    <mergeCell ref="E8:F16"/>
    <mergeCell ref="H8:I16"/>
    <mergeCell ref="K8:L16"/>
    <mergeCell ref="O8:P16"/>
    <mergeCell ref="R8:S16"/>
    <mergeCell ref="U8:V16"/>
    <mergeCell ref="X8:Y16"/>
    <mergeCell ref="A18:D18"/>
    <mergeCell ref="V18:Y18"/>
    <mergeCell ref="O1:Q1"/>
    <mergeCell ref="R1:Y1"/>
    <mergeCell ref="D2:H2"/>
    <mergeCell ref="S2:X2"/>
    <mergeCell ref="M4:N4"/>
    <mergeCell ref="B7:C7"/>
    <mergeCell ref="E7:F7"/>
    <mergeCell ref="H7:I7"/>
    <mergeCell ref="K7:L7"/>
    <mergeCell ref="O7:P7"/>
    <mergeCell ref="R7:S7"/>
    <mergeCell ref="U7:V7"/>
    <mergeCell ref="X7:Y7"/>
    <mergeCell ref="A1:N1"/>
  </mergeCells>
  <phoneticPr fontId="3"/>
  <printOptions horizontalCentered="1" verticalCentered="1"/>
  <pageMargins left="0.59" right="0.59" top="0.39" bottom="0.39" header="0" footer="0"/>
  <pageSetup paperSize="9" scale="5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  <pageSetUpPr fitToPage="1"/>
  </sheetPr>
  <dimension ref="A2:Z122"/>
  <sheetViews>
    <sheetView view="pageBreakPreview" topLeftCell="A25" zoomScale="40" zoomScaleNormal="80" zoomScaleSheetLayoutView="40" workbookViewId="0">
      <selection activeCell="AC31" sqref="AC31"/>
    </sheetView>
  </sheetViews>
  <sheetFormatPr defaultRowHeight="13.5" x14ac:dyDescent="0.15"/>
  <cols>
    <col min="1" max="1" width="8.5" customWidth="1"/>
    <col min="2" max="2" width="2.5" customWidth="1"/>
    <col min="3" max="3" width="50" customWidth="1"/>
    <col min="4" max="4" width="8.625" customWidth="1"/>
    <col min="5" max="5" width="6.125" customWidth="1"/>
    <col min="6" max="6" width="3.125" customWidth="1"/>
    <col min="7" max="7" width="6.125" customWidth="1"/>
    <col min="8" max="8" width="1.125" customWidth="1"/>
    <col min="9" max="9" width="7.5" customWidth="1"/>
    <col min="10" max="10" width="5.125" customWidth="1"/>
    <col min="11" max="12" width="6.125" customWidth="1"/>
    <col min="13" max="14" width="3.625" customWidth="1"/>
    <col min="15" max="16" width="6.125" customWidth="1"/>
    <col min="17" max="17" width="5.125" customWidth="1"/>
    <col min="18" max="18" width="7.5" customWidth="1"/>
    <col min="19" max="19" width="1.125" customWidth="1"/>
    <col min="20" max="20" width="6.125" customWidth="1"/>
    <col min="21" max="21" width="3.125" customWidth="1"/>
    <col min="22" max="22" width="6.125" customWidth="1"/>
    <col min="23" max="23" width="8.625" customWidth="1"/>
    <col min="24" max="24" width="50.125" customWidth="1"/>
    <col min="25" max="25" width="2.5" customWidth="1"/>
    <col min="26" max="26" width="8.5" customWidth="1"/>
    <col min="257" max="257" width="8.5" customWidth="1"/>
    <col min="258" max="258" width="2.5" customWidth="1"/>
    <col min="259" max="259" width="50" customWidth="1"/>
    <col min="260" max="260" width="8.625" customWidth="1"/>
    <col min="261" max="261" width="6.125" customWidth="1"/>
    <col min="262" max="262" width="3.125" customWidth="1"/>
    <col min="263" max="263" width="6.125" customWidth="1"/>
    <col min="264" max="264" width="1.125" customWidth="1"/>
    <col min="265" max="265" width="7.5" customWidth="1"/>
    <col min="266" max="266" width="5.125" customWidth="1"/>
    <col min="267" max="268" width="6.125" customWidth="1"/>
    <col min="269" max="270" width="3.625" customWidth="1"/>
    <col min="271" max="272" width="6.125" customWidth="1"/>
    <col min="273" max="273" width="6" customWidth="1"/>
    <col min="274" max="274" width="7.5" customWidth="1"/>
    <col min="275" max="275" width="1.125" customWidth="1"/>
    <col min="276" max="276" width="6.125" customWidth="1"/>
    <col min="277" max="277" width="3.125" customWidth="1"/>
    <col min="278" max="278" width="6.125" customWidth="1"/>
    <col min="279" max="279" width="8.625" customWidth="1"/>
    <col min="280" max="280" width="50.125" customWidth="1"/>
    <col min="281" max="281" width="2.625" customWidth="1"/>
    <col min="282" max="282" width="8.5" customWidth="1"/>
    <col min="513" max="513" width="8.5" customWidth="1"/>
    <col min="514" max="514" width="2.5" customWidth="1"/>
    <col min="515" max="515" width="50" customWidth="1"/>
    <col min="516" max="516" width="8.625" customWidth="1"/>
    <col min="517" max="517" width="6.125" customWidth="1"/>
    <col min="518" max="518" width="3.125" customWidth="1"/>
    <col min="519" max="519" width="6.125" customWidth="1"/>
    <col min="520" max="520" width="1.125" customWidth="1"/>
    <col min="521" max="521" width="7.5" customWidth="1"/>
    <col min="522" max="522" width="5.125" customWidth="1"/>
    <col min="523" max="524" width="6.125" customWidth="1"/>
    <col min="525" max="526" width="3.625" customWidth="1"/>
    <col min="527" max="528" width="6.125" customWidth="1"/>
    <col min="529" max="529" width="6" customWidth="1"/>
    <col min="530" max="530" width="7.5" customWidth="1"/>
    <col min="531" max="531" width="1.125" customWidth="1"/>
    <col min="532" max="532" width="6.125" customWidth="1"/>
    <col min="533" max="533" width="3.125" customWidth="1"/>
    <col min="534" max="534" width="6.125" customWidth="1"/>
    <col min="535" max="535" width="8.625" customWidth="1"/>
    <col min="536" max="536" width="50.125" customWidth="1"/>
    <col min="537" max="537" width="2.625" customWidth="1"/>
    <col min="538" max="538" width="8.5" customWidth="1"/>
    <col min="769" max="769" width="8.5" customWidth="1"/>
    <col min="770" max="770" width="2.5" customWidth="1"/>
    <col min="771" max="771" width="50" customWidth="1"/>
    <col min="772" max="772" width="8.625" customWidth="1"/>
    <col min="773" max="773" width="6.125" customWidth="1"/>
    <col min="774" max="774" width="3.125" customWidth="1"/>
    <col min="775" max="775" width="6.125" customWidth="1"/>
    <col min="776" max="776" width="1.125" customWidth="1"/>
    <col min="777" max="777" width="7.5" customWidth="1"/>
    <col min="778" max="778" width="5.125" customWidth="1"/>
    <col min="779" max="780" width="6.125" customWidth="1"/>
    <col min="781" max="782" width="3.625" customWidth="1"/>
    <col min="783" max="784" width="6.125" customWidth="1"/>
    <col min="785" max="785" width="6" customWidth="1"/>
    <col min="786" max="786" width="7.5" customWidth="1"/>
    <col min="787" max="787" width="1.125" customWidth="1"/>
    <col min="788" max="788" width="6.125" customWidth="1"/>
    <col min="789" max="789" width="3.125" customWidth="1"/>
    <col min="790" max="790" width="6.125" customWidth="1"/>
    <col min="791" max="791" width="8.625" customWidth="1"/>
    <col min="792" max="792" width="50.125" customWidth="1"/>
    <col min="793" max="793" width="2.625" customWidth="1"/>
    <col min="794" max="794" width="8.5" customWidth="1"/>
    <col min="1025" max="1025" width="8.5" customWidth="1"/>
    <col min="1026" max="1026" width="2.5" customWidth="1"/>
    <col min="1027" max="1027" width="50" customWidth="1"/>
    <col min="1028" max="1028" width="8.625" customWidth="1"/>
    <col min="1029" max="1029" width="6.125" customWidth="1"/>
    <col min="1030" max="1030" width="3.125" customWidth="1"/>
    <col min="1031" max="1031" width="6.125" customWidth="1"/>
    <col min="1032" max="1032" width="1.125" customWidth="1"/>
    <col min="1033" max="1033" width="7.5" customWidth="1"/>
    <col min="1034" max="1034" width="5.125" customWidth="1"/>
    <col min="1035" max="1036" width="6.125" customWidth="1"/>
    <col min="1037" max="1038" width="3.625" customWidth="1"/>
    <col min="1039" max="1040" width="6.125" customWidth="1"/>
    <col min="1041" max="1041" width="6" customWidth="1"/>
    <col min="1042" max="1042" width="7.5" customWidth="1"/>
    <col min="1043" max="1043" width="1.125" customWidth="1"/>
    <col min="1044" max="1044" width="6.125" customWidth="1"/>
    <col min="1045" max="1045" width="3.125" customWidth="1"/>
    <col min="1046" max="1046" width="6.125" customWidth="1"/>
    <col min="1047" max="1047" width="8.625" customWidth="1"/>
    <col min="1048" max="1048" width="50.125" customWidth="1"/>
    <col min="1049" max="1049" width="2.625" customWidth="1"/>
    <col min="1050" max="1050" width="8.5" customWidth="1"/>
    <col min="1281" max="1281" width="8.5" customWidth="1"/>
    <col min="1282" max="1282" width="2.5" customWidth="1"/>
    <col min="1283" max="1283" width="50" customWidth="1"/>
    <col min="1284" max="1284" width="8.625" customWidth="1"/>
    <col min="1285" max="1285" width="6.125" customWidth="1"/>
    <col min="1286" max="1286" width="3.125" customWidth="1"/>
    <col min="1287" max="1287" width="6.125" customWidth="1"/>
    <col min="1288" max="1288" width="1.125" customWidth="1"/>
    <col min="1289" max="1289" width="7.5" customWidth="1"/>
    <col min="1290" max="1290" width="5.125" customWidth="1"/>
    <col min="1291" max="1292" width="6.125" customWidth="1"/>
    <col min="1293" max="1294" width="3.625" customWidth="1"/>
    <col min="1295" max="1296" width="6.125" customWidth="1"/>
    <col min="1297" max="1297" width="6" customWidth="1"/>
    <col min="1298" max="1298" width="7.5" customWidth="1"/>
    <col min="1299" max="1299" width="1.125" customWidth="1"/>
    <col min="1300" max="1300" width="6.125" customWidth="1"/>
    <col min="1301" max="1301" width="3.125" customWidth="1"/>
    <col min="1302" max="1302" width="6.125" customWidth="1"/>
    <col min="1303" max="1303" width="8.625" customWidth="1"/>
    <col min="1304" max="1304" width="50.125" customWidth="1"/>
    <col min="1305" max="1305" width="2.625" customWidth="1"/>
    <col min="1306" max="1306" width="8.5" customWidth="1"/>
    <col min="1537" max="1537" width="8.5" customWidth="1"/>
    <col min="1538" max="1538" width="2.5" customWidth="1"/>
    <col min="1539" max="1539" width="50" customWidth="1"/>
    <col min="1540" max="1540" width="8.625" customWidth="1"/>
    <col min="1541" max="1541" width="6.125" customWidth="1"/>
    <col min="1542" max="1542" width="3.125" customWidth="1"/>
    <col min="1543" max="1543" width="6.125" customWidth="1"/>
    <col min="1544" max="1544" width="1.125" customWidth="1"/>
    <col min="1545" max="1545" width="7.5" customWidth="1"/>
    <col min="1546" max="1546" width="5.125" customWidth="1"/>
    <col min="1547" max="1548" width="6.125" customWidth="1"/>
    <col min="1549" max="1550" width="3.625" customWidth="1"/>
    <col min="1551" max="1552" width="6.125" customWidth="1"/>
    <col min="1553" max="1553" width="6" customWidth="1"/>
    <col min="1554" max="1554" width="7.5" customWidth="1"/>
    <col min="1555" max="1555" width="1.125" customWidth="1"/>
    <col min="1556" max="1556" width="6.125" customWidth="1"/>
    <col min="1557" max="1557" width="3.125" customWidth="1"/>
    <col min="1558" max="1558" width="6.125" customWidth="1"/>
    <col min="1559" max="1559" width="8.625" customWidth="1"/>
    <col min="1560" max="1560" width="50.125" customWidth="1"/>
    <col min="1561" max="1561" width="2.625" customWidth="1"/>
    <col min="1562" max="1562" width="8.5" customWidth="1"/>
    <col min="1793" max="1793" width="8.5" customWidth="1"/>
    <col min="1794" max="1794" width="2.5" customWidth="1"/>
    <col min="1795" max="1795" width="50" customWidth="1"/>
    <col min="1796" max="1796" width="8.625" customWidth="1"/>
    <col min="1797" max="1797" width="6.125" customWidth="1"/>
    <col min="1798" max="1798" width="3.125" customWidth="1"/>
    <col min="1799" max="1799" width="6.125" customWidth="1"/>
    <col min="1800" max="1800" width="1.125" customWidth="1"/>
    <col min="1801" max="1801" width="7.5" customWidth="1"/>
    <col min="1802" max="1802" width="5.125" customWidth="1"/>
    <col min="1803" max="1804" width="6.125" customWidth="1"/>
    <col min="1805" max="1806" width="3.625" customWidth="1"/>
    <col min="1807" max="1808" width="6.125" customWidth="1"/>
    <col min="1809" max="1809" width="6" customWidth="1"/>
    <col min="1810" max="1810" width="7.5" customWidth="1"/>
    <col min="1811" max="1811" width="1.125" customWidth="1"/>
    <col min="1812" max="1812" width="6.125" customWidth="1"/>
    <col min="1813" max="1813" width="3.125" customWidth="1"/>
    <col min="1814" max="1814" width="6.125" customWidth="1"/>
    <col min="1815" max="1815" width="8.625" customWidth="1"/>
    <col min="1816" max="1816" width="50.125" customWidth="1"/>
    <col min="1817" max="1817" width="2.625" customWidth="1"/>
    <col min="1818" max="1818" width="8.5" customWidth="1"/>
    <col min="2049" max="2049" width="8.5" customWidth="1"/>
    <col min="2050" max="2050" width="2.5" customWidth="1"/>
    <col min="2051" max="2051" width="50" customWidth="1"/>
    <col min="2052" max="2052" width="8.625" customWidth="1"/>
    <col min="2053" max="2053" width="6.125" customWidth="1"/>
    <col min="2054" max="2054" width="3.125" customWidth="1"/>
    <col min="2055" max="2055" width="6.125" customWidth="1"/>
    <col min="2056" max="2056" width="1.125" customWidth="1"/>
    <col min="2057" max="2057" width="7.5" customWidth="1"/>
    <col min="2058" max="2058" width="5.125" customWidth="1"/>
    <col min="2059" max="2060" width="6.125" customWidth="1"/>
    <col min="2061" max="2062" width="3.625" customWidth="1"/>
    <col min="2063" max="2064" width="6.125" customWidth="1"/>
    <col min="2065" max="2065" width="6" customWidth="1"/>
    <col min="2066" max="2066" width="7.5" customWidth="1"/>
    <col min="2067" max="2067" width="1.125" customWidth="1"/>
    <col min="2068" max="2068" width="6.125" customWidth="1"/>
    <col min="2069" max="2069" width="3.125" customWidth="1"/>
    <col min="2070" max="2070" width="6.125" customWidth="1"/>
    <col min="2071" max="2071" width="8.625" customWidth="1"/>
    <col min="2072" max="2072" width="50.125" customWidth="1"/>
    <col min="2073" max="2073" width="2.625" customWidth="1"/>
    <col min="2074" max="2074" width="8.5" customWidth="1"/>
    <col min="2305" max="2305" width="8.5" customWidth="1"/>
    <col min="2306" max="2306" width="2.5" customWidth="1"/>
    <col min="2307" max="2307" width="50" customWidth="1"/>
    <col min="2308" max="2308" width="8.625" customWidth="1"/>
    <col min="2309" max="2309" width="6.125" customWidth="1"/>
    <col min="2310" max="2310" width="3.125" customWidth="1"/>
    <col min="2311" max="2311" width="6.125" customWidth="1"/>
    <col min="2312" max="2312" width="1.125" customWidth="1"/>
    <col min="2313" max="2313" width="7.5" customWidth="1"/>
    <col min="2314" max="2314" width="5.125" customWidth="1"/>
    <col min="2315" max="2316" width="6.125" customWidth="1"/>
    <col min="2317" max="2318" width="3.625" customWidth="1"/>
    <col min="2319" max="2320" width="6.125" customWidth="1"/>
    <col min="2321" max="2321" width="6" customWidth="1"/>
    <col min="2322" max="2322" width="7.5" customWidth="1"/>
    <col min="2323" max="2323" width="1.125" customWidth="1"/>
    <col min="2324" max="2324" width="6.125" customWidth="1"/>
    <col min="2325" max="2325" width="3.125" customWidth="1"/>
    <col min="2326" max="2326" width="6.125" customWidth="1"/>
    <col min="2327" max="2327" width="8.625" customWidth="1"/>
    <col min="2328" max="2328" width="50.125" customWidth="1"/>
    <col min="2329" max="2329" width="2.625" customWidth="1"/>
    <col min="2330" max="2330" width="8.5" customWidth="1"/>
    <col min="2561" max="2561" width="8.5" customWidth="1"/>
    <col min="2562" max="2562" width="2.5" customWidth="1"/>
    <col min="2563" max="2563" width="50" customWidth="1"/>
    <col min="2564" max="2564" width="8.625" customWidth="1"/>
    <col min="2565" max="2565" width="6.125" customWidth="1"/>
    <col min="2566" max="2566" width="3.125" customWidth="1"/>
    <col min="2567" max="2567" width="6.125" customWidth="1"/>
    <col min="2568" max="2568" width="1.125" customWidth="1"/>
    <col min="2569" max="2569" width="7.5" customWidth="1"/>
    <col min="2570" max="2570" width="5.125" customWidth="1"/>
    <col min="2571" max="2572" width="6.125" customWidth="1"/>
    <col min="2573" max="2574" width="3.625" customWidth="1"/>
    <col min="2575" max="2576" width="6.125" customWidth="1"/>
    <col min="2577" max="2577" width="6" customWidth="1"/>
    <col min="2578" max="2578" width="7.5" customWidth="1"/>
    <col min="2579" max="2579" width="1.125" customWidth="1"/>
    <col min="2580" max="2580" width="6.125" customWidth="1"/>
    <col min="2581" max="2581" width="3.125" customWidth="1"/>
    <col min="2582" max="2582" width="6.125" customWidth="1"/>
    <col min="2583" max="2583" width="8.625" customWidth="1"/>
    <col min="2584" max="2584" width="50.125" customWidth="1"/>
    <col min="2585" max="2585" width="2.625" customWidth="1"/>
    <col min="2586" max="2586" width="8.5" customWidth="1"/>
    <col min="2817" max="2817" width="8.5" customWidth="1"/>
    <col min="2818" max="2818" width="2.5" customWidth="1"/>
    <col min="2819" max="2819" width="50" customWidth="1"/>
    <col min="2820" max="2820" width="8.625" customWidth="1"/>
    <col min="2821" max="2821" width="6.125" customWidth="1"/>
    <col min="2822" max="2822" width="3.125" customWidth="1"/>
    <col min="2823" max="2823" width="6.125" customWidth="1"/>
    <col min="2824" max="2824" width="1.125" customWidth="1"/>
    <col min="2825" max="2825" width="7.5" customWidth="1"/>
    <col min="2826" max="2826" width="5.125" customWidth="1"/>
    <col min="2827" max="2828" width="6.125" customWidth="1"/>
    <col min="2829" max="2830" width="3.625" customWidth="1"/>
    <col min="2831" max="2832" width="6.125" customWidth="1"/>
    <col min="2833" max="2833" width="6" customWidth="1"/>
    <col min="2834" max="2834" width="7.5" customWidth="1"/>
    <col min="2835" max="2835" width="1.125" customWidth="1"/>
    <col min="2836" max="2836" width="6.125" customWidth="1"/>
    <col min="2837" max="2837" width="3.125" customWidth="1"/>
    <col min="2838" max="2838" width="6.125" customWidth="1"/>
    <col min="2839" max="2839" width="8.625" customWidth="1"/>
    <col min="2840" max="2840" width="50.125" customWidth="1"/>
    <col min="2841" max="2841" width="2.625" customWidth="1"/>
    <col min="2842" max="2842" width="8.5" customWidth="1"/>
    <col min="3073" max="3073" width="8.5" customWidth="1"/>
    <col min="3074" max="3074" width="2.5" customWidth="1"/>
    <col min="3075" max="3075" width="50" customWidth="1"/>
    <col min="3076" max="3076" width="8.625" customWidth="1"/>
    <col min="3077" max="3077" width="6.125" customWidth="1"/>
    <col min="3078" max="3078" width="3.125" customWidth="1"/>
    <col min="3079" max="3079" width="6.125" customWidth="1"/>
    <col min="3080" max="3080" width="1.125" customWidth="1"/>
    <col min="3081" max="3081" width="7.5" customWidth="1"/>
    <col min="3082" max="3082" width="5.125" customWidth="1"/>
    <col min="3083" max="3084" width="6.125" customWidth="1"/>
    <col min="3085" max="3086" width="3.625" customWidth="1"/>
    <col min="3087" max="3088" width="6.125" customWidth="1"/>
    <col min="3089" max="3089" width="6" customWidth="1"/>
    <col min="3090" max="3090" width="7.5" customWidth="1"/>
    <col min="3091" max="3091" width="1.125" customWidth="1"/>
    <col min="3092" max="3092" width="6.125" customWidth="1"/>
    <col min="3093" max="3093" width="3.125" customWidth="1"/>
    <col min="3094" max="3094" width="6.125" customWidth="1"/>
    <col min="3095" max="3095" width="8.625" customWidth="1"/>
    <col min="3096" max="3096" width="50.125" customWidth="1"/>
    <col min="3097" max="3097" width="2.625" customWidth="1"/>
    <col min="3098" max="3098" width="8.5" customWidth="1"/>
    <col min="3329" max="3329" width="8.5" customWidth="1"/>
    <col min="3330" max="3330" width="2.5" customWidth="1"/>
    <col min="3331" max="3331" width="50" customWidth="1"/>
    <col min="3332" max="3332" width="8.625" customWidth="1"/>
    <col min="3333" max="3333" width="6.125" customWidth="1"/>
    <col min="3334" max="3334" width="3.125" customWidth="1"/>
    <col min="3335" max="3335" width="6.125" customWidth="1"/>
    <col min="3336" max="3336" width="1.125" customWidth="1"/>
    <col min="3337" max="3337" width="7.5" customWidth="1"/>
    <col min="3338" max="3338" width="5.125" customWidth="1"/>
    <col min="3339" max="3340" width="6.125" customWidth="1"/>
    <col min="3341" max="3342" width="3.625" customWidth="1"/>
    <col min="3343" max="3344" width="6.125" customWidth="1"/>
    <col min="3345" max="3345" width="6" customWidth="1"/>
    <col min="3346" max="3346" width="7.5" customWidth="1"/>
    <col min="3347" max="3347" width="1.125" customWidth="1"/>
    <col min="3348" max="3348" width="6.125" customWidth="1"/>
    <col min="3349" max="3349" width="3.125" customWidth="1"/>
    <col min="3350" max="3350" width="6.125" customWidth="1"/>
    <col min="3351" max="3351" width="8.625" customWidth="1"/>
    <col min="3352" max="3352" width="50.125" customWidth="1"/>
    <col min="3353" max="3353" width="2.625" customWidth="1"/>
    <col min="3354" max="3354" width="8.5" customWidth="1"/>
    <col min="3585" max="3585" width="8.5" customWidth="1"/>
    <col min="3586" max="3586" width="2.5" customWidth="1"/>
    <col min="3587" max="3587" width="50" customWidth="1"/>
    <col min="3588" max="3588" width="8.625" customWidth="1"/>
    <col min="3589" max="3589" width="6.125" customWidth="1"/>
    <col min="3590" max="3590" width="3.125" customWidth="1"/>
    <col min="3591" max="3591" width="6.125" customWidth="1"/>
    <col min="3592" max="3592" width="1.125" customWidth="1"/>
    <col min="3593" max="3593" width="7.5" customWidth="1"/>
    <col min="3594" max="3594" width="5.125" customWidth="1"/>
    <col min="3595" max="3596" width="6.125" customWidth="1"/>
    <col min="3597" max="3598" width="3.625" customWidth="1"/>
    <col min="3599" max="3600" width="6.125" customWidth="1"/>
    <col min="3601" max="3601" width="6" customWidth="1"/>
    <col min="3602" max="3602" width="7.5" customWidth="1"/>
    <col min="3603" max="3603" width="1.125" customWidth="1"/>
    <col min="3604" max="3604" width="6.125" customWidth="1"/>
    <col min="3605" max="3605" width="3.125" customWidth="1"/>
    <col min="3606" max="3606" width="6.125" customWidth="1"/>
    <col min="3607" max="3607" width="8.625" customWidth="1"/>
    <col min="3608" max="3608" width="50.125" customWidth="1"/>
    <col min="3609" max="3609" width="2.625" customWidth="1"/>
    <col min="3610" max="3610" width="8.5" customWidth="1"/>
    <col min="3841" max="3841" width="8.5" customWidth="1"/>
    <col min="3842" max="3842" width="2.5" customWidth="1"/>
    <col min="3843" max="3843" width="50" customWidth="1"/>
    <col min="3844" max="3844" width="8.625" customWidth="1"/>
    <col min="3845" max="3845" width="6.125" customWidth="1"/>
    <col min="3846" max="3846" width="3.125" customWidth="1"/>
    <col min="3847" max="3847" width="6.125" customWidth="1"/>
    <col min="3848" max="3848" width="1.125" customWidth="1"/>
    <col min="3849" max="3849" width="7.5" customWidth="1"/>
    <col min="3850" max="3850" width="5.125" customWidth="1"/>
    <col min="3851" max="3852" width="6.125" customWidth="1"/>
    <col min="3853" max="3854" width="3.625" customWidth="1"/>
    <col min="3855" max="3856" width="6.125" customWidth="1"/>
    <col min="3857" max="3857" width="6" customWidth="1"/>
    <col min="3858" max="3858" width="7.5" customWidth="1"/>
    <col min="3859" max="3859" width="1.125" customWidth="1"/>
    <col min="3860" max="3860" width="6.125" customWidth="1"/>
    <col min="3861" max="3861" width="3.125" customWidth="1"/>
    <col min="3862" max="3862" width="6.125" customWidth="1"/>
    <col min="3863" max="3863" width="8.625" customWidth="1"/>
    <col min="3864" max="3864" width="50.125" customWidth="1"/>
    <col min="3865" max="3865" width="2.625" customWidth="1"/>
    <col min="3866" max="3866" width="8.5" customWidth="1"/>
    <col min="4097" max="4097" width="8.5" customWidth="1"/>
    <col min="4098" max="4098" width="2.5" customWidth="1"/>
    <col min="4099" max="4099" width="50" customWidth="1"/>
    <col min="4100" max="4100" width="8.625" customWidth="1"/>
    <col min="4101" max="4101" width="6.125" customWidth="1"/>
    <col min="4102" max="4102" width="3.125" customWidth="1"/>
    <col min="4103" max="4103" width="6.125" customWidth="1"/>
    <col min="4104" max="4104" width="1.125" customWidth="1"/>
    <col min="4105" max="4105" width="7.5" customWidth="1"/>
    <col min="4106" max="4106" width="5.125" customWidth="1"/>
    <col min="4107" max="4108" width="6.125" customWidth="1"/>
    <col min="4109" max="4110" width="3.625" customWidth="1"/>
    <col min="4111" max="4112" width="6.125" customWidth="1"/>
    <col min="4113" max="4113" width="6" customWidth="1"/>
    <col min="4114" max="4114" width="7.5" customWidth="1"/>
    <col min="4115" max="4115" width="1.125" customWidth="1"/>
    <col min="4116" max="4116" width="6.125" customWidth="1"/>
    <col min="4117" max="4117" width="3.125" customWidth="1"/>
    <col min="4118" max="4118" width="6.125" customWidth="1"/>
    <col min="4119" max="4119" width="8.625" customWidth="1"/>
    <col min="4120" max="4120" width="50.125" customWidth="1"/>
    <col min="4121" max="4121" width="2.625" customWidth="1"/>
    <col min="4122" max="4122" width="8.5" customWidth="1"/>
    <col min="4353" max="4353" width="8.5" customWidth="1"/>
    <col min="4354" max="4354" width="2.5" customWidth="1"/>
    <col min="4355" max="4355" width="50" customWidth="1"/>
    <col min="4356" max="4356" width="8.625" customWidth="1"/>
    <col min="4357" max="4357" width="6.125" customWidth="1"/>
    <col min="4358" max="4358" width="3.125" customWidth="1"/>
    <col min="4359" max="4359" width="6.125" customWidth="1"/>
    <col min="4360" max="4360" width="1.125" customWidth="1"/>
    <col min="4361" max="4361" width="7.5" customWidth="1"/>
    <col min="4362" max="4362" width="5.125" customWidth="1"/>
    <col min="4363" max="4364" width="6.125" customWidth="1"/>
    <col min="4365" max="4366" width="3.625" customWidth="1"/>
    <col min="4367" max="4368" width="6.125" customWidth="1"/>
    <col min="4369" max="4369" width="6" customWidth="1"/>
    <col min="4370" max="4370" width="7.5" customWidth="1"/>
    <col min="4371" max="4371" width="1.125" customWidth="1"/>
    <col min="4372" max="4372" width="6.125" customWidth="1"/>
    <col min="4373" max="4373" width="3.125" customWidth="1"/>
    <col min="4374" max="4374" width="6.125" customWidth="1"/>
    <col min="4375" max="4375" width="8.625" customWidth="1"/>
    <col min="4376" max="4376" width="50.125" customWidth="1"/>
    <col min="4377" max="4377" width="2.625" customWidth="1"/>
    <col min="4378" max="4378" width="8.5" customWidth="1"/>
    <col min="4609" max="4609" width="8.5" customWidth="1"/>
    <col min="4610" max="4610" width="2.5" customWidth="1"/>
    <col min="4611" max="4611" width="50" customWidth="1"/>
    <col min="4612" max="4612" width="8.625" customWidth="1"/>
    <col min="4613" max="4613" width="6.125" customWidth="1"/>
    <col min="4614" max="4614" width="3.125" customWidth="1"/>
    <col min="4615" max="4615" width="6.125" customWidth="1"/>
    <col min="4616" max="4616" width="1.125" customWidth="1"/>
    <col min="4617" max="4617" width="7.5" customWidth="1"/>
    <col min="4618" max="4618" width="5.125" customWidth="1"/>
    <col min="4619" max="4620" width="6.125" customWidth="1"/>
    <col min="4621" max="4622" width="3.625" customWidth="1"/>
    <col min="4623" max="4624" width="6.125" customWidth="1"/>
    <col min="4625" max="4625" width="6" customWidth="1"/>
    <col min="4626" max="4626" width="7.5" customWidth="1"/>
    <col min="4627" max="4627" width="1.125" customWidth="1"/>
    <col min="4628" max="4628" width="6.125" customWidth="1"/>
    <col min="4629" max="4629" width="3.125" customWidth="1"/>
    <col min="4630" max="4630" width="6.125" customWidth="1"/>
    <col min="4631" max="4631" width="8.625" customWidth="1"/>
    <col min="4632" max="4632" width="50.125" customWidth="1"/>
    <col min="4633" max="4633" width="2.625" customWidth="1"/>
    <col min="4634" max="4634" width="8.5" customWidth="1"/>
    <col min="4865" max="4865" width="8.5" customWidth="1"/>
    <col min="4866" max="4866" width="2.5" customWidth="1"/>
    <col min="4867" max="4867" width="50" customWidth="1"/>
    <col min="4868" max="4868" width="8.625" customWidth="1"/>
    <col min="4869" max="4869" width="6.125" customWidth="1"/>
    <col min="4870" max="4870" width="3.125" customWidth="1"/>
    <col min="4871" max="4871" width="6.125" customWidth="1"/>
    <col min="4872" max="4872" width="1.125" customWidth="1"/>
    <col min="4873" max="4873" width="7.5" customWidth="1"/>
    <col min="4874" max="4874" width="5.125" customWidth="1"/>
    <col min="4875" max="4876" width="6.125" customWidth="1"/>
    <col min="4877" max="4878" width="3.625" customWidth="1"/>
    <col min="4879" max="4880" width="6.125" customWidth="1"/>
    <col min="4881" max="4881" width="6" customWidth="1"/>
    <col min="4882" max="4882" width="7.5" customWidth="1"/>
    <col min="4883" max="4883" width="1.125" customWidth="1"/>
    <col min="4884" max="4884" width="6.125" customWidth="1"/>
    <col min="4885" max="4885" width="3.125" customWidth="1"/>
    <col min="4886" max="4886" width="6.125" customWidth="1"/>
    <col min="4887" max="4887" width="8.625" customWidth="1"/>
    <col min="4888" max="4888" width="50.125" customWidth="1"/>
    <col min="4889" max="4889" width="2.625" customWidth="1"/>
    <col min="4890" max="4890" width="8.5" customWidth="1"/>
    <col min="5121" max="5121" width="8.5" customWidth="1"/>
    <col min="5122" max="5122" width="2.5" customWidth="1"/>
    <col min="5123" max="5123" width="50" customWidth="1"/>
    <col min="5124" max="5124" width="8.625" customWidth="1"/>
    <col min="5125" max="5125" width="6.125" customWidth="1"/>
    <col min="5126" max="5126" width="3.125" customWidth="1"/>
    <col min="5127" max="5127" width="6.125" customWidth="1"/>
    <col min="5128" max="5128" width="1.125" customWidth="1"/>
    <col min="5129" max="5129" width="7.5" customWidth="1"/>
    <col min="5130" max="5130" width="5.125" customWidth="1"/>
    <col min="5131" max="5132" width="6.125" customWidth="1"/>
    <col min="5133" max="5134" width="3.625" customWidth="1"/>
    <col min="5135" max="5136" width="6.125" customWidth="1"/>
    <col min="5137" max="5137" width="6" customWidth="1"/>
    <col min="5138" max="5138" width="7.5" customWidth="1"/>
    <col min="5139" max="5139" width="1.125" customWidth="1"/>
    <col min="5140" max="5140" width="6.125" customWidth="1"/>
    <col min="5141" max="5141" width="3.125" customWidth="1"/>
    <col min="5142" max="5142" width="6.125" customWidth="1"/>
    <col min="5143" max="5143" width="8.625" customWidth="1"/>
    <col min="5144" max="5144" width="50.125" customWidth="1"/>
    <col min="5145" max="5145" width="2.625" customWidth="1"/>
    <col min="5146" max="5146" width="8.5" customWidth="1"/>
    <col min="5377" max="5377" width="8.5" customWidth="1"/>
    <col min="5378" max="5378" width="2.5" customWidth="1"/>
    <col min="5379" max="5379" width="50" customWidth="1"/>
    <col min="5380" max="5380" width="8.625" customWidth="1"/>
    <col min="5381" max="5381" width="6.125" customWidth="1"/>
    <col min="5382" max="5382" width="3.125" customWidth="1"/>
    <col min="5383" max="5383" width="6.125" customWidth="1"/>
    <col min="5384" max="5384" width="1.125" customWidth="1"/>
    <col min="5385" max="5385" width="7.5" customWidth="1"/>
    <col min="5386" max="5386" width="5.125" customWidth="1"/>
    <col min="5387" max="5388" width="6.125" customWidth="1"/>
    <col min="5389" max="5390" width="3.625" customWidth="1"/>
    <col min="5391" max="5392" width="6.125" customWidth="1"/>
    <col min="5393" max="5393" width="6" customWidth="1"/>
    <col min="5394" max="5394" width="7.5" customWidth="1"/>
    <col min="5395" max="5395" width="1.125" customWidth="1"/>
    <col min="5396" max="5396" width="6.125" customWidth="1"/>
    <col min="5397" max="5397" width="3.125" customWidth="1"/>
    <col min="5398" max="5398" width="6.125" customWidth="1"/>
    <col min="5399" max="5399" width="8.625" customWidth="1"/>
    <col min="5400" max="5400" width="50.125" customWidth="1"/>
    <col min="5401" max="5401" width="2.625" customWidth="1"/>
    <col min="5402" max="5402" width="8.5" customWidth="1"/>
    <col min="5633" max="5633" width="8.5" customWidth="1"/>
    <col min="5634" max="5634" width="2.5" customWidth="1"/>
    <col min="5635" max="5635" width="50" customWidth="1"/>
    <col min="5636" max="5636" width="8.625" customWidth="1"/>
    <col min="5637" max="5637" width="6.125" customWidth="1"/>
    <col min="5638" max="5638" width="3.125" customWidth="1"/>
    <col min="5639" max="5639" width="6.125" customWidth="1"/>
    <col min="5640" max="5640" width="1.125" customWidth="1"/>
    <col min="5641" max="5641" width="7.5" customWidth="1"/>
    <col min="5642" max="5642" width="5.125" customWidth="1"/>
    <col min="5643" max="5644" width="6.125" customWidth="1"/>
    <col min="5645" max="5646" width="3.625" customWidth="1"/>
    <col min="5647" max="5648" width="6.125" customWidth="1"/>
    <col min="5649" max="5649" width="6" customWidth="1"/>
    <col min="5650" max="5650" width="7.5" customWidth="1"/>
    <col min="5651" max="5651" width="1.125" customWidth="1"/>
    <col min="5652" max="5652" width="6.125" customWidth="1"/>
    <col min="5653" max="5653" width="3.125" customWidth="1"/>
    <col min="5654" max="5654" width="6.125" customWidth="1"/>
    <col min="5655" max="5655" width="8.625" customWidth="1"/>
    <col min="5656" max="5656" width="50.125" customWidth="1"/>
    <col min="5657" max="5657" width="2.625" customWidth="1"/>
    <col min="5658" max="5658" width="8.5" customWidth="1"/>
    <col min="5889" max="5889" width="8.5" customWidth="1"/>
    <col min="5890" max="5890" width="2.5" customWidth="1"/>
    <col min="5891" max="5891" width="50" customWidth="1"/>
    <col min="5892" max="5892" width="8.625" customWidth="1"/>
    <col min="5893" max="5893" width="6.125" customWidth="1"/>
    <col min="5894" max="5894" width="3.125" customWidth="1"/>
    <col min="5895" max="5895" width="6.125" customWidth="1"/>
    <col min="5896" max="5896" width="1.125" customWidth="1"/>
    <col min="5897" max="5897" width="7.5" customWidth="1"/>
    <col min="5898" max="5898" width="5.125" customWidth="1"/>
    <col min="5899" max="5900" width="6.125" customWidth="1"/>
    <col min="5901" max="5902" width="3.625" customWidth="1"/>
    <col min="5903" max="5904" width="6.125" customWidth="1"/>
    <col min="5905" max="5905" width="6" customWidth="1"/>
    <col min="5906" max="5906" width="7.5" customWidth="1"/>
    <col min="5907" max="5907" width="1.125" customWidth="1"/>
    <col min="5908" max="5908" width="6.125" customWidth="1"/>
    <col min="5909" max="5909" width="3.125" customWidth="1"/>
    <col min="5910" max="5910" width="6.125" customWidth="1"/>
    <col min="5911" max="5911" width="8.625" customWidth="1"/>
    <col min="5912" max="5912" width="50.125" customWidth="1"/>
    <col min="5913" max="5913" width="2.625" customWidth="1"/>
    <col min="5914" max="5914" width="8.5" customWidth="1"/>
    <col min="6145" max="6145" width="8.5" customWidth="1"/>
    <col min="6146" max="6146" width="2.5" customWidth="1"/>
    <col min="6147" max="6147" width="50" customWidth="1"/>
    <col min="6148" max="6148" width="8.625" customWidth="1"/>
    <col min="6149" max="6149" width="6.125" customWidth="1"/>
    <col min="6150" max="6150" width="3.125" customWidth="1"/>
    <col min="6151" max="6151" width="6.125" customWidth="1"/>
    <col min="6152" max="6152" width="1.125" customWidth="1"/>
    <col min="6153" max="6153" width="7.5" customWidth="1"/>
    <col min="6154" max="6154" width="5.125" customWidth="1"/>
    <col min="6155" max="6156" width="6.125" customWidth="1"/>
    <col min="6157" max="6158" width="3.625" customWidth="1"/>
    <col min="6159" max="6160" width="6.125" customWidth="1"/>
    <col min="6161" max="6161" width="6" customWidth="1"/>
    <col min="6162" max="6162" width="7.5" customWidth="1"/>
    <col min="6163" max="6163" width="1.125" customWidth="1"/>
    <col min="6164" max="6164" width="6.125" customWidth="1"/>
    <col min="6165" max="6165" width="3.125" customWidth="1"/>
    <col min="6166" max="6166" width="6.125" customWidth="1"/>
    <col min="6167" max="6167" width="8.625" customWidth="1"/>
    <col min="6168" max="6168" width="50.125" customWidth="1"/>
    <col min="6169" max="6169" width="2.625" customWidth="1"/>
    <col min="6170" max="6170" width="8.5" customWidth="1"/>
    <col min="6401" max="6401" width="8.5" customWidth="1"/>
    <col min="6402" max="6402" width="2.5" customWidth="1"/>
    <col min="6403" max="6403" width="50" customWidth="1"/>
    <col min="6404" max="6404" width="8.625" customWidth="1"/>
    <col min="6405" max="6405" width="6.125" customWidth="1"/>
    <col min="6406" max="6406" width="3.125" customWidth="1"/>
    <col min="6407" max="6407" width="6.125" customWidth="1"/>
    <col min="6408" max="6408" width="1.125" customWidth="1"/>
    <col min="6409" max="6409" width="7.5" customWidth="1"/>
    <col min="6410" max="6410" width="5.125" customWidth="1"/>
    <col min="6411" max="6412" width="6.125" customWidth="1"/>
    <col min="6413" max="6414" width="3.625" customWidth="1"/>
    <col min="6415" max="6416" width="6.125" customWidth="1"/>
    <col min="6417" max="6417" width="6" customWidth="1"/>
    <col min="6418" max="6418" width="7.5" customWidth="1"/>
    <col min="6419" max="6419" width="1.125" customWidth="1"/>
    <col min="6420" max="6420" width="6.125" customWidth="1"/>
    <col min="6421" max="6421" width="3.125" customWidth="1"/>
    <col min="6422" max="6422" width="6.125" customWidth="1"/>
    <col min="6423" max="6423" width="8.625" customWidth="1"/>
    <col min="6424" max="6424" width="50.125" customWidth="1"/>
    <col min="6425" max="6425" width="2.625" customWidth="1"/>
    <col min="6426" max="6426" width="8.5" customWidth="1"/>
    <col min="6657" max="6657" width="8.5" customWidth="1"/>
    <col min="6658" max="6658" width="2.5" customWidth="1"/>
    <col min="6659" max="6659" width="50" customWidth="1"/>
    <col min="6660" max="6660" width="8.625" customWidth="1"/>
    <col min="6661" max="6661" width="6.125" customWidth="1"/>
    <col min="6662" max="6662" width="3.125" customWidth="1"/>
    <col min="6663" max="6663" width="6.125" customWidth="1"/>
    <col min="6664" max="6664" width="1.125" customWidth="1"/>
    <col min="6665" max="6665" width="7.5" customWidth="1"/>
    <col min="6666" max="6666" width="5.125" customWidth="1"/>
    <col min="6667" max="6668" width="6.125" customWidth="1"/>
    <col min="6669" max="6670" width="3.625" customWidth="1"/>
    <col min="6671" max="6672" width="6.125" customWidth="1"/>
    <col min="6673" max="6673" width="6" customWidth="1"/>
    <col min="6674" max="6674" width="7.5" customWidth="1"/>
    <col min="6675" max="6675" width="1.125" customWidth="1"/>
    <col min="6676" max="6676" width="6.125" customWidth="1"/>
    <col min="6677" max="6677" width="3.125" customWidth="1"/>
    <col min="6678" max="6678" width="6.125" customWidth="1"/>
    <col min="6679" max="6679" width="8.625" customWidth="1"/>
    <col min="6680" max="6680" width="50.125" customWidth="1"/>
    <col min="6681" max="6681" width="2.625" customWidth="1"/>
    <col min="6682" max="6682" width="8.5" customWidth="1"/>
    <col min="6913" max="6913" width="8.5" customWidth="1"/>
    <col min="6914" max="6914" width="2.5" customWidth="1"/>
    <col min="6915" max="6915" width="50" customWidth="1"/>
    <col min="6916" max="6916" width="8.625" customWidth="1"/>
    <col min="6917" max="6917" width="6.125" customWidth="1"/>
    <col min="6918" max="6918" width="3.125" customWidth="1"/>
    <col min="6919" max="6919" width="6.125" customWidth="1"/>
    <col min="6920" max="6920" width="1.125" customWidth="1"/>
    <col min="6921" max="6921" width="7.5" customWidth="1"/>
    <col min="6922" max="6922" width="5.125" customWidth="1"/>
    <col min="6923" max="6924" width="6.125" customWidth="1"/>
    <col min="6925" max="6926" width="3.625" customWidth="1"/>
    <col min="6927" max="6928" width="6.125" customWidth="1"/>
    <col min="6929" max="6929" width="6" customWidth="1"/>
    <col min="6930" max="6930" width="7.5" customWidth="1"/>
    <col min="6931" max="6931" width="1.125" customWidth="1"/>
    <col min="6932" max="6932" width="6.125" customWidth="1"/>
    <col min="6933" max="6933" width="3.125" customWidth="1"/>
    <col min="6934" max="6934" width="6.125" customWidth="1"/>
    <col min="6935" max="6935" width="8.625" customWidth="1"/>
    <col min="6936" max="6936" width="50.125" customWidth="1"/>
    <col min="6937" max="6937" width="2.625" customWidth="1"/>
    <col min="6938" max="6938" width="8.5" customWidth="1"/>
    <col min="7169" max="7169" width="8.5" customWidth="1"/>
    <col min="7170" max="7170" width="2.5" customWidth="1"/>
    <col min="7171" max="7171" width="50" customWidth="1"/>
    <col min="7172" max="7172" width="8.625" customWidth="1"/>
    <col min="7173" max="7173" width="6.125" customWidth="1"/>
    <col min="7174" max="7174" width="3.125" customWidth="1"/>
    <col min="7175" max="7175" width="6.125" customWidth="1"/>
    <col min="7176" max="7176" width="1.125" customWidth="1"/>
    <col min="7177" max="7177" width="7.5" customWidth="1"/>
    <col min="7178" max="7178" width="5.125" customWidth="1"/>
    <col min="7179" max="7180" width="6.125" customWidth="1"/>
    <col min="7181" max="7182" width="3.625" customWidth="1"/>
    <col min="7183" max="7184" width="6.125" customWidth="1"/>
    <col min="7185" max="7185" width="6" customWidth="1"/>
    <col min="7186" max="7186" width="7.5" customWidth="1"/>
    <col min="7187" max="7187" width="1.125" customWidth="1"/>
    <col min="7188" max="7188" width="6.125" customWidth="1"/>
    <col min="7189" max="7189" width="3.125" customWidth="1"/>
    <col min="7190" max="7190" width="6.125" customWidth="1"/>
    <col min="7191" max="7191" width="8.625" customWidth="1"/>
    <col min="7192" max="7192" width="50.125" customWidth="1"/>
    <col min="7193" max="7193" width="2.625" customWidth="1"/>
    <col min="7194" max="7194" width="8.5" customWidth="1"/>
    <col min="7425" max="7425" width="8.5" customWidth="1"/>
    <col min="7426" max="7426" width="2.5" customWidth="1"/>
    <col min="7427" max="7427" width="50" customWidth="1"/>
    <col min="7428" max="7428" width="8.625" customWidth="1"/>
    <col min="7429" max="7429" width="6.125" customWidth="1"/>
    <col min="7430" max="7430" width="3.125" customWidth="1"/>
    <col min="7431" max="7431" width="6.125" customWidth="1"/>
    <col min="7432" max="7432" width="1.125" customWidth="1"/>
    <col min="7433" max="7433" width="7.5" customWidth="1"/>
    <col min="7434" max="7434" width="5.125" customWidth="1"/>
    <col min="7435" max="7436" width="6.125" customWidth="1"/>
    <col min="7437" max="7438" width="3.625" customWidth="1"/>
    <col min="7439" max="7440" width="6.125" customWidth="1"/>
    <col min="7441" max="7441" width="6" customWidth="1"/>
    <col min="7442" max="7442" width="7.5" customWidth="1"/>
    <col min="7443" max="7443" width="1.125" customWidth="1"/>
    <col min="7444" max="7444" width="6.125" customWidth="1"/>
    <col min="7445" max="7445" width="3.125" customWidth="1"/>
    <col min="7446" max="7446" width="6.125" customWidth="1"/>
    <col min="7447" max="7447" width="8.625" customWidth="1"/>
    <col min="7448" max="7448" width="50.125" customWidth="1"/>
    <col min="7449" max="7449" width="2.625" customWidth="1"/>
    <col min="7450" max="7450" width="8.5" customWidth="1"/>
    <col min="7681" max="7681" width="8.5" customWidth="1"/>
    <col min="7682" max="7682" width="2.5" customWidth="1"/>
    <col min="7683" max="7683" width="50" customWidth="1"/>
    <col min="7684" max="7684" width="8.625" customWidth="1"/>
    <col min="7685" max="7685" width="6.125" customWidth="1"/>
    <col min="7686" max="7686" width="3.125" customWidth="1"/>
    <col min="7687" max="7687" width="6.125" customWidth="1"/>
    <col min="7688" max="7688" width="1.125" customWidth="1"/>
    <col min="7689" max="7689" width="7.5" customWidth="1"/>
    <col min="7690" max="7690" width="5.125" customWidth="1"/>
    <col min="7691" max="7692" width="6.125" customWidth="1"/>
    <col min="7693" max="7694" width="3.625" customWidth="1"/>
    <col min="7695" max="7696" width="6.125" customWidth="1"/>
    <col min="7697" max="7697" width="6" customWidth="1"/>
    <col min="7698" max="7698" width="7.5" customWidth="1"/>
    <col min="7699" max="7699" width="1.125" customWidth="1"/>
    <col min="7700" max="7700" width="6.125" customWidth="1"/>
    <col min="7701" max="7701" width="3.125" customWidth="1"/>
    <col min="7702" max="7702" width="6.125" customWidth="1"/>
    <col min="7703" max="7703" width="8.625" customWidth="1"/>
    <col min="7704" max="7704" width="50.125" customWidth="1"/>
    <col min="7705" max="7705" width="2.625" customWidth="1"/>
    <col min="7706" max="7706" width="8.5" customWidth="1"/>
    <col min="7937" max="7937" width="8.5" customWidth="1"/>
    <col min="7938" max="7938" width="2.5" customWidth="1"/>
    <col min="7939" max="7939" width="50" customWidth="1"/>
    <col min="7940" max="7940" width="8.625" customWidth="1"/>
    <col min="7941" max="7941" width="6.125" customWidth="1"/>
    <col min="7942" max="7942" width="3.125" customWidth="1"/>
    <col min="7943" max="7943" width="6.125" customWidth="1"/>
    <col min="7944" max="7944" width="1.125" customWidth="1"/>
    <col min="7945" max="7945" width="7.5" customWidth="1"/>
    <col min="7946" max="7946" width="5.125" customWidth="1"/>
    <col min="7947" max="7948" width="6.125" customWidth="1"/>
    <col min="7949" max="7950" width="3.625" customWidth="1"/>
    <col min="7951" max="7952" width="6.125" customWidth="1"/>
    <col min="7953" max="7953" width="6" customWidth="1"/>
    <col min="7954" max="7954" width="7.5" customWidth="1"/>
    <col min="7955" max="7955" width="1.125" customWidth="1"/>
    <col min="7956" max="7956" width="6.125" customWidth="1"/>
    <col min="7957" max="7957" width="3.125" customWidth="1"/>
    <col min="7958" max="7958" width="6.125" customWidth="1"/>
    <col min="7959" max="7959" width="8.625" customWidth="1"/>
    <col min="7960" max="7960" width="50.125" customWidth="1"/>
    <col min="7961" max="7961" width="2.625" customWidth="1"/>
    <col min="7962" max="7962" width="8.5" customWidth="1"/>
    <col min="8193" max="8193" width="8.5" customWidth="1"/>
    <col min="8194" max="8194" width="2.5" customWidth="1"/>
    <col min="8195" max="8195" width="50" customWidth="1"/>
    <col min="8196" max="8196" width="8.625" customWidth="1"/>
    <col min="8197" max="8197" width="6.125" customWidth="1"/>
    <col min="8198" max="8198" width="3.125" customWidth="1"/>
    <col min="8199" max="8199" width="6.125" customWidth="1"/>
    <col min="8200" max="8200" width="1.125" customWidth="1"/>
    <col min="8201" max="8201" width="7.5" customWidth="1"/>
    <col min="8202" max="8202" width="5.125" customWidth="1"/>
    <col min="8203" max="8204" width="6.125" customWidth="1"/>
    <col min="8205" max="8206" width="3.625" customWidth="1"/>
    <col min="8207" max="8208" width="6.125" customWidth="1"/>
    <col min="8209" max="8209" width="6" customWidth="1"/>
    <col min="8210" max="8210" width="7.5" customWidth="1"/>
    <col min="8211" max="8211" width="1.125" customWidth="1"/>
    <col min="8212" max="8212" width="6.125" customWidth="1"/>
    <col min="8213" max="8213" width="3.125" customWidth="1"/>
    <col min="8214" max="8214" width="6.125" customWidth="1"/>
    <col min="8215" max="8215" width="8.625" customWidth="1"/>
    <col min="8216" max="8216" width="50.125" customWidth="1"/>
    <col min="8217" max="8217" width="2.625" customWidth="1"/>
    <col min="8218" max="8218" width="8.5" customWidth="1"/>
    <col min="8449" max="8449" width="8.5" customWidth="1"/>
    <col min="8450" max="8450" width="2.5" customWidth="1"/>
    <col min="8451" max="8451" width="50" customWidth="1"/>
    <col min="8452" max="8452" width="8.625" customWidth="1"/>
    <col min="8453" max="8453" width="6.125" customWidth="1"/>
    <col min="8454" max="8454" width="3.125" customWidth="1"/>
    <col min="8455" max="8455" width="6.125" customWidth="1"/>
    <col min="8456" max="8456" width="1.125" customWidth="1"/>
    <col min="8457" max="8457" width="7.5" customWidth="1"/>
    <col min="8458" max="8458" width="5.125" customWidth="1"/>
    <col min="8459" max="8460" width="6.125" customWidth="1"/>
    <col min="8461" max="8462" width="3.625" customWidth="1"/>
    <col min="8463" max="8464" width="6.125" customWidth="1"/>
    <col min="8465" max="8465" width="6" customWidth="1"/>
    <col min="8466" max="8466" width="7.5" customWidth="1"/>
    <col min="8467" max="8467" width="1.125" customWidth="1"/>
    <col min="8468" max="8468" width="6.125" customWidth="1"/>
    <col min="8469" max="8469" width="3.125" customWidth="1"/>
    <col min="8470" max="8470" width="6.125" customWidth="1"/>
    <col min="8471" max="8471" width="8.625" customWidth="1"/>
    <col min="8472" max="8472" width="50.125" customWidth="1"/>
    <col min="8473" max="8473" width="2.625" customWidth="1"/>
    <col min="8474" max="8474" width="8.5" customWidth="1"/>
    <col min="8705" max="8705" width="8.5" customWidth="1"/>
    <col min="8706" max="8706" width="2.5" customWidth="1"/>
    <col min="8707" max="8707" width="50" customWidth="1"/>
    <col min="8708" max="8708" width="8.625" customWidth="1"/>
    <col min="8709" max="8709" width="6.125" customWidth="1"/>
    <col min="8710" max="8710" width="3.125" customWidth="1"/>
    <col min="8711" max="8711" width="6.125" customWidth="1"/>
    <col min="8712" max="8712" width="1.125" customWidth="1"/>
    <col min="8713" max="8713" width="7.5" customWidth="1"/>
    <col min="8714" max="8714" width="5.125" customWidth="1"/>
    <col min="8715" max="8716" width="6.125" customWidth="1"/>
    <col min="8717" max="8718" width="3.625" customWidth="1"/>
    <col min="8719" max="8720" width="6.125" customWidth="1"/>
    <col min="8721" max="8721" width="6" customWidth="1"/>
    <col min="8722" max="8722" width="7.5" customWidth="1"/>
    <col min="8723" max="8723" width="1.125" customWidth="1"/>
    <col min="8724" max="8724" width="6.125" customWidth="1"/>
    <col min="8725" max="8725" width="3.125" customWidth="1"/>
    <col min="8726" max="8726" width="6.125" customWidth="1"/>
    <col min="8727" max="8727" width="8.625" customWidth="1"/>
    <col min="8728" max="8728" width="50.125" customWidth="1"/>
    <col min="8729" max="8729" width="2.625" customWidth="1"/>
    <col min="8730" max="8730" width="8.5" customWidth="1"/>
    <col min="8961" max="8961" width="8.5" customWidth="1"/>
    <col min="8962" max="8962" width="2.5" customWidth="1"/>
    <col min="8963" max="8963" width="50" customWidth="1"/>
    <col min="8964" max="8964" width="8.625" customWidth="1"/>
    <col min="8965" max="8965" width="6.125" customWidth="1"/>
    <col min="8966" max="8966" width="3.125" customWidth="1"/>
    <col min="8967" max="8967" width="6.125" customWidth="1"/>
    <col min="8968" max="8968" width="1.125" customWidth="1"/>
    <col min="8969" max="8969" width="7.5" customWidth="1"/>
    <col min="8970" max="8970" width="5.125" customWidth="1"/>
    <col min="8971" max="8972" width="6.125" customWidth="1"/>
    <col min="8973" max="8974" width="3.625" customWidth="1"/>
    <col min="8975" max="8976" width="6.125" customWidth="1"/>
    <col min="8977" max="8977" width="6" customWidth="1"/>
    <col min="8978" max="8978" width="7.5" customWidth="1"/>
    <col min="8979" max="8979" width="1.125" customWidth="1"/>
    <col min="8980" max="8980" width="6.125" customWidth="1"/>
    <col min="8981" max="8981" width="3.125" customWidth="1"/>
    <col min="8982" max="8982" width="6.125" customWidth="1"/>
    <col min="8983" max="8983" width="8.625" customWidth="1"/>
    <col min="8984" max="8984" width="50.125" customWidth="1"/>
    <col min="8985" max="8985" width="2.625" customWidth="1"/>
    <col min="8986" max="8986" width="8.5" customWidth="1"/>
    <col min="9217" max="9217" width="8.5" customWidth="1"/>
    <col min="9218" max="9218" width="2.5" customWidth="1"/>
    <col min="9219" max="9219" width="50" customWidth="1"/>
    <col min="9220" max="9220" width="8.625" customWidth="1"/>
    <col min="9221" max="9221" width="6.125" customWidth="1"/>
    <col min="9222" max="9222" width="3.125" customWidth="1"/>
    <col min="9223" max="9223" width="6.125" customWidth="1"/>
    <col min="9224" max="9224" width="1.125" customWidth="1"/>
    <col min="9225" max="9225" width="7.5" customWidth="1"/>
    <col min="9226" max="9226" width="5.125" customWidth="1"/>
    <col min="9227" max="9228" width="6.125" customWidth="1"/>
    <col min="9229" max="9230" width="3.625" customWidth="1"/>
    <col min="9231" max="9232" width="6.125" customWidth="1"/>
    <col min="9233" max="9233" width="6" customWidth="1"/>
    <col min="9234" max="9234" width="7.5" customWidth="1"/>
    <col min="9235" max="9235" width="1.125" customWidth="1"/>
    <col min="9236" max="9236" width="6.125" customWidth="1"/>
    <col min="9237" max="9237" width="3.125" customWidth="1"/>
    <col min="9238" max="9238" width="6.125" customWidth="1"/>
    <col min="9239" max="9239" width="8.625" customWidth="1"/>
    <col min="9240" max="9240" width="50.125" customWidth="1"/>
    <col min="9241" max="9241" width="2.625" customWidth="1"/>
    <col min="9242" max="9242" width="8.5" customWidth="1"/>
    <col min="9473" max="9473" width="8.5" customWidth="1"/>
    <col min="9474" max="9474" width="2.5" customWidth="1"/>
    <col min="9475" max="9475" width="50" customWidth="1"/>
    <col min="9476" max="9476" width="8.625" customWidth="1"/>
    <col min="9477" max="9477" width="6.125" customWidth="1"/>
    <col min="9478" max="9478" width="3.125" customWidth="1"/>
    <col min="9479" max="9479" width="6.125" customWidth="1"/>
    <col min="9480" max="9480" width="1.125" customWidth="1"/>
    <col min="9481" max="9481" width="7.5" customWidth="1"/>
    <col min="9482" max="9482" width="5.125" customWidth="1"/>
    <col min="9483" max="9484" width="6.125" customWidth="1"/>
    <col min="9485" max="9486" width="3.625" customWidth="1"/>
    <col min="9487" max="9488" width="6.125" customWidth="1"/>
    <col min="9489" max="9489" width="6" customWidth="1"/>
    <col min="9490" max="9490" width="7.5" customWidth="1"/>
    <col min="9491" max="9491" width="1.125" customWidth="1"/>
    <col min="9492" max="9492" width="6.125" customWidth="1"/>
    <col min="9493" max="9493" width="3.125" customWidth="1"/>
    <col min="9494" max="9494" width="6.125" customWidth="1"/>
    <col min="9495" max="9495" width="8.625" customWidth="1"/>
    <col min="9496" max="9496" width="50.125" customWidth="1"/>
    <col min="9497" max="9497" width="2.625" customWidth="1"/>
    <col min="9498" max="9498" width="8.5" customWidth="1"/>
    <col min="9729" max="9729" width="8.5" customWidth="1"/>
    <col min="9730" max="9730" width="2.5" customWidth="1"/>
    <col min="9731" max="9731" width="50" customWidth="1"/>
    <col min="9732" max="9732" width="8.625" customWidth="1"/>
    <col min="9733" max="9733" width="6.125" customWidth="1"/>
    <col min="9734" max="9734" width="3.125" customWidth="1"/>
    <col min="9735" max="9735" width="6.125" customWidth="1"/>
    <col min="9736" max="9736" width="1.125" customWidth="1"/>
    <col min="9737" max="9737" width="7.5" customWidth="1"/>
    <col min="9738" max="9738" width="5.125" customWidth="1"/>
    <col min="9739" max="9740" width="6.125" customWidth="1"/>
    <col min="9741" max="9742" width="3.625" customWidth="1"/>
    <col min="9743" max="9744" width="6.125" customWidth="1"/>
    <col min="9745" max="9745" width="6" customWidth="1"/>
    <col min="9746" max="9746" width="7.5" customWidth="1"/>
    <col min="9747" max="9747" width="1.125" customWidth="1"/>
    <col min="9748" max="9748" width="6.125" customWidth="1"/>
    <col min="9749" max="9749" width="3.125" customWidth="1"/>
    <col min="9750" max="9750" width="6.125" customWidth="1"/>
    <col min="9751" max="9751" width="8.625" customWidth="1"/>
    <col min="9752" max="9752" width="50.125" customWidth="1"/>
    <col min="9753" max="9753" width="2.625" customWidth="1"/>
    <col min="9754" max="9754" width="8.5" customWidth="1"/>
    <col min="9985" max="9985" width="8.5" customWidth="1"/>
    <col min="9986" max="9986" width="2.5" customWidth="1"/>
    <col min="9987" max="9987" width="50" customWidth="1"/>
    <col min="9988" max="9988" width="8.625" customWidth="1"/>
    <col min="9989" max="9989" width="6.125" customWidth="1"/>
    <col min="9990" max="9990" width="3.125" customWidth="1"/>
    <col min="9991" max="9991" width="6.125" customWidth="1"/>
    <col min="9992" max="9992" width="1.125" customWidth="1"/>
    <col min="9993" max="9993" width="7.5" customWidth="1"/>
    <col min="9994" max="9994" width="5.125" customWidth="1"/>
    <col min="9995" max="9996" width="6.125" customWidth="1"/>
    <col min="9997" max="9998" width="3.625" customWidth="1"/>
    <col min="9999" max="10000" width="6.125" customWidth="1"/>
    <col min="10001" max="10001" width="6" customWidth="1"/>
    <col min="10002" max="10002" width="7.5" customWidth="1"/>
    <col min="10003" max="10003" width="1.125" customWidth="1"/>
    <col min="10004" max="10004" width="6.125" customWidth="1"/>
    <col min="10005" max="10005" width="3.125" customWidth="1"/>
    <col min="10006" max="10006" width="6.125" customWidth="1"/>
    <col min="10007" max="10007" width="8.625" customWidth="1"/>
    <col min="10008" max="10008" width="50.125" customWidth="1"/>
    <col min="10009" max="10009" width="2.625" customWidth="1"/>
    <col min="10010" max="10010" width="8.5" customWidth="1"/>
    <col min="10241" max="10241" width="8.5" customWidth="1"/>
    <col min="10242" max="10242" width="2.5" customWidth="1"/>
    <col min="10243" max="10243" width="50" customWidth="1"/>
    <col min="10244" max="10244" width="8.625" customWidth="1"/>
    <col min="10245" max="10245" width="6.125" customWidth="1"/>
    <col min="10246" max="10246" width="3.125" customWidth="1"/>
    <col min="10247" max="10247" width="6.125" customWidth="1"/>
    <col min="10248" max="10248" width="1.125" customWidth="1"/>
    <col min="10249" max="10249" width="7.5" customWidth="1"/>
    <col min="10250" max="10250" width="5.125" customWidth="1"/>
    <col min="10251" max="10252" width="6.125" customWidth="1"/>
    <col min="10253" max="10254" width="3.625" customWidth="1"/>
    <col min="10255" max="10256" width="6.125" customWidth="1"/>
    <col min="10257" max="10257" width="6" customWidth="1"/>
    <col min="10258" max="10258" width="7.5" customWidth="1"/>
    <col min="10259" max="10259" width="1.125" customWidth="1"/>
    <col min="10260" max="10260" width="6.125" customWidth="1"/>
    <col min="10261" max="10261" width="3.125" customWidth="1"/>
    <col min="10262" max="10262" width="6.125" customWidth="1"/>
    <col min="10263" max="10263" width="8.625" customWidth="1"/>
    <col min="10264" max="10264" width="50.125" customWidth="1"/>
    <col min="10265" max="10265" width="2.625" customWidth="1"/>
    <col min="10266" max="10266" width="8.5" customWidth="1"/>
    <col min="10497" max="10497" width="8.5" customWidth="1"/>
    <col min="10498" max="10498" width="2.5" customWidth="1"/>
    <col min="10499" max="10499" width="50" customWidth="1"/>
    <col min="10500" max="10500" width="8.625" customWidth="1"/>
    <col min="10501" max="10501" width="6.125" customWidth="1"/>
    <col min="10502" max="10502" width="3.125" customWidth="1"/>
    <col min="10503" max="10503" width="6.125" customWidth="1"/>
    <col min="10504" max="10504" width="1.125" customWidth="1"/>
    <col min="10505" max="10505" width="7.5" customWidth="1"/>
    <col min="10506" max="10506" width="5.125" customWidth="1"/>
    <col min="10507" max="10508" width="6.125" customWidth="1"/>
    <col min="10509" max="10510" width="3.625" customWidth="1"/>
    <col min="10511" max="10512" width="6.125" customWidth="1"/>
    <col min="10513" max="10513" width="6" customWidth="1"/>
    <col min="10514" max="10514" width="7.5" customWidth="1"/>
    <col min="10515" max="10515" width="1.125" customWidth="1"/>
    <col min="10516" max="10516" width="6.125" customWidth="1"/>
    <col min="10517" max="10517" width="3.125" customWidth="1"/>
    <col min="10518" max="10518" width="6.125" customWidth="1"/>
    <col min="10519" max="10519" width="8.625" customWidth="1"/>
    <col min="10520" max="10520" width="50.125" customWidth="1"/>
    <col min="10521" max="10521" width="2.625" customWidth="1"/>
    <col min="10522" max="10522" width="8.5" customWidth="1"/>
    <col min="10753" max="10753" width="8.5" customWidth="1"/>
    <col min="10754" max="10754" width="2.5" customWidth="1"/>
    <col min="10755" max="10755" width="50" customWidth="1"/>
    <col min="10756" max="10756" width="8.625" customWidth="1"/>
    <col min="10757" max="10757" width="6.125" customWidth="1"/>
    <col min="10758" max="10758" width="3.125" customWidth="1"/>
    <col min="10759" max="10759" width="6.125" customWidth="1"/>
    <col min="10760" max="10760" width="1.125" customWidth="1"/>
    <col min="10761" max="10761" width="7.5" customWidth="1"/>
    <col min="10762" max="10762" width="5.125" customWidth="1"/>
    <col min="10763" max="10764" width="6.125" customWidth="1"/>
    <col min="10765" max="10766" width="3.625" customWidth="1"/>
    <col min="10767" max="10768" width="6.125" customWidth="1"/>
    <col min="10769" max="10769" width="6" customWidth="1"/>
    <col min="10770" max="10770" width="7.5" customWidth="1"/>
    <col min="10771" max="10771" width="1.125" customWidth="1"/>
    <col min="10772" max="10772" width="6.125" customWidth="1"/>
    <col min="10773" max="10773" width="3.125" customWidth="1"/>
    <col min="10774" max="10774" width="6.125" customWidth="1"/>
    <col min="10775" max="10775" width="8.625" customWidth="1"/>
    <col min="10776" max="10776" width="50.125" customWidth="1"/>
    <col min="10777" max="10777" width="2.625" customWidth="1"/>
    <col min="10778" max="10778" width="8.5" customWidth="1"/>
    <col min="11009" max="11009" width="8.5" customWidth="1"/>
    <col min="11010" max="11010" width="2.5" customWidth="1"/>
    <col min="11011" max="11011" width="50" customWidth="1"/>
    <col min="11012" max="11012" width="8.625" customWidth="1"/>
    <col min="11013" max="11013" width="6.125" customWidth="1"/>
    <col min="11014" max="11014" width="3.125" customWidth="1"/>
    <col min="11015" max="11015" width="6.125" customWidth="1"/>
    <col min="11016" max="11016" width="1.125" customWidth="1"/>
    <col min="11017" max="11017" width="7.5" customWidth="1"/>
    <col min="11018" max="11018" width="5.125" customWidth="1"/>
    <col min="11019" max="11020" width="6.125" customWidth="1"/>
    <col min="11021" max="11022" width="3.625" customWidth="1"/>
    <col min="11023" max="11024" width="6.125" customWidth="1"/>
    <col min="11025" max="11025" width="6" customWidth="1"/>
    <col min="11026" max="11026" width="7.5" customWidth="1"/>
    <col min="11027" max="11027" width="1.125" customWidth="1"/>
    <col min="11028" max="11028" width="6.125" customWidth="1"/>
    <col min="11029" max="11029" width="3.125" customWidth="1"/>
    <col min="11030" max="11030" width="6.125" customWidth="1"/>
    <col min="11031" max="11031" width="8.625" customWidth="1"/>
    <col min="11032" max="11032" width="50.125" customWidth="1"/>
    <col min="11033" max="11033" width="2.625" customWidth="1"/>
    <col min="11034" max="11034" width="8.5" customWidth="1"/>
    <col min="11265" max="11265" width="8.5" customWidth="1"/>
    <col min="11266" max="11266" width="2.5" customWidth="1"/>
    <col min="11267" max="11267" width="50" customWidth="1"/>
    <col min="11268" max="11268" width="8.625" customWidth="1"/>
    <col min="11269" max="11269" width="6.125" customWidth="1"/>
    <col min="11270" max="11270" width="3.125" customWidth="1"/>
    <col min="11271" max="11271" width="6.125" customWidth="1"/>
    <col min="11272" max="11272" width="1.125" customWidth="1"/>
    <col min="11273" max="11273" width="7.5" customWidth="1"/>
    <col min="11274" max="11274" width="5.125" customWidth="1"/>
    <col min="11275" max="11276" width="6.125" customWidth="1"/>
    <col min="11277" max="11278" width="3.625" customWidth="1"/>
    <col min="11279" max="11280" width="6.125" customWidth="1"/>
    <col min="11281" max="11281" width="6" customWidth="1"/>
    <col min="11282" max="11282" width="7.5" customWidth="1"/>
    <col min="11283" max="11283" width="1.125" customWidth="1"/>
    <col min="11284" max="11284" width="6.125" customWidth="1"/>
    <col min="11285" max="11285" width="3.125" customWidth="1"/>
    <col min="11286" max="11286" width="6.125" customWidth="1"/>
    <col min="11287" max="11287" width="8.625" customWidth="1"/>
    <col min="11288" max="11288" width="50.125" customWidth="1"/>
    <col min="11289" max="11289" width="2.625" customWidth="1"/>
    <col min="11290" max="11290" width="8.5" customWidth="1"/>
    <col min="11521" max="11521" width="8.5" customWidth="1"/>
    <col min="11522" max="11522" width="2.5" customWidth="1"/>
    <col min="11523" max="11523" width="50" customWidth="1"/>
    <col min="11524" max="11524" width="8.625" customWidth="1"/>
    <col min="11525" max="11525" width="6.125" customWidth="1"/>
    <col min="11526" max="11526" width="3.125" customWidth="1"/>
    <col min="11527" max="11527" width="6.125" customWidth="1"/>
    <col min="11528" max="11528" width="1.125" customWidth="1"/>
    <col min="11529" max="11529" width="7.5" customWidth="1"/>
    <col min="11530" max="11530" width="5.125" customWidth="1"/>
    <col min="11531" max="11532" width="6.125" customWidth="1"/>
    <col min="11533" max="11534" width="3.625" customWidth="1"/>
    <col min="11535" max="11536" width="6.125" customWidth="1"/>
    <col min="11537" max="11537" width="6" customWidth="1"/>
    <col min="11538" max="11538" width="7.5" customWidth="1"/>
    <col min="11539" max="11539" width="1.125" customWidth="1"/>
    <col min="11540" max="11540" width="6.125" customWidth="1"/>
    <col min="11541" max="11541" width="3.125" customWidth="1"/>
    <col min="11542" max="11542" width="6.125" customWidth="1"/>
    <col min="11543" max="11543" width="8.625" customWidth="1"/>
    <col min="11544" max="11544" width="50.125" customWidth="1"/>
    <col min="11545" max="11545" width="2.625" customWidth="1"/>
    <col min="11546" max="11546" width="8.5" customWidth="1"/>
    <col min="11777" max="11777" width="8.5" customWidth="1"/>
    <col min="11778" max="11778" width="2.5" customWidth="1"/>
    <col min="11779" max="11779" width="50" customWidth="1"/>
    <col min="11780" max="11780" width="8.625" customWidth="1"/>
    <col min="11781" max="11781" width="6.125" customWidth="1"/>
    <col min="11782" max="11782" width="3.125" customWidth="1"/>
    <col min="11783" max="11783" width="6.125" customWidth="1"/>
    <col min="11784" max="11784" width="1.125" customWidth="1"/>
    <col min="11785" max="11785" width="7.5" customWidth="1"/>
    <col min="11786" max="11786" width="5.125" customWidth="1"/>
    <col min="11787" max="11788" width="6.125" customWidth="1"/>
    <col min="11789" max="11790" width="3.625" customWidth="1"/>
    <col min="11791" max="11792" width="6.125" customWidth="1"/>
    <col min="11793" max="11793" width="6" customWidth="1"/>
    <col min="11794" max="11794" width="7.5" customWidth="1"/>
    <col min="11795" max="11795" width="1.125" customWidth="1"/>
    <col min="11796" max="11796" width="6.125" customWidth="1"/>
    <col min="11797" max="11797" width="3.125" customWidth="1"/>
    <col min="11798" max="11798" width="6.125" customWidth="1"/>
    <col min="11799" max="11799" width="8.625" customWidth="1"/>
    <col min="11800" max="11800" width="50.125" customWidth="1"/>
    <col min="11801" max="11801" width="2.625" customWidth="1"/>
    <col min="11802" max="11802" width="8.5" customWidth="1"/>
    <col min="12033" max="12033" width="8.5" customWidth="1"/>
    <col min="12034" max="12034" width="2.5" customWidth="1"/>
    <col min="12035" max="12035" width="50" customWidth="1"/>
    <col min="12036" max="12036" width="8.625" customWidth="1"/>
    <col min="12037" max="12037" width="6.125" customWidth="1"/>
    <col min="12038" max="12038" width="3.125" customWidth="1"/>
    <col min="12039" max="12039" width="6.125" customWidth="1"/>
    <col min="12040" max="12040" width="1.125" customWidth="1"/>
    <col min="12041" max="12041" width="7.5" customWidth="1"/>
    <col min="12042" max="12042" width="5.125" customWidth="1"/>
    <col min="12043" max="12044" width="6.125" customWidth="1"/>
    <col min="12045" max="12046" width="3.625" customWidth="1"/>
    <col min="12047" max="12048" width="6.125" customWidth="1"/>
    <col min="12049" max="12049" width="6" customWidth="1"/>
    <col min="12050" max="12050" width="7.5" customWidth="1"/>
    <col min="12051" max="12051" width="1.125" customWidth="1"/>
    <col min="12052" max="12052" width="6.125" customWidth="1"/>
    <col min="12053" max="12053" width="3.125" customWidth="1"/>
    <col min="12054" max="12054" width="6.125" customWidth="1"/>
    <col min="12055" max="12055" width="8.625" customWidth="1"/>
    <col min="12056" max="12056" width="50.125" customWidth="1"/>
    <col min="12057" max="12057" width="2.625" customWidth="1"/>
    <col min="12058" max="12058" width="8.5" customWidth="1"/>
    <col min="12289" max="12289" width="8.5" customWidth="1"/>
    <col min="12290" max="12290" width="2.5" customWidth="1"/>
    <col min="12291" max="12291" width="50" customWidth="1"/>
    <col min="12292" max="12292" width="8.625" customWidth="1"/>
    <col min="12293" max="12293" width="6.125" customWidth="1"/>
    <col min="12294" max="12294" width="3.125" customWidth="1"/>
    <col min="12295" max="12295" width="6.125" customWidth="1"/>
    <col min="12296" max="12296" width="1.125" customWidth="1"/>
    <col min="12297" max="12297" width="7.5" customWidth="1"/>
    <col min="12298" max="12298" width="5.125" customWidth="1"/>
    <col min="12299" max="12300" width="6.125" customWidth="1"/>
    <col min="12301" max="12302" width="3.625" customWidth="1"/>
    <col min="12303" max="12304" width="6.125" customWidth="1"/>
    <col min="12305" max="12305" width="6" customWidth="1"/>
    <col min="12306" max="12306" width="7.5" customWidth="1"/>
    <col min="12307" max="12307" width="1.125" customWidth="1"/>
    <col min="12308" max="12308" width="6.125" customWidth="1"/>
    <col min="12309" max="12309" width="3.125" customWidth="1"/>
    <col min="12310" max="12310" width="6.125" customWidth="1"/>
    <col min="12311" max="12311" width="8.625" customWidth="1"/>
    <col min="12312" max="12312" width="50.125" customWidth="1"/>
    <col min="12313" max="12313" width="2.625" customWidth="1"/>
    <col min="12314" max="12314" width="8.5" customWidth="1"/>
    <col min="12545" max="12545" width="8.5" customWidth="1"/>
    <col min="12546" max="12546" width="2.5" customWidth="1"/>
    <col min="12547" max="12547" width="50" customWidth="1"/>
    <col min="12548" max="12548" width="8.625" customWidth="1"/>
    <col min="12549" max="12549" width="6.125" customWidth="1"/>
    <col min="12550" max="12550" width="3.125" customWidth="1"/>
    <col min="12551" max="12551" width="6.125" customWidth="1"/>
    <col min="12552" max="12552" width="1.125" customWidth="1"/>
    <col min="12553" max="12553" width="7.5" customWidth="1"/>
    <col min="12554" max="12554" width="5.125" customWidth="1"/>
    <col min="12555" max="12556" width="6.125" customWidth="1"/>
    <col min="12557" max="12558" width="3.625" customWidth="1"/>
    <col min="12559" max="12560" width="6.125" customWidth="1"/>
    <col min="12561" max="12561" width="6" customWidth="1"/>
    <col min="12562" max="12562" width="7.5" customWidth="1"/>
    <col min="12563" max="12563" width="1.125" customWidth="1"/>
    <col min="12564" max="12564" width="6.125" customWidth="1"/>
    <col min="12565" max="12565" width="3.125" customWidth="1"/>
    <col min="12566" max="12566" width="6.125" customWidth="1"/>
    <col min="12567" max="12567" width="8.625" customWidth="1"/>
    <col min="12568" max="12568" width="50.125" customWidth="1"/>
    <col min="12569" max="12569" width="2.625" customWidth="1"/>
    <col min="12570" max="12570" width="8.5" customWidth="1"/>
    <col min="12801" max="12801" width="8.5" customWidth="1"/>
    <col min="12802" max="12802" width="2.5" customWidth="1"/>
    <col min="12803" max="12803" width="50" customWidth="1"/>
    <col min="12804" max="12804" width="8.625" customWidth="1"/>
    <col min="12805" max="12805" width="6.125" customWidth="1"/>
    <col min="12806" max="12806" width="3.125" customWidth="1"/>
    <col min="12807" max="12807" width="6.125" customWidth="1"/>
    <col min="12808" max="12808" width="1.125" customWidth="1"/>
    <col min="12809" max="12809" width="7.5" customWidth="1"/>
    <col min="12810" max="12810" width="5.125" customWidth="1"/>
    <col min="12811" max="12812" width="6.125" customWidth="1"/>
    <col min="12813" max="12814" width="3.625" customWidth="1"/>
    <col min="12815" max="12816" width="6.125" customWidth="1"/>
    <col min="12817" max="12817" width="6" customWidth="1"/>
    <col min="12818" max="12818" width="7.5" customWidth="1"/>
    <col min="12819" max="12819" width="1.125" customWidth="1"/>
    <col min="12820" max="12820" width="6.125" customWidth="1"/>
    <col min="12821" max="12821" width="3.125" customWidth="1"/>
    <col min="12822" max="12822" width="6.125" customWidth="1"/>
    <col min="12823" max="12823" width="8.625" customWidth="1"/>
    <col min="12824" max="12824" width="50.125" customWidth="1"/>
    <col min="12825" max="12825" width="2.625" customWidth="1"/>
    <col min="12826" max="12826" width="8.5" customWidth="1"/>
    <col min="13057" max="13057" width="8.5" customWidth="1"/>
    <col min="13058" max="13058" width="2.5" customWidth="1"/>
    <col min="13059" max="13059" width="50" customWidth="1"/>
    <col min="13060" max="13060" width="8.625" customWidth="1"/>
    <col min="13061" max="13061" width="6.125" customWidth="1"/>
    <col min="13062" max="13062" width="3.125" customWidth="1"/>
    <col min="13063" max="13063" width="6.125" customWidth="1"/>
    <col min="13064" max="13064" width="1.125" customWidth="1"/>
    <col min="13065" max="13065" width="7.5" customWidth="1"/>
    <col min="13066" max="13066" width="5.125" customWidth="1"/>
    <col min="13067" max="13068" width="6.125" customWidth="1"/>
    <col min="13069" max="13070" width="3.625" customWidth="1"/>
    <col min="13071" max="13072" width="6.125" customWidth="1"/>
    <col min="13073" max="13073" width="6" customWidth="1"/>
    <col min="13074" max="13074" width="7.5" customWidth="1"/>
    <col min="13075" max="13075" width="1.125" customWidth="1"/>
    <col min="13076" max="13076" width="6.125" customWidth="1"/>
    <col min="13077" max="13077" width="3.125" customWidth="1"/>
    <col min="13078" max="13078" width="6.125" customWidth="1"/>
    <col min="13079" max="13079" width="8.625" customWidth="1"/>
    <col min="13080" max="13080" width="50.125" customWidth="1"/>
    <col min="13081" max="13081" width="2.625" customWidth="1"/>
    <col min="13082" max="13082" width="8.5" customWidth="1"/>
    <col min="13313" max="13313" width="8.5" customWidth="1"/>
    <col min="13314" max="13314" width="2.5" customWidth="1"/>
    <col min="13315" max="13315" width="50" customWidth="1"/>
    <col min="13316" max="13316" width="8.625" customWidth="1"/>
    <col min="13317" max="13317" width="6.125" customWidth="1"/>
    <col min="13318" max="13318" width="3.125" customWidth="1"/>
    <col min="13319" max="13319" width="6.125" customWidth="1"/>
    <col min="13320" max="13320" width="1.125" customWidth="1"/>
    <col min="13321" max="13321" width="7.5" customWidth="1"/>
    <col min="13322" max="13322" width="5.125" customWidth="1"/>
    <col min="13323" max="13324" width="6.125" customWidth="1"/>
    <col min="13325" max="13326" width="3.625" customWidth="1"/>
    <col min="13327" max="13328" width="6.125" customWidth="1"/>
    <col min="13329" max="13329" width="6" customWidth="1"/>
    <col min="13330" max="13330" width="7.5" customWidth="1"/>
    <col min="13331" max="13331" width="1.125" customWidth="1"/>
    <col min="13332" max="13332" width="6.125" customWidth="1"/>
    <col min="13333" max="13333" width="3.125" customWidth="1"/>
    <col min="13334" max="13334" width="6.125" customWidth="1"/>
    <col min="13335" max="13335" width="8.625" customWidth="1"/>
    <col min="13336" max="13336" width="50.125" customWidth="1"/>
    <col min="13337" max="13337" width="2.625" customWidth="1"/>
    <col min="13338" max="13338" width="8.5" customWidth="1"/>
    <col min="13569" max="13569" width="8.5" customWidth="1"/>
    <col min="13570" max="13570" width="2.5" customWidth="1"/>
    <col min="13571" max="13571" width="50" customWidth="1"/>
    <col min="13572" max="13572" width="8.625" customWidth="1"/>
    <col min="13573" max="13573" width="6.125" customWidth="1"/>
    <col min="13574" max="13574" width="3.125" customWidth="1"/>
    <col min="13575" max="13575" width="6.125" customWidth="1"/>
    <col min="13576" max="13576" width="1.125" customWidth="1"/>
    <col min="13577" max="13577" width="7.5" customWidth="1"/>
    <col min="13578" max="13578" width="5.125" customWidth="1"/>
    <col min="13579" max="13580" width="6.125" customWidth="1"/>
    <col min="13581" max="13582" width="3.625" customWidth="1"/>
    <col min="13583" max="13584" width="6.125" customWidth="1"/>
    <col min="13585" max="13585" width="6" customWidth="1"/>
    <col min="13586" max="13586" width="7.5" customWidth="1"/>
    <col min="13587" max="13587" width="1.125" customWidth="1"/>
    <col min="13588" max="13588" width="6.125" customWidth="1"/>
    <col min="13589" max="13589" width="3.125" customWidth="1"/>
    <col min="13590" max="13590" width="6.125" customWidth="1"/>
    <col min="13591" max="13591" width="8.625" customWidth="1"/>
    <col min="13592" max="13592" width="50.125" customWidth="1"/>
    <col min="13593" max="13593" width="2.625" customWidth="1"/>
    <col min="13594" max="13594" width="8.5" customWidth="1"/>
    <col min="13825" max="13825" width="8.5" customWidth="1"/>
    <col min="13826" max="13826" width="2.5" customWidth="1"/>
    <col min="13827" max="13827" width="50" customWidth="1"/>
    <col min="13828" max="13828" width="8.625" customWidth="1"/>
    <col min="13829" max="13829" width="6.125" customWidth="1"/>
    <col min="13830" max="13830" width="3.125" customWidth="1"/>
    <col min="13831" max="13831" width="6.125" customWidth="1"/>
    <col min="13832" max="13832" width="1.125" customWidth="1"/>
    <col min="13833" max="13833" width="7.5" customWidth="1"/>
    <col min="13834" max="13834" width="5.125" customWidth="1"/>
    <col min="13835" max="13836" width="6.125" customWidth="1"/>
    <col min="13837" max="13838" width="3.625" customWidth="1"/>
    <col min="13839" max="13840" width="6.125" customWidth="1"/>
    <col min="13841" max="13841" width="6" customWidth="1"/>
    <col min="13842" max="13842" width="7.5" customWidth="1"/>
    <col min="13843" max="13843" width="1.125" customWidth="1"/>
    <col min="13844" max="13844" width="6.125" customWidth="1"/>
    <col min="13845" max="13845" width="3.125" customWidth="1"/>
    <col min="13846" max="13846" width="6.125" customWidth="1"/>
    <col min="13847" max="13847" width="8.625" customWidth="1"/>
    <col min="13848" max="13848" width="50.125" customWidth="1"/>
    <col min="13849" max="13849" width="2.625" customWidth="1"/>
    <col min="13850" max="13850" width="8.5" customWidth="1"/>
    <col min="14081" max="14081" width="8.5" customWidth="1"/>
    <col min="14082" max="14082" width="2.5" customWidth="1"/>
    <col min="14083" max="14083" width="50" customWidth="1"/>
    <col min="14084" max="14084" width="8.625" customWidth="1"/>
    <col min="14085" max="14085" width="6.125" customWidth="1"/>
    <col min="14086" max="14086" width="3.125" customWidth="1"/>
    <col min="14087" max="14087" width="6.125" customWidth="1"/>
    <col min="14088" max="14088" width="1.125" customWidth="1"/>
    <col min="14089" max="14089" width="7.5" customWidth="1"/>
    <col min="14090" max="14090" width="5.125" customWidth="1"/>
    <col min="14091" max="14092" width="6.125" customWidth="1"/>
    <col min="14093" max="14094" width="3.625" customWidth="1"/>
    <col min="14095" max="14096" width="6.125" customWidth="1"/>
    <col min="14097" max="14097" width="6" customWidth="1"/>
    <col min="14098" max="14098" width="7.5" customWidth="1"/>
    <col min="14099" max="14099" width="1.125" customWidth="1"/>
    <col min="14100" max="14100" width="6.125" customWidth="1"/>
    <col min="14101" max="14101" width="3.125" customWidth="1"/>
    <col min="14102" max="14102" width="6.125" customWidth="1"/>
    <col min="14103" max="14103" width="8.625" customWidth="1"/>
    <col min="14104" max="14104" width="50.125" customWidth="1"/>
    <col min="14105" max="14105" width="2.625" customWidth="1"/>
    <col min="14106" max="14106" width="8.5" customWidth="1"/>
    <col min="14337" max="14337" width="8.5" customWidth="1"/>
    <col min="14338" max="14338" width="2.5" customWidth="1"/>
    <col min="14339" max="14339" width="50" customWidth="1"/>
    <col min="14340" max="14340" width="8.625" customWidth="1"/>
    <col min="14341" max="14341" width="6.125" customWidth="1"/>
    <col min="14342" max="14342" width="3.125" customWidth="1"/>
    <col min="14343" max="14343" width="6.125" customWidth="1"/>
    <col min="14344" max="14344" width="1.125" customWidth="1"/>
    <col min="14345" max="14345" width="7.5" customWidth="1"/>
    <col min="14346" max="14346" width="5.125" customWidth="1"/>
    <col min="14347" max="14348" width="6.125" customWidth="1"/>
    <col min="14349" max="14350" width="3.625" customWidth="1"/>
    <col min="14351" max="14352" width="6.125" customWidth="1"/>
    <col min="14353" max="14353" width="6" customWidth="1"/>
    <col min="14354" max="14354" width="7.5" customWidth="1"/>
    <col min="14355" max="14355" width="1.125" customWidth="1"/>
    <col min="14356" max="14356" width="6.125" customWidth="1"/>
    <col min="14357" max="14357" width="3.125" customWidth="1"/>
    <col min="14358" max="14358" width="6.125" customWidth="1"/>
    <col min="14359" max="14359" width="8.625" customWidth="1"/>
    <col min="14360" max="14360" width="50.125" customWidth="1"/>
    <col min="14361" max="14361" width="2.625" customWidth="1"/>
    <col min="14362" max="14362" width="8.5" customWidth="1"/>
    <col min="14593" max="14593" width="8.5" customWidth="1"/>
    <col min="14594" max="14594" width="2.5" customWidth="1"/>
    <col min="14595" max="14595" width="50" customWidth="1"/>
    <col min="14596" max="14596" width="8.625" customWidth="1"/>
    <col min="14597" max="14597" width="6.125" customWidth="1"/>
    <col min="14598" max="14598" width="3.125" customWidth="1"/>
    <col min="14599" max="14599" width="6.125" customWidth="1"/>
    <col min="14600" max="14600" width="1.125" customWidth="1"/>
    <col min="14601" max="14601" width="7.5" customWidth="1"/>
    <col min="14602" max="14602" width="5.125" customWidth="1"/>
    <col min="14603" max="14604" width="6.125" customWidth="1"/>
    <col min="14605" max="14606" width="3.625" customWidth="1"/>
    <col min="14607" max="14608" width="6.125" customWidth="1"/>
    <col min="14609" max="14609" width="6" customWidth="1"/>
    <col min="14610" max="14610" width="7.5" customWidth="1"/>
    <col min="14611" max="14611" width="1.125" customWidth="1"/>
    <col min="14612" max="14612" width="6.125" customWidth="1"/>
    <col min="14613" max="14613" width="3.125" customWidth="1"/>
    <col min="14614" max="14614" width="6.125" customWidth="1"/>
    <col min="14615" max="14615" width="8.625" customWidth="1"/>
    <col min="14616" max="14616" width="50.125" customWidth="1"/>
    <col min="14617" max="14617" width="2.625" customWidth="1"/>
    <col min="14618" max="14618" width="8.5" customWidth="1"/>
    <col min="14849" max="14849" width="8.5" customWidth="1"/>
    <col min="14850" max="14850" width="2.5" customWidth="1"/>
    <col min="14851" max="14851" width="50" customWidth="1"/>
    <col min="14852" max="14852" width="8.625" customWidth="1"/>
    <col min="14853" max="14853" width="6.125" customWidth="1"/>
    <col min="14854" max="14854" width="3.125" customWidth="1"/>
    <col min="14855" max="14855" width="6.125" customWidth="1"/>
    <col min="14856" max="14856" width="1.125" customWidth="1"/>
    <col min="14857" max="14857" width="7.5" customWidth="1"/>
    <col min="14858" max="14858" width="5.125" customWidth="1"/>
    <col min="14859" max="14860" width="6.125" customWidth="1"/>
    <col min="14861" max="14862" width="3.625" customWidth="1"/>
    <col min="14863" max="14864" width="6.125" customWidth="1"/>
    <col min="14865" max="14865" width="6" customWidth="1"/>
    <col min="14866" max="14866" width="7.5" customWidth="1"/>
    <col min="14867" max="14867" width="1.125" customWidth="1"/>
    <col min="14868" max="14868" width="6.125" customWidth="1"/>
    <col min="14869" max="14869" width="3.125" customWidth="1"/>
    <col min="14870" max="14870" width="6.125" customWidth="1"/>
    <col min="14871" max="14871" width="8.625" customWidth="1"/>
    <col min="14872" max="14872" width="50.125" customWidth="1"/>
    <col min="14873" max="14873" width="2.625" customWidth="1"/>
    <col min="14874" max="14874" width="8.5" customWidth="1"/>
    <col min="15105" max="15105" width="8.5" customWidth="1"/>
    <col min="15106" max="15106" width="2.5" customWidth="1"/>
    <col min="15107" max="15107" width="50" customWidth="1"/>
    <col min="15108" max="15108" width="8.625" customWidth="1"/>
    <col min="15109" max="15109" width="6.125" customWidth="1"/>
    <col min="15110" max="15110" width="3.125" customWidth="1"/>
    <col min="15111" max="15111" width="6.125" customWidth="1"/>
    <col min="15112" max="15112" width="1.125" customWidth="1"/>
    <col min="15113" max="15113" width="7.5" customWidth="1"/>
    <col min="15114" max="15114" width="5.125" customWidth="1"/>
    <col min="15115" max="15116" width="6.125" customWidth="1"/>
    <col min="15117" max="15118" width="3.625" customWidth="1"/>
    <col min="15119" max="15120" width="6.125" customWidth="1"/>
    <col min="15121" max="15121" width="6" customWidth="1"/>
    <col min="15122" max="15122" width="7.5" customWidth="1"/>
    <col min="15123" max="15123" width="1.125" customWidth="1"/>
    <col min="15124" max="15124" width="6.125" customWidth="1"/>
    <col min="15125" max="15125" width="3.125" customWidth="1"/>
    <col min="15126" max="15126" width="6.125" customWidth="1"/>
    <col min="15127" max="15127" width="8.625" customWidth="1"/>
    <col min="15128" max="15128" width="50.125" customWidth="1"/>
    <col min="15129" max="15129" width="2.625" customWidth="1"/>
    <col min="15130" max="15130" width="8.5" customWidth="1"/>
    <col min="15361" max="15361" width="8.5" customWidth="1"/>
    <col min="15362" max="15362" width="2.5" customWidth="1"/>
    <col min="15363" max="15363" width="50" customWidth="1"/>
    <col min="15364" max="15364" width="8.625" customWidth="1"/>
    <col min="15365" max="15365" width="6.125" customWidth="1"/>
    <col min="15366" max="15366" width="3.125" customWidth="1"/>
    <col min="15367" max="15367" width="6.125" customWidth="1"/>
    <col min="15368" max="15368" width="1.125" customWidth="1"/>
    <col min="15369" max="15369" width="7.5" customWidth="1"/>
    <col min="15370" max="15370" width="5.125" customWidth="1"/>
    <col min="15371" max="15372" width="6.125" customWidth="1"/>
    <col min="15373" max="15374" width="3.625" customWidth="1"/>
    <col min="15375" max="15376" width="6.125" customWidth="1"/>
    <col min="15377" max="15377" width="6" customWidth="1"/>
    <col min="15378" max="15378" width="7.5" customWidth="1"/>
    <col min="15379" max="15379" width="1.125" customWidth="1"/>
    <col min="15380" max="15380" width="6.125" customWidth="1"/>
    <col min="15381" max="15381" width="3.125" customWidth="1"/>
    <col min="15382" max="15382" width="6.125" customWidth="1"/>
    <col min="15383" max="15383" width="8.625" customWidth="1"/>
    <col min="15384" max="15384" width="50.125" customWidth="1"/>
    <col min="15385" max="15385" width="2.625" customWidth="1"/>
    <col min="15386" max="15386" width="8.5" customWidth="1"/>
    <col min="15617" max="15617" width="8.5" customWidth="1"/>
    <col min="15618" max="15618" width="2.5" customWidth="1"/>
    <col min="15619" max="15619" width="50" customWidth="1"/>
    <col min="15620" max="15620" width="8.625" customWidth="1"/>
    <col min="15621" max="15621" width="6.125" customWidth="1"/>
    <col min="15622" max="15622" width="3.125" customWidth="1"/>
    <col min="15623" max="15623" width="6.125" customWidth="1"/>
    <col min="15624" max="15624" width="1.125" customWidth="1"/>
    <col min="15625" max="15625" width="7.5" customWidth="1"/>
    <col min="15626" max="15626" width="5.125" customWidth="1"/>
    <col min="15627" max="15628" width="6.125" customWidth="1"/>
    <col min="15629" max="15630" width="3.625" customWidth="1"/>
    <col min="15631" max="15632" width="6.125" customWidth="1"/>
    <col min="15633" max="15633" width="6" customWidth="1"/>
    <col min="15634" max="15634" width="7.5" customWidth="1"/>
    <col min="15635" max="15635" width="1.125" customWidth="1"/>
    <col min="15636" max="15636" width="6.125" customWidth="1"/>
    <col min="15637" max="15637" width="3.125" customWidth="1"/>
    <col min="15638" max="15638" width="6.125" customWidth="1"/>
    <col min="15639" max="15639" width="8.625" customWidth="1"/>
    <col min="15640" max="15640" width="50.125" customWidth="1"/>
    <col min="15641" max="15641" width="2.625" customWidth="1"/>
    <col min="15642" max="15642" width="8.5" customWidth="1"/>
    <col min="15873" max="15873" width="8.5" customWidth="1"/>
    <col min="15874" max="15874" width="2.5" customWidth="1"/>
    <col min="15875" max="15875" width="50" customWidth="1"/>
    <col min="15876" max="15876" width="8.625" customWidth="1"/>
    <col min="15877" max="15877" width="6.125" customWidth="1"/>
    <col min="15878" max="15878" width="3.125" customWidth="1"/>
    <col min="15879" max="15879" width="6.125" customWidth="1"/>
    <col min="15880" max="15880" width="1.125" customWidth="1"/>
    <col min="15881" max="15881" width="7.5" customWidth="1"/>
    <col min="15882" max="15882" width="5.125" customWidth="1"/>
    <col min="15883" max="15884" width="6.125" customWidth="1"/>
    <col min="15885" max="15886" width="3.625" customWidth="1"/>
    <col min="15887" max="15888" width="6.125" customWidth="1"/>
    <col min="15889" max="15889" width="6" customWidth="1"/>
    <col min="15890" max="15890" width="7.5" customWidth="1"/>
    <col min="15891" max="15891" width="1.125" customWidth="1"/>
    <col min="15892" max="15892" width="6.125" customWidth="1"/>
    <col min="15893" max="15893" width="3.125" customWidth="1"/>
    <col min="15894" max="15894" width="6.125" customWidth="1"/>
    <col min="15895" max="15895" width="8.625" customWidth="1"/>
    <col min="15896" max="15896" width="50.125" customWidth="1"/>
    <col min="15897" max="15897" width="2.625" customWidth="1"/>
    <col min="15898" max="15898" width="8.5" customWidth="1"/>
    <col min="16129" max="16129" width="8.5" customWidth="1"/>
    <col min="16130" max="16130" width="2.5" customWidth="1"/>
    <col min="16131" max="16131" width="50" customWidth="1"/>
    <col min="16132" max="16132" width="8.625" customWidth="1"/>
    <col min="16133" max="16133" width="6.125" customWidth="1"/>
    <col min="16134" max="16134" width="3.125" customWidth="1"/>
    <col min="16135" max="16135" width="6.125" customWidth="1"/>
    <col min="16136" max="16136" width="1.125" customWidth="1"/>
    <col min="16137" max="16137" width="7.5" customWidth="1"/>
    <col min="16138" max="16138" width="5.125" customWidth="1"/>
    <col min="16139" max="16140" width="6.125" customWidth="1"/>
    <col min="16141" max="16142" width="3.625" customWidth="1"/>
    <col min="16143" max="16144" width="6.125" customWidth="1"/>
    <col min="16145" max="16145" width="6" customWidth="1"/>
    <col min="16146" max="16146" width="7.5" customWidth="1"/>
    <col min="16147" max="16147" width="1.125" customWidth="1"/>
    <col min="16148" max="16148" width="6.125" customWidth="1"/>
    <col min="16149" max="16149" width="3.125" customWidth="1"/>
    <col min="16150" max="16150" width="6.125" customWidth="1"/>
    <col min="16151" max="16151" width="8.625" customWidth="1"/>
    <col min="16152" max="16152" width="50.125" customWidth="1"/>
    <col min="16153" max="16153" width="2.625" customWidth="1"/>
    <col min="16154" max="16154" width="8.5" customWidth="1"/>
  </cols>
  <sheetData>
    <row r="2" spans="1:26" ht="32.25" customHeight="1" x14ac:dyDescent="0.15">
      <c r="C2" s="283" t="s">
        <v>416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</row>
    <row r="3" spans="1:26" ht="28.5" customHeight="1" x14ac:dyDescent="0.15">
      <c r="C3" s="240"/>
      <c r="D3" s="285" t="s">
        <v>690</v>
      </c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</row>
    <row r="4" spans="1:26" ht="28.5" customHeight="1" x14ac:dyDescent="0.15">
      <c r="C4" s="240"/>
      <c r="D4" s="285" t="s">
        <v>691</v>
      </c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</row>
    <row r="5" spans="1:26" ht="24" x14ac:dyDescent="0.15">
      <c r="E5" s="46"/>
      <c r="F5" s="46"/>
      <c r="G5" s="46"/>
      <c r="H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6" ht="26.25" customHeight="1" x14ac:dyDescent="0.15">
      <c r="D6" s="293">
        <v>44619</v>
      </c>
      <c r="E6" s="293"/>
      <c r="F6" s="293"/>
      <c r="G6" s="293"/>
      <c r="H6" s="293"/>
      <c r="I6" s="294">
        <v>44625</v>
      </c>
      <c r="J6" s="295"/>
      <c r="K6" s="295"/>
      <c r="L6" s="295"/>
      <c r="M6" s="295"/>
      <c r="N6" s="295"/>
      <c r="O6" s="295"/>
      <c r="P6" s="295"/>
      <c r="Q6" s="295"/>
      <c r="R6" s="296"/>
      <c r="S6" s="295">
        <f>D6</f>
        <v>44619</v>
      </c>
      <c r="T6" s="295"/>
      <c r="U6" s="295"/>
      <c r="V6" s="295"/>
      <c r="W6" s="295"/>
    </row>
    <row r="7" spans="1:26" ht="17.100000000000001" customHeight="1" x14ac:dyDescent="0.15">
      <c r="A7" s="276" t="s">
        <v>722</v>
      </c>
      <c r="C7" s="279" t="s">
        <v>417</v>
      </c>
      <c r="D7" s="49">
        <v>1</v>
      </c>
      <c r="G7" s="193"/>
      <c r="H7" s="193"/>
      <c r="I7" s="47"/>
      <c r="J7" s="193"/>
      <c r="K7" s="193"/>
      <c r="L7" s="193"/>
      <c r="M7" s="193"/>
      <c r="N7" s="193"/>
      <c r="O7" s="193"/>
      <c r="P7" s="193"/>
      <c r="Q7" s="197"/>
      <c r="R7" s="48"/>
      <c r="S7" s="193"/>
      <c r="T7" s="193"/>
      <c r="U7" s="193"/>
      <c r="V7" s="2"/>
      <c r="W7" s="2"/>
      <c r="X7" s="279" t="s">
        <v>418</v>
      </c>
      <c r="Z7" s="276" t="s">
        <v>723</v>
      </c>
    </row>
    <row r="8" spans="1:26" ht="17.100000000000001" customHeight="1" x14ac:dyDescent="0.15">
      <c r="A8" s="277"/>
      <c r="C8" s="280"/>
      <c r="D8" s="5"/>
      <c r="E8" s="6"/>
      <c r="G8" s="193"/>
      <c r="H8" s="193"/>
      <c r="I8" s="47"/>
      <c r="J8" s="193"/>
      <c r="K8" s="193"/>
      <c r="L8" s="193"/>
      <c r="M8" s="193"/>
      <c r="N8" s="193"/>
      <c r="O8" s="193"/>
      <c r="P8" s="193"/>
      <c r="Q8" s="197"/>
      <c r="R8" s="48"/>
      <c r="S8" s="193"/>
      <c r="T8" s="198"/>
      <c r="U8" s="193"/>
      <c r="V8" s="17"/>
      <c r="W8" s="6">
        <v>6</v>
      </c>
      <c r="X8" s="280"/>
      <c r="Z8" s="277"/>
    </row>
    <row r="9" spans="1:26" ht="17.100000000000001" customHeight="1" x14ac:dyDescent="0.15">
      <c r="A9" s="277"/>
      <c r="C9" s="241"/>
      <c r="E9" s="4"/>
      <c r="G9" s="193"/>
      <c r="H9" s="193"/>
      <c r="I9" s="47"/>
      <c r="J9" s="193"/>
      <c r="K9" s="193"/>
      <c r="L9" s="193"/>
      <c r="M9" s="193"/>
      <c r="N9" s="193"/>
      <c r="O9" s="193"/>
      <c r="P9" s="193"/>
      <c r="Q9" s="197"/>
      <c r="R9" s="48"/>
      <c r="S9" s="193"/>
      <c r="T9" s="193"/>
      <c r="U9" s="193"/>
      <c r="V9" s="94"/>
      <c r="X9" s="51"/>
      <c r="Z9" s="277"/>
    </row>
    <row r="10" spans="1:26" ht="17.100000000000001" customHeight="1" x14ac:dyDescent="0.15">
      <c r="A10" s="277"/>
      <c r="C10" s="241"/>
      <c r="E10" s="4"/>
      <c r="F10" s="56"/>
      <c r="G10" s="6"/>
      <c r="H10" s="193"/>
      <c r="I10" s="47"/>
      <c r="J10" s="193"/>
      <c r="K10" s="193"/>
      <c r="L10" s="193"/>
      <c r="M10" s="193"/>
      <c r="N10" s="193"/>
      <c r="O10" s="193"/>
      <c r="P10" s="193"/>
      <c r="Q10" s="197"/>
      <c r="R10" s="48"/>
      <c r="S10" s="193"/>
      <c r="T10" s="56"/>
      <c r="U10" s="5"/>
      <c r="V10" s="94"/>
      <c r="X10" s="53"/>
      <c r="Z10" s="277"/>
    </row>
    <row r="11" spans="1:26" ht="17.100000000000001" customHeight="1" x14ac:dyDescent="0.15">
      <c r="A11" s="277"/>
      <c r="C11" s="279" t="s">
        <v>419</v>
      </c>
      <c r="D11" s="64">
        <v>2</v>
      </c>
      <c r="E11" s="4"/>
      <c r="G11" s="4"/>
      <c r="H11" s="193"/>
      <c r="I11" s="47"/>
      <c r="J11" s="193"/>
      <c r="K11" s="193"/>
      <c r="L11" s="193"/>
      <c r="M11" s="193"/>
      <c r="N11" s="193"/>
      <c r="O11" s="193"/>
      <c r="P11" s="193"/>
      <c r="Q11" s="193"/>
      <c r="R11" s="48"/>
      <c r="S11" s="193"/>
      <c r="T11" s="17"/>
      <c r="U11" s="193"/>
      <c r="V11" s="17"/>
      <c r="X11" s="279" t="s">
        <v>420</v>
      </c>
      <c r="Z11" s="277"/>
    </row>
    <row r="12" spans="1:26" ht="17.100000000000001" customHeight="1" x14ac:dyDescent="0.15">
      <c r="A12" s="277"/>
      <c r="C12" s="280"/>
      <c r="D12" s="6"/>
      <c r="E12" s="4"/>
      <c r="G12" s="4"/>
      <c r="H12" s="193"/>
      <c r="I12" s="47"/>
      <c r="J12" s="193"/>
      <c r="K12" s="193"/>
      <c r="L12" s="193"/>
      <c r="M12" s="193"/>
      <c r="N12" s="193"/>
      <c r="O12" s="193"/>
      <c r="P12" s="193"/>
      <c r="Q12" s="193"/>
      <c r="R12" s="48"/>
      <c r="S12" s="193"/>
      <c r="T12" s="17"/>
      <c r="U12" s="193"/>
      <c r="V12" s="17"/>
      <c r="W12" s="56">
        <v>5</v>
      </c>
      <c r="X12" s="280"/>
      <c r="Z12" s="277"/>
    </row>
    <row r="13" spans="1:26" ht="17.100000000000001" customHeight="1" x14ac:dyDescent="0.15">
      <c r="A13" s="277"/>
      <c r="C13" s="241"/>
      <c r="D13" s="4"/>
      <c r="E13" s="96"/>
      <c r="F13" s="57"/>
      <c r="G13" s="4"/>
      <c r="H13" s="193"/>
      <c r="I13" s="47"/>
      <c r="J13" s="193"/>
      <c r="K13" s="193"/>
      <c r="L13" s="193"/>
      <c r="M13" s="193"/>
      <c r="N13" s="193"/>
      <c r="O13" s="193"/>
      <c r="P13" s="193"/>
      <c r="Q13" s="193"/>
      <c r="R13" s="48"/>
      <c r="S13" s="193"/>
      <c r="T13" s="17"/>
      <c r="U13" s="193"/>
      <c r="V13" s="19"/>
      <c r="W13" s="17"/>
      <c r="X13" s="51"/>
      <c r="Z13" s="277"/>
    </row>
    <row r="14" spans="1:26" ht="17.100000000000001" customHeight="1" x14ac:dyDescent="0.15">
      <c r="A14" s="277"/>
      <c r="C14" s="241"/>
      <c r="D14" s="4"/>
      <c r="E14" s="95"/>
      <c r="F14" s="57"/>
      <c r="G14" s="4"/>
      <c r="H14" s="193"/>
      <c r="I14" s="47"/>
      <c r="J14" s="193"/>
      <c r="K14" s="193"/>
      <c r="L14" s="193"/>
      <c r="M14" s="193"/>
      <c r="N14" s="193"/>
      <c r="O14" s="193"/>
      <c r="P14" s="193"/>
      <c r="Q14" s="193"/>
      <c r="R14" s="48"/>
      <c r="S14" s="193"/>
      <c r="T14" s="17"/>
      <c r="U14" s="193"/>
      <c r="W14" s="17"/>
      <c r="X14" s="53"/>
      <c r="Z14" s="277"/>
    </row>
    <row r="15" spans="1:26" ht="17.100000000000001" customHeight="1" x14ac:dyDescent="0.15">
      <c r="A15" s="277"/>
      <c r="C15" s="279" t="s">
        <v>421</v>
      </c>
      <c r="D15" s="54">
        <v>3</v>
      </c>
      <c r="G15" s="4"/>
      <c r="H15" s="193"/>
      <c r="I15" s="47"/>
      <c r="J15" s="193"/>
      <c r="K15" s="193"/>
      <c r="L15" s="193"/>
      <c r="M15" s="193"/>
      <c r="N15" s="193"/>
      <c r="O15" s="193"/>
      <c r="P15" s="193"/>
      <c r="Q15" s="193"/>
      <c r="R15" s="48"/>
      <c r="S15" s="193"/>
      <c r="T15" s="17"/>
      <c r="U15" s="193"/>
      <c r="W15" s="19"/>
      <c r="X15" s="279" t="s">
        <v>422</v>
      </c>
      <c r="Z15" s="277"/>
    </row>
    <row r="16" spans="1:26" ht="17.100000000000001" customHeight="1" x14ac:dyDescent="0.15">
      <c r="A16" s="277"/>
      <c r="C16" s="280"/>
      <c r="D16" s="5"/>
      <c r="G16" s="4"/>
      <c r="H16" s="193"/>
      <c r="I16" s="47"/>
      <c r="J16" s="193"/>
      <c r="K16" s="193"/>
      <c r="L16" s="193"/>
      <c r="M16" s="193"/>
      <c r="N16" s="193"/>
      <c r="O16" s="193"/>
      <c r="P16" s="193"/>
      <c r="Q16" s="193"/>
      <c r="R16" s="48"/>
      <c r="S16" s="193"/>
      <c r="T16" s="17"/>
      <c r="U16" s="193"/>
      <c r="W16">
        <v>4</v>
      </c>
      <c r="X16" s="280"/>
      <c r="Z16" s="277"/>
    </row>
    <row r="17" spans="1:26" ht="17.100000000000001" customHeight="1" x14ac:dyDescent="0.15">
      <c r="A17" s="277"/>
      <c r="C17" s="241"/>
      <c r="E17" s="282" t="s">
        <v>724</v>
      </c>
      <c r="F17" s="281"/>
      <c r="G17" s="4"/>
      <c r="H17" s="193"/>
      <c r="I17" s="204">
        <v>1</v>
      </c>
      <c r="J17" s="193"/>
      <c r="K17" s="193"/>
      <c r="L17" s="193"/>
      <c r="M17" s="193"/>
      <c r="N17" s="193"/>
      <c r="O17" s="193"/>
      <c r="P17" s="193"/>
      <c r="Q17" s="193"/>
      <c r="R17" s="48">
        <v>8</v>
      </c>
      <c r="S17" s="193"/>
      <c r="T17" s="199"/>
      <c r="U17" s="281" t="s">
        <v>424</v>
      </c>
      <c r="V17" s="282"/>
      <c r="X17" s="51"/>
      <c r="Z17" s="277"/>
    </row>
    <row r="18" spans="1:26" ht="17.100000000000001" customHeight="1" x14ac:dyDescent="0.15">
      <c r="A18" s="277"/>
      <c r="C18" s="241"/>
      <c r="E18" s="282"/>
      <c r="F18" s="281"/>
      <c r="G18" s="4"/>
      <c r="H18" s="56"/>
      <c r="I18" s="205"/>
      <c r="J18" s="193"/>
      <c r="K18" s="193"/>
      <c r="L18" s="193"/>
      <c r="M18" s="193"/>
      <c r="N18" s="193"/>
      <c r="O18" s="193"/>
      <c r="P18" s="193"/>
      <c r="Q18" s="193"/>
      <c r="R18" s="52"/>
      <c r="S18" s="6"/>
      <c r="T18" s="199"/>
      <c r="U18" s="281"/>
      <c r="V18" s="282"/>
      <c r="X18" s="53"/>
      <c r="Z18" s="277"/>
    </row>
    <row r="19" spans="1:26" ht="17.100000000000001" customHeight="1" x14ac:dyDescent="0.15">
      <c r="A19" s="277"/>
      <c r="C19" s="279" t="s">
        <v>425</v>
      </c>
      <c r="D19" s="64">
        <v>4</v>
      </c>
      <c r="G19" s="4"/>
      <c r="H19" s="17"/>
      <c r="I19" s="206"/>
      <c r="J19" s="193"/>
      <c r="K19" s="193"/>
      <c r="L19" s="193"/>
      <c r="M19" s="193"/>
      <c r="N19" s="193"/>
      <c r="O19" s="193"/>
      <c r="P19" s="193"/>
      <c r="Q19" s="193"/>
      <c r="R19" s="55"/>
      <c r="S19" s="4"/>
      <c r="T19" s="17"/>
      <c r="U19" s="193"/>
      <c r="X19" s="279" t="s">
        <v>426</v>
      </c>
      <c r="Z19" s="277"/>
    </row>
    <row r="20" spans="1:26" ht="17.100000000000001" customHeight="1" x14ac:dyDescent="0.15">
      <c r="A20" s="277"/>
      <c r="C20" s="280"/>
      <c r="D20" s="6"/>
      <c r="G20" s="4"/>
      <c r="H20" s="17"/>
      <c r="I20" s="206"/>
      <c r="J20" s="193"/>
      <c r="K20" s="193"/>
      <c r="L20" s="193"/>
      <c r="M20" s="193"/>
      <c r="N20" s="193"/>
      <c r="O20" s="193"/>
      <c r="P20" s="193"/>
      <c r="Q20" s="200"/>
      <c r="R20" s="55"/>
      <c r="S20" s="4"/>
      <c r="T20" s="17"/>
      <c r="U20" s="193"/>
      <c r="W20" s="56">
        <v>3</v>
      </c>
      <c r="X20" s="280"/>
      <c r="Z20" s="277"/>
    </row>
    <row r="21" spans="1:26" ht="17.100000000000001" customHeight="1" x14ac:dyDescent="0.15">
      <c r="A21" s="277"/>
      <c r="C21" s="241"/>
      <c r="D21" s="4"/>
      <c r="E21" s="82"/>
      <c r="F21" s="82"/>
      <c r="G21" s="4"/>
      <c r="H21" s="60"/>
      <c r="I21" s="206"/>
      <c r="J21" s="193"/>
      <c r="K21" s="193"/>
      <c r="L21" s="193"/>
      <c r="M21" s="193"/>
      <c r="N21" s="193"/>
      <c r="O21" s="193"/>
      <c r="P21" s="193"/>
      <c r="Q21" s="200"/>
      <c r="R21" s="55"/>
      <c r="S21" s="4"/>
      <c r="T21" s="17"/>
      <c r="U21" s="193"/>
      <c r="W21" s="17"/>
      <c r="X21" s="51"/>
      <c r="Z21" s="277"/>
    </row>
    <row r="22" spans="1:26" ht="17.100000000000001" customHeight="1" x14ac:dyDescent="0.15">
      <c r="A22" s="277"/>
      <c r="C22" s="241"/>
      <c r="D22" s="4"/>
      <c r="E22" s="97"/>
      <c r="F22" s="82"/>
      <c r="G22" s="4"/>
      <c r="H22" s="194"/>
      <c r="I22" s="206"/>
      <c r="J22" s="193"/>
      <c r="K22" s="193"/>
      <c r="L22" s="193"/>
      <c r="M22" s="193"/>
      <c r="N22" s="193"/>
      <c r="O22" s="193"/>
      <c r="P22" s="193"/>
      <c r="Q22" s="200"/>
      <c r="R22" s="55"/>
      <c r="S22" s="193"/>
      <c r="T22" s="17"/>
      <c r="U22" s="193"/>
      <c r="V22" s="56"/>
      <c r="W22" s="17"/>
      <c r="X22" s="53"/>
      <c r="Z22" s="277"/>
    </row>
    <row r="23" spans="1:26" ht="17.100000000000001" customHeight="1" x14ac:dyDescent="0.15">
      <c r="A23" s="277"/>
      <c r="C23" s="279" t="s">
        <v>427</v>
      </c>
      <c r="D23" s="54">
        <v>5</v>
      </c>
      <c r="E23" s="4"/>
      <c r="G23" s="4"/>
      <c r="H23" s="193"/>
      <c r="I23" s="206"/>
      <c r="J23" s="193"/>
      <c r="K23" s="193"/>
      <c r="L23" s="193"/>
      <c r="M23" s="193"/>
      <c r="N23" s="193"/>
      <c r="O23" s="193"/>
      <c r="P23" s="193"/>
      <c r="Q23" s="200"/>
      <c r="R23" s="55"/>
      <c r="S23" s="193"/>
      <c r="T23" s="17"/>
      <c r="U23" s="193"/>
      <c r="V23" s="17"/>
      <c r="W23" s="19"/>
      <c r="X23" s="279" t="s">
        <v>428</v>
      </c>
      <c r="Z23" s="277"/>
    </row>
    <row r="24" spans="1:26" ht="17.100000000000001" customHeight="1" x14ac:dyDescent="0.15">
      <c r="A24" s="277"/>
      <c r="C24" s="280"/>
      <c r="D24" s="5"/>
      <c r="E24" s="4"/>
      <c r="G24" s="4"/>
      <c r="H24" s="193"/>
      <c r="I24" s="206"/>
      <c r="J24" s="193"/>
      <c r="K24" s="193"/>
      <c r="L24" s="193"/>
      <c r="M24" s="193"/>
      <c r="N24" s="193"/>
      <c r="O24" s="193"/>
      <c r="P24" s="193"/>
      <c r="Q24" s="200"/>
      <c r="R24" s="55"/>
      <c r="S24" s="193"/>
      <c r="T24" s="17"/>
      <c r="U24" s="193"/>
      <c r="V24" s="17"/>
      <c r="W24">
        <v>2</v>
      </c>
      <c r="X24" s="280"/>
      <c r="Z24" s="277"/>
    </row>
    <row r="25" spans="1:26" ht="17.100000000000001" customHeight="1" x14ac:dyDescent="0.15">
      <c r="A25" s="277"/>
      <c r="C25" s="241"/>
      <c r="E25" s="4"/>
      <c r="F25" s="2"/>
      <c r="G25" s="3"/>
      <c r="H25" s="193"/>
      <c r="I25" s="206"/>
      <c r="J25" s="193"/>
      <c r="K25" s="193"/>
      <c r="L25" s="193"/>
      <c r="M25" s="193"/>
      <c r="N25" s="193"/>
      <c r="O25" s="193"/>
      <c r="P25" s="193"/>
      <c r="Q25" s="200"/>
      <c r="R25" s="55"/>
      <c r="S25" s="193"/>
      <c r="T25" s="19"/>
      <c r="U25" s="2"/>
      <c r="V25" s="94"/>
      <c r="X25" s="51"/>
      <c r="Z25" s="277"/>
    </row>
    <row r="26" spans="1:26" ht="17.100000000000001" customHeight="1" x14ac:dyDescent="0.15">
      <c r="A26" s="277"/>
      <c r="C26" s="241"/>
      <c r="E26" s="4"/>
      <c r="G26" s="193"/>
      <c r="H26" s="193"/>
      <c r="I26" s="206"/>
      <c r="J26" s="193"/>
      <c r="K26" s="193"/>
      <c r="L26" s="193"/>
      <c r="M26" s="193"/>
      <c r="N26" s="193"/>
      <c r="O26" s="193"/>
      <c r="P26" s="193"/>
      <c r="Q26" s="61"/>
      <c r="R26" s="48"/>
      <c r="S26" s="193"/>
      <c r="T26" s="5"/>
      <c r="U26" s="193"/>
      <c r="V26" s="94"/>
      <c r="X26" s="53"/>
      <c r="Z26" s="277"/>
    </row>
    <row r="27" spans="1:26" ht="17.100000000000001" customHeight="1" x14ac:dyDescent="0.15">
      <c r="A27" s="277"/>
      <c r="C27" s="279" t="s">
        <v>429</v>
      </c>
      <c r="D27" s="64">
        <v>6</v>
      </c>
      <c r="E27" s="4"/>
      <c r="G27" s="193"/>
      <c r="H27" s="193"/>
      <c r="I27" s="206"/>
      <c r="J27" s="193"/>
      <c r="K27" s="193"/>
      <c r="L27" s="193"/>
      <c r="M27" s="193"/>
      <c r="N27" s="193"/>
      <c r="O27" s="193"/>
      <c r="P27" s="193"/>
      <c r="Q27" s="61"/>
      <c r="R27" s="48"/>
      <c r="S27" s="193"/>
      <c r="T27" s="193"/>
      <c r="U27" s="193"/>
      <c r="V27" s="17"/>
      <c r="X27" s="279" t="s">
        <v>430</v>
      </c>
      <c r="Z27" s="277"/>
    </row>
    <row r="28" spans="1:26" ht="17.100000000000001" customHeight="1" x14ac:dyDescent="0.15">
      <c r="A28" s="277"/>
      <c r="C28" s="280"/>
      <c r="D28" s="6"/>
      <c r="E28" s="4"/>
      <c r="G28" s="193"/>
      <c r="H28" s="193"/>
      <c r="I28" s="206"/>
      <c r="J28" s="193"/>
      <c r="K28" s="193"/>
      <c r="L28" s="193"/>
      <c r="M28" s="193"/>
      <c r="N28" s="193"/>
      <c r="O28" s="193"/>
      <c r="P28" s="193"/>
      <c r="Q28" s="61"/>
      <c r="R28" s="48"/>
      <c r="S28" s="193"/>
      <c r="T28" s="193"/>
      <c r="U28" s="193"/>
      <c r="V28" s="5"/>
      <c r="W28" s="5">
        <v>1</v>
      </c>
      <c r="X28" s="280"/>
      <c r="Z28" s="278"/>
    </row>
    <row r="29" spans="1:26" ht="17.100000000000001" customHeight="1" x14ac:dyDescent="0.15">
      <c r="A29" s="277"/>
      <c r="C29" s="242"/>
      <c r="D29" s="4"/>
      <c r="E29" s="96"/>
      <c r="F29" s="57"/>
      <c r="G29" s="193"/>
      <c r="H29" s="193"/>
      <c r="I29" s="206"/>
      <c r="J29" s="193"/>
      <c r="K29" s="193"/>
      <c r="L29" s="193"/>
      <c r="M29" s="193"/>
      <c r="N29" s="193"/>
      <c r="O29" s="193"/>
      <c r="P29" s="193"/>
      <c r="Q29" s="61"/>
      <c r="R29" s="48"/>
      <c r="S29" s="193"/>
      <c r="T29" s="193"/>
      <c r="U29" s="193"/>
      <c r="X29" s="51"/>
      <c r="Z29" s="92"/>
    </row>
    <row r="30" spans="1:26" ht="17.100000000000001" customHeight="1" x14ac:dyDescent="0.15">
      <c r="A30" s="277"/>
      <c r="C30" s="242"/>
      <c r="D30" s="4"/>
      <c r="E30" s="95"/>
      <c r="F30" s="57"/>
      <c r="G30" s="193"/>
      <c r="H30" s="193"/>
      <c r="I30" s="206"/>
      <c r="J30" s="193"/>
      <c r="K30" s="193"/>
      <c r="L30" s="193"/>
      <c r="M30" s="193"/>
      <c r="N30" s="193"/>
      <c r="O30" s="193"/>
      <c r="P30" s="193"/>
      <c r="Q30" s="61"/>
      <c r="R30" s="48"/>
      <c r="S30" s="193"/>
      <c r="T30" s="193"/>
      <c r="U30" s="193"/>
      <c r="X30" s="53"/>
      <c r="Z30" s="92"/>
    </row>
    <row r="31" spans="1:26" ht="17.100000000000001" customHeight="1" x14ac:dyDescent="0.15">
      <c r="A31" s="277"/>
      <c r="C31" s="279" t="s">
        <v>431</v>
      </c>
      <c r="D31" s="54">
        <v>7</v>
      </c>
      <c r="G31" s="193"/>
      <c r="H31" s="193"/>
      <c r="I31" s="206"/>
      <c r="J31" s="193"/>
      <c r="K31" s="193"/>
      <c r="L31" s="193"/>
      <c r="M31" s="193"/>
      <c r="N31" s="193"/>
      <c r="O31" s="193"/>
      <c r="P31" s="193"/>
      <c r="Q31" s="61"/>
      <c r="R31" s="55"/>
      <c r="S31" s="193"/>
      <c r="T31" s="193"/>
      <c r="W31" s="2"/>
      <c r="X31" s="279" t="s">
        <v>432</v>
      </c>
      <c r="Z31" s="276" t="s">
        <v>693</v>
      </c>
    </row>
    <row r="32" spans="1:26" ht="17.100000000000001" customHeight="1" x14ac:dyDescent="0.15">
      <c r="A32" s="278"/>
      <c r="C32" s="280"/>
      <c r="G32" s="193"/>
      <c r="H32" s="193"/>
      <c r="I32" s="206"/>
      <c r="J32" s="17"/>
      <c r="K32" s="193"/>
      <c r="L32" s="193"/>
      <c r="M32" s="193"/>
      <c r="N32" s="193"/>
      <c r="O32" s="193"/>
      <c r="P32" s="193"/>
      <c r="Q32" s="286"/>
      <c r="R32" s="55"/>
      <c r="S32" s="193"/>
      <c r="T32" s="193"/>
      <c r="W32" s="56">
        <v>7</v>
      </c>
      <c r="X32" s="280"/>
      <c r="Z32" s="277"/>
    </row>
    <row r="33" spans="1:26" ht="17.100000000000001" customHeight="1" x14ac:dyDescent="0.15">
      <c r="A33" s="92"/>
      <c r="C33" s="241"/>
      <c r="G33" s="193"/>
      <c r="H33" s="193"/>
      <c r="I33" s="206"/>
      <c r="J33" s="17"/>
      <c r="K33" s="193"/>
      <c r="L33" s="193"/>
      <c r="M33" s="193"/>
      <c r="N33" s="193"/>
      <c r="O33" s="193"/>
      <c r="P33" s="193"/>
      <c r="Q33" s="286"/>
      <c r="R33" s="55"/>
      <c r="S33" s="193"/>
      <c r="T33" s="193"/>
      <c r="V33" s="95"/>
      <c r="W33" s="17"/>
      <c r="X33" s="51"/>
      <c r="Z33" s="277"/>
    </row>
    <row r="34" spans="1:26" ht="17.100000000000001" customHeight="1" x14ac:dyDescent="0.15">
      <c r="A34" s="92"/>
      <c r="C34" s="241"/>
      <c r="G34" s="193"/>
      <c r="H34" s="193"/>
      <c r="I34" s="206"/>
      <c r="J34" s="56"/>
      <c r="K34" s="6"/>
      <c r="L34" s="193"/>
      <c r="M34" s="193"/>
      <c r="N34" s="193"/>
      <c r="O34" s="193"/>
      <c r="P34" s="56"/>
      <c r="Q34" s="6"/>
      <c r="R34" s="55"/>
      <c r="S34" s="193"/>
      <c r="T34" s="193"/>
      <c r="V34" s="98"/>
      <c r="W34" s="17"/>
      <c r="X34" s="53"/>
      <c r="Z34" s="277"/>
    </row>
    <row r="35" spans="1:26" ht="17.100000000000001" customHeight="1" x14ac:dyDescent="0.15">
      <c r="A35" s="276" t="s">
        <v>676</v>
      </c>
      <c r="C35" s="279" t="s">
        <v>433</v>
      </c>
      <c r="D35" s="49">
        <v>1</v>
      </c>
      <c r="G35" s="193"/>
      <c r="H35" s="193"/>
      <c r="I35" s="206"/>
      <c r="J35" s="17"/>
      <c r="K35" s="4"/>
      <c r="L35" s="193"/>
      <c r="M35" s="193"/>
      <c r="N35" s="193"/>
      <c r="O35" s="4"/>
      <c r="P35" s="17"/>
      <c r="Q35" s="4"/>
      <c r="R35" s="48"/>
      <c r="S35" s="193"/>
      <c r="T35" s="193"/>
      <c r="V35" s="17"/>
      <c r="W35" s="19"/>
      <c r="X35" s="279" t="s">
        <v>434</v>
      </c>
      <c r="Z35" s="277"/>
    </row>
    <row r="36" spans="1:26" ht="17.100000000000001" customHeight="1" x14ac:dyDescent="0.15">
      <c r="A36" s="277"/>
      <c r="C36" s="280"/>
      <c r="D36" s="5"/>
      <c r="E36" s="6"/>
      <c r="G36" s="193"/>
      <c r="H36" s="193"/>
      <c r="I36" s="206"/>
      <c r="J36" s="17"/>
      <c r="K36" s="4"/>
      <c r="L36" s="193"/>
      <c r="M36" s="193"/>
      <c r="N36" s="193"/>
      <c r="O36" s="4"/>
      <c r="P36" s="17"/>
      <c r="Q36" s="4"/>
      <c r="R36" s="48"/>
      <c r="S36" s="193"/>
      <c r="T36" s="193"/>
      <c r="V36" s="17"/>
      <c r="W36" s="5">
        <v>6</v>
      </c>
      <c r="X36" s="280"/>
      <c r="Z36" s="277"/>
    </row>
    <row r="37" spans="1:26" ht="17.100000000000001" customHeight="1" x14ac:dyDescent="0.15">
      <c r="A37" s="277"/>
      <c r="C37" s="241"/>
      <c r="E37" s="65"/>
      <c r="F37" s="60"/>
      <c r="G37" s="2"/>
      <c r="H37" s="193"/>
      <c r="I37" s="206"/>
      <c r="J37" s="17"/>
      <c r="K37" s="4"/>
      <c r="L37" s="193"/>
      <c r="M37" s="193"/>
      <c r="N37" s="193"/>
      <c r="O37" s="4"/>
      <c r="P37" s="17"/>
      <c r="Q37" s="4"/>
      <c r="R37" s="48"/>
      <c r="S37" s="193"/>
      <c r="T37" s="193"/>
      <c r="V37" s="17"/>
      <c r="X37" s="51"/>
      <c r="Z37" s="277"/>
    </row>
    <row r="38" spans="1:26" ht="17.100000000000001" customHeight="1" x14ac:dyDescent="0.15">
      <c r="A38" s="277"/>
      <c r="C38" s="241"/>
      <c r="E38" s="65"/>
      <c r="F38" s="58"/>
      <c r="G38" s="4"/>
      <c r="H38" s="17"/>
      <c r="I38" s="206"/>
      <c r="J38" s="17"/>
      <c r="K38" s="4"/>
      <c r="L38" s="193"/>
      <c r="M38" s="193"/>
      <c r="N38" s="193"/>
      <c r="O38" s="4"/>
      <c r="P38" s="17"/>
      <c r="Q38" s="4"/>
      <c r="R38" s="48"/>
      <c r="S38" s="193"/>
      <c r="T38" s="56"/>
      <c r="U38" s="5"/>
      <c r="V38" s="17"/>
      <c r="X38" s="53"/>
      <c r="Z38" s="277"/>
    </row>
    <row r="39" spans="1:26" ht="17.100000000000001" customHeight="1" x14ac:dyDescent="0.15">
      <c r="A39" s="277"/>
      <c r="C39" s="279" t="s">
        <v>435</v>
      </c>
      <c r="D39" s="49">
        <v>2</v>
      </c>
      <c r="E39" s="4"/>
      <c r="G39" s="4"/>
      <c r="H39" s="17"/>
      <c r="I39" s="206"/>
      <c r="J39" s="17"/>
      <c r="K39" s="4"/>
      <c r="L39" s="193"/>
      <c r="M39" s="193"/>
      <c r="N39" s="193"/>
      <c r="O39" s="4"/>
      <c r="P39" s="17"/>
      <c r="Q39" s="4"/>
      <c r="R39" s="48"/>
      <c r="S39" s="193"/>
      <c r="T39" s="17"/>
      <c r="V39" s="17"/>
      <c r="W39" s="2"/>
      <c r="X39" s="279" t="s">
        <v>436</v>
      </c>
      <c r="Z39" s="277"/>
    </row>
    <row r="40" spans="1:26" ht="17.100000000000001" customHeight="1" x14ac:dyDescent="0.15">
      <c r="A40" s="277"/>
      <c r="C40" s="280"/>
      <c r="D40" s="6"/>
      <c r="E40" s="4"/>
      <c r="G40" s="4"/>
      <c r="H40" s="17"/>
      <c r="I40" s="206"/>
      <c r="J40" s="17"/>
      <c r="K40" s="4"/>
      <c r="L40" s="193"/>
      <c r="M40" s="193"/>
      <c r="N40" s="193"/>
      <c r="O40" s="4"/>
      <c r="P40" s="17"/>
      <c r="Q40" s="4"/>
      <c r="R40" s="48"/>
      <c r="S40" s="193"/>
      <c r="T40" s="17"/>
      <c r="V40" s="17"/>
      <c r="W40" s="56">
        <v>5</v>
      </c>
      <c r="X40" s="280"/>
      <c r="Z40" s="277"/>
    </row>
    <row r="41" spans="1:26" ht="17.100000000000001" customHeight="1" x14ac:dyDescent="0.15">
      <c r="A41" s="277"/>
      <c r="C41" s="241"/>
      <c r="D41" s="4"/>
      <c r="E41" s="3"/>
      <c r="G41" s="4"/>
      <c r="H41" s="17"/>
      <c r="I41" s="206"/>
      <c r="J41" s="193"/>
      <c r="K41" s="4"/>
      <c r="L41" s="193"/>
      <c r="M41" s="193"/>
      <c r="N41" s="193"/>
      <c r="O41" s="4"/>
      <c r="P41" s="17"/>
      <c r="Q41" s="4"/>
      <c r="R41" s="48"/>
      <c r="S41" s="193"/>
      <c r="T41" s="199"/>
      <c r="U41" s="82"/>
      <c r="V41" s="99"/>
      <c r="W41" s="17"/>
      <c r="X41" s="51"/>
      <c r="Z41" s="277"/>
    </row>
    <row r="42" spans="1:26" ht="17.100000000000001" customHeight="1" x14ac:dyDescent="0.15">
      <c r="A42" s="277"/>
      <c r="C42" s="241"/>
      <c r="D42" s="4"/>
      <c r="G42" s="4"/>
      <c r="H42" s="17"/>
      <c r="I42" s="206"/>
      <c r="J42" s="193"/>
      <c r="K42" s="4"/>
      <c r="L42" s="193"/>
      <c r="M42" s="193"/>
      <c r="N42" s="193"/>
      <c r="O42" s="4"/>
      <c r="P42" s="17"/>
      <c r="Q42" s="4"/>
      <c r="R42" s="55"/>
      <c r="S42" s="4"/>
      <c r="T42" s="199"/>
      <c r="U42" s="82"/>
      <c r="V42" s="82"/>
      <c r="W42" s="17"/>
      <c r="X42" s="53"/>
      <c r="Z42" s="277"/>
    </row>
    <row r="43" spans="1:26" ht="17.100000000000001" customHeight="1" x14ac:dyDescent="0.15">
      <c r="A43" s="277"/>
      <c r="C43" s="279" t="s">
        <v>437</v>
      </c>
      <c r="D43" s="54">
        <v>3</v>
      </c>
      <c r="G43" s="4"/>
      <c r="H43" s="17"/>
      <c r="I43" s="206"/>
      <c r="J43" s="193"/>
      <c r="K43" s="4"/>
      <c r="L43" s="193"/>
      <c r="M43" s="193"/>
      <c r="N43" s="193"/>
      <c r="O43" s="4"/>
      <c r="P43" s="17"/>
      <c r="Q43" s="4"/>
      <c r="R43" s="55"/>
      <c r="S43" s="4"/>
      <c r="T43" s="17"/>
      <c r="W43" s="19"/>
      <c r="X43" s="279" t="s">
        <v>438</v>
      </c>
      <c r="Z43" s="277"/>
    </row>
    <row r="44" spans="1:26" ht="17.100000000000001" customHeight="1" x14ac:dyDescent="0.15">
      <c r="A44" s="277"/>
      <c r="C44" s="280"/>
      <c r="G44" s="4"/>
      <c r="H44" s="17"/>
      <c r="I44" s="206"/>
      <c r="J44" s="193"/>
      <c r="K44" s="4"/>
      <c r="L44" s="193"/>
      <c r="M44" s="193"/>
      <c r="N44" s="193"/>
      <c r="O44" s="4"/>
      <c r="P44" s="17"/>
      <c r="Q44" s="61"/>
      <c r="R44" s="55"/>
      <c r="S44" s="4"/>
      <c r="T44" s="17"/>
      <c r="W44" s="5">
        <v>4</v>
      </c>
      <c r="X44" s="280"/>
      <c r="Z44" s="277"/>
    </row>
    <row r="45" spans="1:26" ht="17.100000000000001" customHeight="1" x14ac:dyDescent="0.15">
      <c r="A45" s="277"/>
      <c r="C45" s="241"/>
      <c r="E45" s="282" t="s">
        <v>725</v>
      </c>
      <c r="F45" s="281"/>
      <c r="G45" s="195"/>
      <c r="H45" s="59"/>
      <c r="I45" s="207"/>
      <c r="J45" s="193"/>
      <c r="K45" s="4"/>
      <c r="L45" s="193"/>
      <c r="M45" s="193"/>
      <c r="N45" s="193"/>
      <c r="O45" s="4"/>
      <c r="P45" s="17"/>
      <c r="Q45" s="61"/>
      <c r="R45" s="62"/>
      <c r="S45" s="3"/>
      <c r="T45" s="17"/>
      <c r="U45" s="281" t="s">
        <v>440</v>
      </c>
      <c r="V45" s="282"/>
      <c r="X45" s="51"/>
      <c r="Z45" s="277"/>
    </row>
    <row r="46" spans="1:26" ht="17.100000000000001" customHeight="1" x14ac:dyDescent="0.15">
      <c r="A46" s="277"/>
      <c r="C46" s="241"/>
      <c r="E46" s="282"/>
      <c r="F46" s="281"/>
      <c r="G46" s="195"/>
      <c r="H46" s="60"/>
      <c r="I46" s="208">
        <v>2</v>
      </c>
      <c r="J46" s="193"/>
      <c r="K46" s="4"/>
      <c r="L46" s="193"/>
      <c r="M46" s="193"/>
      <c r="N46" s="193"/>
      <c r="O46" s="4"/>
      <c r="P46" s="17"/>
      <c r="Q46" s="200"/>
      <c r="R46" s="48">
        <v>7</v>
      </c>
      <c r="S46" s="193"/>
      <c r="T46" s="17"/>
      <c r="U46" s="281"/>
      <c r="V46" s="282"/>
      <c r="X46" s="53"/>
      <c r="Z46" s="277"/>
    </row>
    <row r="47" spans="1:26" ht="17.100000000000001" customHeight="1" x14ac:dyDescent="0.15">
      <c r="A47" s="277"/>
      <c r="C47" s="279" t="s">
        <v>441</v>
      </c>
      <c r="D47" s="49">
        <v>4</v>
      </c>
      <c r="G47" s="4"/>
      <c r="H47" s="193"/>
      <c r="I47" s="209"/>
      <c r="J47" s="193"/>
      <c r="K47" s="4"/>
      <c r="L47" s="193"/>
      <c r="M47" s="193"/>
      <c r="N47" s="193"/>
      <c r="O47" s="4"/>
      <c r="P47" s="17"/>
      <c r="Q47" s="200"/>
      <c r="R47" s="203"/>
      <c r="S47" s="193"/>
      <c r="T47" s="17"/>
      <c r="W47" s="2"/>
      <c r="X47" s="279" t="s">
        <v>442</v>
      </c>
      <c r="Z47" s="277"/>
    </row>
    <row r="48" spans="1:26" ht="17.100000000000001" customHeight="1" x14ac:dyDescent="0.15">
      <c r="A48" s="277"/>
      <c r="C48" s="280"/>
      <c r="D48" s="6"/>
      <c r="G48" s="4"/>
      <c r="H48" s="193"/>
      <c r="I48" s="209"/>
      <c r="J48" s="193"/>
      <c r="K48" s="4"/>
      <c r="L48" s="193"/>
      <c r="M48" s="193"/>
      <c r="N48" s="193"/>
      <c r="O48" s="4"/>
      <c r="P48" s="17"/>
      <c r="Q48" s="200"/>
      <c r="R48" s="203"/>
      <c r="S48" s="193"/>
      <c r="T48" s="17"/>
      <c r="W48" s="56">
        <v>3</v>
      </c>
      <c r="X48" s="280"/>
      <c r="Z48" s="277"/>
    </row>
    <row r="49" spans="1:26" ht="17.100000000000001" customHeight="1" x14ac:dyDescent="0.15">
      <c r="A49" s="277"/>
      <c r="C49" s="241"/>
      <c r="D49" s="4"/>
      <c r="G49" s="4"/>
      <c r="H49" s="193"/>
      <c r="I49" s="209"/>
      <c r="J49" s="193"/>
      <c r="K49" s="4"/>
      <c r="L49" s="193"/>
      <c r="M49" s="193"/>
      <c r="N49" s="193"/>
      <c r="O49" s="4"/>
      <c r="P49" s="17"/>
      <c r="Q49" s="200"/>
      <c r="R49" s="203"/>
      <c r="S49" s="193"/>
      <c r="T49" s="17"/>
      <c r="V49" s="95"/>
      <c r="W49" s="17"/>
      <c r="X49" s="51"/>
      <c r="Z49" s="277"/>
    </row>
    <row r="50" spans="1:26" ht="17.100000000000001" customHeight="1" x14ac:dyDescent="0.15">
      <c r="A50" s="277"/>
      <c r="C50" s="241"/>
      <c r="D50" s="4"/>
      <c r="E50" s="6"/>
      <c r="G50" s="4"/>
      <c r="H50" s="193"/>
      <c r="I50" s="209"/>
      <c r="J50" s="193"/>
      <c r="K50" s="4"/>
      <c r="L50" s="193"/>
      <c r="M50" s="193"/>
      <c r="N50" s="193"/>
      <c r="O50" s="4"/>
      <c r="P50" s="17"/>
      <c r="Q50" s="200"/>
      <c r="R50" s="203"/>
      <c r="S50" s="193"/>
      <c r="T50" s="17"/>
      <c r="V50" s="98"/>
      <c r="W50" s="17"/>
      <c r="X50" s="53"/>
      <c r="Z50" s="277"/>
    </row>
    <row r="51" spans="1:26" ht="17.100000000000001" customHeight="1" x14ac:dyDescent="0.15">
      <c r="A51" s="277"/>
      <c r="C51" s="279" t="s">
        <v>443</v>
      </c>
      <c r="D51" s="54">
        <v>5</v>
      </c>
      <c r="E51" s="4"/>
      <c r="G51" s="4"/>
      <c r="H51" s="193"/>
      <c r="I51" s="209"/>
      <c r="J51" s="193"/>
      <c r="K51" s="4"/>
      <c r="L51" s="193"/>
      <c r="M51" s="193"/>
      <c r="N51" s="193"/>
      <c r="O51" s="4"/>
      <c r="P51" s="17"/>
      <c r="Q51" s="200"/>
      <c r="R51" s="203"/>
      <c r="S51" s="193"/>
      <c r="T51" s="17"/>
      <c r="V51" s="17"/>
      <c r="W51" s="19"/>
      <c r="X51" s="279" t="s">
        <v>444</v>
      </c>
      <c r="Z51" s="277"/>
    </row>
    <row r="52" spans="1:26" ht="17.100000000000001" customHeight="1" x14ac:dyDescent="0.15">
      <c r="A52" s="277"/>
      <c r="C52" s="280"/>
      <c r="E52" s="4"/>
      <c r="G52" s="4"/>
      <c r="H52" s="193"/>
      <c r="I52" s="209"/>
      <c r="J52" s="193"/>
      <c r="K52" s="4"/>
      <c r="L52" s="193"/>
      <c r="M52" s="193"/>
      <c r="N52" s="193"/>
      <c r="O52" s="4"/>
      <c r="P52" s="17"/>
      <c r="Q52" s="200"/>
      <c r="R52" s="203"/>
      <c r="S52" s="193"/>
      <c r="T52" s="17"/>
      <c r="V52" s="17"/>
      <c r="W52" s="5">
        <v>2</v>
      </c>
      <c r="X52" s="280"/>
      <c r="Z52" s="277"/>
    </row>
    <row r="53" spans="1:26" ht="17.100000000000001" customHeight="1" x14ac:dyDescent="0.15">
      <c r="A53" s="277"/>
      <c r="C53" s="242"/>
      <c r="E53" s="65"/>
      <c r="F53" s="60"/>
      <c r="G53" s="3"/>
      <c r="H53" s="193"/>
      <c r="I53" s="209"/>
      <c r="J53" s="193"/>
      <c r="K53" s="4"/>
      <c r="L53" s="193"/>
      <c r="M53" s="193"/>
      <c r="N53" s="193"/>
      <c r="O53" s="4"/>
      <c r="P53" s="17"/>
      <c r="Q53" s="200"/>
      <c r="R53" s="203"/>
      <c r="S53" s="193"/>
      <c r="T53" s="19"/>
      <c r="U53" s="2"/>
      <c r="V53" s="17"/>
      <c r="X53" s="51"/>
      <c r="Z53" s="277"/>
    </row>
    <row r="54" spans="1:26" ht="17.100000000000001" customHeight="1" x14ac:dyDescent="0.15">
      <c r="A54" s="277"/>
      <c r="C54" s="242"/>
      <c r="E54" s="65"/>
      <c r="F54" s="58"/>
      <c r="G54" s="193"/>
      <c r="H54" s="193"/>
      <c r="I54" s="209"/>
      <c r="J54" s="193"/>
      <c r="K54" s="4"/>
      <c r="L54" s="193"/>
      <c r="M54" s="193"/>
      <c r="N54" s="193"/>
      <c r="O54" s="4"/>
      <c r="P54" s="17"/>
      <c r="Q54" s="200"/>
      <c r="R54" s="203"/>
      <c r="S54" s="193"/>
      <c r="T54" s="193"/>
      <c r="V54" s="17"/>
      <c r="X54" s="53"/>
      <c r="Z54" s="277"/>
    </row>
    <row r="55" spans="1:26" ht="17.100000000000001" customHeight="1" x14ac:dyDescent="0.15">
      <c r="A55" s="277"/>
      <c r="C55" s="279" t="s">
        <v>445</v>
      </c>
      <c r="D55" s="49">
        <v>6</v>
      </c>
      <c r="E55" s="3"/>
      <c r="G55" s="193"/>
      <c r="H55" s="196"/>
      <c r="I55" s="209"/>
      <c r="J55" s="193"/>
      <c r="K55" s="4"/>
      <c r="L55" s="193"/>
      <c r="M55" s="193"/>
      <c r="N55" s="193"/>
      <c r="O55" s="4"/>
      <c r="P55" s="17"/>
      <c r="Q55" s="200"/>
      <c r="R55" s="203"/>
      <c r="S55" s="193"/>
      <c r="T55" s="193"/>
      <c r="V55" s="19"/>
      <c r="W55" s="2"/>
      <c r="X55" s="279" t="s">
        <v>446</v>
      </c>
      <c r="Z55" s="277"/>
    </row>
    <row r="56" spans="1:26" ht="17.100000000000001" customHeight="1" x14ac:dyDescent="0.15">
      <c r="A56" s="278"/>
      <c r="C56" s="280"/>
      <c r="D56" s="5"/>
      <c r="G56" s="193"/>
      <c r="H56" s="196"/>
      <c r="I56" s="209"/>
      <c r="J56" s="193"/>
      <c r="K56" s="4"/>
      <c r="L56" s="193"/>
      <c r="M56" s="193"/>
      <c r="N56" s="193"/>
      <c r="O56" s="4"/>
      <c r="P56" s="17"/>
      <c r="Q56" s="201"/>
      <c r="R56" s="203"/>
      <c r="S56" s="193"/>
      <c r="T56" s="193"/>
      <c r="W56">
        <v>1</v>
      </c>
      <c r="X56" s="280"/>
      <c r="Z56" s="278"/>
    </row>
    <row r="57" spans="1:26" ht="17.100000000000001" customHeight="1" x14ac:dyDescent="0.15">
      <c r="A57" s="92"/>
      <c r="C57" s="241"/>
      <c r="G57" s="193"/>
      <c r="H57" s="196"/>
      <c r="I57" s="209"/>
      <c r="J57" s="193"/>
      <c r="K57" s="4"/>
      <c r="L57" s="193"/>
      <c r="M57" s="193"/>
      <c r="N57" s="193"/>
      <c r="O57" s="4"/>
      <c r="P57" s="17"/>
      <c r="Q57" s="201"/>
      <c r="R57" s="203"/>
      <c r="S57" s="196"/>
      <c r="T57" s="198"/>
      <c r="U57" s="193"/>
      <c r="X57" s="241"/>
      <c r="Z57" s="92"/>
    </row>
    <row r="58" spans="1:26" ht="17.100000000000001" customHeight="1" x14ac:dyDescent="0.15">
      <c r="A58" s="92"/>
      <c r="C58" s="241"/>
      <c r="G58" s="193"/>
      <c r="H58" s="196"/>
      <c r="I58" s="209"/>
      <c r="J58" s="193"/>
      <c r="K58" s="4"/>
      <c r="L58" s="193"/>
      <c r="M58" s="193"/>
      <c r="N58" s="193"/>
      <c r="O58" s="4"/>
      <c r="P58" s="17"/>
      <c r="Q58" s="193"/>
      <c r="R58" s="203"/>
      <c r="S58" s="196"/>
      <c r="T58" s="198"/>
      <c r="U58" s="193"/>
      <c r="X58" s="241"/>
      <c r="Z58" s="92"/>
    </row>
    <row r="59" spans="1:26" ht="17.100000000000001" customHeight="1" x14ac:dyDescent="0.15">
      <c r="A59" s="276" t="s">
        <v>726</v>
      </c>
      <c r="C59" s="279" t="s">
        <v>447</v>
      </c>
      <c r="D59" s="49">
        <v>1</v>
      </c>
      <c r="G59" s="193"/>
      <c r="H59" s="196"/>
      <c r="I59" s="209"/>
      <c r="J59" s="193"/>
      <c r="K59" s="4"/>
      <c r="L59" s="193"/>
      <c r="M59" s="193"/>
      <c r="N59" s="193"/>
      <c r="O59" s="4"/>
      <c r="P59" s="17"/>
      <c r="Q59" s="193"/>
      <c r="R59" s="203"/>
      <c r="S59" s="196"/>
      <c r="T59" s="198"/>
      <c r="U59" s="193"/>
      <c r="V59" s="2"/>
      <c r="W59" s="2"/>
      <c r="X59" s="279" t="s">
        <v>448</v>
      </c>
      <c r="Z59" s="276" t="s">
        <v>727</v>
      </c>
    </row>
    <row r="60" spans="1:26" ht="17.100000000000001" customHeight="1" x14ac:dyDescent="0.15">
      <c r="A60" s="277"/>
      <c r="C60" s="280"/>
      <c r="D60" s="5"/>
      <c r="E60" s="6"/>
      <c r="G60" s="193"/>
      <c r="H60" s="196"/>
      <c r="I60" s="209"/>
      <c r="J60" s="193"/>
      <c r="K60" s="4"/>
      <c r="L60" s="193"/>
      <c r="M60" s="4"/>
      <c r="N60" s="193"/>
      <c r="O60" s="4"/>
      <c r="P60" s="17"/>
      <c r="Q60" s="193"/>
      <c r="R60" s="203"/>
      <c r="S60" s="196"/>
      <c r="T60" s="198"/>
      <c r="U60" s="193"/>
      <c r="V60" s="17"/>
      <c r="W60">
        <v>6</v>
      </c>
      <c r="X60" s="280"/>
      <c r="Z60" s="277"/>
    </row>
    <row r="61" spans="1:26" ht="17.100000000000001" customHeight="1" x14ac:dyDescent="0.15">
      <c r="A61" s="277"/>
      <c r="C61" s="241"/>
      <c r="E61" s="4"/>
      <c r="G61" s="193"/>
      <c r="H61" s="196"/>
      <c r="I61" s="209"/>
      <c r="J61" s="193"/>
      <c r="K61" s="4"/>
      <c r="L61" s="19"/>
      <c r="M61" s="3"/>
      <c r="N61" s="2"/>
      <c r="O61" s="3"/>
      <c r="P61" s="17"/>
      <c r="Q61" s="193"/>
      <c r="R61" s="203"/>
      <c r="S61" s="196"/>
      <c r="T61" s="193"/>
      <c r="U61" s="193"/>
      <c r="V61" s="94"/>
      <c r="X61" s="51"/>
      <c r="Z61" s="277"/>
    </row>
    <row r="62" spans="1:26" ht="17.100000000000001" customHeight="1" x14ac:dyDescent="0.15">
      <c r="A62" s="277"/>
      <c r="C62" s="241"/>
      <c r="E62" s="4"/>
      <c r="F62" s="56"/>
      <c r="G62" s="6"/>
      <c r="H62" s="196"/>
      <c r="I62" s="209"/>
      <c r="J62" s="193"/>
      <c r="K62" s="4"/>
      <c r="L62" s="193"/>
      <c r="M62" s="193"/>
      <c r="N62" s="193"/>
      <c r="O62" s="4"/>
      <c r="P62" s="17"/>
      <c r="Q62" s="193"/>
      <c r="R62" s="203"/>
      <c r="S62" s="196"/>
      <c r="T62" s="56"/>
      <c r="U62" s="5"/>
      <c r="V62" s="94"/>
      <c r="X62" s="53"/>
      <c r="Z62" s="277"/>
    </row>
    <row r="63" spans="1:26" ht="17.100000000000001" customHeight="1" x14ac:dyDescent="0.15">
      <c r="A63" s="277"/>
      <c r="C63" s="279" t="s">
        <v>449</v>
      </c>
      <c r="D63" s="64">
        <v>2</v>
      </c>
      <c r="E63" s="4"/>
      <c r="G63" s="4"/>
      <c r="H63" s="196"/>
      <c r="I63" s="209"/>
      <c r="J63" s="193"/>
      <c r="K63" s="4"/>
      <c r="L63" s="193"/>
      <c r="M63" s="193"/>
      <c r="N63" s="193"/>
      <c r="O63" s="4"/>
      <c r="P63" s="17"/>
      <c r="Q63" s="193"/>
      <c r="R63" s="203"/>
      <c r="S63" s="196"/>
      <c r="T63" s="17"/>
      <c r="V63" s="17"/>
      <c r="X63" s="279" t="s">
        <v>450</v>
      </c>
      <c r="Z63" s="277"/>
    </row>
    <row r="64" spans="1:26" ht="17.100000000000001" customHeight="1" x14ac:dyDescent="0.15">
      <c r="A64" s="277"/>
      <c r="C64" s="280"/>
      <c r="D64" s="6"/>
      <c r="E64" s="4"/>
      <c r="G64" s="4"/>
      <c r="H64" s="196"/>
      <c r="I64" s="209"/>
      <c r="J64" s="193"/>
      <c r="K64" s="4"/>
      <c r="L64" s="193"/>
      <c r="M64" s="287" t="s">
        <v>728</v>
      </c>
      <c r="N64" s="288"/>
      <c r="O64" s="4"/>
      <c r="P64" s="17"/>
      <c r="Q64" s="193"/>
      <c r="R64" s="203"/>
      <c r="S64" s="196"/>
      <c r="T64" s="17"/>
      <c r="V64" s="17"/>
      <c r="W64" s="56">
        <v>5</v>
      </c>
      <c r="X64" s="280"/>
      <c r="Z64" s="277"/>
    </row>
    <row r="65" spans="1:26" ht="17.100000000000001" customHeight="1" x14ac:dyDescent="0.15">
      <c r="A65" s="277"/>
      <c r="C65" s="241"/>
      <c r="D65" s="4"/>
      <c r="E65" s="96"/>
      <c r="F65" s="57"/>
      <c r="G65" s="4"/>
      <c r="H65" s="196"/>
      <c r="I65" s="209"/>
      <c r="J65" s="193"/>
      <c r="K65" s="4"/>
      <c r="L65" s="193"/>
      <c r="M65" s="289"/>
      <c r="N65" s="290"/>
      <c r="O65" s="4"/>
      <c r="P65" s="17"/>
      <c r="Q65" s="193"/>
      <c r="R65" s="203"/>
      <c r="S65" s="196"/>
      <c r="T65" s="17"/>
      <c r="V65" s="19"/>
      <c r="W65" s="17"/>
      <c r="X65" s="51"/>
      <c r="Z65" s="277"/>
    </row>
    <row r="66" spans="1:26" ht="17.100000000000001" customHeight="1" x14ac:dyDescent="0.15">
      <c r="A66" s="277"/>
      <c r="C66" s="241"/>
      <c r="D66" s="4"/>
      <c r="E66" s="95"/>
      <c r="F66" s="57"/>
      <c r="G66" s="4"/>
      <c r="H66" s="196"/>
      <c r="I66" s="209"/>
      <c r="J66" s="193"/>
      <c r="K66" s="4"/>
      <c r="L66" s="193"/>
      <c r="M66" s="289"/>
      <c r="N66" s="290"/>
      <c r="O66" s="4"/>
      <c r="P66" s="17"/>
      <c r="Q66" s="193"/>
      <c r="R66" s="203"/>
      <c r="S66" s="196"/>
      <c r="T66" s="17"/>
      <c r="W66" s="17"/>
      <c r="X66" s="53"/>
      <c r="Z66" s="277"/>
    </row>
    <row r="67" spans="1:26" ht="17.100000000000001" customHeight="1" x14ac:dyDescent="0.15">
      <c r="A67" s="277"/>
      <c r="C67" s="279" t="s">
        <v>451</v>
      </c>
      <c r="D67" s="54">
        <v>3</v>
      </c>
      <c r="G67" s="4"/>
      <c r="H67" s="196"/>
      <c r="I67" s="209"/>
      <c r="J67" s="193"/>
      <c r="K67" s="4"/>
      <c r="L67" s="193"/>
      <c r="M67" s="289"/>
      <c r="N67" s="290"/>
      <c r="O67" s="4"/>
      <c r="P67" s="17"/>
      <c r="Q67" s="193"/>
      <c r="R67" s="203"/>
      <c r="S67" s="196"/>
      <c r="T67" s="17"/>
      <c r="W67" s="19"/>
      <c r="X67" s="279" t="s">
        <v>452</v>
      </c>
      <c r="Z67" s="277"/>
    </row>
    <row r="68" spans="1:26" ht="17.100000000000001" customHeight="1" x14ac:dyDescent="0.15">
      <c r="A68" s="277"/>
      <c r="C68" s="280"/>
      <c r="D68" s="5"/>
      <c r="G68" s="4"/>
      <c r="H68" s="196"/>
      <c r="I68" s="209"/>
      <c r="J68" s="193"/>
      <c r="K68" s="4"/>
      <c r="L68" s="193"/>
      <c r="M68" s="289"/>
      <c r="N68" s="290"/>
      <c r="O68" s="4"/>
      <c r="P68" s="17"/>
      <c r="Q68" s="193"/>
      <c r="R68" s="203"/>
      <c r="S68" s="196"/>
      <c r="T68" s="17"/>
      <c r="W68">
        <v>4</v>
      </c>
      <c r="X68" s="280"/>
      <c r="Z68" s="277"/>
    </row>
    <row r="69" spans="1:26" ht="17.100000000000001" customHeight="1" x14ac:dyDescent="0.15">
      <c r="A69" s="277"/>
      <c r="C69" s="241"/>
      <c r="E69" s="282" t="s">
        <v>729</v>
      </c>
      <c r="F69" s="281"/>
      <c r="G69" s="4"/>
      <c r="H69" s="193"/>
      <c r="I69" s="204">
        <v>3</v>
      </c>
      <c r="J69" s="193"/>
      <c r="K69" s="4"/>
      <c r="L69" s="193"/>
      <c r="M69" s="289"/>
      <c r="N69" s="290"/>
      <c r="O69" s="4"/>
      <c r="P69" s="17"/>
      <c r="Q69" s="193"/>
      <c r="R69" s="48">
        <v>6</v>
      </c>
      <c r="S69" s="193"/>
      <c r="T69" s="199"/>
      <c r="U69" s="281" t="s">
        <v>454</v>
      </c>
      <c r="V69" s="282"/>
      <c r="X69" s="51"/>
      <c r="Z69" s="277"/>
    </row>
    <row r="70" spans="1:26" ht="17.100000000000001" customHeight="1" x14ac:dyDescent="0.15">
      <c r="A70" s="277"/>
      <c r="C70" s="241"/>
      <c r="E70" s="282"/>
      <c r="F70" s="281"/>
      <c r="G70" s="4"/>
      <c r="H70" s="56"/>
      <c r="I70" s="205"/>
      <c r="J70" s="193"/>
      <c r="K70" s="4"/>
      <c r="L70" s="193"/>
      <c r="M70" s="289"/>
      <c r="N70" s="290"/>
      <c r="O70" s="4"/>
      <c r="P70" s="17"/>
      <c r="Q70" s="193"/>
      <c r="R70" s="52"/>
      <c r="S70" s="6"/>
      <c r="T70" s="199"/>
      <c r="U70" s="281"/>
      <c r="V70" s="282"/>
      <c r="X70" s="53"/>
      <c r="Z70" s="277"/>
    </row>
    <row r="71" spans="1:26" ht="17.100000000000001" customHeight="1" x14ac:dyDescent="0.15">
      <c r="A71" s="277"/>
      <c r="C71" s="279" t="s">
        <v>455</v>
      </c>
      <c r="D71" s="64">
        <v>4</v>
      </c>
      <c r="G71" s="4"/>
      <c r="H71" s="17"/>
      <c r="I71" s="206"/>
      <c r="J71" s="193"/>
      <c r="K71" s="4"/>
      <c r="L71" s="193"/>
      <c r="M71" s="289"/>
      <c r="N71" s="290"/>
      <c r="O71" s="4"/>
      <c r="P71" s="17"/>
      <c r="Q71" s="193"/>
      <c r="R71" s="55"/>
      <c r="S71" s="4"/>
      <c r="T71" s="17"/>
      <c r="X71" s="279" t="s">
        <v>456</v>
      </c>
      <c r="Z71" s="277"/>
    </row>
    <row r="72" spans="1:26" ht="17.100000000000001" customHeight="1" x14ac:dyDescent="0.15">
      <c r="A72" s="277"/>
      <c r="C72" s="280"/>
      <c r="D72" s="6"/>
      <c r="G72" s="4"/>
      <c r="H72" s="17"/>
      <c r="I72" s="206"/>
      <c r="J72" s="193"/>
      <c r="K72" s="4"/>
      <c r="L72" s="193"/>
      <c r="M72" s="289"/>
      <c r="N72" s="290"/>
      <c r="O72" s="4"/>
      <c r="P72" s="17"/>
      <c r="Q72" s="193"/>
      <c r="R72" s="55"/>
      <c r="S72" s="4"/>
      <c r="T72" s="17"/>
      <c r="W72" s="56">
        <v>3</v>
      </c>
      <c r="X72" s="280"/>
      <c r="Z72" s="277"/>
    </row>
    <row r="73" spans="1:26" ht="17.100000000000001" customHeight="1" x14ac:dyDescent="0.15">
      <c r="A73" s="277"/>
      <c r="C73" s="241"/>
      <c r="D73" s="4"/>
      <c r="E73" s="82"/>
      <c r="F73" s="82"/>
      <c r="G73" s="4"/>
      <c r="H73" s="17"/>
      <c r="I73" s="206"/>
      <c r="J73" s="193"/>
      <c r="K73" s="4"/>
      <c r="L73" s="193"/>
      <c r="M73" s="289"/>
      <c r="N73" s="290"/>
      <c r="O73" s="4"/>
      <c r="P73" s="17"/>
      <c r="Q73" s="193"/>
      <c r="R73" s="55"/>
      <c r="S73" s="4"/>
      <c r="T73" s="17"/>
      <c r="W73" s="17"/>
      <c r="X73" s="51"/>
      <c r="Z73" s="277"/>
    </row>
    <row r="74" spans="1:26" ht="17.100000000000001" customHeight="1" x14ac:dyDescent="0.15">
      <c r="A74" s="277"/>
      <c r="C74" s="241"/>
      <c r="D74" s="4"/>
      <c r="E74" s="97"/>
      <c r="F74" s="82"/>
      <c r="G74" s="4"/>
      <c r="H74" s="17"/>
      <c r="I74" s="206"/>
      <c r="J74" s="193"/>
      <c r="K74" s="4"/>
      <c r="L74" s="193"/>
      <c r="M74" s="289"/>
      <c r="N74" s="290"/>
      <c r="O74" s="4"/>
      <c r="P74" s="17"/>
      <c r="Q74" s="193"/>
      <c r="R74" s="55"/>
      <c r="S74" s="4"/>
      <c r="T74" s="17"/>
      <c r="V74" s="56"/>
      <c r="W74" s="17"/>
      <c r="X74" s="53"/>
      <c r="Z74" s="277"/>
    </row>
    <row r="75" spans="1:26" ht="17.100000000000001" customHeight="1" x14ac:dyDescent="0.15">
      <c r="A75" s="277"/>
      <c r="C75" s="279" t="s">
        <v>457</v>
      </c>
      <c r="D75" s="54">
        <v>5</v>
      </c>
      <c r="E75" s="4"/>
      <c r="G75" s="4"/>
      <c r="H75" s="17"/>
      <c r="I75" s="206"/>
      <c r="J75" s="193"/>
      <c r="K75" s="4"/>
      <c r="L75" s="193"/>
      <c r="M75" s="289"/>
      <c r="N75" s="290"/>
      <c r="O75" s="4"/>
      <c r="P75" s="17"/>
      <c r="Q75" s="193"/>
      <c r="R75" s="55"/>
      <c r="S75" s="4"/>
      <c r="T75" s="17"/>
      <c r="V75" s="17"/>
      <c r="W75" s="19"/>
      <c r="X75" s="279" t="s">
        <v>458</v>
      </c>
      <c r="Z75" s="277"/>
    </row>
    <row r="76" spans="1:26" ht="17.100000000000001" customHeight="1" x14ac:dyDescent="0.15">
      <c r="A76" s="277"/>
      <c r="C76" s="280"/>
      <c r="D76" s="5"/>
      <c r="E76" s="4"/>
      <c r="G76" s="4"/>
      <c r="H76" s="17"/>
      <c r="I76" s="206"/>
      <c r="J76" s="193"/>
      <c r="K76" s="4"/>
      <c r="L76" s="193"/>
      <c r="M76" s="289"/>
      <c r="N76" s="290"/>
      <c r="O76" s="4"/>
      <c r="P76" s="17"/>
      <c r="Q76" s="200"/>
      <c r="R76" s="55"/>
      <c r="S76" s="4"/>
      <c r="T76" s="17"/>
      <c r="V76" s="17"/>
      <c r="W76">
        <v>2</v>
      </c>
      <c r="X76" s="280"/>
      <c r="Z76" s="277"/>
    </row>
    <row r="77" spans="1:26" ht="17.100000000000001" customHeight="1" x14ac:dyDescent="0.15">
      <c r="A77" s="277"/>
      <c r="C77" s="241"/>
      <c r="E77" s="4"/>
      <c r="F77" s="2"/>
      <c r="G77" s="3"/>
      <c r="H77" s="60"/>
      <c r="I77" s="206"/>
      <c r="J77" s="193"/>
      <c r="K77" s="4"/>
      <c r="L77" s="193"/>
      <c r="M77" s="289"/>
      <c r="N77" s="290"/>
      <c r="O77" s="4"/>
      <c r="P77" s="17"/>
      <c r="Q77" s="200"/>
      <c r="R77" s="55"/>
      <c r="S77" s="4"/>
      <c r="T77" s="19"/>
      <c r="U77" s="2"/>
      <c r="V77" s="94"/>
      <c r="X77" s="51"/>
      <c r="Z77" s="277"/>
    </row>
    <row r="78" spans="1:26" ht="17.100000000000001" customHeight="1" x14ac:dyDescent="0.15">
      <c r="A78" s="277"/>
      <c r="C78" s="241"/>
      <c r="E78" s="4"/>
      <c r="F78" s="56"/>
      <c r="G78" s="5"/>
      <c r="H78" s="194"/>
      <c r="I78" s="206"/>
      <c r="J78" s="193"/>
      <c r="K78" s="4"/>
      <c r="L78" s="193"/>
      <c r="M78" s="289"/>
      <c r="N78" s="290"/>
      <c r="O78" s="4"/>
      <c r="P78" s="17"/>
      <c r="Q78" s="200"/>
      <c r="R78" s="55"/>
      <c r="S78" s="193"/>
      <c r="T78" s="5"/>
      <c r="V78" s="94"/>
      <c r="X78" s="53"/>
      <c r="Z78" s="277"/>
    </row>
    <row r="79" spans="1:26" ht="17.100000000000001" customHeight="1" x14ac:dyDescent="0.15">
      <c r="A79" s="277"/>
      <c r="C79" s="279" t="s">
        <v>459</v>
      </c>
      <c r="D79" s="64">
        <v>6</v>
      </c>
      <c r="E79" s="4"/>
      <c r="F79" s="17"/>
      <c r="G79" s="193"/>
      <c r="H79" s="193"/>
      <c r="I79" s="206"/>
      <c r="J79" s="193"/>
      <c r="K79" s="4"/>
      <c r="L79" s="193"/>
      <c r="M79" s="291"/>
      <c r="N79" s="292"/>
      <c r="O79" s="4"/>
      <c r="P79" s="17"/>
      <c r="Q79" s="200"/>
      <c r="R79" s="55"/>
      <c r="S79" s="193"/>
      <c r="T79" s="193"/>
      <c r="V79" s="17"/>
      <c r="X79" s="279" t="s">
        <v>460</v>
      </c>
      <c r="Z79" s="277"/>
    </row>
    <row r="80" spans="1:26" ht="17.100000000000001" customHeight="1" x14ac:dyDescent="0.15">
      <c r="A80" s="277"/>
      <c r="C80" s="280"/>
      <c r="D80" s="6"/>
      <c r="E80" s="4"/>
      <c r="F80" s="17"/>
      <c r="G80" s="193"/>
      <c r="H80" s="193"/>
      <c r="I80" s="206"/>
      <c r="J80" s="193"/>
      <c r="K80" s="4"/>
      <c r="L80" s="193"/>
      <c r="M80" s="193"/>
      <c r="N80" s="193"/>
      <c r="O80" s="4"/>
      <c r="P80" s="17"/>
      <c r="Q80" s="200"/>
      <c r="R80" s="55"/>
      <c r="S80" s="193"/>
      <c r="T80" s="193"/>
      <c r="V80" s="5"/>
      <c r="W80" s="5">
        <v>1</v>
      </c>
      <c r="X80" s="280"/>
      <c r="Z80" s="278"/>
    </row>
    <row r="81" spans="1:26" ht="17.100000000000001" customHeight="1" x14ac:dyDescent="0.15">
      <c r="A81" s="277"/>
      <c r="C81" s="242"/>
      <c r="D81" s="4"/>
      <c r="E81" s="96"/>
      <c r="F81" s="57"/>
      <c r="G81" s="193"/>
      <c r="H81" s="193"/>
      <c r="I81" s="206"/>
      <c r="J81" s="193"/>
      <c r="K81" s="4"/>
      <c r="L81" s="193"/>
      <c r="M81" s="193"/>
      <c r="N81" s="193"/>
      <c r="O81" s="4"/>
      <c r="P81" s="17"/>
      <c r="Q81" s="200"/>
      <c r="R81" s="55"/>
      <c r="S81" s="193"/>
      <c r="T81" s="193"/>
      <c r="X81" s="51"/>
      <c r="Z81" s="92"/>
    </row>
    <row r="82" spans="1:26" ht="17.100000000000001" customHeight="1" x14ac:dyDescent="0.15">
      <c r="A82" s="277"/>
      <c r="C82" s="242"/>
      <c r="D82" s="4"/>
      <c r="E82" s="95"/>
      <c r="F82" s="57"/>
      <c r="G82" s="193"/>
      <c r="H82" s="193"/>
      <c r="I82" s="206"/>
      <c r="J82" s="193"/>
      <c r="K82" s="4"/>
      <c r="L82" s="193"/>
      <c r="M82" s="193"/>
      <c r="N82" s="193"/>
      <c r="O82" s="193"/>
      <c r="P82" s="17"/>
      <c r="Q82" s="61"/>
      <c r="R82" s="48"/>
      <c r="S82" s="193"/>
      <c r="T82" s="193"/>
      <c r="X82" s="53"/>
      <c r="Z82" s="92"/>
    </row>
    <row r="83" spans="1:26" ht="17.100000000000001" customHeight="1" x14ac:dyDescent="0.15">
      <c r="A83" s="277"/>
      <c r="C83" s="279" t="s">
        <v>461</v>
      </c>
      <c r="D83" s="54">
        <v>7</v>
      </c>
      <c r="G83" s="193"/>
      <c r="H83" s="193"/>
      <c r="I83" s="206"/>
      <c r="J83" s="193"/>
      <c r="K83" s="4"/>
      <c r="L83" s="193"/>
      <c r="M83" s="193"/>
      <c r="N83" s="193"/>
      <c r="O83" s="193"/>
      <c r="P83" s="17"/>
      <c r="Q83" s="61"/>
      <c r="R83" s="48"/>
      <c r="S83" s="193"/>
      <c r="T83" s="193"/>
      <c r="W83" s="2"/>
      <c r="X83" s="279" t="s">
        <v>462</v>
      </c>
      <c r="Z83" s="276" t="s">
        <v>730</v>
      </c>
    </row>
    <row r="84" spans="1:26" ht="17.100000000000001" customHeight="1" x14ac:dyDescent="0.15">
      <c r="A84" s="278"/>
      <c r="C84" s="280"/>
      <c r="G84" s="193"/>
      <c r="H84" s="193"/>
      <c r="I84" s="206"/>
      <c r="J84" s="193"/>
      <c r="K84" s="4"/>
      <c r="L84" s="193"/>
      <c r="M84" s="193"/>
      <c r="N84" s="193"/>
      <c r="O84" s="193"/>
      <c r="P84" s="17"/>
      <c r="Q84" s="61"/>
      <c r="R84" s="48"/>
      <c r="S84" s="193"/>
      <c r="T84" s="193"/>
      <c r="W84" s="56">
        <v>7</v>
      </c>
      <c r="X84" s="280"/>
      <c r="Z84" s="277"/>
    </row>
    <row r="85" spans="1:26" ht="17.100000000000001" customHeight="1" x14ac:dyDescent="0.15">
      <c r="A85" s="92"/>
      <c r="C85" s="241"/>
      <c r="G85" s="193"/>
      <c r="H85" s="193"/>
      <c r="I85" s="206"/>
      <c r="J85" s="193"/>
      <c r="K85" s="4"/>
      <c r="L85" s="193"/>
      <c r="M85" s="193"/>
      <c r="N85" s="193"/>
      <c r="O85" s="193"/>
      <c r="P85" s="19"/>
      <c r="Q85" s="61"/>
      <c r="R85" s="48"/>
      <c r="S85" s="193"/>
      <c r="T85" s="193"/>
      <c r="V85" s="95"/>
      <c r="W85" s="17"/>
      <c r="X85" s="51"/>
      <c r="Z85" s="277"/>
    </row>
    <row r="86" spans="1:26" ht="17.100000000000001" customHeight="1" x14ac:dyDescent="0.15">
      <c r="A86" s="92"/>
      <c r="C86" s="241"/>
      <c r="G86" s="193"/>
      <c r="H86" s="193"/>
      <c r="I86" s="206"/>
      <c r="J86" s="56"/>
      <c r="K86" s="5"/>
      <c r="L86" s="193"/>
      <c r="M86" s="193"/>
      <c r="N86" s="193"/>
      <c r="O86" s="193"/>
      <c r="P86" s="193"/>
      <c r="Q86" s="202"/>
      <c r="R86" s="48"/>
      <c r="S86" s="193"/>
      <c r="T86" s="193"/>
      <c r="V86" s="98"/>
      <c r="W86" s="17"/>
      <c r="X86" s="53"/>
      <c r="Z86" s="277"/>
    </row>
    <row r="87" spans="1:26" ht="17.100000000000001" customHeight="1" x14ac:dyDescent="0.15">
      <c r="A87" s="276" t="s">
        <v>694</v>
      </c>
      <c r="C87" s="279" t="s">
        <v>463</v>
      </c>
      <c r="D87" s="49">
        <v>1</v>
      </c>
      <c r="G87" s="193"/>
      <c r="H87" s="193"/>
      <c r="I87" s="206"/>
      <c r="J87" s="17"/>
      <c r="K87" s="193"/>
      <c r="L87" s="193"/>
      <c r="M87" s="193"/>
      <c r="N87" s="193"/>
      <c r="O87" s="193"/>
      <c r="P87" s="193"/>
      <c r="Q87" s="61"/>
      <c r="R87" s="48"/>
      <c r="S87" s="193"/>
      <c r="T87" s="193"/>
      <c r="V87" s="17"/>
      <c r="W87" s="19"/>
      <c r="X87" s="279" t="s">
        <v>464</v>
      </c>
      <c r="Z87" s="277"/>
    </row>
    <row r="88" spans="1:26" ht="17.100000000000001" customHeight="1" x14ac:dyDescent="0.15">
      <c r="A88" s="277"/>
      <c r="C88" s="280"/>
      <c r="D88" s="5"/>
      <c r="E88" s="6"/>
      <c r="G88" s="193"/>
      <c r="H88" s="193"/>
      <c r="I88" s="206"/>
      <c r="J88" s="17"/>
      <c r="K88" s="193"/>
      <c r="L88" s="193"/>
      <c r="M88" s="193"/>
      <c r="N88" s="193"/>
      <c r="O88" s="193"/>
      <c r="P88" s="193"/>
      <c r="Q88" s="286"/>
      <c r="R88" s="48"/>
      <c r="S88" s="193"/>
      <c r="T88" s="193"/>
      <c r="V88" s="17"/>
      <c r="W88" s="5">
        <v>6</v>
      </c>
      <c r="X88" s="280"/>
      <c r="Z88" s="277"/>
    </row>
    <row r="89" spans="1:26" ht="17.100000000000001" customHeight="1" x14ac:dyDescent="0.15">
      <c r="A89" s="277"/>
      <c r="C89" s="241"/>
      <c r="E89" s="65"/>
      <c r="F89" s="60"/>
      <c r="G89" s="2"/>
      <c r="H89" s="193"/>
      <c r="I89" s="206"/>
      <c r="J89" s="17"/>
      <c r="K89" s="193"/>
      <c r="L89" s="193"/>
      <c r="M89" s="193"/>
      <c r="N89" s="193"/>
      <c r="O89" s="193"/>
      <c r="P89" s="193"/>
      <c r="Q89" s="286"/>
      <c r="R89" s="48"/>
      <c r="S89" s="193"/>
      <c r="T89" s="193"/>
      <c r="V89" s="17"/>
      <c r="X89" s="51"/>
      <c r="Z89" s="277"/>
    </row>
    <row r="90" spans="1:26" ht="17.100000000000001" customHeight="1" x14ac:dyDescent="0.15">
      <c r="A90" s="277"/>
      <c r="C90" s="241"/>
      <c r="E90" s="65"/>
      <c r="F90" s="58"/>
      <c r="G90" s="4"/>
      <c r="H90" s="193"/>
      <c r="I90" s="206"/>
      <c r="J90" s="17"/>
      <c r="K90" s="193"/>
      <c r="L90" s="193"/>
      <c r="M90" s="193"/>
      <c r="N90" s="193"/>
      <c r="O90" s="193"/>
      <c r="P90" s="193"/>
      <c r="Q90" s="4"/>
      <c r="R90" s="55"/>
      <c r="S90" s="193"/>
      <c r="T90" s="56"/>
      <c r="U90" s="5"/>
      <c r="V90" s="17"/>
      <c r="X90" s="53"/>
      <c r="Z90" s="277"/>
    </row>
    <row r="91" spans="1:26" ht="17.100000000000001" customHeight="1" x14ac:dyDescent="0.15">
      <c r="A91" s="277"/>
      <c r="C91" s="279" t="s">
        <v>465</v>
      </c>
      <c r="D91" s="49">
        <v>2</v>
      </c>
      <c r="E91" s="4"/>
      <c r="G91" s="4"/>
      <c r="H91" s="193"/>
      <c r="I91" s="206"/>
      <c r="J91" s="193"/>
      <c r="K91" s="193"/>
      <c r="L91" s="193"/>
      <c r="M91" s="193"/>
      <c r="N91" s="193"/>
      <c r="O91" s="193"/>
      <c r="P91" s="193"/>
      <c r="Q91" s="4"/>
      <c r="R91" s="55"/>
      <c r="S91" s="193"/>
      <c r="T91" s="17"/>
      <c r="V91" s="17"/>
      <c r="W91" s="2"/>
      <c r="X91" s="279" t="s">
        <v>466</v>
      </c>
      <c r="Z91" s="277"/>
    </row>
    <row r="92" spans="1:26" ht="17.100000000000001" customHeight="1" x14ac:dyDescent="0.15">
      <c r="A92" s="277"/>
      <c r="C92" s="280"/>
      <c r="D92" s="6"/>
      <c r="E92" s="4"/>
      <c r="G92" s="4"/>
      <c r="H92" s="193"/>
      <c r="I92" s="206"/>
      <c r="J92" s="193"/>
      <c r="K92" s="193"/>
      <c r="L92" s="193"/>
      <c r="M92" s="193"/>
      <c r="N92" s="193"/>
      <c r="O92" s="193"/>
      <c r="P92" s="193"/>
      <c r="Q92" s="4"/>
      <c r="R92" s="55"/>
      <c r="S92" s="193"/>
      <c r="T92" s="17"/>
      <c r="V92" s="17"/>
      <c r="W92" s="56">
        <v>5</v>
      </c>
      <c r="X92" s="280"/>
      <c r="Z92" s="277"/>
    </row>
    <row r="93" spans="1:26" ht="17.100000000000001" customHeight="1" x14ac:dyDescent="0.15">
      <c r="A93" s="277"/>
      <c r="C93" s="241"/>
      <c r="D93" s="4"/>
      <c r="E93" s="3"/>
      <c r="G93" s="4"/>
      <c r="H93" s="193"/>
      <c r="I93" s="206"/>
      <c r="J93" s="193"/>
      <c r="K93" s="193"/>
      <c r="L93" s="193"/>
      <c r="M93" s="193"/>
      <c r="N93" s="193"/>
      <c r="O93" s="193"/>
      <c r="P93" s="193"/>
      <c r="Q93" s="4"/>
      <c r="R93" s="55"/>
      <c r="S93" s="193"/>
      <c r="T93" s="199"/>
      <c r="U93" s="82"/>
      <c r="V93" s="99"/>
      <c r="W93" s="17"/>
      <c r="X93" s="51"/>
      <c r="Z93" s="277"/>
    </row>
    <row r="94" spans="1:26" ht="17.100000000000001" customHeight="1" x14ac:dyDescent="0.15">
      <c r="A94" s="277"/>
      <c r="C94" s="241"/>
      <c r="D94" s="4"/>
      <c r="G94" s="4"/>
      <c r="H94" s="17"/>
      <c r="I94" s="206"/>
      <c r="J94" s="193"/>
      <c r="K94" s="193"/>
      <c r="L94" s="193"/>
      <c r="M94" s="193"/>
      <c r="N94" s="193"/>
      <c r="O94" s="193"/>
      <c r="P94" s="193"/>
      <c r="Q94" s="4"/>
      <c r="R94" s="55"/>
      <c r="S94" s="4"/>
      <c r="T94" s="199"/>
      <c r="U94" s="82"/>
      <c r="V94" s="82"/>
      <c r="W94" s="17"/>
      <c r="X94" s="53"/>
      <c r="Z94" s="277"/>
    </row>
    <row r="95" spans="1:26" ht="17.100000000000001" customHeight="1" x14ac:dyDescent="0.15">
      <c r="A95" s="277"/>
      <c r="C95" s="279" t="s">
        <v>467</v>
      </c>
      <c r="D95" s="54">
        <v>3</v>
      </c>
      <c r="G95" s="4"/>
      <c r="H95" s="17"/>
      <c r="I95" s="206"/>
      <c r="J95" s="193"/>
      <c r="K95" s="193"/>
      <c r="L95" s="193"/>
      <c r="M95" s="193"/>
      <c r="N95" s="193"/>
      <c r="O95" s="193"/>
      <c r="P95" s="193"/>
      <c r="Q95" s="4"/>
      <c r="R95" s="55"/>
      <c r="S95" s="4"/>
      <c r="T95" s="17"/>
      <c r="W95" s="19"/>
      <c r="X95" s="279" t="s">
        <v>468</v>
      </c>
      <c r="Z95" s="277"/>
    </row>
    <row r="96" spans="1:26" ht="17.100000000000001" customHeight="1" x14ac:dyDescent="0.15">
      <c r="A96" s="277"/>
      <c r="C96" s="280"/>
      <c r="G96" s="4"/>
      <c r="H96" s="17"/>
      <c r="I96" s="206"/>
      <c r="J96" s="193"/>
      <c r="K96" s="193"/>
      <c r="L96" s="193"/>
      <c r="M96" s="193"/>
      <c r="N96" s="193"/>
      <c r="O96" s="193"/>
      <c r="P96" s="193"/>
      <c r="Q96" s="4"/>
      <c r="R96" s="55"/>
      <c r="S96" s="4"/>
      <c r="T96" s="17"/>
      <c r="W96" s="5">
        <v>4</v>
      </c>
      <c r="X96" s="280"/>
      <c r="Z96" s="277"/>
    </row>
    <row r="97" spans="1:26" ht="17.100000000000001" customHeight="1" x14ac:dyDescent="0.15">
      <c r="A97" s="277"/>
      <c r="C97" s="241"/>
      <c r="E97" s="282" t="s">
        <v>731</v>
      </c>
      <c r="F97" s="281"/>
      <c r="G97" s="195"/>
      <c r="H97" s="17"/>
      <c r="I97" s="206"/>
      <c r="J97" s="193"/>
      <c r="K97" s="193"/>
      <c r="L97" s="193"/>
      <c r="M97" s="193"/>
      <c r="N97" s="193"/>
      <c r="O97" s="193"/>
      <c r="P97" s="193"/>
      <c r="Q97" s="193"/>
      <c r="R97" s="62"/>
      <c r="S97" s="3"/>
      <c r="T97" s="17"/>
      <c r="U97" s="281" t="s">
        <v>470</v>
      </c>
      <c r="V97" s="282"/>
      <c r="X97" s="51"/>
      <c r="Z97" s="277"/>
    </row>
    <row r="98" spans="1:26" ht="17.100000000000001" customHeight="1" x14ac:dyDescent="0.15">
      <c r="A98" s="277"/>
      <c r="C98" s="241"/>
      <c r="E98" s="282"/>
      <c r="F98" s="281"/>
      <c r="G98" s="195"/>
      <c r="H98" s="56"/>
      <c r="I98" s="208">
        <v>4</v>
      </c>
      <c r="J98" s="193"/>
      <c r="K98" s="193"/>
      <c r="L98" s="193"/>
      <c r="M98" s="193"/>
      <c r="N98" s="193"/>
      <c r="O98" s="193"/>
      <c r="P98" s="193"/>
      <c r="Q98" s="193"/>
      <c r="R98" s="48">
        <v>5</v>
      </c>
      <c r="S98" s="193"/>
      <c r="T98" s="17"/>
      <c r="U98" s="281"/>
      <c r="V98" s="282"/>
      <c r="X98" s="53"/>
      <c r="Z98" s="277"/>
    </row>
    <row r="99" spans="1:26" ht="17.100000000000001" customHeight="1" x14ac:dyDescent="0.15">
      <c r="A99" s="277"/>
      <c r="C99" s="279" t="s">
        <v>471</v>
      </c>
      <c r="D99" s="49">
        <v>4</v>
      </c>
      <c r="G99" s="4"/>
      <c r="H99" s="17"/>
      <c r="I99" s="204"/>
      <c r="J99" s="193"/>
      <c r="K99" s="193"/>
      <c r="L99" s="193"/>
      <c r="M99" s="193"/>
      <c r="N99" s="193"/>
      <c r="O99" s="193"/>
      <c r="P99" s="193"/>
      <c r="Q99" s="193"/>
      <c r="R99" s="48"/>
      <c r="S99" s="193"/>
      <c r="T99" s="17"/>
      <c r="W99" s="2"/>
      <c r="X99" s="279" t="s">
        <v>472</v>
      </c>
      <c r="Z99" s="277"/>
    </row>
    <row r="100" spans="1:26" ht="17.100000000000001" customHeight="1" x14ac:dyDescent="0.15">
      <c r="A100" s="277"/>
      <c r="C100" s="280"/>
      <c r="D100" s="6"/>
      <c r="G100" s="4"/>
      <c r="H100" s="17"/>
      <c r="I100" s="204"/>
      <c r="J100" s="193"/>
      <c r="K100" s="193"/>
      <c r="L100" s="193"/>
      <c r="M100" s="193"/>
      <c r="N100" s="193"/>
      <c r="O100" s="193"/>
      <c r="P100" s="193"/>
      <c r="Q100" s="200"/>
      <c r="R100" s="48"/>
      <c r="S100" s="193"/>
      <c r="T100" s="17"/>
      <c r="W100" s="56">
        <v>3</v>
      </c>
      <c r="X100" s="280"/>
      <c r="Z100" s="277"/>
    </row>
    <row r="101" spans="1:26" ht="17.100000000000001" customHeight="1" x14ac:dyDescent="0.15">
      <c r="A101" s="277"/>
      <c r="C101" s="241"/>
      <c r="D101" s="4"/>
      <c r="G101" s="4"/>
      <c r="H101" s="60"/>
      <c r="I101" s="204"/>
      <c r="J101" s="193"/>
      <c r="K101" s="193"/>
      <c r="L101" s="193"/>
      <c r="M101" s="193"/>
      <c r="N101" s="193"/>
      <c r="O101" s="193"/>
      <c r="P101" s="193"/>
      <c r="Q101" s="200"/>
      <c r="R101" s="48"/>
      <c r="S101" s="193"/>
      <c r="T101" s="17"/>
      <c r="V101" s="95"/>
      <c r="W101" s="17"/>
      <c r="X101" s="51"/>
      <c r="Z101" s="277"/>
    </row>
    <row r="102" spans="1:26" ht="17.100000000000001" customHeight="1" x14ac:dyDescent="0.15">
      <c r="A102" s="277"/>
      <c r="C102" s="241"/>
      <c r="D102" s="4"/>
      <c r="E102" s="6"/>
      <c r="G102" s="4"/>
      <c r="H102" s="60"/>
      <c r="I102" s="204"/>
      <c r="J102" s="193"/>
      <c r="K102" s="193"/>
      <c r="L102" s="193"/>
      <c r="M102" s="193"/>
      <c r="N102" s="193"/>
      <c r="O102" s="193"/>
      <c r="P102" s="193"/>
      <c r="Q102" s="200"/>
      <c r="R102" s="48"/>
      <c r="S102" s="193"/>
      <c r="T102" s="17"/>
      <c r="V102" s="98"/>
      <c r="W102" s="17"/>
      <c r="X102" s="53"/>
      <c r="Z102" s="277"/>
    </row>
    <row r="103" spans="1:26" ht="17.100000000000001" customHeight="1" x14ac:dyDescent="0.15">
      <c r="A103" s="277"/>
      <c r="C103" s="279" t="s">
        <v>473</v>
      </c>
      <c r="D103" s="54">
        <v>5</v>
      </c>
      <c r="E103" s="4"/>
      <c r="G103" s="4"/>
      <c r="H103" s="193"/>
      <c r="I103" s="204"/>
      <c r="J103" s="193"/>
      <c r="K103" s="193"/>
      <c r="L103" s="193"/>
      <c r="M103" s="193"/>
      <c r="N103" s="193"/>
      <c r="O103" s="193"/>
      <c r="P103" s="193"/>
      <c r="Q103" s="200"/>
      <c r="R103" s="48"/>
      <c r="S103" s="193"/>
      <c r="T103" s="17"/>
      <c r="V103" s="17"/>
      <c r="W103" s="19"/>
      <c r="X103" s="279" t="s">
        <v>474</v>
      </c>
      <c r="Z103" s="277"/>
    </row>
    <row r="104" spans="1:26" ht="17.100000000000001" customHeight="1" x14ac:dyDescent="0.15">
      <c r="A104" s="277"/>
      <c r="C104" s="280"/>
      <c r="E104" s="4"/>
      <c r="G104" s="4"/>
      <c r="H104" s="193"/>
      <c r="I104" s="204"/>
      <c r="J104" s="193"/>
      <c r="K104" s="193"/>
      <c r="L104" s="193"/>
      <c r="M104" s="193"/>
      <c r="N104" s="193"/>
      <c r="O104" s="193"/>
      <c r="P104" s="193"/>
      <c r="Q104" s="200"/>
      <c r="R104" s="48"/>
      <c r="S104" s="193"/>
      <c r="T104" s="17"/>
      <c r="V104" s="17"/>
      <c r="W104" s="5">
        <v>2</v>
      </c>
      <c r="X104" s="280"/>
      <c r="Z104" s="277"/>
    </row>
    <row r="105" spans="1:26" ht="17.100000000000001" customHeight="1" x14ac:dyDescent="0.15">
      <c r="A105" s="277"/>
      <c r="C105" s="242"/>
      <c r="E105" s="65"/>
      <c r="F105" s="60"/>
      <c r="G105" s="3"/>
      <c r="H105" s="193"/>
      <c r="I105" s="204"/>
      <c r="J105" s="193"/>
      <c r="K105" s="193"/>
      <c r="L105" s="193"/>
      <c r="M105" s="193"/>
      <c r="N105" s="193"/>
      <c r="O105" s="193"/>
      <c r="P105" s="193"/>
      <c r="Q105" s="200"/>
      <c r="R105" s="48"/>
      <c r="S105" s="193"/>
      <c r="T105" s="19"/>
      <c r="U105" s="2"/>
      <c r="V105" s="17"/>
      <c r="X105" s="51"/>
      <c r="Z105" s="277"/>
    </row>
    <row r="106" spans="1:26" ht="17.100000000000001" customHeight="1" x14ac:dyDescent="0.15">
      <c r="A106" s="277"/>
      <c r="C106" s="242"/>
      <c r="E106" s="65"/>
      <c r="F106" s="58"/>
      <c r="G106" s="193"/>
      <c r="H106" s="193"/>
      <c r="I106" s="204"/>
      <c r="J106" s="193"/>
      <c r="K106" s="193"/>
      <c r="L106" s="193"/>
      <c r="M106" s="193"/>
      <c r="N106" s="193"/>
      <c r="O106" s="193"/>
      <c r="P106" s="193"/>
      <c r="Q106" s="200"/>
      <c r="R106" s="48"/>
      <c r="S106" s="193"/>
      <c r="T106" s="193"/>
      <c r="V106" s="17"/>
      <c r="X106" s="53"/>
      <c r="Z106" s="277"/>
    </row>
    <row r="107" spans="1:26" ht="17.100000000000001" customHeight="1" x14ac:dyDescent="0.15">
      <c r="A107" s="277"/>
      <c r="C107" s="279" t="s">
        <v>475</v>
      </c>
      <c r="D107" s="49">
        <v>6</v>
      </c>
      <c r="E107" s="4"/>
      <c r="G107" s="193"/>
      <c r="H107" s="193"/>
      <c r="I107" s="204"/>
      <c r="J107" s="193"/>
      <c r="K107" s="193"/>
      <c r="L107" s="193"/>
      <c r="M107" s="193"/>
      <c r="N107" s="193"/>
      <c r="O107" s="193"/>
      <c r="P107" s="193"/>
      <c r="Q107" s="200"/>
      <c r="R107" s="48"/>
      <c r="S107" s="193"/>
      <c r="T107" s="193"/>
      <c r="V107" s="19"/>
      <c r="W107" s="2"/>
      <c r="X107" s="279" t="s">
        <v>476</v>
      </c>
      <c r="Z107" s="277"/>
    </row>
    <row r="108" spans="1:26" ht="17.100000000000001" customHeight="1" x14ac:dyDescent="0.15">
      <c r="A108" s="278"/>
      <c r="C108" s="280"/>
      <c r="D108" s="5"/>
      <c r="E108" s="5"/>
      <c r="G108" s="193"/>
      <c r="H108" s="193"/>
      <c r="I108" s="204"/>
      <c r="J108" s="193"/>
      <c r="K108" s="193"/>
      <c r="L108" s="193"/>
      <c r="M108" s="193"/>
      <c r="N108" s="193"/>
      <c r="O108" s="193"/>
      <c r="P108" s="193"/>
      <c r="Q108" s="200"/>
      <c r="R108" s="48"/>
      <c r="S108" s="193"/>
      <c r="T108" s="193"/>
      <c r="W108">
        <v>1</v>
      </c>
      <c r="X108" s="280"/>
      <c r="Z108" s="278"/>
    </row>
    <row r="109" spans="1:26" ht="17.100000000000001" customHeight="1" x14ac:dyDescent="0.15">
      <c r="A109" s="128"/>
      <c r="G109" s="193"/>
      <c r="H109" s="193"/>
      <c r="I109" s="210"/>
      <c r="J109" s="193"/>
      <c r="Q109" s="200"/>
      <c r="R109" s="193"/>
      <c r="S109" s="193"/>
      <c r="T109" s="193"/>
    </row>
    <row r="110" spans="1:26" ht="17.100000000000001" customHeight="1" x14ac:dyDescent="0.15">
      <c r="A110" s="128"/>
      <c r="Q110" s="7"/>
    </row>
    <row r="111" spans="1:26" ht="17.100000000000001" customHeight="1" x14ac:dyDescent="0.15">
      <c r="A111" s="128"/>
      <c r="C111" s="81"/>
      <c r="D111" s="49"/>
      <c r="Q111" s="7"/>
    </row>
    <row r="112" spans="1:26" ht="17.100000000000001" customHeight="1" x14ac:dyDescent="0.15">
      <c r="A112" s="128"/>
      <c r="C112" s="81"/>
      <c r="Q112" s="66"/>
    </row>
    <row r="113" ht="17.100000000000001" customHeight="1" x14ac:dyDescent="0.15"/>
    <row r="114" ht="17.100000000000001" customHeight="1" x14ac:dyDescent="0.15"/>
    <row r="115" ht="17.100000000000001" customHeight="1" x14ac:dyDescent="0.15"/>
    <row r="116" ht="17.100000000000001" customHeight="1" x14ac:dyDescent="0.15"/>
    <row r="117" ht="17.100000000000001" customHeight="1" x14ac:dyDescent="0.15"/>
    <row r="118" ht="17.100000000000001" customHeight="1" x14ac:dyDescent="0.15"/>
    <row r="119" ht="17.100000000000001" customHeight="1" x14ac:dyDescent="0.15"/>
    <row r="120" ht="17.100000000000001" customHeight="1" x14ac:dyDescent="0.15"/>
    <row r="121" ht="17.100000000000001" customHeight="1" x14ac:dyDescent="0.15"/>
    <row r="122" ht="17.100000000000001" customHeight="1" x14ac:dyDescent="0.15"/>
  </sheetData>
  <mergeCells count="77">
    <mergeCell ref="A87:A108"/>
    <mergeCell ref="Q88:Q89"/>
    <mergeCell ref="C87:C88"/>
    <mergeCell ref="X87:X88"/>
    <mergeCell ref="D6:H6"/>
    <mergeCell ref="I6:R6"/>
    <mergeCell ref="S6:W6"/>
    <mergeCell ref="X51:X52"/>
    <mergeCell ref="C55:C56"/>
    <mergeCell ref="C75:C76"/>
    <mergeCell ref="X75:X76"/>
    <mergeCell ref="C91:C92"/>
    <mergeCell ref="X91:X92"/>
    <mergeCell ref="U69:V70"/>
    <mergeCell ref="C71:C72"/>
    <mergeCell ref="C79:C80"/>
    <mergeCell ref="Z7:Z28"/>
    <mergeCell ref="C107:C108"/>
    <mergeCell ref="X107:X108"/>
    <mergeCell ref="E97:F98"/>
    <mergeCell ref="C99:C100"/>
    <mergeCell ref="X99:X100"/>
    <mergeCell ref="C103:C104"/>
    <mergeCell ref="X103:X104"/>
    <mergeCell ref="U97:V98"/>
    <mergeCell ref="X71:X72"/>
    <mergeCell ref="E69:F70"/>
    <mergeCell ref="X79:X80"/>
    <mergeCell ref="C83:C84"/>
    <mergeCell ref="X83:X84"/>
    <mergeCell ref="C51:C52"/>
    <mergeCell ref="X95:X96"/>
    <mergeCell ref="E45:F46"/>
    <mergeCell ref="C47:C48"/>
    <mergeCell ref="X47:X48"/>
    <mergeCell ref="U45:V46"/>
    <mergeCell ref="X55:X56"/>
    <mergeCell ref="C95:C96"/>
    <mergeCell ref="X67:X68"/>
    <mergeCell ref="C59:C60"/>
    <mergeCell ref="X59:X60"/>
    <mergeCell ref="C63:C64"/>
    <mergeCell ref="X63:X64"/>
    <mergeCell ref="M64:N79"/>
    <mergeCell ref="C67:C68"/>
    <mergeCell ref="C2:X2"/>
    <mergeCell ref="A7:A32"/>
    <mergeCell ref="A35:A56"/>
    <mergeCell ref="A59:A84"/>
    <mergeCell ref="D4:W4"/>
    <mergeCell ref="D3:W3"/>
    <mergeCell ref="C43:C44"/>
    <mergeCell ref="X43:X44"/>
    <mergeCell ref="Q32:Q33"/>
    <mergeCell ref="X19:X20"/>
    <mergeCell ref="C23:C24"/>
    <mergeCell ref="X23:X24"/>
    <mergeCell ref="C31:C32"/>
    <mergeCell ref="X31:X32"/>
    <mergeCell ref="C35:C36"/>
    <mergeCell ref="X35:X36"/>
    <mergeCell ref="Z83:Z108"/>
    <mergeCell ref="Z59:Z80"/>
    <mergeCell ref="Z31:Z56"/>
    <mergeCell ref="C7:C8"/>
    <mergeCell ref="X7:X8"/>
    <mergeCell ref="C11:C12"/>
    <mergeCell ref="X11:X12"/>
    <mergeCell ref="C15:C16"/>
    <mergeCell ref="X15:X16"/>
    <mergeCell ref="C27:C28"/>
    <mergeCell ref="X27:X28"/>
    <mergeCell ref="U17:V18"/>
    <mergeCell ref="C19:C20"/>
    <mergeCell ref="E17:F18"/>
    <mergeCell ref="C39:C40"/>
    <mergeCell ref="X39:X40"/>
  </mergeCells>
  <phoneticPr fontId="3"/>
  <printOptions horizontalCentered="1" verticalCentered="1"/>
  <pageMargins left="0" right="0" top="0.31496062992125984" bottom="0.47244094488188981" header="0" footer="0"/>
  <pageSetup paperSize="9" scale="4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H93"/>
  <sheetViews>
    <sheetView view="pageBreakPreview" zoomScale="50" zoomScaleNormal="100" zoomScaleSheetLayoutView="50" workbookViewId="0">
      <selection activeCell="S45" sqref="S45:V46"/>
    </sheetView>
  </sheetViews>
  <sheetFormatPr defaultColWidth="9" defaultRowHeight="13.5" x14ac:dyDescent="0.15"/>
  <cols>
    <col min="1" max="36" width="5.5" customWidth="1"/>
    <col min="259" max="286" width="5.625" customWidth="1"/>
    <col min="515" max="542" width="5.625" customWidth="1"/>
    <col min="771" max="798" width="5.625" customWidth="1"/>
    <col min="1027" max="1054" width="5.625" customWidth="1"/>
    <col min="1283" max="1310" width="5.625" customWidth="1"/>
    <col min="1539" max="1566" width="5.625" customWidth="1"/>
    <col min="1795" max="1822" width="5.625" customWidth="1"/>
    <col min="2051" max="2078" width="5.625" customWidth="1"/>
    <col min="2307" max="2334" width="5.625" customWidth="1"/>
    <col min="2563" max="2590" width="5.625" customWidth="1"/>
    <col min="2819" max="2846" width="5.625" customWidth="1"/>
    <col min="3075" max="3102" width="5.625" customWidth="1"/>
    <col min="3331" max="3358" width="5.625" customWidth="1"/>
    <col min="3587" max="3614" width="5.625" customWidth="1"/>
    <col min="3843" max="3870" width="5.625" customWidth="1"/>
    <col min="4099" max="4126" width="5.625" customWidth="1"/>
    <col min="4355" max="4382" width="5.625" customWidth="1"/>
    <col min="4611" max="4638" width="5.625" customWidth="1"/>
    <col min="4867" max="4894" width="5.625" customWidth="1"/>
    <col min="5123" max="5150" width="5.625" customWidth="1"/>
    <col min="5379" max="5406" width="5.625" customWidth="1"/>
    <col min="5635" max="5662" width="5.625" customWidth="1"/>
    <col min="5891" max="5918" width="5.625" customWidth="1"/>
    <col min="6147" max="6174" width="5.625" customWidth="1"/>
    <col min="6403" max="6430" width="5.625" customWidth="1"/>
    <col min="6659" max="6686" width="5.625" customWidth="1"/>
    <col min="6915" max="6942" width="5.625" customWidth="1"/>
    <col min="7171" max="7198" width="5.625" customWidth="1"/>
    <col min="7427" max="7454" width="5.625" customWidth="1"/>
    <col min="7683" max="7710" width="5.625" customWidth="1"/>
    <col min="7939" max="7966" width="5.625" customWidth="1"/>
    <col min="8195" max="8222" width="5.625" customWidth="1"/>
    <col min="8451" max="8478" width="5.625" customWidth="1"/>
    <col min="8707" max="8734" width="5.625" customWidth="1"/>
    <col min="8963" max="8990" width="5.625" customWidth="1"/>
    <col min="9219" max="9246" width="5.625" customWidth="1"/>
    <col min="9475" max="9502" width="5.625" customWidth="1"/>
    <col min="9731" max="9758" width="5.625" customWidth="1"/>
    <col min="9987" max="10014" width="5.625" customWidth="1"/>
    <col min="10243" max="10270" width="5.625" customWidth="1"/>
    <col min="10499" max="10526" width="5.625" customWidth="1"/>
    <col min="10755" max="10782" width="5.625" customWidth="1"/>
    <col min="11011" max="11038" width="5.625" customWidth="1"/>
    <col min="11267" max="11294" width="5.625" customWidth="1"/>
    <col min="11523" max="11550" width="5.625" customWidth="1"/>
    <col min="11779" max="11806" width="5.625" customWidth="1"/>
    <col min="12035" max="12062" width="5.625" customWidth="1"/>
    <col min="12291" max="12318" width="5.625" customWidth="1"/>
    <col min="12547" max="12574" width="5.625" customWidth="1"/>
    <col min="12803" max="12830" width="5.625" customWidth="1"/>
    <col min="13059" max="13086" width="5.625" customWidth="1"/>
    <col min="13315" max="13342" width="5.625" customWidth="1"/>
    <col min="13571" max="13598" width="5.625" customWidth="1"/>
    <col min="13827" max="13854" width="5.625" customWidth="1"/>
    <col min="14083" max="14110" width="5.625" customWidth="1"/>
    <col min="14339" max="14366" width="5.625" customWidth="1"/>
    <col min="14595" max="14622" width="5.625" customWidth="1"/>
    <col min="14851" max="14878" width="5.625" customWidth="1"/>
    <col min="15107" max="15134" width="5.625" customWidth="1"/>
    <col min="15363" max="15390" width="5.625" customWidth="1"/>
    <col min="15619" max="15646" width="5.625" customWidth="1"/>
    <col min="15875" max="15902" width="5.625" customWidth="1"/>
    <col min="16131" max="16158" width="5.625" customWidth="1"/>
  </cols>
  <sheetData>
    <row r="1" spans="1:34" ht="21.95" customHeight="1" x14ac:dyDescent="0.15">
      <c r="A1" s="354" t="str">
        <f>U12組合せ①!B3</f>
        <v>■第1日  2月26日  一次リーグ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N1" s="355" t="s">
        <v>477</v>
      </c>
      <c r="O1" s="355"/>
      <c r="P1" s="355"/>
      <c r="Q1" s="355"/>
      <c r="R1" s="355"/>
      <c r="S1" s="355"/>
      <c r="U1" s="356" t="s">
        <v>338</v>
      </c>
      <c r="V1" s="356"/>
      <c r="W1" s="356"/>
      <c r="X1" s="356"/>
      <c r="Y1" s="357" t="str">
        <f>U12組合せ①!B6</f>
        <v>真岡市総合運動公園運動広場AB</v>
      </c>
      <c r="Z1" s="357"/>
      <c r="AA1" s="357"/>
      <c r="AB1" s="357"/>
      <c r="AC1" s="357"/>
      <c r="AD1" s="357"/>
      <c r="AE1" s="357"/>
      <c r="AF1" s="357"/>
      <c r="AG1" s="357"/>
      <c r="AH1" s="357"/>
    </row>
    <row r="2" spans="1:34" ht="15.95" customHeight="1" x14ac:dyDescent="0.1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S2" s="87"/>
      <c r="T2" s="87"/>
      <c r="U2" s="87"/>
      <c r="V2" s="87"/>
      <c r="W2" s="105"/>
      <c r="X2" s="105"/>
      <c r="Y2" s="105"/>
      <c r="Z2" s="105"/>
      <c r="AA2" s="105"/>
      <c r="AB2" s="105"/>
      <c r="AC2" s="105"/>
      <c r="AD2" s="105"/>
      <c r="AE2" s="105"/>
      <c r="AF2" s="105"/>
    </row>
    <row r="3" spans="1:34" ht="20.100000000000001" customHeight="1" x14ac:dyDescent="0.15">
      <c r="A3" s="80"/>
      <c r="B3" s="80"/>
      <c r="C3" s="80"/>
      <c r="D3" s="80"/>
      <c r="E3" s="80"/>
      <c r="F3" s="80"/>
      <c r="G3" s="80"/>
      <c r="I3" s="356" t="s">
        <v>342</v>
      </c>
      <c r="J3" s="356"/>
      <c r="M3" s="87"/>
      <c r="S3" s="87"/>
      <c r="T3" s="87"/>
      <c r="U3" s="87"/>
      <c r="V3" s="87"/>
      <c r="W3" s="105"/>
      <c r="Y3" s="356" t="s">
        <v>343</v>
      </c>
      <c r="Z3" s="356"/>
      <c r="AA3" s="80"/>
    </row>
    <row r="4" spans="1:34" ht="20.100000000000001" customHeight="1" x14ac:dyDescent="0.15">
      <c r="A4" s="1"/>
      <c r="B4" s="1"/>
      <c r="C4" s="1"/>
      <c r="D4" s="1"/>
      <c r="E4" s="1"/>
      <c r="F4" s="1"/>
      <c r="G4" s="1"/>
      <c r="H4" s="1"/>
      <c r="I4" s="1"/>
      <c r="J4" s="10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06"/>
      <c r="AA4" s="1"/>
      <c r="AB4" s="1"/>
      <c r="AC4" s="1"/>
      <c r="AD4" s="1"/>
      <c r="AE4" s="1"/>
    </row>
    <row r="5" spans="1:34" ht="20.100000000000001" customHeight="1" x14ac:dyDescent="0.15">
      <c r="A5" s="1"/>
      <c r="B5" s="1"/>
      <c r="C5" s="1"/>
      <c r="D5" s="107"/>
      <c r="E5" s="108"/>
      <c r="F5" s="108"/>
      <c r="G5" s="90"/>
      <c r="H5" s="88"/>
      <c r="I5" s="89"/>
      <c r="J5" s="108"/>
      <c r="K5" s="78"/>
      <c r="L5" s="107"/>
      <c r="M5" s="108"/>
      <c r="N5" s="108"/>
      <c r="O5" s="78"/>
      <c r="P5" s="1"/>
      <c r="Q5" s="1"/>
      <c r="R5" s="1"/>
      <c r="S5" s="1"/>
      <c r="T5" s="107"/>
      <c r="U5" s="108"/>
      <c r="V5" s="108"/>
      <c r="W5" s="90"/>
      <c r="X5" s="88"/>
      <c r="Y5" s="89"/>
      <c r="Z5" s="108"/>
      <c r="AA5" s="78"/>
      <c r="AB5" s="107"/>
      <c r="AC5" s="108"/>
      <c r="AD5" s="108"/>
      <c r="AE5" s="78"/>
    </row>
    <row r="6" spans="1:34" ht="20.100000000000001" customHeight="1" x14ac:dyDescent="0.15">
      <c r="A6" s="1"/>
      <c r="B6" s="1"/>
      <c r="C6" s="341">
        <v>1</v>
      </c>
      <c r="D6" s="341"/>
      <c r="E6" s="44"/>
      <c r="F6" s="1"/>
      <c r="G6" s="341">
        <v>2</v>
      </c>
      <c r="H6" s="341"/>
      <c r="I6" s="44"/>
      <c r="J6" s="1"/>
      <c r="K6" s="341">
        <v>3</v>
      </c>
      <c r="L6" s="341"/>
      <c r="M6" s="44"/>
      <c r="N6" s="1"/>
      <c r="O6" s="341">
        <v>4</v>
      </c>
      <c r="P6" s="341"/>
      <c r="Q6" s="1"/>
      <c r="R6" s="1"/>
      <c r="S6" s="341">
        <v>5</v>
      </c>
      <c r="T6" s="341"/>
      <c r="U6" s="44"/>
      <c r="V6" s="1"/>
      <c r="W6" s="341">
        <v>6</v>
      </c>
      <c r="X6" s="341"/>
      <c r="Y6" s="44"/>
      <c r="Z6" s="1"/>
      <c r="AA6" s="341">
        <v>7</v>
      </c>
      <c r="AB6" s="341"/>
      <c r="AC6" s="44"/>
      <c r="AD6" s="1"/>
      <c r="AE6" s="341">
        <v>8</v>
      </c>
      <c r="AF6" s="341"/>
    </row>
    <row r="7" spans="1:34" ht="20.100000000000001" customHeight="1" x14ac:dyDescent="0.15">
      <c r="A7" s="1"/>
      <c r="B7" s="1"/>
      <c r="C7" s="363" t="str">
        <f>U12組合せ①!A10</f>
        <v>ＴＥＡＭ　リフレＳＣ　チェルビアット</v>
      </c>
      <c r="D7" s="363"/>
      <c r="E7" s="110"/>
      <c r="F7" s="109"/>
      <c r="G7" s="363" t="str">
        <f>U12組合せ①!C10</f>
        <v>高林・青木フットボールクラブ</v>
      </c>
      <c r="H7" s="363"/>
      <c r="I7" s="110"/>
      <c r="J7" s="104"/>
      <c r="K7" s="363" t="str">
        <f>U12組合せ①!E10</f>
        <v>ＮＩＫＫＯ．ＳＰＯＲＴＳ．ＣＬＵＢ</v>
      </c>
      <c r="L7" s="363"/>
      <c r="M7" s="110"/>
      <c r="N7" s="104"/>
      <c r="O7" s="364" t="str">
        <f>U12組合せ①!G10</f>
        <v>栃木ジュニオール</v>
      </c>
      <c r="P7" s="364"/>
      <c r="Q7" s="104"/>
      <c r="R7" s="104"/>
      <c r="S7" s="363" t="str">
        <f>U12組合せ①!J10</f>
        <v>久下田ＦＣ</v>
      </c>
      <c r="T7" s="363"/>
      <c r="U7" s="110"/>
      <c r="V7" s="104"/>
      <c r="W7" s="363" t="str">
        <f>U12組合せ①!L10</f>
        <v>上河内ジュニアサッカークラブ</v>
      </c>
      <c r="X7" s="363"/>
      <c r="Y7" s="110"/>
      <c r="Z7" s="104"/>
      <c r="AA7" s="363" t="str">
        <f>U12組合せ①!N10</f>
        <v>黒羽Ｆ・ＦＣ</v>
      </c>
      <c r="AB7" s="363"/>
      <c r="AC7" s="110"/>
      <c r="AD7" s="104"/>
      <c r="AE7" s="364" t="str">
        <f>U12組合せ①!P10</f>
        <v>ＴＥＡＭ　リフレＳＣ</v>
      </c>
      <c r="AF7" s="364"/>
    </row>
    <row r="8" spans="1:34" ht="20.100000000000001" customHeight="1" x14ac:dyDescent="0.15">
      <c r="A8" s="1"/>
      <c r="B8" s="1"/>
      <c r="C8" s="363"/>
      <c r="D8" s="363"/>
      <c r="E8" s="110"/>
      <c r="F8" s="109"/>
      <c r="G8" s="363"/>
      <c r="H8" s="363"/>
      <c r="I8" s="110"/>
      <c r="J8" s="104"/>
      <c r="K8" s="363"/>
      <c r="L8" s="363"/>
      <c r="M8" s="110"/>
      <c r="N8" s="104"/>
      <c r="O8" s="364"/>
      <c r="P8" s="364"/>
      <c r="Q8" s="104"/>
      <c r="R8" s="104"/>
      <c r="S8" s="363"/>
      <c r="T8" s="363"/>
      <c r="U8" s="110"/>
      <c r="V8" s="104"/>
      <c r="W8" s="363"/>
      <c r="X8" s="363"/>
      <c r="Y8" s="110"/>
      <c r="Z8" s="104"/>
      <c r="AA8" s="363"/>
      <c r="AB8" s="363"/>
      <c r="AC8" s="110"/>
      <c r="AD8" s="104"/>
      <c r="AE8" s="364"/>
      <c r="AF8" s="364"/>
    </row>
    <row r="9" spans="1:34" ht="20.100000000000001" customHeight="1" x14ac:dyDescent="0.15">
      <c r="A9" s="1"/>
      <c r="B9" s="1"/>
      <c r="C9" s="363"/>
      <c r="D9" s="363"/>
      <c r="E9" s="110"/>
      <c r="F9" s="109"/>
      <c r="G9" s="363"/>
      <c r="H9" s="363"/>
      <c r="I9" s="110"/>
      <c r="J9" s="104"/>
      <c r="K9" s="363"/>
      <c r="L9" s="363"/>
      <c r="M9" s="110"/>
      <c r="N9" s="104"/>
      <c r="O9" s="364"/>
      <c r="P9" s="364"/>
      <c r="Q9" s="104"/>
      <c r="R9" s="104"/>
      <c r="S9" s="363"/>
      <c r="T9" s="363"/>
      <c r="U9" s="110"/>
      <c r="V9" s="104"/>
      <c r="W9" s="363"/>
      <c r="X9" s="363"/>
      <c r="Y9" s="110"/>
      <c r="Z9" s="104"/>
      <c r="AA9" s="363"/>
      <c r="AB9" s="363"/>
      <c r="AC9" s="110"/>
      <c r="AD9" s="104"/>
      <c r="AE9" s="364"/>
      <c r="AF9" s="364"/>
    </row>
    <row r="10" spans="1:34" ht="20.100000000000001" customHeight="1" x14ac:dyDescent="0.15">
      <c r="A10" s="1"/>
      <c r="B10" s="1"/>
      <c r="C10" s="363"/>
      <c r="D10" s="363"/>
      <c r="E10" s="110"/>
      <c r="F10" s="109"/>
      <c r="G10" s="363"/>
      <c r="H10" s="363"/>
      <c r="I10" s="110"/>
      <c r="J10" s="104"/>
      <c r="K10" s="363"/>
      <c r="L10" s="363"/>
      <c r="M10" s="110"/>
      <c r="N10" s="104"/>
      <c r="O10" s="364"/>
      <c r="P10" s="364"/>
      <c r="Q10" s="104"/>
      <c r="R10" s="104"/>
      <c r="S10" s="363"/>
      <c r="T10" s="363"/>
      <c r="U10" s="110"/>
      <c r="V10" s="104"/>
      <c r="W10" s="363"/>
      <c r="X10" s="363"/>
      <c r="Y10" s="110"/>
      <c r="Z10" s="104"/>
      <c r="AA10" s="363"/>
      <c r="AB10" s="363"/>
      <c r="AC10" s="110"/>
      <c r="AD10" s="104"/>
      <c r="AE10" s="364"/>
      <c r="AF10" s="364"/>
    </row>
    <row r="11" spans="1:34" ht="20.100000000000001" customHeight="1" x14ac:dyDescent="0.15">
      <c r="A11" s="1"/>
      <c r="B11" s="1"/>
      <c r="C11" s="363"/>
      <c r="D11" s="363"/>
      <c r="E11" s="110"/>
      <c r="F11" s="109"/>
      <c r="G11" s="363"/>
      <c r="H11" s="363"/>
      <c r="I11" s="110"/>
      <c r="J11" s="104"/>
      <c r="K11" s="363"/>
      <c r="L11" s="363"/>
      <c r="M11" s="110"/>
      <c r="N11" s="104"/>
      <c r="O11" s="364"/>
      <c r="P11" s="364"/>
      <c r="Q11" s="104"/>
      <c r="R11" s="104"/>
      <c r="S11" s="363"/>
      <c r="T11" s="363"/>
      <c r="U11" s="110"/>
      <c r="V11" s="104"/>
      <c r="W11" s="363"/>
      <c r="X11" s="363"/>
      <c r="Y11" s="110"/>
      <c r="Z11" s="104"/>
      <c r="AA11" s="363"/>
      <c r="AB11" s="363"/>
      <c r="AC11" s="110"/>
      <c r="AD11" s="104"/>
      <c r="AE11" s="364"/>
      <c r="AF11" s="364"/>
    </row>
    <row r="12" spans="1:34" ht="20.100000000000001" customHeight="1" x14ac:dyDescent="0.15">
      <c r="A12" s="1"/>
      <c r="B12" s="1"/>
      <c r="C12" s="363"/>
      <c r="D12" s="363"/>
      <c r="E12" s="110"/>
      <c r="F12" s="109"/>
      <c r="G12" s="363"/>
      <c r="H12" s="363"/>
      <c r="I12" s="110"/>
      <c r="J12" s="104"/>
      <c r="K12" s="363"/>
      <c r="L12" s="363"/>
      <c r="M12" s="110"/>
      <c r="N12" s="104"/>
      <c r="O12" s="364"/>
      <c r="P12" s="364"/>
      <c r="Q12" s="104"/>
      <c r="R12" s="104"/>
      <c r="S12" s="363"/>
      <c r="T12" s="363"/>
      <c r="U12" s="110"/>
      <c r="V12" s="104"/>
      <c r="W12" s="363"/>
      <c r="X12" s="363"/>
      <c r="Y12" s="110"/>
      <c r="Z12" s="104"/>
      <c r="AA12" s="363"/>
      <c r="AB12" s="363"/>
      <c r="AC12" s="110"/>
      <c r="AD12" s="104"/>
      <c r="AE12" s="364"/>
      <c r="AF12" s="364"/>
    </row>
    <row r="13" spans="1:34" ht="20.100000000000001" customHeight="1" x14ac:dyDescent="0.15">
      <c r="A13" s="1"/>
      <c r="B13" s="1"/>
      <c r="C13" s="363"/>
      <c r="D13" s="363"/>
      <c r="E13" s="110"/>
      <c r="F13" s="109"/>
      <c r="G13" s="363"/>
      <c r="H13" s="363"/>
      <c r="I13" s="110"/>
      <c r="J13" s="104"/>
      <c r="K13" s="363"/>
      <c r="L13" s="363"/>
      <c r="M13" s="110"/>
      <c r="N13" s="104"/>
      <c r="O13" s="364"/>
      <c r="P13" s="364"/>
      <c r="Q13" s="104"/>
      <c r="R13" s="104"/>
      <c r="S13" s="363"/>
      <c r="T13" s="363"/>
      <c r="U13" s="110"/>
      <c r="V13" s="104"/>
      <c r="W13" s="363"/>
      <c r="X13" s="363"/>
      <c r="Y13" s="110"/>
      <c r="Z13" s="104"/>
      <c r="AA13" s="363"/>
      <c r="AB13" s="363"/>
      <c r="AC13" s="110"/>
      <c r="AD13" s="104"/>
      <c r="AE13" s="364"/>
      <c r="AF13" s="364"/>
    </row>
    <row r="14" spans="1:34" ht="20.100000000000001" customHeight="1" x14ac:dyDescent="0.15">
      <c r="A14" s="1"/>
      <c r="B14" s="1"/>
      <c r="C14" s="363"/>
      <c r="D14" s="363"/>
      <c r="E14" s="110"/>
      <c r="F14" s="109"/>
      <c r="G14" s="363"/>
      <c r="H14" s="363"/>
      <c r="I14" s="110"/>
      <c r="J14" s="104"/>
      <c r="K14" s="363"/>
      <c r="L14" s="363"/>
      <c r="M14" s="110"/>
      <c r="N14" s="104"/>
      <c r="O14" s="364"/>
      <c r="P14" s="364"/>
      <c r="Q14" s="104"/>
      <c r="R14" s="104"/>
      <c r="S14" s="363"/>
      <c r="T14" s="363"/>
      <c r="U14" s="110"/>
      <c r="V14" s="104"/>
      <c r="W14" s="363"/>
      <c r="X14" s="363"/>
      <c r="Y14" s="110"/>
      <c r="Z14" s="104"/>
      <c r="AA14" s="363"/>
      <c r="AB14" s="363"/>
      <c r="AC14" s="110"/>
      <c r="AD14" s="104"/>
      <c r="AE14" s="364"/>
      <c r="AF14" s="364"/>
    </row>
    <row r="15" spans="1:34" ht="20.100000000000001" customHeight="1" x14ac:dyDescent="0.15">
      <c r="B15" s="91" t="s">
        <v>478</v>
      </c>
      <c r="D15" s="9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120" t="s">
        <v>479</v>
      </c>
      <c r="AC15" s="18" t="s">
        <v>480</v>
      </c>
      <c r="AD15" s="18" t="s">
        <v>481</v>
      </c>
      <c r="AE15" s="18" t="s">
        <v>481</v>
      </c>
      <c r="AF15" s="18" t="s">
        <v>482</v>
      </c>
      <c r="AG15" s="103" t="s">
        <v>483</v>
      </c>
    </row>
    <row r="16" spans="1:34" ht="15.95" customHeight="1" x14ac:dyDescent="0.15">
      <c r="B16" s="341" t="s">
        <v>484</v>
      </c>
      <c r="C16" s="341" t="s">
        <v>485</v>
      </c>
      <c r="D16" s="368">
        <v>0.39583333333333331</v>
      </c>
      <c r="E16" s="368"/>
      <c r="F16" s="368"/>
      <c r="G16" s="362" t="str">
        <f>C7</f>
        <v>ＴＥＡＭ　リフレＳＣ　チェルビアット</v>
      </c>
      <c r="H16" s="362"/>
      <c r="I16" s="362"/>
      <c r="J16" s="362"/>
      <c r="K16" s="362"/>
      <c r="L16" s="362"/>
      <c r="M16" s="362"/>
      <c r="N16" s="365">
        <f>P16+P17</f>
        <v>0</v>
      </c>
      <c r="O16" s="366" t="s">
        <v>486</v>
      </c>
      <c r="P16" s="166"/>
      <c r="Q16" s="166" t="s">
        <v>487</v>
      </c>
      <c r="R16" s="166"/>
      <c r="S16" s="366" t="s">
        <v>488</v>
      </c>
      <c r="T16" s="367">
        <f>R16+R17</f>
        <v>0</v>
      </c>
      <c r="U16" s="362" t="str">
        <f>G7</f>
        <v>高林・青木フットボールクラブ</v>
      </c>
      <c r="V16" s="362"/>
      <c r="W16" s="362"/>
      <c r="X16" s="362"/>
      <c r="Y16" s="362"/>
      <c r="Z16" s="362"/>
      <c r="AA16" s="362"/>
      <c r="AB16" s="297" t="s">
        <v>479</v>
      </c>
      <c r="AC16" s="298" t="s">
        <v>489</v>
      </c>
      <c r="AD16" s="298" t="s">
        <v>490</v>
      </c>
      <c r="AE16" s="298" t="s">
        <v>491</v>
      </c>
      <c r="AF16" s="298">
        <v>8</v>
      </c>
      <c r="AG16" s="299" t="s">
        <v>483</v>
      </c>
    </row>
    <row r="17" spans="2:33" ht="15.95" customHeight="1" x14ac:dyDescent="0.15">
      <c r="B17" s="341"/>
      <c r="C17" s="341"/>
      <c r="D17" s="368"/>
      <c r="E17" s="368"/>
      <c r="F17" s="368"/>
      <c r="G17" s="362"/>
      <c r="H17" s="362"/>
      <c r="I17" s="362"/>
      <c r="J17" s="362"/>
      <c r="K17" s="362"/>
      <c r="L17" s="362"/>
      <c r="M17" s="362"/>
      <c r="N17" s="365"/>
      <c r="O17" s="366"/>
      <c r="P17" s="166"/>
      <c r="Q17" s="166" t="s">
        <v>487</v>
      </c>
      <c r="R17" s="166"/>
      <c r="S17" s="366"/>
      <c r="T17" s="367"/>
      <c r="U17" s="362"/>
      <c r="V17" s="362"/>
      <c r="W17" s="362"/>
      <c r="X17" s="362"/>
      <c r="Y17" s="362"/>
      <c r="Z17" s="362"/>
      <c r="AA17" s="362"/>
      <c r="AB17" s="297"/>
      <c r="AC17" s="298"/>
      <c r="AD17" s="298"/>
      <c r="AE17" s="298"/>
      <c r="AF17" s="298"/>
      <c r="AG17" s="299"/>
    </row>
    <row r="18" spans="2:33" ht="15.95" customHeight="1" x14ac:dyDescent="0.15">
      <c r="B18" s="341" t="s">
        <v>492</v>
      </c>
      <c r="C18" s="341" t="s">
        <v>485</v>
      </c>
      <c r="D18" s="368">
        <v>0.39583333333333331</v>
      </c>
      <c r="E18" s="368"/>
      <c r="F18" s="368"/>
      <c r="G18" s="369" t="str">
        <f>K7</f>
        <v>ＮＩＫＫＯ．ＳＰＯＲＴＳ．ＣＬＵＢ</v>
      </c>
      <c r="H18" s="369"/>
      <c r="I18" s="369"/>
      <c r="J18" s="369"/>
      <c r="K18" s="369"/>
      <c r="L18" s="369"/>
      <c r="M18" s="369"/>
      <c r="N18" s="365">
        <f>P18+P19</f>
        <v>0</v>
      </c>
      <c r="O18" s="366" t="s">
        <v>486</v>
      </c>
      <c r="P18" s="166"/>
      <c r="Q18" s="166" t="s">
        <v>487</v>
      </c>
      <c r="R18" s="166"/>
      <c r="S18" s="366" t="s">
        <v>488</v>
      </c>
      <c r="T18" s="367">
        <f>R18+R19</f>
        <v>0</v>
      </c>
      <c r="U18" s="370" t="str">
        <f>O7</f>
        <v>栃木ジュニオール</v>
      </c>
      <c r="V18" s="370"/>
      <c r="W18" s="370"/>
      <c r="X18" s="370"/>
      <c r="Y18" s="370"/>
      <c r="Z18" s="370"/>
      <c r="AA18" s="370"/>
      <c r="AB18" s="297" t="s">
        <v>479</v>
      </c>
      <c r="AC18" s="298" t="s">
        <v>493</v>
      </c>
      <c r="AD18" s="298" t="s">
        <v>491</v>
      </c>
      <c r="AE18" s="298" t="s">
        <v>490</v>
      </c>
      <c r="AF18" s="298">
        <v>5</v>
      </c>
      <c r="AG18" s="299" t="s">
        <v>483</v>
      </c>
    </row>
    <row r="19" spans="2:33" ht="15.95" customHeight="1" x14ac:dyDescent="0.15">
      <c r="B19" s="341"/>
      <c r="C19" s="341"/>
      <c r="D19" s="368"/>
      <c r="E19" s="368"/>
      <c r="F19" s="368"/>
      <c r="G19" s="369"/>
      <c r="H19" s="369"/>
      <c r="I19" s="369"/>
      <c r="J19" s="369"/>
      <c r="K19" s="369"/>
      <c r="L19" s="369"/>
      <c r="M19" s="369"/>
      <c r="N19" s="365"/>
      <c r="O19" s="366"/>
      <c r="P19" s="166"/>
      <c r="Q19" s="166" t="s">
        <v>487</v>
      </c>
      <c r="R19" s="166"/>
      <c r="S19" s="366"/>
      <c r="T19" s="367"/>
      <c r="U19" s="370"/>
      <c r="V19" s="370"/>
      <c r="W19" s="370"/>
      <c r="X19" s="370"/>
      <c r="Y19" s="370"/>
      <c r="Z19" s="370"/>
      <c r="AA19" s="370"/>
      <c r="AB19" s="297"/>
      <c r="AC19" s="298"/>
      <c r="AD19" s="298"/>
      <c r="AE19" s="298"/>
      <c r="AF19" s="298"/>
      <c r="AG19" s="299"/>
    </row>
    <row r="20" spans="2:33" ht="15.95" customHeight="1" x14ac:dyDescent="0.15">
      <c r="B20" s="341" t="s">
        <v>484</v>
      </c>
      <c r="C20" s="341" t="s">
        <v>494</v>
      </c>
      <c r="D20" s="368">
        <v>0.4236111111111111</v>
      </c>
      <c r="E20" s="368"/>
      <c r="F20" s="368"/>
      <c r="G20" s="370" t="str">
        <f>S7</f>
        <v>久下田ＦＣ</v>
      </c>
      <c r="H20" s="370"/>
      <c r="I20" s="370"/>
      <c r="J20" s="370"/>
      <c r="K20" s="370"/>
      <c r="L20" s="370"/>
      <c r="M20" s="370"/>
      <c r="N20" s="365">
        <f>P20+P21</f>
        <v>0</v>
      </c>
      <c r="O20" s="366" t="s">
        <v>486</v>
      </c>
      <c r="P20" s="166"/>
      <c r="Q20" s="166" t="s">
        <v>487</v>
      </c>
      <c r="R20" s="166"/>
      <c r="S20" s="366" t="s">
        <v>488</v>
      </c>
      <c r="T20" s="367">
        <f>R20+R21</f>
        <v>0</v>
      </c>
      <c r="U20" s="369" t="str">
        <f>W7</f>
        <v>上河内ジュニアサッカークラブ</v>
      </c>
      <c r="V20" s="369"/>
      <c r="W20" s="369"/>
      <c r="X20" s="369"/>
      <c r="Y20" s="369"/>
      <c r="Z20" s="369"/>
      <c r="AA20" s="369"/>
      <c r="AB20" s="297" t="s">
        <v>479</v>
      </c>
      <c r="AC20" s="298" t="s">
        <v>495</v>
      </c>
      <c r="AD20" s="298" t="s">
        <v>496</v>
      </c>
      <c r="AE20" s="298" t="s">
        <v>497</v>
      </c>
      <c r="AF20" s="298">
        <v>4</v>
      </c>
      <c r="AG20" s="299" t="s">
        <v>483</v>
      </c>
    </row>
    <row r="21" spans="2:33" ht="15.95" customHeight="1" x14ac:dyDescent="0.15">
      <c r="B21" s="341"/>
      <c r="C21" s="341"/>
      <c r="D21" s="368"/>
      <c r="E21" s="368"/>
      <c r="F21" s="368"/>
      <c r="G21" s="370"/>
      <c r="H21" s="370"/>
      <c r="I21" s="370"/>
      <c r="J21" s="370"/>
      <c r="K21" s="370"/>
      <c r="L21" s="370"/>
      <c r="M21" s="370"/>
      <c r="N21" s="365"/>
      <c r="O21" s="366"/>
      <c r="P21" s="166"/>
      <c r="Q21" s="166" t="s">
        <v>487</v>
      </c>
      <c r="R21" s="166"/>
      <c r="S21" s="366"/>
      <c r="T21" s="367"/>
      <c r="U21" s="369"/>
      <c r="V21" s="369"/>
      <c r="W21" s="369"/>
      <c r="X21" s="369"/>
      <c r="Y21" s="369"/>
      <c r="Z21" s="369"/>
      <c r="AA21" s="369"/>
      <c r="AB21" s="297"/>
      <c r="AC21" s="298"/>
      <c r="AD21" s="298"/>
      <c r="AE21" s="298"/>
      <c r="AF21" s="298"/>
      <c r="AG21" s="299"/>
    </row>
    <row r="22" spans="2:33" ht="15.95" customHeight="1" x14ac:dyDescent="0.15">
      <c r="B22" s="341" t="s">
        <v>492</v>
      </c>
      <c r="C22" s="341" t="s">
        <v>494</v>
      </c>
      <c r="D22" s="368">
        <v>0.4236111111111111</v>
      </c>
      <c r="E22" s="368"/>
      <c r="F22" s="368"/>
      <c r="G22" s="370" t="str">
        <f>AA7</f>
        <v>黒羽Ｆ・ＦＣ</v>
      </c>
      <c r="H22" s="370"/>
      <c r="I22" s="370"/>
      <c r="J22" s="370"/>
      <c r="K22" s="370"/>
      <c r="L22" s="370"/>
      <c r="M22" s="370"/>
      <c r="N22" s="365">
        <f>P22+P23</f>
        <v>0</v>
      </c>
      <c r="O22" s="366" t="s">
        <v>486</v>
      </c>
      <c r="P22" s="166"/>
      <c r="Q22" s="166" t="s">
        <v>487</v>
      </c>
      <c r="R22" s="166"/>
      <c r="S22" s="366" t="s">
        <v>488</v>
      </c>
      <c r="T22" s="367">
        <f>R22+R23</f>
        <v>0</v>
      </c>
      <c r="U22" s="370" t="str">
        <f>AE7</f>
        <v>ＴＥＡＭ　リフレＳＣ</v>
      </c>
      <c r="V22" s="370"/>
      <c r="W22" s="370"/>
      <c r="X22" s="370"/>
      <c r="Y22" s="370"/>
      <c r="Z22" s="370"/>
      <c r="AA22" s="370"/>
      <c r="AB22" s="297" t="s">
        <v>479</v>
      </c>
      <c r="AC22" s="298" t="s">
        <v>498</v>
      </c>
      <c r="AD22" s="298" t="s">
        <v>497</v>
      </c>
      <c r="AE22" s="298" t="s">
        <v>496</v>
      </c>
      <c r="AF22" s="298">
        <v>1</v>
      </c>
      <c r="AG22" s="299" t="s">
        <v>483</v>
      </c>
    </row>
    <row r="23" spans="2:33" ht="15.95" customHeight="1" x14ac:dyDescent="0.15">
      <c r="B23" s="341"/>
      <c r="C23" s="341"/>
      <c r="D23" s="368"/>
      <c r="E23" s="368"/>
      <c r="F23" s="368"/>
      <c r="G23" s="370"/>
      <c r="H23" s="370"/>
      <c r="I23" s="370"/>
      <c r="J23" s="370"/>
      <c r="K23" s="370"/>
      <c r="L23" s="370"/>
      <c r="M23" s="370"/>
      <c r="N23" s="365"/>
      <c r="O23" s="366"/>
      <c r="P23" s="166"/>
      <c r="Q23" s="166" t="s">
        <v>487</v>
      </c>
      <c r="R23" s="166"/>
      <c r="S23" s="366"/>
      <c r="T23" s="367"/>
      <c r="U23" s="370"/>
      <c r="V23" s="370"/>
      <c r="W23" s="370"/>
      <c r="X23" s="370"/>
      <c r="Y23" s="370"/>
      <c r="Z23" s="370"/>
      <c r="AA23" s="370"/>
      <c r="AB23" s="297"/>
      <c r="AC23" s="298"/>
      <c r="AD23" s="298"/>
      <c r="AE23" s="298"/>
      <c r="AF23" s="298"/>
      <c r="AG23" s="299"/>
    </row>
    <row r="24" spans="2:33" ht="15.95" customHeight="1" x14ac:dyDescent="0.15">
      <c r="B24" s="341" t="s">
        <v>484</v>
      </c>
      <c r="C24" s="341" t="s">
        <v>499</v>
      </c>
      <c r="D24" s="368">
        <v>0.4513888888888889</v>
      </c>
      <c r="E24" s="368"/>
      <c r="F24" s="368"/>
      <c r="G24" s="362" t="str">
        <f>C7</f>
        <v>ＴＥＡＭ　リフレＳＣ　チェルビアット</v>
      </c>
      <c r="H24" s="362"/>
      <c r="I24" s="362"/>
      <c r="J24" s="362"/>
      <c r="K24" s="362"/>
      <c r="L24" s="362"/>
      <c r="M24" s="362"/>
      <c r="N24" s="365">
        <f>P24+P25</f>
        <v>0</v>
      </c>
      <c r="O24" s="366" t="s">
        <v>486</v>
      </c>
      <c r="P24" s="166"/>
      <c r="Q24" s="166" t="s">
        <v>487</v>
      </c>
      <c r="R24" s="166"/>
      <c r="S24" s="366" t="s">
        <v>488</v>
      </c>
      <c r="T24" s="367">
        <f>R24+R25</f>
        <v>0</v>
      </c>
      <c r="U24" s="369" t="str">
        <f>K7</f>
        <v>ＮＩＫＫＯ．ＳＰＯＲＴＳ．ＣＬＵＢ</v>
      </c>
      <c r="V24" s="369"/>
      <c r="W24" s="369"/>
      <c r="X24" s="369"/>
      <c r="Y24" s="369"/>
      <c r="Z24" s="369"/>
      <c r="AA24" s="369"/>
      <c r="AB24" s="297" t="s">
        <v>479</v>
      </c>
      <c r="AC24" s="298" t="s">
        <v>490</v>
      </c>
      <c r="AD24" s="298" t="s">
        <v>489</v>
      </c>
      <c r="AE24" s="298" t="s">
        <v>493</v>
      </c>
      <c r="AF24" s="298">
        <v>7</v>
      </c>
      <c r="AG24" s="299" t="s">
        <v>483</v>
      </c>
    </row>
    <row r="25" spans="2:33" ht="15.95" customHeight="1" x14ac:dyDescent="0.15">
      <c r="B25" s="341"/>
      <c r="C25" s="341"/>
      <c r="D25" s="368"/>
      <c r="E25" s="368"/>
      <c r="F25" s="368"/>
      <c r="G25" s="362"/>
      <c r="H25" s="362"/>
      <c r="I25" s="362"/>
      <c r="J25" s="362"/>
      <c r="K25" s="362"/>
      <c r="L25" s="362"/>
      <c r="M25" s="362"/>
      <c r="N25" s="365"/>
      <c r="O25" s="366"/>
      <c r="P25" s="166"/>
      <c r="Q25" s="166" t="s">
        <v>487</v>
      </c>
      <c r="R25" s="166"/>
      <c r="S25" s="366"/>
      <c r="T25" s="367"/>
      <c r="U25" s="369"/>
      <c r="V25" s="369"/>
      <c r="W25" s="369"/>
      <c r="X25" s="369"/>
      <c r="Y25" s="369"/>
      <c r="Z25" s="369"/>
      <c r="AA25" s="369"/>
      <c r="AB25" s="297"/>
      <c r="AC25" s="298"/>
      <c r="AD25" s="298"/>
      <c r="AE25" s="298"/>
      <c r="AF25" s="298"/>
      <c r="AG25" s="299"/>
    </row>
    <row r="26" spans="2:33" ht="15.95" customHeight="1" x14ac:dyDescent="0.15">
      <c r="B26" s="341" t="s">
        <v>492</v>
      </c>
      <c r="C26" s="341" t="s">
        <v>499</v>
      </c>
      <c r="D26" s="368">
        <v>0.4513888888888889</v>
      </c>
      <c r="E26" s="368"/>
      <c r="F26" s="368"/>
      <c r="G26" s="369" t="str">
        <f>G7</f>
        <v>高林・青木フットボールクラブ</v>
      </c>
      <c r="H26" s="369"/>
      <c r="I26" s="369"/>
      <c r="J26" s="369"/>
      <c r="K26" s="369"/>
      <c r="L26" s="369"/>
      <c r="M26" s="369"/>
      <c r="N26" s="365">
        <f>P26+P27</f>
        <v>0</v>
      </c>
      <c r="O26" s="366" t="s">
        <v>486</v>
      </c>
      <c r="P26" s="166"/>
      <c r="Q26" s="166" t="s">
        <v>487</v>
      </c>
      <c r="R26" s="166"/>
      <c r="S26" s="366" t="s">
        <v>488</v>
      </c>
      <c r="T26" s="367">
        <f>R26+R27</f>
        <v>0</v>
      </c>
      <c r="U26" s="370" t="str">
        <f>O7</f>
        <v>栃木ジュニオール</v>
      </c>
      <c r="V26" s="370"/>
      <c r="W26" s="370"/>
      <c r="X26" s="370"/>
      <c r="Y26" s="370"/>
      <c r="Z26" s="370"/>
      <c r="AA26" s="370"/>
      <c r="AB26" s="297" t="s">
        <v>479</v>
      </c>
      <c r="AC26" s="298" t="s">
        <v>491</v>
      </c>
      <c r="AD26" s="298" t="s">
        <v>493</v>
      </c>
      <c r="AE26" s="298" t="s">
        <v>489</v>
      </c>
      <c r="AF26" s="298">
        <v>6</v>
      </c>
      <c r="AG26" s="299" t="s">
        <v>483</v>
      </c>
    </row>
    <row r="27" spans="2:33" ht="15.95" customHeight="1" x14ac:dyDescent="0.15">
      <c r="B27" s="341"/>
      <c r="C27" s="341"/>
      <c r="D27" s="368"/>
      <c r="E27" s="368"/>
      <c r="F27" s="368"/>
      <c r="G27" s="369"/>
      <c r="H27" s="369"/>
      <c r="I27" s="369"/>
      <c r="J27" s="369"/>
      <c r="K27" s="369"/>
      <c r="L27" s="369"/>
      <c r="M27" s="369"/>
      <c r="N27" s="365"/>
      <c r="O27" s="366"/>
      <c r="P27" s="166"/>
      <c r="Q27" s="166" t="s">
        <v>487</v>
      </c>
      <c r="R27" s="166"/>
      <c r="S27" s="366"/>
      <c r="T27" s="367"/>
      <c r="U27" s="370"/>
      <c r="V27" s="370"/>
      <c r="W27" s="370"/>
      <c r="X27" s="370"/>
      <c r="Y27" s="370"/>
      <c r="Z27" s="370"/>
      <c r="AA27" s="370"/>
      <c r="AB27" s="297"/>
      <c r="AC27" s="298"/>
      <c r="AD27" s="298"/>
      <c r="AE27" s="298"/>
      <c r="AF27" s="298"/>
      <c r="AG27" s="299"/>
    </row>
    <row r="28" spans="2:33" ht="15.95" customHeight="1" x14ac:dyDescent="0.15">
      <c r="B28" s="341" t="s">
        <v>484</v>
      </c>
      <c r="C28" s="341" t="s">
        <v>500</v>
      </c>
      <c r="D28" s="368">
        <v>0.47916666666666669</v>
      </c>
      <c r="E28" s="368"/>
      <c r="F28" s="368"/>
      <c r="G28" s="370" t="str">
        <f>S7</f>
        <v>久下田ＦＣ</v>
      </c>
      <c r="H28" s="370"/>
      <c r="I28" s="370"/>
      <c r="J28" s="370"/>
      <c r="K28" s="370"/>
      <c r="L28" s="370"/>
      <c r="M28" s="370"/>
      <c r="N28" s="365">
        <f>P28+P29</f>
        <v>0</v>
      </c>
      <c r="O28" s="366" t="s">
        <v>486</v>
      </c>
      <c r="P28" s="166"/>
      <c r="Q28" s="166" t="s">
        <v>487</v>
      </c>
      <c r="R28" s="166"/>
      <c r="S28" s="366" t="s">
        <v>488</v>
      </c>
      <c r="T28" s="367">
        <f>R28+R29</f>
        <v>0</v>
      </c>
      <c r="U28" s="370" t="str">
        <f>AA7</f>
        <v>黒羽Ｆ・ＦＣ</v>
      </c>
      <c r="V28" s="370"/>
      <c r="W28" s="370"/>
      <c r="X28" s="370"/>
      <c r="Y28" s="370"/>
      <c r="Z28" s="370"/>
      <c r="AA28" s="370"/>
      <c r="AB28" s="297" t="s">
        <v>479</v>
      </c>
      <c r="AC28" s="298" t="s">
        <v>496</v>
      </c>
      <c r="AD28" s="298" t="s">
        <v>495</v>
      </c>
      <c r="AE28" s="298" t="s">
        <v>498</v>
      </c>
      <c r="AF28" s="298">
        <v>3</v>
      </c>
      <c r="AG28" s="299" t="s">
        <v>483</v>
      </c>
    </row>
    <row r="29" spans="2:33" ht="15.95" customHeight="1" x14ac:dyDescent="0.15">
      <c r="B29" s="341"/>
      <c r="C29" s="341"/>
      <c r="D29" s="368"/>
      <c r="E29" s="368"/>
      <c r="F29" s="368"/>
      <c r="G29" s="370"/>
      <c r="H29" s="370"/>
      <c r="I29" s="370"/>
      <c r="J29" s="370"/>
      <c r="K29" s="370"/>
      <c r="L29" s="370"/>
      <c r="M29" s="370"/>
      <c r="N29" s="365"/>
      <c r="O29" s="366"/>
      <c r="P29" s="166"/>
      <c r="Q29" s="166" t="s">
        <v>487</v>
      </c>
      <c r="R29" s="166"/>
      <c r="S29" s="366"/>
      <c r="T29" s="367"/>
      <c r="U29" s="370"/>
      <c r="V29" s="370"/>
      <c r="W29" s="370"/>
      <c r="X29" s="370"/>
      <c r="Y29" s="370"/>
      <c r="Z29" s="370"/>
      <c r="AA29" s="370"/>
      <c r="AB29" s="297"/>
      <c r="AC29" s="298"/>
      <c r="AD29" s="298"/>
      <c r="AE29" s="298"/>
      <c r="AF29" s="298"/>
      <c r="AG29" s="299"/>
    </row>
    <row r="30" spans="2:33" ht="15.95" customHeight="1" x14ac:dyDescent="0.15">
      <c r="B30" s="341" t="s">
        <v>492</v>
      </c>
      <c r="C30" s="341" t="s">
        <v>500</v>
      </c>
      <c r="D30" s="368">
        <v>0.47916666666666669</v>
      </c>
      <c r="E30" s="368"/>
      <c r="F30" s="368"/>
      <c r="G30" s="369" t="str">
        <f>W7</f>
        <v>上河内ジュニアサッカークラブ</v>
      </c>
      <c r="H30" s="369"/>
      <c r="I30" s="369"/>
      <c r="J30" s="369"/>
      <c r="K30" s="369"/>
      <c r="L30" s="369"/>
      <c r="M30" s="369"/>
      <c r="N30" s="365">
        <f>P30+P31</f>
        <v>0</v>
      </c>
      <c r="O30" s="366" t="s">
        <v>486</v>
      </c>
      <c r="P30" s="166"/>
      <c r="Q30" s="166" t="s">
        <v>487</v>
      </c>
      <c r="R30" s="166"/>
      <c r="S30" s="366" t="s">
        <v>488</v>
      </c>
      <c r="T30" s="367">
        <f>R30+R31</f>
        <v>0</v>
      </c>
      <c r="U30" s="370" t="str">
        <f>AE7</f>
        <v>ＴＥＡＭ　リフレＳＣ</v>
      </c>
      <c r="V30" s="370"/>
      <c r="W30" s="370"/>
      <c r="X30" s="370"/>
      <c r="Y30" s="370"/>
      <c r="Z30" s="370"/>
      <c r="AA30" s="370"/>
      <c r="AB30" s="297" t="s">
        <v>479</v>
      </c>
      <c r="AC30" s="298" t="s">
        <v>497</v>
      </c>
      <c r="AD30" s="298" t="s">
        <v>498</v>
      </c>
      <c r="AE30" s="298" t="s">
        <v>495</v>
      </c>
      <c r="AF30" s="298">
        <v>2</v>
      </c>
      <c r="AG30" s="299" t="s">
        <v>483</v>
      </c>
    </row>
    <row r="31" spans="2:33" ht="15.95" customHeight="1" x14ac:dyDescent="0.15">
      <c r="B31" s="341"/>
      <c r="C31" s="341"/>
      <c r="D31" s="368"/>
      <c r="E31" s="368"/>
      <c r="F31" s="368"/>
      <c r="G31" s="369"/>
      <c r="H31" s="369"/>
      <c r="I31" s="369"/>
      <c r="J31" s="369"/>
      <c r="K31" s="369"/>
      <c r="L31" s="369"/>
      <c r="M31" s="369"/>
      <c r="N31" s="365"/>
      <c r="O31" s="366"/>
      <c r="P31" s="166"/>
      <c r="Q31" s="166" t="s">
        <v>487</v>
      </c>
      <c r="R31" s="166"/>
      <c r="S31" s="366"/>
      <c r="T31" s="367"/>
      <c r="U31" s="370"/>
      <c r="V31" s="370"/>
      <c r="W31" s="370"/>
      <c r="X31" s="370"/>
      <c r="Y31" s="370"/>
      <c r="Z31" s="370"/>
      <c r="AA31" s="370"/>
      <c r="AB31" s="297"/>
      <c r="AC31" s="298"/>
      <c r="AD31" s="298"/>
      <c r="AE31" s="298"/>
      <c r="AF31" s="298"/>
      <c r="AG31" s="299"/>
    </row>
    <row r="32" spans="2:33" ht="15.95" customHeight="1" x14ac:dyDescent="0.15">
      <c r="B32" s="341" t="s">
        <v>484</v>
      </c>
      <c r="C32" s="341" t="s">
        <v>501</v>
      </c>
      <c r="D32" s="368">
        <v>0.50694444444444442</v>
      </c>
      <c r="E32" s="368"/>
      <c r="F32" s="368"/>
      <c r="G32" s="362" t="str">
        <f>C7</f>
        <v>ＴＥＡＭ　リフレＳＣ　チェルビアット</v>
      </c>
      <c r="H32" s="362"/>
      <c r="I32" s="362"/>
      <c r="J32" s="362"/>
      <c r="K32" s="362"/>
      <c r="L32" s="362"/>
      <c r="M32" s="362"/>
      <c r="N32" s="365">
        <f>P32+P33</f>
        <v>0</v>
      </c>
      <c r="O32" s="366" t="s">
        <v>486</v>
      </c>
      <c r="P32" s="166"/>
      <c r="Q32" s="166" t="s">
        <v>487</v>
      </c>
      <c r="R32" s="166"/>
      <c r="S32" s="366" t="s">
        <v>488</v>
      </c>
      <c r="T32" s="367">
        <f>R32+R33</f>
        <v>0</v>
      </c>
      <c r="U32" s="370" t="str">
        <f>O7</f>
        <v>栃木ジュニオール</v>
      </c>
      <c r="V32" s="370"/>
      <c r="W32" s="370"/>
      <c r="X32" s="370"/>
      <c r="Y32" s="370"/>
      <c r="Z32" s="370"/>
      <c r="AA32" s="370"/>
      <c r="AB32" s="297" t="s">
        <v>479</v>
      </c>
      <c r="AC32" s="298" t="s">
        <v>489</v>
      </c>
      <c r="AD32" s="298" t="s">
        <v>490</v>
      </c>
      <c r="AE32" s="298" t="s">
        <v>491</v>
      </c>
      <c r="AF32" s="298">
        <v>8</v>
      </c>
      <c r="AG32" s="299" t="s">
        <v>483</v>
      </c>
    </row>
    <row r="33" spans="2:34" ht="15.95" customHeight="1" x14ac:dyDescent="0.15">
      <c r="B33" s="341"/>
      <c r="C33" s="341"/>
      <c r="D33" s="368"/>
      <c r="E33" s="368"/>
      <c r="F33" s="368"/>
      <c r="G33" s="362"/>
      <c r="H33" s="362"/>
      <c r="I33" s="362"/>
      <c r="J33" s="362"/>
      <c r="K33" s="362"/>
      <c r="L33" s="362"/>
      <c r="M33" s="362"/>
      <c r="N33" s="365"/>
      <c r="O33" s="366"/>
      <c r="P33" s="166"/>
      <c r="Q33" s="166" t="s">
        <v>487</v>
      </c>
      <c r="R33" s="166"/>
      <c r="S33" s="366"/>
      <c r="T33" s="367"/>
      <c r="U33" s="370"/>
      <c r="V33" s="370"/>
      <c r="W33" s="370"/>
      <c r="X33" s="370"/>
      <c r="Y33" s="370"/>
      <c r="Z33" s="370"/>
      <c r="AA33" s="370"/>
      <c r="AB33" s="297"/>
      <c r="AC33" s="298"/>
      <c r="AD33" s="298"/>
      <c r="AE33" s="298"/>
      <c r="AF33" s="298"/>
      <c r="AG33" s="299"/>
    </row>
    <row r="34" spans="2:34" ht="15.95" customHeight="1" x14ac:dyDescent="0.15">
      <c r="B34" s="341" t="s">
        <v>492</v>
      </c>
      <c r="C34" s="341" t="s">
        <v>501</v>
      </c>
      <c r="D34" s="368">
        <v>0.50694444444444442</v>
      </c>
      <c r="E34" s="368"/>
      <c r="F34" s="368"/>
      <c r="G34" s="369" t="str">
        <f>G7</f>
        <v>高林・青木フットボールクラブ</v>
      </c>
      <c r="H34" s="369"/>
      <c r="I34" s="369"/>
      <c r="J34" s="369"/>
      <c r="K34" s="369"/>
      <c r="L34" s="369"/>
      <c r="M34" s="369"/>
      <c r="N34" s="365">
        <f>P34+P35</f>
        <v>0</v>
      </c>
      <c r="O34" s="366" t="s">
        <v>486</v>
      </c>
      <c r="P34" s="166"/>
      <c r="Q34" s="166" t="s">
        <v>487</v>
      </c>
      <c r="R34" s="166"/>
      <c r="S34" s="366" t="s">
        <v>488</v>
      </c>
      <c r="T34" s="367">
        <f>R34+R35</f>
        <v>0</v>
      </c>
      <c r="U34" s="369" t="str">
        <f>K7</f>
        <v>ＮＩＫＫＯ．ＳＰＯＲＴＳ．ＣＬＵＢ</v>
      </c>
      <c r="V34" s="369"/>
      <c r="W34" s="369"/>
      <c r="X34" s="369"/>
      <c r="Y34" s="369"/>
      <c r="Z34" s="369"/>
      <c r="AA34" s="369"/>
      <c r="AB34" s="297" t="s">
        <v>479</v>
      </c>
      <c r="AC34" s="298" t="s">
        <v>493</v>
      </c>
      <c r="AD34" s="298" t="s">
        <v>491</v>
      </c>
      <c r="AE34" s="298" t="s">
        <v>490</v>
      </c>
      <c r="AF34" s="298">
        <v>5</v>
      </c>
      <c r="AG34" s="299" t="s">
        <v>483</v>
      </c>
    </row>
    <row r="35" spans="2:34" ht="15.95" customHeight="1" x14ac:dyDescent="0.15">
      <c r="B35" s="341"/>
      <c r="C35" s="341"/>
      <c r="D35" s="368"/>
      <c r="E35" s="368"/>
      <c r="F35" s="368"/>
      <c r="G35" s="369"/>
      <c r="H35" s="369"/>
      <c r="I35" s="369"/>
      <c r="J35" s="369"/>
      <c r="K35" s="369"/>
      <c r="L35" s="369"/>
      <c r="M35" s="369"/>
      <c r="N35" s="365"/>
      <c r="O35" s="366"/>
      <c r="P35" s="166"/>
      <c r="Q35" s="166" t="s">
        <v>487</v>
      </c>
      <c r="R35" s="166"/>
      <c r="S35" s="366"/>
      <c r="T35" s="367"/>
      <c r="U35" s="369"/>
      <c r="V35" s="369"/>
      <c r="W35" s="369"/>
      <c r="X35" s="369"/>
      <c r="Y35" s="369"/>
      <c r="Z35" s="369"/>
      <c r="AA35" s="369"/>
      <c r="AB35" s="297"/>
      <c r="AC35" s="298"/>
      <c r="AD35" s="298"/>
      <c r="AE35" s="298"/>
      <c r="AF35" s="298"/>
      <c r="AG35" s="299"/>
    </row>
    <row r="36" spans="2:34" ht="15.95" customHeight="1" x14ac:dyDescent="0.15">
      <c r="B36" s="341" t="s">
        <v>484</v>
      </c>
      <c r="C36" s="341" t="s">
        <v>502</v>
      </c>
      <c r="D36" s="368">
        <v>0.53472222222222221</v>
      </c>
      <c r="E36" s="368"/>
      <c r="F36" s="368"/>
      <c r="G36" s="370" t="str">
        <f>S7</f>
        <v>久下田ＦＣ</v>
      </c>
      <c r="H36" s="370"/>
      <c r="I36" s="370"/>
      <c r="J36" s="370"/>
      <c r="K36" s="370"/>
      <c r="L36" s="370"/>
      <c r="M36" s="370"/>
      <c r="N36" s="365">
        <f>P36+P37</f>
        <v>0</v>
      </c>
      <c r="O36" s="366" t="s">
        <v>486</v>
      </c>
      <c r="P36" s="166"/>
      <c r="Q36" s="166" t="s">
        <v>487</v>
      </c>
      <c r="R36" s="166"/>
      <c r="S36" s="366" t="s">
        <v>488</v>
      </c>
      <c r="T36" s="367">
        <f>R36+R37</f>
        <v>0</v>
      </c>
      <c r="U36" s="370" t="str">
        <f>AE7</f>
        <v>ＴＥＡＭ　リフレＳＣ</v>
      </c>
      <c r="V36" s="370"/>
      <c r="W36" s="370"/>
      <c r="X36" s="370"/>
      <c r="Y36" s="370"/>
      <c r="Z36" s="370"/>
      <c r="AA36" s="370"/>
      <c r="AB36" s="297" t="s">
        <v>479</v>
      </c>
      <c r="AC36" s="298" t="s">
        <v>495</v>
      </c>
      <c r="AD36" s="298" t="s">
        <v>496</v>
      </c>
      <c r="AE36" s="298" t="s">
        <v>497</v>
      </c>
      <c r="AF36" s="298">
        <v>4</v>
      </c>
      <c r="AG36" s="299" t="s">
        <v>483</v>
      </c>
    </row>
    <row r="37" spans="2:34" ht="15.95" customHeight="1" x14ac:dyDescent="0.15">
      <c r="B37" s="341"/>
      <c r="C37" s="341"/>
      <c r="D37" s="368"/>
      <c r="E37" s="368"/>
      <c r="F37" s="368"/>
      <c r="G37" s="370"/>
      <c r="H37" s="370"/>
      <c r="I37" s="370"/>
      <c r="J37" s="370"/>
      <c r="K37" s="370"/>
      <c r="L37" s="370"/>
      <c r="M37" s="370"/>
      <c r="N37" s="365"/>
      <c r="O37" s="366"/>
      <c r="P37" s="166"/>
      <c r="Q37" s="166" t="s">
        <v>487</v>
      </c>
      <c r="R37" s="166"/>
      <c r="S37" s="366"/>
      <c r="T37" s="367"/>
      <c r="U37" s="370"/>
      <c r="V37" s="370"/>
      <c r="W37" s="370"/>
      <c r="X37" s="370"/>
      <c r="Y37" s="370"/>
      <c r="Z37" s="370"/>
      <c r="AA37" s="370"/>
      <c r="AB37" s="297"/>
      <c r="AC37" s="298"/>
      <c r="AD37" s="298"/>
      <c r="AE37" s="298"/>
      <c r="AF37" s="298"/>
      <c r="AG37" s="299"/>
    </row>
    <row r="38" spans="2:34" ht="15.95" customHeight="1" x14ac:dyDescent="0.15">
      <c r="B38" s="341" t="s">
        <v>492</v>
      </c>
      <c r="C38" s="341" t="s">
        <v>502</v>
      </c>
      <c r="D38" s="368">
        <v>0.53472222222222221</v>
      </c>
      <c r="E38" s="368"/>
      <c r="F38" s="368"/>
      <c r="G38" s="369" t="str">
        <f>W7</f>
        <v>上河内ジュニアサッカークラブ</v>
      </c>
      <c r="H38" s="369"/>
      <c r="I38" s="369"/>
      <c r="J38" s="369"/>
      <c r="K38" s="369"/>
      <c r="L38" s="369"/>
      <c r="M38" s="369"/>
      <c r="N38" s="365">
        <f>P38+P39</f>
        <v>0</v>
      </c>
      <c r="O38" s="366" t="s">
        <v>486</v>
      </c>
      <c r="P38" s="166"/>
      <c r="Q38" s="166" t="s">
        <v>487</v>
      </c>
      <c r="R38" s="166"/>
      <c r="S38" s="366" t="s">
        <v>488</v>
      </c>
      <c r="T38" s="367">
        <f>R38+R39</f>
        <v>0</v>
      </c>
      <c r="U38" s="370" t="str">
        <f>AA7</f>
        <v>黒羽Ｆ・ＦＣ</v>
      </c>
      <c r="V38" s="370"/>
      <c r="W38" s="370"/>
      <c r="X38" s="370"/>
      <c r="Y38" s="370"/>
      <c r="Z38" s="370"/>
      <c r="AA38" s="370"/>
      <c r="AB38" s="297" t="s">
        <v>479</v>
      </c>
      <c r="AC38" s="298" t="s">
        <v>498</v>
      </c>
      <c r="AD38" s="298" t="s">
        <v>497</v>
      </c>
      <c r="AE38" s="298" t="s">
        <v>496</v>
      </c>
      <c r="AF38" s="298">
        <v>1</v>
      </c>
      <c r="AG38" s="299" t="s">
        <v>483</v>
      </c>
    </row>
    <row r="39" spans="2:34" ht="15.95" customHeight="1" x14ac:dyDescent="0.15">
      <c r="B39" s="341"/>
      <c r="C39" s="341"/>
      <c r="D39" s="368"/>
      <c r="E39" s="368"/>
      <c r="F39" s="368"/>
      <c r="G39" s="369"/>
      <c r="H39" s="369"/>
      <c r="I39" s="369"/>
      <c r="J39" s="369"/>
      <c r="K39" s="369"/>
      <c r="L39" s="369"/>
      <c r="M39" s="369"/>
      <c r="N39" s="365"/>
      <c r="O39" s="366"/>
      <c r="P39" s="166"/>
      <c r="Q39" s="166" t="s">
        <v>487</v>
      </c>
      <c r="R39" s="166"/>
      <c r="S39" s="366"/>
      <c r="T39" s="367"/>
      <c r="U39" s="370"/>
      <c r="V39" s="370"/>
      <c r="W39" s="370"/>
      <c r="X39" s="370"/>
      <c r="Y39" s="370"/>
      <c r="Z39" s="370"/>
      <c r="AA39" s="370"/>
      <c r="AB39" s="297"/>
      <c r="AC39" s="298"/>
      <c r="AD39" s="298"/>
      <c r="AE39" s="298"/>
      <c r="AF39" s="298"/>
      <c r="AG39" s="299"/>
    </row>
    <row r="40" spans="2:34" ht="8.1" customHeight="1" x14ac:dyDescent="0.15"/>
    <row r="41" spans="2:34" ht="20.100000000000001" customHeight="1" x14ac:dyDescent="0.15">
      <c r="B41" s="326" t="str">
        <f>I3</f>
        <v>A</v>
      </c>
      <c r="C41" s="327"/>
      <c r="D41" s="327"/>
      <c r="E41" s="328"/>
      <c r="F41" s="383" t="str">
        <f>B43</f>
        <v>ＴＥＡＭ　リフレＳＣ　チェルビアット</v>
      </c>
      <c r="G41" s="384"/>
      <c r="H41" s="379" t="str">
        <f>B45</f>
        <v>高林・青木フットボールクラブ</v>
      </c>
      <c r="I41" s="380"/>
      <c r="J41" s="383" t="str">
        <f>B47</f>
        <v>ＮＩＫＫＯ．ＳＰＯＲＴＳ．ＣＬＵＢ</v>
      </c>
      <c r="K41" s="384"/>
      <c r="L41" s="379" t="str">
        <f>B49</f>
        <v>栃木ジュニオール</v>
      </c>
      <c r="M41" s="380"/>
      <c r="N41" s="373" t="s">
        <v>503</v>
      </c>
      <c r="O41" s="373" t="s">
        <v>504</v>
      </c>
      <c r="P41" s="387" t="s">
        <v>511</v>
      </c>
      <c r="Q41" s="373" t="s">
        <v>505</v>
      </c>
      <c r="R41" s="111"/>
      <c r="S41" s="326" t="str">
        <f>Y3</f>
        <v>AA</v>
      </c>
      <c r="T41" s="327"/>
      <c r="U41" s="327"/>
      <c r="V41" s="328"/>
      <c r="W41" s="379" t="str">
        <f>S7</f>
        <v>久下田ＦＣ</v>
      </c>
      <c r="X41" s="380"/>
      <c r="Y41" s="389" t="str">
        <f>W7</f>
        <v>上河内ジュニアサッカークラブ</v>
      </c>
      <c r="Z41" s="390"/>
      <c r="AA41" s="379" t="str">
        <f>AA7</f>
        <v>黒羽Ｆ・ＦＣ</v>
      </c>
      <c r="AB41" s="380"/>
      <c r="AC41" s="336" t="str">
        <f>AE7</f>
        <v>ＴＥＡＭ　リフレＳＣ</v>
      </c>
      <c r="AD41" s="337"/>
      <c r="AE41" s="373" t="s">
        <v>503</v>
      </c>
      <c r="AF41" s="373" t="s">
        <v>504</v>
      </c>
      <c r="AG41" s="373" t="s">
        <v>666</v>
      </c>
      <c r="AH41" s="373" t="s">
        <v>505</v>
      </c>
    </row>
    <row r="42" spans="2:34" ht="20.100000000000001" customHeight="1" x14ac:dyDescent="0.15">
      <c r="B42" s="329"/>
      <c r="C42" s="330"/>
      <c r="D42" s="330"/>
      <c r="E42" s="331"/>
      <c r="F42" s="385"/>
      <c r="G42" s="386"/>
      <c r="H42" s="381"/>
      <c r="I42" s="382"/>
      <c r="J42" s="385"/>
      <c r="K42" s="386"/>
      <c r="L42" s="381"/>
      <c r="M42" s="382"/>
      <c r="N42" s="374"/>
      <c r="O42" s="374"/>
      <c r="P42" s="387"/>
      <c r="Q42" s="374"/>
      <c r="R42" s="111"/>
      <c r="S42" s="329"/>
      <c r="T42" s="330"/>
      <c r="U42" s="330"/>
      <c r="V42" s="331"/>
      <c r="W42" s="381"/>
      <c r="X42" s="382"/>
      <c r="Y42" s="391"/>
      <c r="Z42" s="392"/>
      <c r="AA42" s="381"/>
      <c r="AB42" s="382"/>
      <c r="AC42" s="338"/>
      <c r="AD42" s="339"/>
      <c r="AE42" s="374"/>
      <c r="AF42" s="374"/>
      <c r="AG42" s="374"/>
      <c r="AH42" s="374"/>
    </row>
    <row r="43" spans="2:34" ht="20.100000000000001" customHeight="1" x14ac:dyDescent="0.15">
      <c r="B43" s="336" t="str">
        <f>C7</f>
        <v>ＴＥＡＭ　リフレＳＣ　チェルビアット</v>
      </c>
      <c r="C43" s="375"/>
      <c r="D43" s="375"/>
      <c r="E43" s="337"/>
      <c r="F43" s="310"/>
      <c r="G43" s="311"/>
      <c r="H43" s="114">
        <f>N16</f>
        <v>0</v>
      </c>
      <c r="I43" s="114">
        <f>T16</f>
        <v>0</v>
      </c>
      <c r="J43" s="114">
        <f>T24</f>
        <v>0</v>
      </c>
      <c r="K43" s="114">
        <f>N24</f>
        <v>0</v>
      </c>
      <c r="L43" s="114">
        <f>N32</f>
        <v>0</v>
      </c>
      <c r="M43" s="114">
        <f>T32</f>
        <v>0</v>
      </c>
      <c r="N43" s="300">
        <f>COUNTIF(F44:M44,"○")*3+COUNTIF(F44:M44,"△")</f>
        <v>3</v>
      </c>
      <c r="O43" s="300">
        <f>H43-I43+J43-K43+L43-M43</f>
        <v>0</v>
      </c>
      <c r="P43" s="388">
        <f>H43+J43+L43</f>
        <v>0</v>
      </c>
      <c r="Q43" s="371"/>
      <c r="R43" s="166"/>
      <c r="S43" s="316" t="str">
        <f>S7</f>
        <v>久下田ＦＣ</v>
      </c>
      <c r="T43" s="377"/>
      <c r="U43" s="377"/>
      <c r="V43" s="317"/>
      <c r="W43" s="310"/>
      <c r="X43" s="311"/>
      <c r="Y43" s="114">
        <f>N20</f>
        <v>0</v>
      </c>
      <c r="Z43" s="114">
        <f>T20</f>
        <v>0</v>
      </c>
      <c r="AA43" s="114">
        <f>N28</f>
        <v>0</v>
      </c>
      <c r="AB43" s="114">
        <f>T28</f>
        <v>0</v>
      </c>
      <c r="AC43" s="114">
        <f>N36</f>
        <v>0</v>
      </c>
      <c r="AD43" s="114">
        <f>T36</f>
        <v>0</v>
      </c>
      <c r="AE43" s="300">
        <f>COUNTIF(W44:AD44,"○")*3+COUNTIF(W44:AD44,"△")</f>
        <v>3</v>
      </c>
      <c r="AF43" s="300">
        <f>Y43-Z43+AA43-AB43+AC43-AD43</f>
        <v>0</v>
      </c>
      <c r="AG43" s="300">
        <f>Y43+AA43+AC43</f>
        <v>0</v>
      </c>
      <c r="AH43" s="371"/>
    </row>
    <row r="44" spans="2:34" ht="20.100000000000001" customHeight="1" x14ac:dyDescent="0.15">
      <c r="B44" s="338"/>
      <c r="C44" s="376"/>
      <c r="D44" s="376"/>
      <c r="E44" s="339"/>
      <c r="F44" s="312"/>
      <c r="G44" s="313"/>
      <c r="H44" s="302" t="str">
        <f>IF(H43&gt;I43,"○",IF(H43&lt;I43,"×",IF(H43=I43,"△")))</f>
        <v>△</v>
      </c>
      <c r="I44" s="303"/>
      <c r="J44" s="302" t="str">
        <f>IF(J43&gt;K43,"○",IF(J43&lt;K43,"×",IF(J43=K43,"△")))</f>
        <v>△</v>
      </c>
      <c r="K44" s="303"/>
      <c r="L44" s="302" t="str">
        <f>IF(L43&gt;M43,"○",IF(L43&lt;M43,"×",IF(L43=M43,"△")))</f>
        <v>△</v>
      </c>
      <c r="M44" s="303"/>
      <c r="N44" s="301"/>
      <c r="O44" s="301"/>
      <c r="P44" s="388"/>
      <c r="Q44" s="372"/>
      <c r="R44" s="166"/>
      <c r="S44" s="318"/>
      <c r="T44" s="378"/>
      <c r="U44" s="378"/>
      <c r="V44" s="319"/>
      <c r="W44" s="312"/>
      <c r="X44" s="313"/>
      <c r="Y44" s="302" t="str">
        <f>IF(Y43&gt;Z43,"○",IF(Y43&lt;Z43,"×",IF(Y43=Z43,"△")))</f>
        <v>△</v>
      </c>
      <c r="Z44" s="303"/>
      <c r="AA44" s="302" t="str">
        <f>IF(AA43&gt;AB43,"○",IF(AA43&lt;AB43,"×",IF(AA43=AB43,"△")))</f>
        <v>△</v>
      </c>
      <c r="AB44" s="303"/>
      <c r="AC44" s="302" t="str">
        <f>IF(AC43&gt;AD43,"○",IF(AC43&lt;AD43,"×",IF(AC43=AD43,"△")))</f>
        <v>△</v>
      </c>
      <c r="AD44" s="303"/>
      <c r="AE44" s="301"/>
      <c r="AF44" s="301"/>
      <c r="AG44" s="301"/>
      <c r="AH44" s="372"/>
    </row>
    <row r="45" spans="2:34" ht="20.100000000000001" customHeight="1" x14ac:dyDescent="0.15">
      <c r="B45" s="316" t="str">
        <f>G7</f>
        <v>高林・青木フットボールクラブ</v>
      </c>
      <c r="C45" s="377"/>
      <c r="D45" s="377"/>
      <c r="E45" s="317"/>
      <c r="F45" s="114">
        <f>I43</f>
        <v>0</v>
      </c>
      <c r="G45" s="114">
        <f>H43</f>
        <v>0</v>
      </c>
      <c r="H45" s="310"/>
      <c r="I45" s="311"/>
      <c r="J45" s="114">
        <f>N34</f>
        <v>0</v>
      </c>
      <c r="K45" s="114">
        <f>T34</f>
        <v>0</v>
      </c>
      <c r="L45" s="114">
        <f>N26</f>
        <v>0</v>
      </c>
      <c r="M45" s="114">
        <f>T26</f>
        <v>0</v>
      </c>
      <c r="N45" s="300">
        <f>COUNTIF(F46:M46,"○")*3+COUNTIF(F46:M46,"△")</f>
        <v>3</v>
      </c>
      <c r="O45" s="300">
        <f>F45-G45+J45-K45+L45-M45</f>
        <v>0</v>
      </c>
      <c r="P45" s="388">
        <f>H45+J45+L45</f>
        <v>0</v>
      </c>
      <c r="Q45" s="371"/>
      <c r="R45" s="166"/>
      <c r="S45" s="336" t="str">
        <f>W7</f>
        <v>上河内ジュニアサッカークラブ</v>
      </c>
      <c r="T45" s="375"/>
      <c r="U45" s="375"/>
      <c r="V45" s="337"/>
      <c r="W45" s="114">
        <f>Z43</f>
        <v>0</v>
      </c>
      <c r="X45" s="114">
        <f>Y43</f>
        <v>0</v>
      </c>
      <c r="Y45" s="310"/>
      <c r="Z45" s="311"/>
      <c r="AA45" s="114">
        <f>N38</f>
        <v>0</v>
      </c>
      <c r="AB45" s="114">
        <f>T38</f>
        <v>0</v>
      </c>
      <c r="AC45" s="114">
        <f>N30</f>
        <v>0</v>
      </c>
      <c r="AD45" s="114">
        <f>T30</f>
        <v>0</v>
      </c>
      <c r="AE45" s="300">
        <f>COUNTIF(W46:AD46,"○")*3+COUNTIF(W46:AD46,"△")</f>
        <v>3</v>
      </c>
      <c r="AF45" s="300">
        <f>W45-X45+AA45-AB45+AC45-AD45</f>
        <v>0</v>
      </c>
      <c r="AG45" s="300">
        <f>W45+AA45+AC45</f>
        <v>0</v>
      </c>
      <c r="AH45" s="371"/>
    </row>
    <row r="46" spans="2:34" ht="20.100000000000001" customHeight="1" x14ac:dyDescent="0.15">
      <c r="B46" s="318"/>
      <c r="C46" s="378"/>
      <c r="D46" s="378"/>
      <c r="E46" s="319"/>
      <c r="F46" s="302" t="str">
        <f>IF(F45&gt;G45,"○",IF(F45&lt;G45,"×",IF(F45=G45,"△")))</f>
        <v>△</v>
      </c>
      <c r="G46" s="303"/>
      <c r="H46" s="312"/>
      <c r="I46" s="313"/>
      <c r="J46" s="302" t="str">
        <f>IF(J45&gt;K45,"○",IF(J45&lt;K45,"×",IF(J45=K45,"△")))</f>
        <v>△</v>
      </c>
      <c r="K46" s="303"/>
      <c r="L46" s="302" t="str">
        <f>IF(L45&gt;M45,"○",IF(L45&lt;M45,"×",IF(L45=M45,"△")))</f>
        <v>△</v>
      </c>
      <c r="M46" s="303"/>
      <c r="N46" s="301"/>
      <c r="O46" s="301"/>
      <c r="P46" s="388"/>
      <c r="Q46" s="372"/>
      <c r="R46" s="166"/>
      <c r="S46" s="338"/>
      <c r="T46" s="376"/>
      <c r="U46" s="376"/>
      <c r="V46" s="339"/>
      <c r="W46" s="302" t="str">
        <f>IF(W45&gt;X45,"○",IF(W45&lt;X45,"×",IF(W45=X45,"△")))</f>
        <v>△</v>
      </c>
      <c r="X46" s="303"/>
      <c r="Y46" s="312"/>
      <c r="Z46" s="313"/>
      <c r="AA46" s="302" t="str">
        <f>IF(AA45&gt;AB45,"○",IF(AA45&lt;AB45,"×",IF(AA45=AB45,"△")))</f>
        <v>△</v>
      </c>
      <c r="AB46" s="303"/>
      <c r="AC46" s="302" t="str">
        <f>IF(AC45&gt;AD45,"○",IF(AC45&lt;AD45,"×",IF(AC45=AD45,"△")))</f>
        <v>△</v>
      </c>
      <c r="AD46" s="303"/>
      <c r="AE46" s="301"/>
      <c r="AF46" s="301"/>
      <c r="AG46" s="301"/>
      <c r="AH46" s="372"/>
    </row>
    <row r="47" spans="2:34" ht="20.100000000000001" customHeight="1" x14ac:dyDescent="0.15">
      <c r="B47" s="336" t="str">
        <f>K7</f>
        <v>ＮＩＫＫＯ．ＳＰＯＲＴＳ．ＣＬＵＢ</v>
      </c>
      <c r="C47" s="375"/>
      <c r="D47" s="375"/>
      <c r="E47" s="337"/>
      <c r="F47" s="114">
        <f>K43</f>
        <v>0</v>
      </c>
      <c r="G47" s="114">
        <f>J43</f>
        <v>0</v>
      </c>
      <c r="H47" s="114">
        <f>K45</f>
        <v>0</v>
      </c>
      <c r="I47" s="114">
        <f>J45</f>
        <v>0</v>
      </c>
      <c r="J47" s="310"/>
      <c r="K47" s="311"/>
      <c r="L47" s="114">
        <f>N18</f>
        <v>0</v>
      </c>
      <c r="M47" s="114">
        <f>T18</f>
        <v>0</v>
      </c>
      <c r="N47" s="300">
        <f>COUNTIF(F48:M48,"○")*3+COUNTIF(F48:M48,"△")</f>
        <v>3</v>
      </c>
      <c r="O47" s="300">
        <f>F47-G47+H47-I47+L47-M47</f>
        <v>0</v>
      </c>
      <c r="P47" s="388">
        <f>H47+J47+L47</f>
        <v>0</v>
      </c>
      <c r="Q47" s="371"/>
      <c r="R47" s="166"/>
      <c r="S47" s="316" t="str">
        <f>AA7</f>
        <v>黒羽Ｆ・ＦＣ</v>
      </c>
      <c r="T47" s="377"/>
      <c r="U47" s="377"/>
      <c r="V47" s="317"/>
      <c r="W47" s="114">
        <f>AB43</f>
        <v>0</v>
      </c>
      <c r="X47" s="114">
        <f>AA43</f>
        <v>0</v>
      </c>
      <c r="Y47" s="114">
        <f>AB45</f>
        <v>0</v>
      </c>
      <c r="Z47" s="114">
        <f>AA45</f>
        <v>0</v>
      </c>
      <c r="AA47" s="310"/>
      <c r="AB47" s="311"/>
      <c r="AC47" s="114">
        <f>N22</f>
        <v>0</v>
      </c>
      <c r="AD47" s="114">
        <f>T22</f>
        <v>0</v>
      </c>
      <c r="AE47" s="300">
        <f>COUNTIF(W48:AD48,"○")*3+COUNTIF(W48:AD48,"△")</f>
        <v>3</v>
      </c>
      <c r="AF47" s="300">
        <f>W47-X47+Y47-Z47+AC47-AD47</f>
        <v>0</v>
      </c>
      <c r="AG47" s="300">
        <f>W47+Y47+AC47</f>
        <v>0</v>
      </c>
      <c r="AH47" s="371"/>
    </row>
    <row r="48" spans="2:34" ht="20.100000000000001" customHeight="1" x14ac:dyDescent="0.15">
      <c r="B48" s="338"/>
      <c r="C48" s="376"/>
      <c r="D48" s="376"/>
      <c r="E48" s="339"/>
      <c r="F48" s="302" t="str">
        <f>IF(F47&gt;G47,"○",IF(F47&lt;G47,"×",IF(F47=G47,"△")))</f>
        <v>△</v>
      </c>
      <c r="G48" s="303"/>
      <c r="H48" s="302" t="str">
        <f>IF(H47&gt;I47,"○",IF(H47&lt;I47,"×",IF(H47=I47,"△")))</f>
        <v>△</v>
      </c>
      <c r="I48" s="303"/>
      <c r="J48" s="312"/>
      <c r="K48" s="313"/>
      <c r="L48" s="302" t="str">
        <f>IF(L47&gt;M47,"○",IF(L47&lt;M47,"×",IF(L47=M47,"△")))</f>
        <v>△</v>
      </c>
      <c r="M48" s="303"/>
      <c r="N48" s="301"/>
      <c r="O48" s="301"/>
      <c r="P48" s="388"/>
      <c r="Q48" s="372"/>
      <c r="R48" s="166"/>
      <c r="S48" s="318"/>
      <c r="T48" s="378"/>
      <c r="U48" s="378"/>
      <c r="V48" s="319"/>
      <c r="W48" s="302" t="str">
        <f>IF(W47&gt;X47,"○",IF(W47&lt;X47,"×",IF(W47=X47,"△")))</f>
        <v>△</v>
      </c>
      <c r="X48" s="303"/>
      <c r="Y48" s="302" t="str">
        <f>IF(Y47&gt;Z47,"○",IF(Y47&lt;Z47,"×",IF(Y47=Z47,"△")))</f>
        <v>△</v>
      </c>
      <c r="Z48" s="303"/>
      <c r="AA48" s="312"/>
      <c r="AB48" s="313"/>
      <c r="AC48" s="302" t="str">
        <f>IF(AC47&gt;AD47,"○",IF(AC47&lt;AD47,"×",IF(AC47=AD47,"△")))</f>
        <v>△</v>
      </c>
      <c r="AD48" s="303"/>
      <c r="AE48" s="301"/>
      <c r="AF48" s="301"/>
      <c r="AG48" s="301"/>
      <c r="AH48" s="372"/>
    </row>
    <row r="49" spans="1:34" ht="20.100000000000001" customHeight="1" x14ac:dyDescent="0.15">
      <c r="B49" s="336" t="str">
        <f>O7</f>
        <v>栃木ジュニオール</v>
      </c>
      <c r="C49" s="375"/>
      <c r="D49" s="375"/>
      <c r="E49" s="337"/>
      <c r="F49" s="114">
        <f>M43</f>
        <v>0</v>
      </c>
      <c r="G49" s="114">
        <f>L43</f>
        <v>0</v>
      </c>
      <c r="H49" s="114">
        <f>M45</f>
        <v>0</v>
      </c>
      <c r="I49" s="114">
        <f>L45</f>
        <v>0</v>
      </c>
      <c r="J49" s="114">
        <f>M47</f>
        <v>0</v>
      </c>
      <c r="K49" s="114">
        <f>L47</f>
        <v>0</v>
      </c>
      <c r="L49" s="310"/>
      <c r="M49" s="311"/>
      <c r="N49" s="300">
        <f>COUNTIF(F50:M50,"○")*3+COUNTIF(F50:M50,"△")</f>
        <v>3</v>
      </c>
      <c r="O49" s="300">
        <f>F49-G49+H49-I49+J49-K49</f>
        <v>0</v>
      </c>
      <c r="P49" s="388">
        <f>H49+J49+L49</f>
        <v>0</v>
      </c>
      <c r="Q49" s="371"/>
      <c r="R49" s="166"/>
      <c r="S49" s="336" t="str">
        <f>AE7</f>
        <v>ＴＥＡＭ　リフレＳＣ</v>
      </c>
      <c r="T49" s="375"/>
      <c r="U49" s="375"/>
      <c r="V49" s="337"/>
      <c r="W49" s="114">
        <f>AD43</f>
        <v>0</v>
      </c>
      <c r="X49" s="114">
        <f>AC43</f>
        <v>0</v>
      </c>
      <c r="Y49" s="114">
        <f>AD45</f>
        <v>0</v>
      </c>
      <c r="Z49" s="114">
        <f>AC45</f>
        <v>0</v>
      </c>
      <c r="AA49" s="114">
        <f>AD47</f>
        <v>0</v>
      </c>
      <c r="AB49" s="114">
        <f>AC47</f>
        <v>0</v>
      </c>
      <c r="AC49" s="310"/>
      <c r="AD49" s="311"/>
      <c r="AE49" s="300">
        <f>COUNTIF(W50:AD50,"○")*3+COUNTIF(W50:AD50,"△")</f>
        <v>3</v>
      </c>
      <c r="AF49" s="300">
        <f>W49-X49+Y49-Z49+AA49-AB49</f>
        <v>0</v>
      </c>
      <c r="AG49" s="300">
        <f>W49+Y49+AA49</f>
        <v>0</v>
      </c>
      <c r="AH49" s="371"/>
    </row>
    <row r="50" spans="1:34" ht="20.100000000000001" customHeight="1" x14ac:dyDescent="0.15">
      <c r="B50" s="338"/>
      <c r="C50" s="376"/>
      <c r="D50" s="376"/>
      <c r="E50" s="339"/>
      <c r="F50" s="302" t="str">
        <f>IF(F49&gt;G49,"○",IF(F49&lt;G49,"×",IF(F49=G49,"△")))</f>
        <v>△</v>
      </c>
      <c r="G50" s="303"/>
      <c r="H50" s="302" t="str">
        <f>IF(H49&gt;I49,"○",IF(H49&lt;I49,"×",IF(H49=I49,"△")))</f>
        <v>△</v>
      </c>
      <c r="I50" s="303"/>
      <c r="J50" s="302" t="str">
        <f>IF(J49&gt;K49,"○",IF(J49&lt;K49,"×",IF(J49=K49,"△")))</f>
        <v>△</v>
      </c>
      <c r="K50" s="303"/>
      <c r="L50" s="312"/>
      <c r="M50" s="313"/>
      <c r="N50" s="301"/>
      <c r="O50" s="301"/>
      <c r="P50" s="388"/>
      <c r="Q50" s="372"/>
      <c r="R50" s="166"/>
      <c r="S50" s="338"/>
      <c r="T50" s="376"/>
      <c r="U50" s="376"/>
      <c r="V50" s="339"/>
      <c r="W50" s="302" t="str">
        <f>IF(W49&gt;X49,"○",IF(W49&lt;X49,"×",IF(W49=X49,"△")))</f>
        <v>△</v>
      </c>
      <c r="X50" s="303"/>
      <c r="Y50" s="302" t="str">
        <f>IF(Y49&gt;Z49,"○",IF(Y49&lt;Z49,"×",IF(Y49=Z49,"△")))</f>
        <v>△</v>
      </c>
      <c r="Z50" s="303"/>
      <c r="AA50" s="302" t="str">
        <f>IF(AA49&gt;AB49,"○",IF(AA49&lt;AB49,"×",IF(AA49=AB49,"△")))</f>
        <v>△</v>
      </c>
      <c r="AB50" s="303"/>
      <c r="AC50" s="312"/>
      <c r="AD50" s="313"/>
      <c r="AE50" s="301"/>
      <c r="AF50" s="301"/>
      <c r="AG50" s="301"/>
      <c r="AH50" s="372"/>
    </row>
    <row r="51" spans="1:34" ht="20.100000000000001" customHeight="1" x14ac:dyDescent="0.15"/>
    <row r="52" spans="1:34" ht="21.95" customHeight="1" x14ac:dyDescent="0.15">
      <c r="A52" s="354" t="str">
        <f>A1</f>
        <v>■第1日  2月26日  一次リーグ</v>
      </c>
      <c r="B52" s="354"/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N52" s="355" t="s">
        <v>506</v>
      </c>
      <c r="O52" s="355"/>
      <c r="P52" s="355"/>
      <c r="Q52" s="355"/>
      <c r="R52" s="355"/>
      <c r="S52" s="355"/>
      <c r="U52" s="356" t="s">
        <v>507</v>
      </c>
      <c r="V52" s="356"/>
      <c r="W52" s="356"/>
      <c r="X52" s="356"/>
      <c r="Y52" s="357" t="str">
        <f>U12組合せ①!T6</f>
        <v>佐野市運動公園第１多目的球技場B</v>
      </c>
      <c r="Z52" s="357"/>
      <c r="AA52" s="357"/>
      <c r="AB52" s="357"/>
      <c r="AC52" s="357"/>
      <c r="AD52" s="357"/>
      <c r="AE52" s="357"/>
      <c r="AF52" s="357"/>
      <c r="AG52" s="357"/>
      <c r="AH52" s="357"/>
    </row>
    <row r="53" spans="1:34" ht="20.100000000000001" customHeight="1" x14ac:dyDescent="0.15">
      <c r="A53" s="117"/>
      <c r="B53" s="117"/>
      <c r="C53" s="117"/>
      <c r="D53" s="117"/>
      <c r="E53" s="117"/>
      <c r="F53" s="117"/>
      <c r="G53" s="117"/>
      <c r="H53" s="14"/>
      <c r="I53" s="115"/>
      <c r="J53" s="115"/>
      <c r="K53" s="115"/>
      <c r="L53" s="115"/>
      <c r="N53" s="115"/>
      <c r="O53" s="115"/>
      <c r="P53" s="115"/>
      <c r="Q53" s="115"/>
      <c r="R53" s="168"/>
      <c r="S53" s="115"/>
      <c r="U53" s="87"/>
      <c r="V53" s="87"/>
      <c r="W53" s="87"/>
      <c r="X53" s="87"/>
      <c r="Y53" s="116"/>
      <c r="Z53" s="116"/>
      <c r="AB53" s="20"/>
      <c r="AC53" s="100"/>
      <c r="AD53" s="100"/>
      <c r="AE53" s="100"/>
      <c r="AF53" s="100"/>
      <c r="AG53" s="100"/>
      <c r="AH53" s="100"/>
    </row>
    <row r="54" spans="1:34" ht="20.100000000000001" customHeight="1" x14ac:dyDescent="0.15">
      <c r="F54" s="29"/>
      <c r="J54" s="358" t="s">
        <v>508</v>
      </c>
      <c r="K54" s="358"/>
      <c r="X54" s="358" t="s">
        <v>509</v>
      </c>
      <c r="Y54" s="358"/>
      <c r="AA54" s="20"/>
      <c r="AB54" s="20"/>
      <c r="AC54" s="100"/>
      <c r="AD54" s="100"/>
      <c r="AE54" s="100"/>
      <c r="AF54" s="100"/>
      <c r="AG54" s="100"/>
      <c r="AH54" s="100"/>
    </row>
    <row r="55" spans="1:34" ht="20.100000000000001" customHeight="1" x14ac:dyDescent="0.15">
      <c r="G55" s="2"/>
      <c r="H55" s="2"/>
      <c r="I55" s="2"/>
      <c r="J55" s="3"/>
      <c r="K55" s="2"/>
      <c r="L55" s="2"/>
      <c r="M55" s="2"/>
      <c r="N55" s="2"/>
      <c r="U55" s="2"/>
      <c r="V55" s="2"/>
      <c r="W55" s="2"/>
      <c r="X55" s="2"/>
      <c r="Y55" s="19"/>
      <c r="Z55" s="2"/>
      <c r="AA55" s="20"/>
      <c r="AB55" s="20"/>
      <c r="AC55" s="100"/>
      <c r="AD55" s="100"/>
      <c r="AE55" s="100"/>
      <c r="AF55" s="100"/>
      <c r="AG55" s="100"/>
      <c r="AH55" s="100"/>
    </row>
    <row r="56" spans="1:34" ht="20.100000000000001" customHeight="1" x14ac:dyDescent="0.15">
      <c r="F56" s="4"/>
      <c r="H56" s="5"/>
      <c r="J56" s="6"/>
      <c r="K56" s="5"/>
      <c r="N56" s="4"/>
      <c r="T56" s="4"/>
      <c r="W56" s="5"/>
      <c r="X56" s="6"/>
      <c r="Z56" s="5"/>
      <c r="AA56" s="5"/>
      <c r="AB56" s="6"/>
      <c r="AC56" s="17"/>
    </row>
    <row r="57" spans="1:34" ht="20.100000000000001" customHeight="1" x14ac:dyDescent="0.15">
      <c r="B57" s="359"/>
      <c r="C57" s="359"/>
      <c r="D57" s="7"/>
      <c r="E57" s="7"/>
      <c r="F57" s="250">
        <v>1</v>
      </c>
      <c r="G57" s="250"/>
      <c r="H57" s="11"/>
      <c r="I57" s="11"/>
      <c r="J57" s="250">
        <v>2</v>
      </c>
      <c r="K57" s="250"/>
      <c r="L57" s="11"/>
      <c r="M57" s="11"/>
      <c r="N57" s="250">
        <v>3</v>
      </c>
      <c r="O57" s="250"/>
      <c r="P57" s="26"/>
      <c r="Q57" s="11"/>
      <c r="R57" s="11"/>
      <c r="S57" s="11"/>
      <c r="T57" s="250">
        <v>4</v>
      </c>
      <c r="U57" s="250"/>
      <c r="V57" s="11"/>
      <c r="W57" s="11"/>
      <c r="X57" s="250">
        <v>5</v>
      </c>
      <c r="Y57" s="250"/>
      <c r="Z57" s="11"/>
      <c r="AA57" s="11"/>
      <c r="AB57" s="250">
        <v>6</v>
      </c>
      <c r="AC57" s="250"/>
      <c r="AD57" s="7"/>
      <c r="AE57" s="7"/>
      <c r="AF57" s="360"/>
      <c r="AG57" s="361"/>
    </row>
    <row r="58" spans="1:34" ht="20.100000000000001" customHeight="1" x14ac:dyDescent="0.15">
      <c r="B58" s="347"/>
      <c r="C58" s="347"/>
      <c r="D58" s="8"/>
      <c r="E58" s="8"/>
      <c r="F58" s="348" t="str">
        <f>U12組合せ①!U10</f>
        <v>ヴェルフェ矢板Ｕ－１２・ｆｌｅｕｒ</v>
      </c>
      <c r="G58" s="348"/>
      <c r="H58" s="8"/>
      <c r="I58" s="8"/>
      <c r="J58" s="349" t="str">
        <f>U12組合せ①!W10</f>
        <v>今市ＦＣプログレス</v>
      </c>
      <c r="K58" s="349"/>
      <c r="L58" s="8"/>
      <c r="M58" s="8"/>
      <c r="N58" s="350" t="str">
        <f>U12組合せ①!Y10</f>
        <v>ＫＳＣ鹿沼</v>
      </c>
      <c r="O58" s="350"/>
      <c r="P58" s="9"/>
      <c r="Q58" s="8"/>
      <c r="R58" s="8"/>
      <c r="S58" s="8"/>
      <c r="T58" s="350" t="str">
        <f>U12組合せ①!AB10</f>
        <v>佐野ＳＳＳ</v>
      </c>
      <c r="U58" s="350"/>
      <c r="V58" s="8"/>
      <c r="W58" s="8"/>
      <c r="X58" s="350" t="str">
        <f>U12組合せ①!AD10</f>
        <v>藤岡ＪＦＣ</v>
      </c>
      <c r="Y58" s="350"/>
      <c r="Z58" s="8"/>
      <c r="AA58" s="8"/>
      <c r="AB58" s="351" t="str">
        <f>U12組合せ①!AF10</f>
        <v>足利サッカークラブジュニア</v>
      </c>
      <c r="AC58" s="351"/>
      <c r="AD58" s="8"/>
      <c r="AE58" s="8"/>
      <c r="AF58" s="352"/>
      <c r="AG58" s="353"/>
    </row>
    <row r="59" spans="1:34" ht="20.100000000000001" customHeight="1" x14ac:dyDescent="0.15">
      <c r="B59" s="347"/>
      <c r="C59" s="347"/>
      <c r="D59" s="8"/>
      <c r="E59" s="8"/>
      <c r="F59" s="348"/>
      <c r="G59" s="348"/>
      <c r="H59" s="8"/>
      <c r="I59" s="8"/>
      <c r="J59" s="349"/>
      <c r="K59" s="349"/>
      <c r="L59" s="8"/>
      <c r="M59" s="8"/>
      <c r="N59" s="350"/>
      <c r="O59" s="350"/>
      <c r="P59" s="9"/>
      <c r="Q59" s="8"/>
      <c r="R59" s="8"/>
      <c r="S59" s="8"/>
      <c r="T59" s="350"/>
      <c r="U59" s="350"/>
      <c r="V59" s="8"/>
      <c r="W59" s="8"/>
      <c r="X59" s="350"/>
      <c r="Y59" s="350"/>
      <c r="Z59" s="8"/>
      <c r="AA59" s="8"/>
      <c r="AB59" s="351"/>
      <c r="AC59" s="351"/>
      <c r="AD59" s="8"/>
      <c r="AE59" s="8"/>
      <c r="AF59" s="352"/>
      <c r="AG59" s="353"/>
    </row>
    <row r="60" spans="1:34" ht="20.100000000000001" customHeight="1" x14ac:dyDescent="0.15">
      <c r="B60" s="347"/>
      <c r="C60" s="347"/>
      <c r="D60" s="8"/>
      <c r="E60" s="8"/>
      <c r="F60" s="348"/>
      <c r="G60" s="348"/>
      <c r="H60" s="8"/>
      <c r="I60" s="8"/>
      <c r="J60" s="349"/>
      <c r="K60" s="349"/>
      <c r="L60" s="8"/>
      <c r="M60" s="8"/>
      <c r="N60" s="350"/>
      <c r="O60" s="350"/>
      <c r="P60" s="9"/>
      <c r="Q60" s="8"/>
      <c r="R60" s="8"/>
      <c r="S60" s="8"/>
      <c r="T60" s="350"/>
      <c r="U60" s="350"/>
      <c r="V60" s="8"/>
      <c r="W60" s="8"/>
      <c r="X60" s="350"/>
      <c r="Y60" s="350"/>
      <c r="Z60" s="8"/>
      <c r="AA60" s="8"/>
      <c r="AB60" s="351"/>
      <c r="AC60" s="351"/>
      <c r="AD60" s="8"/>
      <c r="AE60" s="8"/>
      <c r="AF60" s="352"/>
      <c r="AG60" s="353"/>
    </row>
    <row r="61" spans="1:34" ht="20.100000000000001" customHeight="1" x14ac:dyDescent="0.15">
      <c r="B61" s="347"/>
      <c r="C61" s="347"/>
      <c r="D61" s="8"/>
      <c r="E61" s="8"/>
      <c r="F61" s="348"/>
      <c r="G61" s="348"/>
      <c r="H61" s="8"/>
      <c r="I61" s="8"/>
      <c r="J61" s="349"/>
      <c r="K61" s="349"/>
      <c r="L61" s="8"/>
      <c r="M61" s="8"/>
      <c r="N61" s="350"/>
      <c r="O61" s="350"/>
      <c r="P61" s="9"/>
      <c r="Q61" s="8"/>
      <c r="R61" s="8"/>
      <c r="S61" s="8"/>
      <c r="T61" s="350"/>
      <c r="U61" s="350"/>
      <c r="V61" s="8"/>
      <c r="W61" s="8"/>
      <c r="X61" s="350"/>
      <c r="Y61" s="350"/>
      <c r="Z61" s="8"/>
      <c r="AA61" s="8"/>
      <c r="AB61" s="351"/>
      <c r="AC61" s="351"/>
      <c r="AD61" s="8"/>
      <c r="AE61" s="8"/>
      <c r="AF61" s="352"/>
      <c r="AG61" s="353"/>
    </row>
    <row r="62" spans="1:34" ht="20.100000000000001" customHeight="1" x14ac:dyDescent="0.15">
      <c r="B62" s="347"/>
      <c r="C62" s="347"/>
      <c r="D62" s="8"/>
      <c r="E62" s="8"/>
      <c r="F62" s="348"/>
      <c r="G62" s="348"/>
      <c r="H62" s="8"/>
      <c r="I62" s="8"/>
      <c r="J62" s="349"/>
      <c r="K62" s="349"/>
      <c r="L62" s="8"/>
      <c r="M62" s="8"/>
      <c r="N62" s="350"/>
      <c r="O62" s="350"/>
      <c r="P62" s="9"/>
      <c r="Q62" s="8"/>
      <c r="R62" s="8"/>
      <c r="S62" s="8"/>
      <c r="T62" s="350"/>
      <c r="U62" s="350"/>
      <c r="V62" s="8"/>
      <c r="W62" s="8"/>
      <c r="X62" s="350"/>
      <c r="Y62" s="350"/>
      <c r="Z62" s="8"/>
      <c r="AA62" s="8"/>
      <c r="AB62" s="351"/>
      <c r="AC62" s="351"/>
      <c r="AD62" s="8"/>
      <c r="AE62" s="8"/>
      <c r="AF62" s="352"/>
      <c r="AG62" s="353"/>
    </row>
    <row r="63" spans="1:34" ht="20.100000000000001" customHeight="1" x14ac:dyDescent="0.15">
      <c r="B63" s="347"/>
      <c r="C63" s="347"/>
      <c r="D63" s="8"/>
      <c r="E63" s="8"/>
      <c r="F63" s="348"/>
      <c r="G63" s="348"/>
      <c r="H63" s="8"/>
      <c r="I63" s="8"/>
      <c r="J63" s="349"/>
      <c r="K63" s="349"/>
      <c r="L63" s="8"/>
      <c r="M63" s="8"/>
      <c r="N63" s="350"/>
      <c r="O63" s="350"/>
      <c r="P63" s="9"/>
      <c r="Q63" s="8"/>
      <c r="R63" s="8"/>
      <c r="S63" s="8"/>
      <c r="T63" s="350"/>
      <c r="U63" s="350"/>
      <c r="V63" s="8"/>
      <c r="W63" s="8"/>
      <c r="X63" s="350"/>
      <c r="Y63" s="350"/>
      <c r="Z63" s="8"/>
      <c r="AA63" s="8"/>
      <c r="AB63" s="351"/>
      <c r="AC63" s="351"/>
      <c r="AD63" s="8"/>
      <c r="AE63" s="8"/>
      <c r="AF63" s="352"/>
      <c r="AG63" s="353"/>
    </row>
    <row r="64" spans="1:34" ht="20.100000000000001" customHeight="1" x14ac:dyDescent="0.15">
      <c r="B64" s="347"/>
      <c r="C64" s="347"/>
      <c r="D64" s="9"/>
      <c r="E64" s="9"/>
      <c r="F64" s="348"/>
      <c r="G64" s="348"/>
      <c r="H64" s="9"/>
      <c r="I64" s="9"/>
      <c r="J64" s="349"/>
      <c r="K64" s="349"/>
      <c r="L64" s="9"/>
      <c r="M64" s="9"/>
      <c r="N64" s="350"/>
      <c r="O64" s="350"/>
      <c r="P64" s="9"/>
      <c r="Q64" s="9"/>
      <c r="R64" s="9"/>
      <c r="S64" s="9"/>
      <c r="T64" s="350"/>
      <c r="U64" s="350"/>
      <c r="V64" s="9"/>
      <c r="W64" s="9"/>
      <c r="X64" s="350"/>
      <c r="Y64" s="350"/>
      <c r="Z64" s="9"/>
      <c r="AA64" s="9"/>
      <c r="AB64" s="351"/>
      <c r="AC64" s="351"/>
      <c r="AD64" s="9"/>
      <c r="AE64" s="9"/>
      <c r="AF64" s="352"/>
      <c r="AG64" s="353"/>
    </row>
    <row r="65" spans="1:33" ht="20.100000000000001" customHeight="1" x14ac:dyDescent="0.15">
      <c r="B65" s="347"/>
      <c r="C65" s="347"/>
      <c r="D65" s="9"/>
      <c r="E65" s="9"/>
      <c r="F65" s="348"/>
      <c r="G65" s="348"/>
      <c r="H65" s="9"/>
      <c r="I65" s="9"/>
      <c r="J65" s="349"/>
      <c r="K65" s="349"/>
      <c r="L65" s="9"/>
      <c r="M65" s="9"/>
      <c r="N65" s="350"/>
      <c r="O65" s="350"/>
      <c r="P65" s="9"/>
      <c r="Q65" s="9"/>
      <c r="R65" s="9"/>
      <c r="S65" s="9"/>
      <c r="T65" s="350"/>
      <c r="U65" s="350"/>
      <c r="V65" s="9"/>
      <c r="W65" s="9"/>
      <c r="X65" s="350"/>
      <c r="Y65" s="350"/>
      <c r="Z65" s="9"/>
      <c r="AA65" s="9"/>
      <c r="AB65" s="351"/>
      <c r="AC65" s="351"/>
      <c r="AD65" s="9"/>
      <c r="AE65" s="9"/>
      <c r="AF65" s="352"/>
      <c r="AG65" s="353"/>
    </row>
    <row r="66" spans="1:33" ht="20.100000000000001" customHeight="1" x14ac:dyDescent="0.15">
      <c r="C66" s="86"/>
      <c r="D66" s="86"/>
      <c r="G66" s="86"/>
      <c r="H66" s="86"/>
      <c r="K66" s="86"/>
      <c r="L66" s="86"/>
      <c r="O66" s="86"/>
      <c r="P66" s="86"/>
      <c r="U66" s="86"/>
      <c r="V66" s="86"/>
      <c r="Y66" s="86"/>
      <c r="Z66" s="86"/>
      <c r="AB66" s="120" t="s">
        <v>479</v>
      </c>
      <c r="AC66" s="18" t="s">
        <v>480</v>
      </c>
      <c r="AD66" s="18" t="s">
        <v>481</v>
      </c>
      <c r="AE66" s="18" t="s">
        <v>481</v>
      </c>
      <c r="AF66" s="18" t="s">
        <v>482</v>
      </c>
      <c r="AG66" s="103" t="s">
        <v>483</v>
      </c>
    </row>
    <row r="67" spans="1:33" ht="20.100000000000001" customHeight="1" x14ac:dyDescent="0.15">
      <c r="A67" s="7"/>
      <c r="B67" s="341" t="s">
        <v>485</v>
      </c>
      <c r="C67" s="342">
        <v>0.39583333333333331</v>
      </c>
      <c r="D67" s="342"/>
      <c r="E67" s="342"/>
      <c r="G67" s="346" t="str">
        <f>F58</f>
        <v>ヴェルフェ矢板Ｕ－１２・ｆｌｅｕｒ</v>
      </c>
      <c r="H67" s="346"/>
      <c r="I67" s="346"/>
      <c r="J67" s="346"/>
      <c r="K67" s="346"/>
      <c r="L67" s="346"/>
      <c r="M67" s="346"/>
      <c r="N67" s="344">
        <f>P67+P68</f>
        <v>0</v>
      </c>
      <c r="O67" s="345" t="s">
        <v>486</v>
      </c>
      <c r="P67" s="169"/>
      <c r="Q67" s="172" t="s">
        <v>510</v>
      </c>
      <c r="R67" s="169"/>
      <c r="S67" s="345" t="s">
        <v>488</v>
      </c>
      <c r="T67" s="344">
        <f>R67+R68</f>
        <v>0</v>
      </c>
      <c r="U67" s="341" t="str">
        <f>J58</f>
        <v>今市ＦＣプログレス</v>
      </c>
      <c r="V67" s="341"/>
      <c r="W67" s="341"/>
      <c r="X67" s="341"/>
      <c r="Y67" s="341"/>
      <c r="Z67" s="341"/>
      <c r="AA67" s="341"/>
      <c r="AB67" s="297" t="s">
        <v>479</v>
      </c>
      <c r="AC67" s="340" t="s">
        <v>490</v>
      </c>
      <c r="AD67" s="340" t="s">
        <v>498</v>
      </c>
      <c r="AE67" s="340" t="s">
        <v>489</v>
      </c>
      <c r="AF67" s="340">
        <v>6</v>
      </c>
      <c r="AG67" s="299" t="s">
        <v>483</v>
      </c>
    </row>
    <row r="68" spans="1:33" ht="20.100000000000001" customHeight="1" x14ac:dyDescent="0.15">
      <c r="A68" s="7"/>
      <c r="B68" s="341"/>
      <c r="C68" s="342"/>
      <c r="D68" s="342"/>
      <c r="E68" s="342"/>
      <c r="G68" s="346"/>
      <c r="H68" s="346"/>
      <c r="I68" s="346"/>
      <c r="J68" s="346"/>
      <c r="K68" s="346"/>
      <c r="L68" s="346"/>
      <c r="M68" s="346"/>
      <c r="N68" s="344"/>
      <c r="O68" s="345"/>
      <c r="P68" s="169"/>
      <c r="Q68" s="172" t="s">
        <v>510</v>
      </c>
      <c r="R68" s="169"/>
      <c r="S68" s="345"/>
      <c r="T68" s="344"/>
      <c r="U68" s="341"/>
      <c r="V68" s="341"/>
      <c r="W68" s="341"/>
      <c r="X68" s="341"/>
      <c r="Y68" s="341"/>
      <c r="Z68" s="341"/>
      <c r="AA68" s="341"/>
      <c r="AB68" s="297"/>
      <c r="AC68" s="340"/>
      <c r="AD68" s="340"/>
      <c r="AE68" s="340"/>
      <c r="AF68" s="340"/>
      <c r="AG68" s="299"/>
    </row>
    <row r="69" spans="1:33" ht="20.100000000000001" customHeight="1" x14ac:dyDescent="0.15">
      <c r="C69" s="16"/>
      <c r="D69" s="16"/>
      <c r="E69" s="15"/>
      <c r="G69" s="45"/>
      <c r="H69" s="45"/>
      <c r="I69" s="10"/>
      <c r="J69" s="10"/>
      <c r="K69" s="45"/>
      <c r="L69" s="45"/>
      <c r="M69" s="10"/>
      <c r="N69" s="27"/>
      <c r="O69" s="169"/>
      <c r="P69" s="169"/>
      <c r="Q69" s="184"/>
      <c r="R69" s="169"/>
      <c r="S69" s="184"/>
      <c r="T69" s="173"/>
      <c r="V69" s="45"/>
      <c r="W69" s="10"/>
      <c r="X69" s="10"/>
      <c r="Y69" s="45"/>
      <c r="Z69" s="45"/>
      <c r="AA69" s="10"/>
      <c r="AB69" s="101"/>
      <c r="AC69" s="24"/>
      <c r="AD69" s="24"/>
      <c r="AE69" s="25"/>
      <c r="AF69" s="25"/>
      <c r="AG69" s="93"/>
    </row>
    <row r="70" spans="1:33" ht="20.100000000000001" customHeight="1" x14ac:dyDescent="0.15">
      <c r="A70" s="7"/>
      <c r="B70" s="341" t="s">
        <v>494</v>
      </c>
      <c r="C70" s="342">
        <v>0.4236111111111111</v>
      </c>
      <c r="D70" s="342"/>
      <c r="E70" s="342"/>
      <c r="G70" s="343" t="str">
        <f>T58</f>
        <v>佐野ＳＳＳ</v>
      </c>
      <c r="H70" s="343"/>
      <c r="I70" s="343"/>
      <c r="J70" s="343"/>
      <c r="K70" s="343"/>
      <c r="L70" s="343"/>
      <c r="M70" s="343"/>
      <c r="N70" s="344">
        <f>P70+P71</f>
        <v>0</v>
      </c>
      <c r="O70" s="345" t="s">
        <v>486</v>
      </c>
      <c r="P70" s="169"/>
      <c r="Q70" s="172" t="s">
        <v>510</v>
      </c>
      <c r="R70" s="169"/>
      <c r="S70" s="345" t="s">
        <v>488</v>
      </c>
      <c r="T70" s="344">
        <f>R70+R71</f>
        <v>0</v>
      </c>
      <c r="U70" s="341" t="str">
        <f>X58</f>
        <v>藤岡ＪＦＣ</v>
      </c>
      <c r="V70" s="341"/>
      <c r="W70" s="341"/>
      <c r="X70" s="341"/>
      <c r="Y70" s="341"/>
      <c r="Z70" s="341"/>
      <c r="AA70" s="341"/>
      <c r="AB70" s="297" t="s">
        <v>479</v>
      </c>
      <c r="AC70" s="340" t="s">
        <v>497</v>
      </c>
      <c r="AD70" s="340" t="s">
        <v>495</v>
      </c>
      <c r="AE70" s="340" t="s">
        <v>496</v>
      </c>
      <c r="AF70" s="340">
        <v>3</v>
      </c>
      <c r="AG70" s="299" t="s">
        <v>483</v>
      </c>
    </row>
    <row r="71" spans="1:33" ht="20.100000000000001" customHeight="1" x14ac:dyDescent="0.15">
      <c r="A71" s="7"/>
      <c r="B71" s="341"/>
      <c r="C71" s="342"/>
      <c r="D71" s="342"/>
      <c r="E71" s="342"/>
      <c r="G71" s="343"/>
      <c r="H71" s="343"/>
      <c r="I71" s="343"/>
      <c r="J71" s="343"/>
      <c r="K71" s="343"/>
      <c r="L71" s="343"/>
      <c r="M71" s="343"/>
      <c r="N71" s="344"/>
      <c r="O71" s="345"/>
      <c r="P71" s="169"/>
      <c r="Q71" s="172" t="s">
        <v>510</v>
      </c>
      <c r="R71" s="169"/>
      <c r="S71" s="345"/>
      <c r="T71" s="344"/>
      <c r="U71" s="341"/>
      <c r="V71" s="341"/>
      <c r="W71" s="341"/>
      <c r="X71" s="341"/>
      <c r="Y71" s="341"/>
      <c r="Z71" s="341"/>
      <c r="AA71" s="341"/>
      <c r="AB71" s="297"/>
      <c r="AC71" s="340"/>
      <c r="AD71" s="340"/>
      <c r="AE71" s="340"/>
      <c r="AF71" s="340"/>
      <c r="AG71" s="299"/>
    </row>
    <row r="72" spans="1:33" ht="20.100000000000001" customHeight="1" x14ac:dyDescent="0.15">
      <c r="A72" s="7"/>
      <c r="C72" s="16"/>
      <c r="D72" s="16"/>
      <c r="E72" s="15"/>
      <c r="G72" s="45"/>
      <c r="H72" s="45"/>
      <c r="I72" s="10"/>
      <c r="J72" s="10"/>
      <c r="K72" s="45"/>
      <c r="L72" s="45"/>
      <c r="M72" s="10"/>
      <c r="N72" s="27"/>
      <c r="O72" s="169"/>
      <c r="P72" s="169"/>
      <c r="Q72" s="184"/>
      <c r="R72" s="169"/>
      <c r="S72" s="184"/>
      <c r="T72" s="173"/>
      <c r="V72" s="45"/>
      <c r="W72" s="10"/>
      <c r="X72" s="10"/>
      <c r="Y72" s="45"/>
      <c r="Z72" s="45"/>
      <c r="AA72" s="10"/>
      <c r="AB72" s="101"/>
      <c r="AC72" s="24"/>
      <c r="AD72" s="24"/>
      <c r="AE72" s="25"/>
      <c r="AF72" s="25"/>
      <c r="AG72" s="93"/>
    </row>
    <row r="73" spans="1:33" ht="20.100000000000001" customHeight="1" x14ac:dyDescent="0.15">
      <c r="A73" s="7"/>
      <c r="B73" s="341" t="s">
        <v>499</v>
      </c>
      <c r="C73" s="342">
        <v>0.4513888888888889</v>
      </c>
      <c r="D73" s="342"/>
      <c r="E73" s="342"/>
      <c r="G73" s="346" t="str">
        <f>F58</f>
        <v>ヴェルフェ矢板Ｕ－１２・ｆｌｅｕｒ</v>
      </c>
      <c r="H73" s="346"/>
      <c r="I73" s="346"/>
      <c r="J73" s="346"/>
      <c r="K73" s="346"/>
      <c r="L73" s="346"/>
      <c r="M73" s="346"/>
      <c r="N73" s="344">
        <f>P73+P74</f>
        <v>0</v>
      </c>
      <c r="O73" s="345" t="s">
        <v>486</v>
      </c>
      <c r="P73" s="169"/>
      <c r="Q73" s="172" t="s">
        <v>510</v>
      </c>
      <c r="R73" s="169"/>
      <c r="S73" s="345" t="s">
        <v>488</v>
      </c>
      <c r="T73" s="344">
        <f>R73+R74</f>
        <v>0</v>
      </c>
      <c r="U73" s="341" t="str">
        <f>N58</f>
        <v>ＫＳＣ鹿沼</v>
      </c>
      <c r="V73" s="341"/>
      <c r="W73" s="341"/>
      <c r="X73" s="341"/>
      <c r="Y73" s="341"/>
      <c r="Z73" s="341"/>
      <c r="AA73" s="341"/>
      <c r="AB73" s="297" t="s">
        <v>479</v>
      </c>
      <c r="AC73" s="340" t="s">
        <v>489</v>
      </c>
      <c r="AD73" s="340" t="s">
        <v>490</v>
      </c>
      <c r="AE73" s="340" t="s">
        <v>498</v>
      </c>
      <c r="AF73" s="340">
        <v>5</v>
      </c>
      <c r="AG73" s="299" t="s">
        <v>483</v>
      </c>
    </row>
    <row r="74" spans="1:33" ht="20.100000000000001" customHeight="1" x14ac:dyDescent="0.15">
      <c r="A74" s="7"/>
      <c r="B74" s="341"/>
      <c r="C74" s="342"/>
      <c r="D74" s="342"/>
      <c r="E74" s="342"/>
      <c r="G74" s="346"/>
      <c r="H74" s="346"/>
      <c r="I74" s="346"/>
      <c r="J74" s="346"/>
      <c r="K74" s="346"/>
      <c r="L74" s="346"/>
      <c r="M74" s="346"/>
      <c r="N74" s="344"/>
      <c r="O74" s="345"/>
      <c r="P74" s="169"/>
      <c r="Q74" s="172" t="s">
        <v>510</v>
      </c>
      <c r="R74" s="169"/>
      <c r="S74" s="345"/>
      <c r="T74" s="344"/>
      <c r="U74" s="341"/>
      <c r="V74" s="341"/>
      <c r="W74" s="341"/>
      <c r="X74" s="341"/>
      <c r="Y74" s="341"/>
      <c r="Z74" s="341"/>
      <c r="AA74" s="341"/>
      <c r="AB74" s="297"/>
      <c r="AC74" s="340"/>
      <c r="AD74" s="340"/>
      <c r="AE74" s="340"/>
      <c r="AF74" s="340"/>
      <c r="AG74" s="299"/>
    </row>
    <row r="75" spans="1:33" ht="20.100000000000001" customHeight="1" x14ac:dyDescent="0.15">
      <c r="A75" s="7"/>
      <c r="B75" s="44"/>
      <c r="C75" s="29"/>
      <c r="D75" s="29"/>
      <c r="E75" s="29"/>
      <c r="G75" s="45"/>
      <c r="H75" s="45"/>
      <c r="I75" s="45"/>
      <c r="J75" s="45"/>
      <c r="K75" s="45"/>
      <c r="L75" s="45"/>
      <c r="M75" s="45"/>
      <c r="N75" s="170"/>
      <c r="O75" s="171"/>
      <c r="P75" s="169"/>
      <c r="Q75" s="184"/>
      <c r="R75" s="169"/>
      <c r="S75" s="171"/>
      <c r="T75" s="170"/>
      <c r="V75" s="45"/>
      <c r="W75" s="45"/>
      <c r="X75" s="45"/>
      <c r="Y75" s="45"/>
      <c r="Z75" s="45"/>
      <c r="AA75" s="45"/>
      <c r="AB75" s="101"/>
      <c r="AC75" s="24"/>
      <c r="AD75" s="24"/>
      <c r="AE75" s="25"/>
      <c r="AF75" s="25"/>
      <c r="AG75" s="93"/>
    </row>
    <row r="76" spans="1:33" ht="20.100000000000001" customHeight="1" x14ac:dyDescent="0.15">
      <c r="A76" s="7"/>
      <c r="B76" s="341" t="s">
        <v>500</v>
      </c>
      <c r="C76" s="342">
        <v>0.47916666666666669</v>
      </c>
      <c r="D76" s="342"/>
      <c r="E76" s="342"/>
      <c r="G76" s="343" t="str">
        <f>T58</f>
        <v>佐野ＳＳＳ</v>
      </c>
      <c r="H76" s="343"/>
      <c r="I76" s="343"/>
      <c r="J76" s="343"/>
      <c r="K76" s="343"/>
      <c r="L76" s="343"/>
      <c r="M76" s="343"/>
      <c r="N76" s="344">
        <f>P76+P77</f>
        <v>0</v>
      </c>
      <c r="O76" s="345" t="s">
        <v>486</v>
      </c>
      <c r="P76" s="169"/>
      <c r="Q76" s="172" t="s">
        <v>510</v>
      </c>
      <c r="R76" s="169"/>
      <c r="S76" s="345" t="s">
        <v>488</v>
      </c>
      <c r="T76" s="344">
        <f>R76+R77</f>
        <v>0</v>
      </c>
      <c r="U76" s="341" t="str">
        <f>AB58</f>
        <v>足利サッカークラブジュニア</v>
      </c>
      <c r="V76" s="341"/>
      <c r="W76" s="341"/>
      <c r="X76" s="341"/>
      <c r="Y76" s="341"/>
      <c r="Z76" s="341"/>
      <c r="AA76" s="341"/>
      <c r="AB76" s="297" t="s">
        <v>479</v>
      </c>
      <c r="AC76" s="340" t="s">
        <v>496</v>
      </c>
      <c r="AD76" s="340" t="s">
        <v>497</v>
      </c>
      <c r="AE76" s="340" t="s">
        <v>495</v>
      </c>
      <c r="AF76" s="340">
        <v>2</v>
      </c>
      <c r="AG76" s="299" t="s">
        <v>483</v>
      </c>
    </row>
    <row r="77" spans="1:33" ht="20.100000000000001" customHeight="1" x14ac:dyDescent="0.15">
      <c r="A77" s="7"/>
      <c r="B77" s="341"/>
      <c r="C77" s="342"/>
      <c r="D77" s="342"/>
      <c r="E77" s="342"/>
      <c r="G77" s="343"/>
      <c r="H77" s="343"/>
      <c r="I77" s="343"/>
      <c r="J77" s="343"/>
      <c r="K77" s="343"/>
      <c r="L77" s="343"/>
      <c r="M77" s="343"/>
      <c r="N77" s="344"/>
      <c r="O77" s="345"/>
      <c r="P77" s="169"/>
      <c r="Q77" s="172" t="s">
        <v>510</v>
      </c>
      <c r="R77" s="169"/>
      <c r="S77" s="345"/>
      <c r="T77" s="344"/>
      <c r="U77" s="341"/>
      <c r="V77" s="341"/>
      <c r="W77" s="341"/>
      <c r="X77" s="341"/>
      <c r="Y77" s="341"/>
      <c r="Z77" s="341"/>
      <c r="AA77" s="341"/>
      <c r="AB77" s="297"/>
      <c r="AC77" s="340"/>
      <c r="AD77" s="340"/>
      <c r="AE77" s="340"/>
      <c r="AF77" s="340"/>
      <c r="AG77" s="299"/>
    </row>
    <row r="78" spans="1:33" ht="20.100000000000001" customHeight="1" x14ac:dyDescent="0.15">
      <c r="A78" s="7"/>
      <c r="C78" s="16"/>
      <c r="D78" s="16"/>
      <c r="E78" s="15"/>
      <c r="G78" s="45"/>
      <c r="H78" s="45"/>
      <c r="I78" s="10"/>
      <c r="J78" s="10"/>
      <c r="K78" s="45"/>
      <c r="L78" s="45"/>
      <c r="M78" s="10"/>
      <c r="N78" s="27"/>
      <c r="O78" s="169"/>
      <c r="P78" s="169"/>
      <c r="Q78" s="184"/>
      <c r="R78" s="169"/>
      <c r="S78" s="184"/>
      <c r="T78" s="173"/>
      <c r="V78" s="45"/>
      <c r="W78" s="10"/>
      <c r="X78" s="10"/>
      <c r="Y78" s="45"/>
      <c r="Z78" s="45"/>
      <c r="AA78" s="10"/>
      <c r="AB78" s="101"/>
      <c r="AC78" s="24"/>
      <c r="AD78" s="24"/>
      <c r="AE78" s="25"/>
      <c r="AF78" s="25"/>
      <c r="AG78" s="93"/>
    </row>
    <row r="79" spans="1:33" ht="20.100000000000001" customHeight="1" x14ac:dyDescent="0.15">
      <c r="A79" s="7"/>
      <c r="B79" s="341" t="s">
        <v>501</v>
      </c>
      <c r="C79" s="342">
        <v>0.50694444444444442</v>
      </c>
      <c r="D79" s="342"/>
      <c r="E79" s="342"/>
      <c r="G79" s="343" t="str">
        <f>J58</f>
        <v>今市ＦＣプログレス</v>
      </c>
      <c r="H79" s="343"/>
      <c r="I79" s="343"/>
      <c r="J79" s="343"/>
      <c r="K79" s="343"/>
      <c r="L79" s="343"/>
      <c r="M79" s="343"/>
      <c r="N79" s="344">
        <f>P79+P80</f>
        <v>0</v>
      </c>
      <c r="O79" s="345" t="s">
        <v>486</v>
      </c>
      <c r="P79" s="169"/>
      <c r="Q79" s="172" t="s">
        <v>510</v>
      </c>
      <c r="R79" s="169"/>
      <c r="S79" s="345" t="s">
        <v>488</v>
      </c>
      <c r="T79" s="344">
        <f>R79+R80</f>
        <v>0</v>
      </c>
      <c r="U79" s="341" t="str">
        <f>N58</f>
        <v>ＫＳＣ鹿沼</v>
      </c>
      <c r="V79" s="341"/>
      <c r="W79" s="341"/>
      <c r="X79" s="341"/>
      <c r="Y79" s="341"/>
      <c r="Z79" s="341"/>
      <c r="AA79" s="341"/>
      <c r="AB79" s="297" t="s">
        <v>479</v>
      </c>
      <c r="AC79" s="340" t="s">
        <v>498</v>
      </c>
      <c r="AD79" s="340" t="s">
        <v>489</v>
      </c>
      <c r="AE79" s="340" t="s">
        <v>490</v>
      </c>
      <c r="AF79" s="340">
        <v>4</v>
      </c>
      <c r="AG79" s="299" t="s">
        <v>483</v>
      </c>
    </row>
    <row r="80" spans="1:33" ht="20.100000000000001" customHeight="1" x14ac:dyDescent="0.15">
      <c r="A80" s="7"/>
      <c r="B80" s="341"/>
      <c r="C80" s="342"/>
      <c r="D80" s="342"/>
      <c r="E80" s="342"/>
      <c r="G80" s="343"/>
      <c r="H80" s="343"/>
      <c r="I80" s="343"/>
      <c r="J80" s="343"/>
      <c r="K80" s="343"/>
      <c r="L80" s="343"/>
      <c r="M80" s="343"/>
      <c r="N80" s="344"/>
      <c r="O80" s="345"/>
      <c r="P80" s="169"/>
      <c r="Q80" s="172" t="s">
        <v>510</v>
      </c>
      <c r="R80" s="169"/>
      <c r="S80" s="345"/>
      <c r="T80" s="344"/>
      <c r="U80" s="341"/>
      <c r="V80" s="341"/>
      <c r="W80" s="341"/>
      <c r="X80" s="341"/>
      <c r="Y80" s="341"/>
      <c r="Z80" s="341"/>
      <c r="AA80" s="341"/>
      <c r="AB80" s="297"/>
      <c r="AC80" s="340"/>
      <c r="AD80" s="340"/>
      <c r="AE80" s="340"/>
      <c r="AF80" s="340"/>
      <c r="AG80" s="299"/>
    </row>
    <row r="81" spans="1:34" ht="20.100000000000001" customHeight="1" x14ac:dyDescent="0.15">
      <c r="A81" s="7"/>
      <c r="C81" s="16"/>
      <c r="D81" s="16"/>
      <c r="E81" s="15"/>
      <c r="G81" s="45"/>
      <c r="H81" s="45"/>
      <c r="I81" s="10"/>
      <c r="J81" s="10"/>
      <c r="K81" s="45"/>
      <c r="L81" s="45"/>
      <c r="M81" s="10"/>
      <c r="N81" s="27"/>
      <c r="O81" s="169"/>
      <c r="P81" s="169"/>
      <c r="Q81" s="184"/>
      <c r="R81" s="169"/>
      <c r="S81" s="184"/>
      <c r="T81" s="173"/>
      <c r="V81" s="45"/>
      <c r="W81" s="10"/>
      <c r="X81" s="10"/>
      <c r="Y81" s="45"/>
      <c r="Z81" s="45"/>
      <c r="AA81" s="10"/>
      <c r="AB81" s="101"/>
      <c r="AC81" s="86"/>
      <c r="AD81" s="24"/>
      <c r="AE81" s="24"/>
      <c r="AF81" s="25"/>
      <c r="AG81" s="102"/>
    </row>
    <row r="82" spans="1:34" ht="20.100000000000001" customHeight="1" x14ac:dyDescent="0.15">
      <c r="A82" s="7"/>
      <c r="B82" s="341" t="s">
        <v>502</v>
      </c>
      <c r="C82" s="342">
        <v>0.53472222222222221</v>
      </c>
      <c r="D82" s="342"/>
      <c r="E82" s="342"/>
      <c r="G82" s="343" t="str">
        <f>X58</f>
        <v>藤岡ＪＦＣ</v>
      </c>
      <c r="H82" s="343"/>
      <c r="I82" s="343"/>
      <c r="J82" s="343"/>
      <c r="K82" s="343"/>
      <c r="L82" s="343"/>
      <c r="M82" s="343"/>
      <c r="N82" s="344">
        <f>P82+P83</f>
        <v>0</v>
      </c>
      <c r="O82" s="345" t="s">
        <v>486</v>
      </c>
      <c r="P82" s="169"/>
      <c r="Q82" s="172" t="s">
        <v>510</v>
      </c>
      <c r="R82" s="169"/>
      <c r="S82" s="345" t="s">
        <v>488</v>
      </c>
      <c r="T82" s="344">
        <f>R82+R83</f>
        <v>0</v>
      </c>
      <c r="U82" s="341" t="str">
        <f>AB58</f>
        <v>足利サッカークラブジュニア</v>
      </c>
      <c r="V82" s="341"/>
      <c r="W82" s="341"/>
      <c r="X82" s="341"/>
      <c r="Y82" s="341"/>
      <c r="Z82" s="341"/>
      <c r="AA82" s="341"/>
      <c r="AB82" s="297" t="s">
        <v>479</v>
      </c>
      <c r="AC82" s="340" t="s">
        <v>495</v>
      </c>
      <c r="AD82" s="340" t="s">
        <v>496</v>
      </c>
      <c r="AE82" s="340" t="s">
        <v>497</v>
      </c>
      <c r="AF82" s="340">
        <v>1</v>
      </c>
      <c r="AG82" s="299" t="s">
        <v>483</v>
      </c>
    </row>
    <row r="83" spans="1:34" ht="20.100000000000001" customHeight="1" x14ac:dyDescent="0.15">
      <c r="A83" s="7"/>
      <c r="B83" s="341"/>
      <c r="C83" s="342"/>
      <c r="D83" s="342"/>
      <c r="E83" s="342"/>
      <c r="G83" s="343"/>
      <c r="H83" s="343"/>
      <c r="I83" s="343"/>
      <c r="J83" s="343"/>
      <c r="K83" s="343"/>
      <c r="L83" s="343"/>
      <c r="M83" s="343"/>
      <c r="N83" s="344"/>
      <c r="O83" s="345"/>
      <c r="P83" s="169"/>
      <c r="Q83" s="172" t="s">
        <v>510</v>
      </c>
      <c r="R83" s="169"/>
      <c r="S83" s="345"/>
      <c r="T83" s="344"/>
      <c r="U83" s="341"/>
      <c r="V83" s="341"/>
      <c r="W83" s="341"/>
      <c r="X83" s="341"/>
      <c r="Y83" s="341"/>
      <c r="Z83" s="341"/>
      <c r="AA83" s="341"/>
      <c r="AB83" s="297"/>
      <c r="AC83" s="340"/>
      <c r="AD83" s="340"/>
      <c r="AE83" s="340"/>
      <c r="AF83" s="340"/>
      <c r="AG83" s="299"/>
    </row>
    <row r="84" spans="1:34" ht="20.100000000000001" customHeight="1" x14ac:dyDescent="0.15">
      <c r="B84" s="44"/>
      <c r="C84" s="23"/>
      <c r="D84" s="23"/>
      <c r="E84" s="23"/>
      <c r="G84" s="45"/>
      <c r="H84" s="45"/>
      <c r="I84" s="45"/>
      <c r="J84" s="45"/>
      <c r="K84" s="45"/>
      <c r="L84" s="45"/>
      <c r="M84" s="45"/>
      <c r="N84" s="21"/>
      <c r="O84" s="119"/>
      <c r="P84" s="45"/>
      <c r="Q84" s="22"/>
      <c r="R84" s="172"/>
      <c r="S84" s="10"/>
      <c r="T84" s="119"/>
      <c r="U84" s="21"/>
      <c r="V84" s="45"/>
      <c r="W84" s="45"/>
      <c r="X84" s="45"/>
      <c r="Y84" s="45"/>
      <c r="Z84" s="45"/>
      <c r="AA84" s="45"/>
      <c r="AB84" s="45"/>
      <c r="AC84" s="86"/>
      <c r="AD84" s="86"/>
      <c r="AG84" s="86"/>
      <c r="AH84" s="86"/>
    </row>
    <row r="85" spans="1:34" ht="20.100000000000001" customHeight="1" x14ac:dyDescent="0.15">
      <c r="C85" s="304" t="str">
        <f>J54</f>
        <v>B</v>
      </c>
      <c r="D85" s="305"/>
      <c r="E85" s="305"/>
      <c r="F85" s="306"/>
      <c r="G85" s="332" t="str">
        <f>C87</f>
        <v>ヴェルフェ矢板Ｕ－１２・ｆｌｅｕｒ</v>
      </c>
      <c r="H85" s="333"/>
      <c r="I85" s="320" t="str">
        <f>C89</f>
        <v>今市ＦＣプログレス</v>
      </c>
      <c r="J85" s="321"/>
      <c r="K85" s="336" t="str">
        <f>C91</f>
        <v>ＫＳＣ鹿沼</v>
      </c>
      <c r="L85" s="337"/>
      <c r="M85" s="324" t="s">
        <v>503</v>
      </c>
      <c r="N85" s="324" t="s">
        <v>504</v>
      </c>
      <c r="O85" s="324" t="s">
        <v>511</v>
      </c>
      <c r="P85" s="324" t="s">
        <v>505</v>
      </c>
      <c r="S85" s="326" t="str">
        <f>X54</f>
        <v>BB</v>
      </c>
      <c r="T85" s="327"/>
      <c r="U85" s="327"/>
      <c r="V85" s="328"/>
      <c r="W85" s="316" t="str">
        <f>S87</f>
        <v>佐野ＳＳＳ</v>
      </c>
      <c r="X85" s="317"/>
      <c r="Y85" s="316" t="str">
        <f>S89</f>
        <v>藤岡ＪＦＣ</v>
      </c>
      <c r="Z85" s="317"/>
      <c r="AA85" s="320" t="str">
        <f>S91</f>
        <v>足利サッカークラブジュニア</v>
      </c>
      <c r="AB85" s="321"/>
      <c r="AC85" s="324" t="s">
        <v>503</v>
      </c>
      <c r="AD85" s="324" t="s">
        <v>504</v>
      </c>
      <c r="AE85" s="324" t="s">
        <v>511</v>
      </c>
      <c r="AF85" s="324" t="s">
        <v>505</v>
      </c>
    </row>
    <row r="86" spans="1:34" ht="20.100000000000001" customHeight="1" x14ac:dyDescent="0.15">
      <c r="C86" s="307"/>
      <c r="D86" s="308"/>
      <c r="E86" s="308"/>
      <c r="F86" s="309"/>
      <c r="G86" s="334"/>
      <c r="H86" s="335"/>
      <c r="I86" s="322"/>
      <c r="J86" s="323"/>
      <c r="K86" s="338"/>
      <c r="L86" s="339"/>
      <c r="M86" s="325"/>
      <c r="N86" s="325"/>
      <c r="O86" s="325"/>
      <c r="P86" s="325"/>
      <c r="S86" s="329"/>
      <c r="T86" s="330"/>
      <c r="U86" s="330"/>
      <c r="V86" s="331"/>
      <c r="W86" s="318"/>
      <c r="X86" s="319"/>
      <c r="Y86" s="318"/>
      <c r="Z86" s="319"/>
      <c r="AA86" s="322"/>
      <c r="AB86" s="323"/>
      <c r="AC86" s="325"/>
      <c r="AD86" s="325"/>
      <c r="AE86" s="325"/>
      <c r="AF86" s="325"/>
    </row>
    <row r="87" spans="1:34" ht="20.100000000000001" customHeight="1" x14ac:dyDescent="0.15">
      <c r="C87" s="304" t="str">
        <f>F58</f>
        <v>ヴェルフェ矢板Ｕ－１２・ｆｌｅｕｒ</v>
      </c>
      <c r="D87" s="305"/>
      <c r="E87" s="305"/>
      <c r="F87" s="306"/>
      <c r="G87" s="310"/>
      <c r="H87" s="311"/>
      <c r="I87" s="114">
        <f>N67</f>
        <v>0</v>
      </c>
      <c r="J87" s="114">
        <f>T67</f>
        <v>0</v>
      </c>
      <c r="K87" s="114">
        <f>N73</f>
        <v>0</v>
      </c>
      <c r="L87" s="114">
        <f>T73</f>
        <v>0</v>
      </c>
      <c r="M87" s="314">
        <f>COUNTIF(G88:L88,"○")*3+COUNTIF(G88:L88,"△")</f>
        <v>2</v>
      </c>
      <c r="N87" s="300">
        <f>O87-J87-L87</f>
        <v>0</v>
      </c>
      <c r="O87" s="300">
        <f>I87+K87</f>
        <v>0</v>
      </c>
      <c r="P87" s="300"/>
      <c r="S87" s="304" t="str">
        <f>T58</f>
        <v>佐野ＳＳＳ</v>
      </c>
      <c r="T87" s="305"/>
      <c r="U87" s="305"/>
      <c r="V87" s="306"/>
      <c r="W87" s="310"/>
      <c r="X87" s="311"/>
      <c r="Y87" s="114">
        <f>N70</f>
        <v>0</v>
      </c>
      <c r="Z87" s="114">
        <f>T70</f>
        <v>0</v>
      </c>
      <c r="AA87" s="114">
        <f>N76</f>
        <v>0</v>
      </c>
      <c r="AB87" s="114">
        <f>T76</f>
        <v>0</v>
      </c>
      <c r="AC87" s="314">
        <f>COUNTIF(W88:AB88,"○")*3+COUNTIF(W88:AB88,"△")</f>
        <v>2</v>
      </c>
      <c r="AD87" s="300">
        <f>AE87-Z87-AB87</f>
        <v>0</v>
      </c>
      <c r="AE87" s="300">
        <f>Y87+AA87</f>
        <v>0</v>
      </c>
      <c r="AF87" s="300"/>
      <c r="AG87" s="183"/>
    </row>
    <row r="88" spans="1:34" ht="20.100000000000001" customHeight="1" x14ac:dyDescent="0.15">
      <c r="C88" s="307"/>
      <c r="D88" s="308"/>
      <c r="E88" s="308"/>
      <c r="F88" s="309"/>
      <c r="G88" s="312"/>
      <c r="H88" s="313"/>
      <c r="I88" s="302" t="str">
        <f>IF(I87&gt;J87,"○",IF(I87&lt;J87,"×",IF(I87=J87,"△")))</f>
        <v>△</v>
      </c>
      <c r="J88" s="303"/>
      <c r="K88" s="302" t="str">
        <f>IF(K87&gt;L87,"○",IF(K87&lt;L87,"×",IF(K87=L87,"△")))</f>
        <v>△</v>
      </c>
      <c r="L88" s="303"/>
      <c r="M88" s="315"/>
      <c r="N88" s="301"/>
      <c r="O88" s="301"/>
      <c r="P88" s="301"/>
      <c r="S88" s="307"/>
      <c r="T88" s="308"/>
      <c r="U88" s="308"/>
      <c r="V88" s="309"/>
      <c r="W88" s="312"/>
      <c r="X88" s="313"/>
      <c r="Y88" s="302" t="str">
        <f>IF(Y87&gt;Z87,"○",IF(Y87&lt;Z87,"×",IF(Y87=Z87,"△")))</f>
        <v>△</v>
      </c>
      <c r="Z88" s="303"/>
      <c r="AA88" s="302" t="str">
        <f t="shared" ref="AA88" si="0">IF(AA87&gt;AB87,"○",IF(AA87&lt;AB87,"×",IF(AA87=AB87,"△")))</f>
        <v>△</v>
      </c>
      <c r="AB88" s="303"/>
      <c r="AC88" s="315"/>
      <c r="AD88" s="301"/>
      <c r="AE88" s="301"/>
      <c r="AF88" s="301"/>
      <c r="AG88" s="183"/>
    </row>
    <row r="89" spans="1:34" ht="20.100000000000001" customHeight="1" x14ac:dyDescent="0.15">
      <c r="C89" s="304" t="str">
        <f>J58</f>
        <v>今市ＦＣプログレス</v>
      </c>
      <c r="D89" s="305"/>
      <c r="E89" s="305"/>
      <c r="F89" s="306"/>
      <c r="G89" s="114">
        <f>J87</f>
        <v>0</v>
      </c>
      <c r="H89" s="114">
        <f>I87</f>
        <v>0</v>
      </c>
      <c r="I89" s="310"/>
      <c r="J89" s="311"/>
      <c r="K89" s="114">
        <f>N79</f>
        <v>0</v>
      </c>
      <c r="L89" s="114">
        <f>T79</f>
        <v>0</v>
      </c>
      <c r="M89" s="314">
        <f>COUNTIF(G90:L90,"○")*3+COUNTIF(G90:L90,"△")</f>
        <v>2</v>
      </c>
      <c r="N89" s="300">
        <f>O89-H89-L89</f>
        <v>0</v>
      </c>
      <c r="O89" s="300">
        <f>G89+K89</f>
        <v>0</v>
      </c>
      <c r="P89" s="300"/>
      <c r="S89" s="304" t="str">
        <f>X58</f>
        <v>藤岡ＪＦＣ</v>
      </c>
      <c r="T89" s="305"/>
      <c r="U89" s="305"/>
      <c r="V89" s="306"/>
      <c r="W89" s="114">
        <f>Z87</f>
        <v>0</v>
      </c>
      <c r="X89" s="114">
        <f>Y87</f>
        <v>0</v>
      </c>
      <c r="Y89" s="310"/>
      <c r="Z89" s="311"/>
      <c r="AA89" s="114">
        <f>N82</f>
        <v>0</v>
      </c>
      <c r="AB89" s="114">
        <f>T82</f>
        <v>0</v>
      </c>
      <c r="AC89" s="314">
        <f>COUNTIF(W90:AB90,"○")*3+COUNTIF(W90:AB90,"△")</f>
        <v>2</v>
      </c>
      <c r="AD89" s="300">
        <f>AE89-X89-AB89</f>
        <v>0</v>
      </c>
      <c r="AE89" s="300">
        <f>W89+AA89</f>
        <v>0</v>
      </c>
      <c r="AF89" s="300"/>
      <c r="AG89" s="183"/>
    </row>
    <row r="90" spans="1:34" ht="20.100000000000001" customHeight="1" x14ac:dyDescent="0.15">
      <c r="C90" s="307"/>
      <c r="D90" s="308"/>
      <c r="E90" s="308"/>
      <c r="F90" s="309"/>
      <c r="G90" s="302" t="str">
        <f>IF(G89&gt;H89,"○",IF(G89&lt;H89,"×",IF(G89=H89,"△")))</f>
        <v>△</v>
      </c>
      <c r="H90" s="303"/>
      <c r="I90" s="312"/>
      <c r="J90" s="313"/>
      <c r="K90" s="302" t="str">
        <f>IF(K89&gt;L89,"○",IF(K89&lt;L89,"×",IF(K89=L89,"△")))</f>
        <v>△</v>
      </c>
      <c r="L90" s="303"/>
      <c r="M90" s="315"/>
      <c r="N90" s="301"/>
      <c r="O90" s="301"/>
      <c r="P90" s="301"/>
      <c r="S90" s="307"/>
      <c r="T90" s="308"/>
      <c r="U90" s="308"/>
      <c r="V90" s="309"/>
      <c r="W90" s="302" t="str">
        <f>IF(W89&gt;X89,"○",IF(W89&lt;X89,"×",IF(W89=X89,"△")))</f>
        <v>△</v>
      </c>
      <c r="X90" s="303"/>
      <c r="Y90" s="312"/>
      <c r="Z90" s="313"/>
      <c r="AA90" s="302" t="str">
        <f t="shared" ref="AA90" si="1">IF(AA89&gt;AB89,"○",IF(AA89&lt;AB89,"×",IF(AA89=AB89,"△")))</f>
        <v>△</v>
      </c>
      <c r="AB90" s="303"/>
      <c r="AC90" s="315"/>
      <c r="AD90" s="301"/>
      <c r="AE90" s="301"/>
      <c r="AF90" s="301"/>
      <c r="AG90" s="183"/>
    </row>
    <row r="91" spans="1:34" ht="20.100000000000001" customHeight="1" x14ac:dyDescent="0.15">
      <c r="C91" s="304" t="str">
        <f>N58</f>
        <v>ＫＳＣ鹿沼</v>
      </c>
      <c r="D91" s="305"/>
      <c r="E91" s="305"/>
      <c r="F91" s="306"/>
      <c r="G91" s="114">
        <f>L87</f>
        <v>0</v>
      </c>
      <c r="H91" s="114">
        <f>K87</f>
        <v>0</v>
      </c>
      <c r="I91" s="114">
        <f>L89</f>
        <v>0</v>
      </c>
      <c r="J91" s="114">
        <f>K89</f>
        <v>0</v>
      </c>
      <c r="K91" s="310"/>
      <c r="L91" s="311"/>
      <c r="M91" s="314">
        <f>COUNTIF(G92:L92,"○")*3+COUNTIF(G92:L92,"△")</f>
        <v>2</v>
      </c>
      <c r="N91" s="300">
        <f>O91-H91-J91</f>
        <v>0</v>
      </c>
      <c r="O91" s="300">
        <f>G91+I91</f>
        <v>0</v>
      </c>
      <c r="P91" s="300"/>
      <c r="S91" s="304" t="str">
        <f>AB58</f>
        <v>足利サッカークラブジュニア</v>
      </c>
      <c r="T91" s="305"/>
      <c r="U91" s="305"/>
      <c r="V91" s="306"/>
      <c r="W91" s="114">
        <f>AB87</f>
        <v>0</v>
      </c>
      <c r="X91" s="114">
        <f>AA87</f>
        <v>0</v>
      </c>
      <c r="Y91" s="114">
        <f>AB89</f>
        <v>0</v>
      </c>
      <c r="Z91" s="114">
        <f>AA89</f>
        <v>0</v>
      </c>
      <c r="AA91" s="310"/>
      <c r="AB91" s="311"/>
      <c r="AC91" s="314">
        <f>COUNTIF(W92:AB92,"○")*3+COUNTIF(W92:AB92,"△")</f>
        <v>2</v>
      </c>
      <c r="AD91" s="300">
        <f>AE91-X91-Z91</f>
        <v>0</v>
      </c>
      <c r="AE91" s="300">
        <f>W91+Y91</f>
        <v>0</v>
      </c>
      <c r="AF91" s="300"/>
      <c r="AG91" s="183"/>
    </row>
    <row r="92" spans="1:34" ht="20.100000000000001" customHeight="1" x14ac:dyDescent="0.15">
      <c r="C92" s="307"/>
      <c r="D92" s="308"/>
      <c r="E92" s="308"/>
      <c r="F92" s="309"/>
      <c r="G92" s="302" t="str">
        <f>IF(G91&gt;H91,"○",IF(G91&lt;H91,"×",IF(G91=H91,"△")))</f>
        <v>△</v>
      </c>
      <c r="H92" s="303"/>
      <c r="I92" s="302" t="str">
        <f>IF(I91&gt;J91,"○",IF(I91&lt;J91,"×",IF(I91=J91,"△")))</f>
        <v>△</v>
      </c>
      <c r="J92" s="303"/>
      <c r="K92" s="312"/>
      <c r="L92" s="313"/>
      <c r="M92" s="315"/>
      <c r="N92" s="301"/>
      <c r="O92" s="301"/>
      <c r="P92" s="301"/>
      <c r="S92" s="307"/>
      <c r="T92" s="308"/>
      <c r="U92" s="308"/>
      <c r="V92" s="309"/>
      <c r="W92" s="302" t="str">
        <f>IF(W91&gt;X91,"○",IF(W91&lt;X91,"×",IF(W91=X91,"△")))</f>
        <v>△</v>
      </c>
      <c r="X92" s="303"/>
      <c r="Y92" s="302" t="str">
        <f>IF(Y91&gt;Z91,"○",IF(Y91&lt;Z91,"×",IF(Y91=Z91,"△")))</f>
        <v>△</v>
      </c>
      <c r="Z92" s="303"/>
      <c r="AA92" s="312"/>
      <c r="AB92" s="313"/>
      <c r="AC92" s="315"/>
      <c r="AD92" s="301"/>
      <c r="AE92" s="301"/>
      <c r="AF92" s="301"/>
      <c r="AG92" s="183"/>
    </row>
    <row r="93" spans="1:34" ht="20.100000000000001" customHeight="1" x14ac:dyDescent="0.15"/>
  </sheetData>
  <mergeCells count="462">
    <mergeCell ref="U82:AA83"/>
    <mergeCell ref="P41:P42"/>
    <mergeCell ref="P43:P44"/>
    <mergeCell ref="P45:P46"/>
    <mergeCell ref="P47:P48"/>
    <mergeCell ref="P49:P50"/>
    <mergeCell ref="AH41:AH42"/>
    <mergeCell ref="AH43:AH44"/>
    <mergeCell ref="AH45:AH46"/>
    <mergeCell ref="AH47:AH48"/>
    <mergeCell ref="AH49:AH50"/>
    <mergeCell ref="AF41:AF42"/>
    <mergeCell ref="Y41:Z42"/>
    <mergeCell ref="AE41:AE42"/>
    <mergeCell ref="AA41:AB42"/>
    <mergeCell ref="W41:X42"/>
    <mergeCell ref="AG49:AG50"/>
    <mergeCell ref="AG47:AG48"/>
    <mergeCell ref="AG45:AG46"/>
    <mergeCell ref="AG43:AG44"/>
    <mergeCell ref="AC49:AD50"/>
    <mergeCell ref="AA47:AB48"/>
    <mergeCell ref="Y45:Z46"/>
    <mergeCell ref="W43:X44"/>
    <mergeCell ref="G36:M37"/>
    <mergeCell ref="D38:F39"/>
    <mergeCell ref="D36:F37"/>
    <mergeCell ref="U18:AA19"/>
    <mergeCell ref="U20:AA21"/>
    <mergeCell ref="U22:AA23"/>
    <mergeCell ref="U24:AA25"/>
    <mergeCell ref="U26:AA27"/>
    <mergeCell ref="U28:AA29"/>
    <mergeCell ref="U30:AA31"/>
    <mergeCell ref="U32:AA33"/>
    <mergeCell ref="U34:AA35"/>
    <mergeCell ref="U36:AA37"/>
    <mergeCell ref="U38:AA39"/>
    <mergeCell ref="S36:S37"/>
    <mergeCell ref="S38:S39"/>
    <mergeCell ref="D34:F35"/>
    <mergeCell ref="D32:F33"/>
    <mergeCell ref="D30:F31"/>
    <mergeCell ref="D28:F29"/>
    <mergeCell ref="D26:F27"/>
    <mergeCell ref="D24:F25"/>
    <mergeCell ref="D22:F23"/>
    <mergeCell ref="D20:F21"/>
    <mergeCell ref="AA50:AB50"/>
    <mergeCell ref="W50:X50"/>
    <mergeCell ref="Y48:Z48"/>
    <mergeCell ref="W48:X48"/>
    <mergeCell ref="AC48:AD48"/>
    <mergeCell ref="AC46:AD46"/>
    <mergeCell ref="AE49:AE50"/>
    <mergeCell ref="AF49:AF50"/>
    <mergeCell ref="Y50:Z50"/>
    <mergeCell ref="AE45:AE46"/>
    <mergeCell ref="AF45:AF46"/>
    <mergeCell ref="AG41:AG42"/>
    <mergeCell ref="AC41:AD42"/>
    <mergeCell ref="B43:E44"/>
    <mergeCell ref="B45:E46"/>
    <mergeCell ref="B47:E48"/>
    <mergeCell ref="B49:E50"/>
    <mergeCell ref="L49:M50"/>
    <mergeCell ref="H45:I46"/>
    <mergeCell ref="F43:G44"/>
    <mergeCell ref="L41:M42"/>
    <mergeCell ref="J47:K48"/>
    <mergeCell ref="L48:M48"/>
    <mergeCell ref="J41:K42"/>
    <mergeCell ref="H41:I42"/>
    <mergeCell ref="F41:G42"/>
    <mergeCell ref="J50:K50"/>
    <mergeCell ref="H50:I50"/>
    <mergeCell ref="F50:G50"/>
    <mergeCell ref="H48:I48"/>
    <mergeCell ref="F48:G48"/>
    <mergeCell ref="J46:K46"/>
    <mergeCell ref="F46:G46"/>
    <mergeCell ref="L44:M44"/>
    <mergeCell ref="J44:K44"/>
    <mergeCell ref="H44:I44"/>
    <mergeCell ref="N49:N50"/>
    <mergeCell ref="O49:O50"/>
    <mergeCell ref="Q49:Q50"/>
    <mergeCell ref="S49:V50"/>
    <mergeCell ref="AE47:AE48"/>
    <mergeCell ref="AF47:AF48"/>
    <mergeCell ref="N47:N48"/>
    <mergeCell ref="O47:O48"/>
    <mergeCell ref="Q47:Q48"/>
    <mergeCell ref="S47:V48"/>
    <mergeCell ref="N45:N46"/>
    <mergeCell ref="O45:O46"/>
    <mergeCell ref="Q45:Q46"/>
    <mergeCell ref="L46:M46"/>
    <mergeCell ref="S45:V46"/>
    <mergeCell ref="AF43:AF44"/>
    <mergeCell ref="Y44:Z44"/>
    <mergeCell ref="AA44:AB44"/>
    <mergeCell ref="S43:V44"/>
    <mergeCell ref="AC44:AD44"/>
    <mergeCell ref="AA46:AB46"/>
    <mergeCell ref="W46:X46"/>
    <mergeCell ref="N43:N44"/>
    <mergeCell ref="O43:O44"/>
    <mergeCell ref="Q43:Q44"/>
    <mergeCell ref="AE43:AE44"/>
    <mergeCell ref="N41:N42"/>
    <mergeCell ref="O41:O42"/>
    <mergeCell ref="Q41:Q42"/>
    <mergeCell ref="S41:V42"/>
    <mergeCell ref="B34:B35"/>
    <mergeCell ref="C34:C35"/>
    <mergeCell ref="N34:N35"/>
    <mergeCell ref="O34:O35"/>
    <mergeCell ref="T34:T35"/>
    <mergeCell ref="B41:E42"/>
    <mergeCell ref="B38:B39"/>
    <mergeCell ref="C38:C39"/>
    <mergeCell ref="N38:N39"/>
    <mergeCell ref="O38:O39"/>
    <mergeCell ref="T38:T39"/>
    <mergeCell ref="B36:B37"/>
    <mergeCell ref="C36:C37"/>
    <mergeCell ref="N36:N37"/>
    <mergeCell ref="O36:O37"/>
    <mergeCell ref="T36:T37"/>
    <mergeCell ref="G38:M39"/>
    <mergeCell ref="B32:B33"/>
    <mergeCell ref="C32:C33"/>
    <mergeCell ref="N32:N33"/>
    <mergeCell ref="O32:O33"/>
    <mergeCell ref="T32:T33"/>
    <mergeCell ref="G34:M35"/>
    <mergeCell ref="G32:M33"/>
    <mergeCell ref="S32:S33"/>
    <mergeCell ref="S34:S35"/>
    <mergeCell ref="B30:B31"/>
    <mergeCell ref="C30:C31"/>
    <mergeCell ref="N30:N31"/>
    <mergeCell ref="O30:O31"/>
    <mergeCell ref="T30:T31"/>
    <mergeCell ref="B28:B29"/>
    <mergeCell ref="C28:C29"/>
    <mergeCell ref="N28:N29"/>
    <mergeCell ref="O28:O29"/>
    <mergeCell ref="T28:T29"/>
    <mergeCell ref="G30:M31"/>
    <mergeCell ref="G28:M29"/>
    <mergeCell ref="S28:S29"/>
    <mergeCell ref="S30:S31"/>
    <mergeCell ref="B26:B27"/>
    <mergeCell ref="C26:C27"/>
    <mergeCell ref="N26:N27"/>
    <mergeCell ref="O26:O27"/>
    <mergeCell ref="T26:T27"/>
    <mergeCell ref="B24:B25"/>
    <mergeCell ref="C24:C25"/>
    <mergeCell ref="N24:N25"/>
    <mergeCell ref="O24:O25"/>
    <mergeCell ref="T24:T25"/>
    <mergeCell ref="G26:M27"/>
    <mergeCell ref="G24:M25"/>
    <mergeCell ref="S24:S25"/>
    <mergeCell ref="S26:S27"/>
    <mergeCell ref="B22:B23"/>
    <mergeCell ref="C22:C23"/>
    <mergeCell ref="N22:N23"/>
    <mergeCell ref="O22:O23"/>
    <mergeCell ref="T22:T23"/>
    <mergeCell ref="B20:B21"/>
    <mergeCell ref="C20:C21"/>
    <mergeCell ref="N20:N21"/>
    <mergeCell ref="O20:O21"/>
    <mergeCell ref="T20:T21"/>
    <mergeCell ref="G20:M21"/>
    <mergeCell ref="G22:M23"/>
    <mergeCell ref="S20:S21"/>
    <mergeCell ref="S22:S23"/>
    <mergeCell ref="B18:B19"/>
    <mergeCell ref="C18:C19"/>
    <mergeCell ref="N18:N19"/>
    <mergeCell ref="O18:O19"/>
    <mergeCell ref="T18:T19"/>
    <mergeCell ref="D18:F19"/>
    <mergeCell ref="B16:B17"/>
    <mergeCell ref="C16:C17"/>
    <mergeCell ref="N16:N17"/>
    <mergeCell ref="O16:O17"/>
    <mergeCell ref="T16:T17"/>
    <mergeCell ref="G18:M19"/>
    <mergeCell ref="G16:M17"/>
    <mergeCell ref="D16:F17"/>
    <mergeCell ref="S16:S17"/>
    <mergeCell ref="S18:S19"/>
    <mergeCell ref="U16:AA17"/>
    <mergeCell ref="I3:J3"/>
    <mergeCell ref="A1:L1"/>
    <mergeCell ref="N1:S1"/>
    <mergeCell ref="U1:X1"/>
    <mergeCell ref="Y1:AH1"/>
    <mergeCell ref="AA6:AB6"/>
    <mergeCell ref="AE6:AF6"/>
    <mergeCell ref="C7:D14"/>
    <mergeCell ref="G7:H14"/>
    <mergeCell ref="K7:L14"/>
    <mergeCell ref="O7:P14"/>
    <mergeCell ref="S7:T14"/>
    <mergeCell ref="W7:X14"/>
    <mergeCell ref="AA7:AB14"/>
    <mergeCell ref="AE7:AF14"/>
    <mergeCell ref="C6:D6"/>
    <mergeCell ref="G6:H6"/>
    <mergeCell ref="K6:L6"/>
    <mergeCell ref="O6:P6"/>
    <mergeCell ref="S6:T6"/>
    <mergeCell ref="W6:X6"/>
    <mergeCell ref="Y3:Z3"/>
    <mergeCell ref="A52:L52"/>
    <mergeCell ref="N52:S52"/>
    <mergeCell ref="U52:X52"/>
    <mergeCell ref="Y52:AH52"/>
    <mergeCell ref="J54:K54"/>
    <mergeCell ref="X54:Y54"/>
    <mergeCell ref="B57:C57"/>
    <mergeCell ref="F57:G57"/>
    <mergeCell ref="J57:K57"/>
    <mergeCell ref="N57:O57"/>
    <mergeCell ref="T57:U57"/>
    <mergeCell ref="X57:Y57"/>
    <mergeCell ref="AB57:AC57"/>
    <mergeCell ref="AF57:AG57"/>
    <mergeCell ref="AF58:AG65"/>
    <mergeCell ref="B67:B68"/>
    <mergeCell ref="C67:E68"/>
    <mergeCell ref="G67:M68"/>
    <mergeCell ref="N67:N68"/>
    <mergeCell ref="O67:O68"/>
    <mergeCell ref="S67:S68"/>
    <mergeCell ref="T67:T68"/>
    <mergeCell ref="AB67:AB68"/>
    <mergeCell ref="AC67:AC68"/>
    <mergeCell ref="AD67:AD68"/>
    <mergeCell ref="AE67:AE68"/>
    <mergeCell ref="AF67:AF68"/>
    <mergeCell ref="U67:AA68"/>
    <mergeCell ref="AG67:AG68"/>
    <mergeCell ref="S70:S71"/>
    <mergeCell ref="T70:T71"/>
    <mergeCell ref="AB70:AB71"/>
    <mergeCell ref="AC70:AC71"/>
    <mergeCell ref="B58:C65"/>
    <mergeCell ref="F58:G65"/>
    <mergeCell ref="J58:K65"/>
    <mergeCell ref="N58:O65"/>
    <mergeCell ref="T58:U65"/>
    <mergeCell ref="X58:Y65"/>
    <mergeCell ref="AB58:AC65"/>
    <mergeCell ref="AD70:AD71"/>
    <mergeCell ref="AE70:AE71"/>
    <mergeCell ref="AF70:AF71"/>
    <mergeCell ref="AG70:AG71"/>
    <mergeCell ref="U70:AA71"/>
    <mergeCell ref="B73:B74"/>
    <mergeCell ref="C73:E74"/>
    <mergeCell ref="G73:M74"/>
    <mergeCell ref="N73:N74"/>
    <mergeCell ref="O73:O74"/>
    <mergeCell ref="S73:S74"/>
    <mergeCell ref="T73:T74"/>
    <mergeCell ref="AB73:AB74"/>
    <mergeCell ref="U73:AA74"/>
    <mergeCell ref="AC73:AC74"/>
    <mergeCell ref="AD73:AD74"/>
    <mergeCell ref="AE73:AE74"/>
    <mergeCell ref="AF73:AF74"/>
    <mergeCell ref="AG73:AG74"/>
    <mergeCell ref="B70:B71"/>
    <mergeCell ref="C70:E71"/>
    <mergeCell ref="G70:M71"/>
    <mergeCell ref="N70:N71"/>
    <mergeCell ref="O70:O71"/>
    <mergeCell ref="AF79:AF80"/>
    <mergeCell ref="AG79:AG80"/>
    <mergeCell ref="B76:B77"/>
    <mergeCell ref="C76:E77"/>
    <mergeCell ref="G76:M77"/>
    <mergeCell ref="N76:N77"/>
    <mergeCell ref="O76:O77"/>
    <mergeCell ref="S76:S77"/>
    <mergeCell ref="T76:T77"/>
    <mergeCell ref="AB76:AB77"/>
    <mergeCell ref="U76:AA77"/>
    <mergeCell ref="U79:AA80"/>
    <mergeCell ref="AC76:AC77"/>
    <mergeCell ref="AD76:AD77"/>
    <mergeCell ref="AE76:AE77"/>
    <mergeCell ref="AF76:AF77"/>
    <mergeCell ref="AG76:AG77"/>
    <mergeCell ref="AC82:AC83"/>
    <mergeCell ref="AD82:AD83"/>
    <mergeCell ref="AE82:AE83"/>
    <mergeCell ref="AF82:AF83"/>
    <mergeCell ref="AG82:AG83"/>
    <mergeCell ref="B79:B80"/>
    <mergeCell ref="C79:E80"/>
    <mergeCell ref="G79:M80"/>
    <mergeCell ref="N79:N80"/>
    <mergeCell ref="O79:O80"/>
    <mergeCell ref="B82:B83"/>
    <mergeCell ref="C82:E83"/>
    <mergeCell ref="G82:M83"/>
    <mergeCell ref="N82:N83"/>
    <mergeCell ref="O82:O83"/>
    <mergeCell ref="S82:S83"/>
    <mergeCell ref="T82:T83"/>
    <mergeCell ref="AB82:AB83"/>
    <mergeCell ref="S79:S80"/>
    <mergeCell ref="T79:T80"/>
    <mergeCell ref="AB79:AB80"/>
    <mergeCell ref="AC79:AC80"/>
    <mergeCell ref="AD79:AD80"/>
    <mergeCell ref="AE79:AE80"/>
    <mergeCell ref="AD85:AD86"/>
    <mergeCell ref="AE85:AE86"/>
    <mergeCell ref="AF85:AF86"/>
    <mergeCell ref="C87:F88"/>
    <mergeCell ref="G87:H88"/>
    <mergeCell ref="M87:M88"/>
    <mergeCell ref="N87:N88"/>
    <mergeCell ref="O87:O88"/>
    <mergeCell ref="P87:P88"/>
    <mergeCell ref="S87:V88"/>
    <mergeCell ref="W87:X88"/>
    <mergeCell ref="AC87:AC88"/>
    <mergeCell ref="AD87:AD88"/>
    <mergeCell ref="AE87:AE88"/>
    <mergeCell ref="AF87:AF88"/>
    <mergeCell ref="I88:J88"/>
    <mergeCell ref="K88:L88"/>
    <mergeCell ref="Y88:Z88"/>
    <mergeCell ref="AA88:AB88"/>
    <mergeCell ref="C85:F86"/>
    <mergeCell ref="G85:H86"/>
    <mergeCell ref="I85:J86"/>
    <mergeCell ref="K85:L86"/>
    <mergeCell ref="M85:M86"/>
    <mergeCell ref="I89:J90"/>
    <mergeCell ref="M89:M90"/>
    <mergeCell ref="N89:N90"/>
    <mergeCell ref="O89:O90"/>
    <mergeCell ref="P89:P90"/>
    <mergeCell ref="S89:V90"/>
    <mergeCell ref="Y89:Z90"/>
    <mergeCell ref="AC89:AC90"/>
    <mergeCell ref="W85:X86"/>
    <mergeCell ref="Y85:Z86"/>
    <mergeCell ref="AA85:AB86"/>
    <mergeCell ref="AC85:AC86"/>
    <mergeCell ref="N85:N86"/>
    <mergeCell ref="O85:O86"/>
    <mergeCell ref="P85:P86"/>
    <mergeCell ref="S85:V86"/>
    <mergeCell ref="AD89:AD90"/>
    <mergeCell ref="AE89:AE90"/>
    <mergeCell ref="AF89:AF90"/>
    <mergeCell ref="G90:H90"/>
    <mergeCell ref="K90:L90"/>
    <mergeCell ref="W90:X90"/>
    <mergeCell ref="AA90:AB90"/>
    <mergeCell ref="C91:F92"/>
    <mergeCell ref="K91:L92"/>
    <mergeCell ref="M91:M92"/>
    <mergeCell ref="N91:N92"/>
    <mergeCell ref="O91:O92"/>
    <mergeCell ref="P91:P92"/>
    <mergeCell ref="S91:V92"/>
    <mergeCell ref="AA91:AB92"/>
    <mergeCell ref="AC91:AC92"/>
    <mergeCell ref="AD91:AD92"/>
    <mergeCell ref="AE91:AE92"/>
    <mergeCell ref="AF91:AF92"/>
    <mergeCell ref="G92:H92"/>
    <mergeCell ref="I92:J92"/>
    <mergeCell ref="W92:X92"/>
    <mergeCell ref="Y92:Z92"/>
    <mergeCell ref="C89:F90"/>
    <mergeCell ref="AG18:AG19"/>
    <mergeCell ref="AF18:AF19"/>
    <mergeCell ref="AE18:AE19"/>
    <mergeCell ref="AD18:AD19"/>
    <mergeCell ref="AC18:AC19"/>
    <mergeCell ref="AB18:AB19"/>
    <mergeCell ref="AG16:AG17"/>
    <mergeCell ref="AF16:AF17"/>
    <mergeCell ref="AE16:AE17"/>
    <mergeCell ref="AD16:AD17"/>
    <mergeCell ref="AC16:AC17"/>
    <mergeCell ref="AB16:AB17"/>
    <mergeCell ref="AG20:AG21"/>
    <mergeCell ref="AB22:AB23"/>
    <mergeCell ref="AC22:AC23"/>
    <mergeCell ref="AD22:AD23"/>
    <mergeCell ref="AE22:AE23"/>
    <mergeCell ref="AF22:AF23"/>
    <mergeCell ref="AG22:AG23"/>
    <mergeCell ref="AB24:AB25"/>
    <mergeCell ref="AC24:AC25"/>
    <mergeCell ref="AD24:AD25"/>
    <mergeCell ref="AE24:AE25"/>
    <mergeCell ref="AF24:AF25"/>
    <mergeCell ref="AG24:AG25"/>
    <mergeCell ref="AF20:AF21"/>
    <mergeCell ref="AB20:AB21"/>
    <mergeCell ref="AC20:AC21"/>
    <mergeCell ref="AD20:AD21"/>
    <mergeCell ref="AE20:AE21"/>
    <mergeCell ref="AF26:AF27"/>
    <mergeCell ref="AG26:AG27"/>
    <mergeCell ref="AB28:AB29"/>
    <mergeCell ref="AC28:AC29"/>
    <mergeCell ref="AD28:AD29"/>
    <mergeCell ref="AE28:AE29"/>
    <mergeCell ref="AF28:AF29"/>
    <mergeCell ref="AG28:AG29"/>
    <mergeCell ref="AB30:AB31"/>
    <mergeCell ref="AC30:AC31"/>
    <mergeCell ref="AD30:AD31"/>
    <mergeCell ref="AE30:AE31"/>
    <mergeCell ref="AF30:AF31"/>
    <mergeCell ref="AG30:AG31"/>
    <mergeCell ref="AB26:AB27"/>
    <mergeCell ref="AC26:AC27"/>
    <mergeCell ref="AD26:AD27"/>
    <mergeCell ref="AE26:AE27"/>
    <mergeCell ref="AB38:AB39"/>
    <mergeCell ref="AC38:AC39"/>
    <mergeCell ref="AD38:AD39"/>
    <mergeCell ref="AE38:AE39"/>
    <mergeCell ref="AF38:AF39"/>
    <mergeCell ref="AG38:AG39"/>
    <mergeCell ref="AF32:AF33"/>
    <mergeCell ref="AG32:AG33"/>
    <mergeCell ref="AB34:AB35"/>
    <mergeCell ref="AC34:AC35"/>
    <mergeCell ref="AD34:AD35"/>
    <mergeCell ref="AE34:AE35"/>
    <mergeCell ref="AF34:AF35"/>
    <mergeCell ref="AG34:AG35"/>
    <mergeCell ref="AB36:AB37"/>
    <mergeCell ref="AC36:AC37"/>
    <mergeCell ref="AD36:AD37"/>
    <mergeCell ref="AE36:AE37"/>
    <mergeCell ref="AF36:AF37"/>
    <mergeCell ref="AG36:AG37"/>
    <mergeCell ref="AB32:AB33"/>
    <mergeCell ref="AC32:AC33"/>
    <mergeCell ref="AD32:AD33"/>
    <mergeCell ref="AE32:AE33"/>
  </mergeCells>
  <phoneticPr fontId="3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4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AG85"/>
  <sheetViews>
    <sheetView view="pageBreakPreview" zoomScale="50" zoomScaleNormal="100" zoomScaleSheetLayoutView="50" workbookViewId="0">
      <selection activeCell="C79" sqref="C79:F80"/>
    </sheetView>
  </sheetViews>
  <sheetFormatPr defaultRowHeight="13.5" x14ac:dyDescent="0.1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 x14ac:dyDescent="0.15">
      <c r="A1" s="354" t="str">
        <f>U12組合せ①!B3</f>
        <v>■第1日  2月26日  一次リーグ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N1" s="355" t="s">
        <v>512</v>
      </c>
      <c r="O1" s="355"/>
      <c r="P1" s="355"/>
      <c r="Q1" s="355"/>
      <c r="R1" s="355"/>
      <c r="T1" s="356" t="s">
        <v>513</v>
      </c>
      <c r="U1" s="356"/>
      <c r="V1" s="356"/>
      <c r="W1" s="356"/>
      <c r="X1" s="357" t="str">
        <f>U12組合せ①!AL6</f>
        <v>足利市西部多目的運動場（あしスタ）A</v>
      </c>
      <c r="Y1" s="357"/>
      <c r="Z1" s="357"/>
      <c r="AA1" s="357"/>
      <c r="AB1" s="357"/>
      <c r="AC1" s="357"/>
      <c r="AD1" s="357"/>
      <c r="AE1" s="357"/>
      <c r="AF1" s="357"/>
      <c r="AG1" s="357"/>
    </row>
    <row r="2" spans="1:33" ht="20.100000000000001" customHeight="1" x14ac:dyDescent="0.15">
      <c r="A2" s="117"/>
      <c r="B2" s="117"/>
      <c r="C2" s="117"/>
      <c r="D2" s="117"/>
      <c r="E2" s="117"/>
      <c r="F2" s="117"/>
      <c r="G2" s="117"/>
      <c r="H2" s="14"/>
      <c r="I2" s="115"/>
      <c r="J2" s="115"/>
      <c r="K2" s="115"/>
      <c r="L2" s="115"/>
      <c r="N2" s="115"/>
      <c r="O2" s="115"/>
      <c r="P2" s="115"/>
      <c r="Q2" s="115"/>
      <c r="R2" s="115"/>
      <c r="T2" s="87"/>
      <c r="U2" s="87"/>
      <c r="V2" s="87"/>
      <c r="W2" s="87"/>
      <c r="X2" s="116"/>
      <c r="Y2" s="116"/>
      <c r="AA2" s="20"/>
      <c r="AB2" s="100"/>
      <c r="AC2" s="100"/>
      <c r="AD2" s="100"/>
      <c r="AE2" s="100"/>
      <c r="AF2" s="100"/>
      <c r="AG2" s="100"/>
    </row>
    <row r="3" spans="1:33" ht="20.100000000000001" customHeight="1" x14ac:dyDescent="0.15">
      <c r="F3" s="29"/>
      <c r="J3" s="358" t="s">
        <v>514</v>
      </c>
      <c r="K3" s="358"/>
      <c r="W3" s="358" t="s">
        <v>515</v>
      </c>
      <c r="X3" s="358"/>
      <c r="Z3" s="20"/>
      <c r="AA3" s="20"/>
      <c r="AB3" s="100"/>
      <c r="AC3" s="100"/>
      <c r="AD3" s="100"/>
      <c r="AE3" s="100"/>
      <c r="AF3" s="100"/>
      <c r="AG3" s="100"/>
    </row>
    <row r="4" spans="1:33" ht="20.100000000000001" customHeight="1" x14ac:dyDescent="0.15">
      <c r="G4" s="2"/>
      <c r="H4" s="2"/>
      <c r="I4" s="2"/>
      <c r="J4" s="3"/>
      <c r="K4" s="2"/>
      <c r="L4" s="2"/>
      <c r="M4" s="2"/>
      <c r="N4" s="2"/>
      <c r="T4" s="2"/>
      <c r="U4" s="2"/>
      <c r="V4" s="2"/>
      <c r="W4" s="2"/>
      <c r="X4" s="19"/>
      <c r="Y4" s="2"/>
      <c r="Z4" s="20"/>
      <c r="AA4" s="20"/>
      <c r="AB4" s="100"/>
      <c r="AC4" s="100"/>
      <c r="AD4" s="100"/>
      <c r="AE4" s="100"/>
      <c r="AF4" s="100"/>
      <c r="AG4" s="100"/>
    </row>
    <row r="5" spans="1:33" ht="20.100000000000001" customHeight="1" x14ac:dyDescent="0.15">
      <c r="F5" s="4"/>
      <c r="H5" s="5"/>
      <c r="J5" s="6"/>
      <c r="K5" s="5"/>
      <c r="N5" s="4"/>
      <c r="S5" s="4"/>
      <c r="V5" s="5"/>
      <c r="W5" s="6"/>
      <c r="Y5" s="5"/>
      <c r="Z5" s="5"/>
      <c r="AA5" s="6"/>
      <c r="AB5" s="17"/>
    </row>
    <row r="6" spans="1:33" ht="20.100000000000001" customHeight="1" x14ac:dyDescent="0.15">
      <c r="B6" s="359"/>
      <c r="C6" s="359"/>
      <c r="D6" s="7"/>
      <c r="E6" s="7"/>
      <c r="F6" s="250">
        <v>1</v>
      </c>
      <c r="G6" s="250"/>
      <c r="H6" s="11"/>
      <c r="I6" s="11"/>
      <c r="J6" s="250">
        <v>2</v>
      </c>
      <c r="K6" s="250"/>
      <c r="L6" s="11"/>
      <c r="M6" s="11"/>
      <c r="N6" s="250">
        <v>3</v>
      </c>
      <c r="O6" s="250"/>
      <c r="P6" s="26"/>
      <c r="Q6" s="11"/>
      <c r="R6" s="11"/>
      <c r="S6" s="250">
        <v>4</v>
      </c>
      <c r="T6" s="250"/>
      <c r="U6" s="11"/>
      <c r="V6" s="11"/>
      <c r="W6" s="250">
        <v>5</v>
      </c>
      <c r="X6" s="250"/>
      <c r="Y6" s="11"/>
      <c r="Z6" s="11"/>
      <c r="AA6" s="250">
        <v>6</v>
      </c>
      <c r="AB6" s="250"/>
      <c r="AC6" s="7"/>
      <c r="AD6" s="7"/>
      <c r="AE6" s="360"/>
      <c r="AF6" s="361"/>
    </row>
    <row r="7" spans="1:33" ht="20.100000000000001" customHeight="1" x14ac:dyDescent="0.15">
      <c r="B7" s="347"/>
      <c r="C7" s="347"/>
      <c r="D7" s="8"/>
      <c r="E7" s="8"/>
      <c r="F7" s="411" t="str">
        <f>U12組合せ①!AM10</f>
        <v>波立フットボールクラブ</v>
      </c>
      <c r="G7" s="411"/>
      <c r="H7" s="8"/>
      <c r="I7" s="8"/>
      <c r="J7" s="412" t="str">
        <f>U12組合せ①!AO10</f>
        <v>ＦＣスポルト宇都宮</v>
      </c>
      <c r="K7" s="412"/>
      <c r="L7" s="8"/>
      <c r="M7" s="8"/>
      <c r="N7" s="411" t="str">
        <f>U12組合せ①!AQ10</f>
        <v>ＫＯＨＡＲＵ　ＰＲＯＵＤ栃木フットボールクラブ</v>
      </c>
      <c r="O7" s="411"/>
      <c r="P7" s="9"/>
      <c r="Q7" s="8"/>
      <c r="R7" s="8"/>
      <c r="S7" s="349" t="str">
        <f>U12組合せ①!AT10</f>
        <v>ＪＦＣファイターズ</v>
      </c>
      <c r="T7" s="349"/>
      <c r="U7" s="8"/>
      <c r="V7" s="8"/>
      <c r="W7" s="411" t="str">
        <f>U12組合せ①!AV10</f>
        <v>ＳＡＫＵＲＡ　ＦＯＯＴＢＡＬＬ　ＣＬＵＢ　Ｊｒ</v>
      </c>
      <c r="X7" s="411"/>
      <c r="Y7" s="8"/>
      <c r="Z7" s="8"/>
      <c r="AA7" s="348" t="str">
        <f>U12組合せ①!AX10</f>
        <v>Ｋ－ＷＥＳＴ．ＦＣ２００１</v>
      </c>
      <c r="AB7" s="348"/>
      <c r="AC7" s="8"/>
      <c r="AD7" s="8"/>
      <c r="AE7" s="352"/>
      <c r="AF7" s="353"/>
    </row>
    <row r="8" spans="1:33" ht="20.100000000000001" customHeight="1" x14ac:dyDescent="0.15">
      <c r="B8" s="347"/>
      <c r="C8" s="347"/>
      <c r="D8" s="8"/>
      <c r="E8" s="8"/>
      <c r="F8" s="411"/>
      <c r="G8" s="411"/>
      <c r="H8" s="8"/>
      <c r="I8" s="8"/>
      <c r="J8" s="412"/>
      <c r="K8" s="412"/>
      <c r="L8" s="8"/>
      <c r="M8" s="8"/>
      <c r="N8" s="411"/>
      <c r="O8" s="411"/>
      <c r="P8" s="9"/>
      <c r="Q8" s="8"/>
      <c r="R8" s="8"/>
      <c r="S8" s="349"/>
      <c r="T8" s="349"/>
      <c r="U8" s="8"/>
      <c r="V8" s="8"/>
      <c r="W8" s="411"/>
      <c r="X8" s="411"/>
      <c r="Y8" s="8"/>
      <c r="Z8" s="8"/>
      <c r="AA8" s="348"/>
      <c r="AB8" s="348"/>
      <c r="AC8" s="8"/>
      <c r="AD8" s="8"/>
      <c r="AE8" s="352"/>
      <c r="AF8" s="353"/>
    </row>
    <row r="9" spans="1:33" ht="20.100000000000001" customHeight="1" x14ac:dyDescent="0.15">
      <c r="B9" s="347"/>
      <c r="C9" s="347"/>
      <c r="D9" s="8"/>
      <c r="E9" s="8"/>
      <c r="F9" s="411"/>
      <c r="G9" s="411"/>
      <c r="H9" s="8"/>
      <c r="I9" s="8"/>
      <c r="J9" s="412"/>
      <c r="K9" s="412"/>
      <c r="L9" s="8"/>
      <c r="M9" s="8"/>
      <c r="N9" s="411"/>
      <c r="O9" s="411"/>
      <c r="P9" s="9"/>
      <c r="Q9" s="8"/>
      <c r="R9" s="8"/>
      <c r="S9" s="349"/>
      <c r="T9" s="349"/>
      <c r="U9" s="8"/>
      <c r="V9" s="8"/>
      <c r="W9" s="411"/>
      <c r="X9" s="411"/>
      <c r="Y9" s="8"/>
      <c r="Z9" s="8"/>
      <c r="AA9" s="348"/>
      <c r="AB9" s="348"/>
      <c r="AC9" s="8"/>
      <c r="AD9" s="8"/>
      <c r="AE9" s="352"/>
      <c r="AF9" s="353"/>
    </row>
    <row r="10" spans="1:33" ht="20.100000000000001" customHeight="1" x14ac:dyDescent="0.15">
      <c r="B10" s="347"/>
      <c r="C10" s="347"/>
      <c r="D10" s="8"/>
      <c r="E10" s="8"/>
      <c r="F10" s="411"/>
      <c r="G10" s="411"/>
      <c r="H10" s="8"/>
      <c r="I10" s="8"/>
      <c r="J10" s="412"/>
      <c r="K10" s="412"/>
      <c r="L10" s="8"/>
      <c r="M10" s="8"/>
      <c r="N10" s="411"/>
      <c r="O10" s="411"/>
      <c r="P10" s="9"/>
      <c r="Q10" s="8"/>
      <c r="R10" s="8"/>
      <c r="S10" s="349"/>
      <c r="T10" s="349"/>
      <c r="U10" s="8"/>
      <c r="V10" s="8"/>
      <c r="W10" s="411"/>
      <c r="X10" s="411"/>
      <c r="Y10" s="8"/>
      <c r="Z10" s="8"/>
      <c r="AA10" s="348"/>
      <c r="AB10" s="348"/>
      <c r="AC10" s="8"/>
      <c r="AD10" s="8"/>
      <c r="AE10" s="352"/>
      <c r="AF10" s="353"/>
    </row>
    <row r="11" spans="1:33" ht="20.100000000000001" customHeight="1" x14ac:dyDescent="0.15">
      <c r="B11" s="347"/>
      <c r="C11" s="347"/>
      <c r="D11" s="8"/>
      <c r="E11" s="8"/>
      <c r="F11" s="411"/>
      <c r="G11" s="411"/>
      <c r="H11" s="8"/>
      <c r="I11" s="8"/>
      <c r="J11" s="412"/>
      <c r="K11" s="412"/>
      <c r="L11" s="8"/>
      <c r="M11" s="8"/>
      <c r="N11" s="411"/>
      <c r="O11" s="411"/>
      <c r="P11" s="9"/>
      <c r="Q11" s="8"/>
      <c r="R11" s="8"/>
      <c r="S11" s="349"/>
      <c r="T11" s="349"/>
      <c r="U11" s="8"/>
      <c r="V11" s="8"/>
      <c r="W11" s="411"/>
      <c r="X11" s="411"/>
      <c r="Y11" s="8"/>
      <c r="Z11" s="8"/>
      <c r="AA11" s="348"/>
      <c r="AB11" s="348"/>
      <c r="AC11" s="8"/>
      <c r="AD11" s="8"/>
      <c r="AE11" s="352"/>
      <c r="AF11" s="353"/>
    </row>
    <row r="12" spans="1:33" ht="20.100000000000001" customHeight="1" x14ac:dyDescent="0.15">
      <c r="B12" s="347"/>
      <c r="C12" s="347"/>
      <c r="D12" s="8"/>
      <c r="E12" s="8"/>
      <c r="F12" s="411"/>
      <c r="G12" s="411"/>
      <c r="H12" s="8"/>
      <c r="I12" s="8"/>
      <c r="J12" s="412"/>
      <c r="K12" s="412"/>
      <c r="L12" s="8"/>
      <c r="M12" s="8"/>
      <c r="N12" s="411"/>
      <c r="O12" s="411"/>
      <c r="P12" s="9"/>
      <c r="Q12" s="8"/>
      <c r="R12" s="8"/>
      <c r="S12" s="349"/>
      <c r="T12" s="349"/>
      <c r="U12" s="8"/>
      <c r="V12" s="8"/>
      <c r="W12" s="411"/>
      <c r="X12" s="411"/>
      <c r="Y12" s="8"/>
      <c r="Z12" s="8"/>
      <c r="AA12" s="348"/>
      <c r="AB12" s="348"/>
      <c r="AC12" s="8"/>
      <c r="AD12" s="8"/>
      <c r="AE12" s="352"/>
      <c r="AF12" s="353"/>
    </row>
    <row r="13" spans="1:33" ht="20.100000000000001" customHeight="1" x14ac:dyDescent="0.15">
      <c r="B13" s="347"/>
      <c r="C13" s="347"/>
      <c r="D13" s="9"/>
      <c r="E13" s="9"/>
      <c r="F13" s="411"/>
      <c r="G13" s="411"/>
      <c r="H13" s="9"/>
      <c r="I13" s="9"/>
      <c r="J13" s="412"/>
      <c r="K13" s="412"/>
      <c r="L13" s="9"/>
      <c r="M13" s="9"/>
      <c r="N13" s="411"/>
      <c r="O13" s="411"/>
      <c r="P13" s="9"/>
      <c r="Q13" s="9"/>
      <c r="R13" s="9"/>
      <c r="S13" s="349"/>
      <c r="T13" s="349"/>
      <c r="U13" s="9"/>
      <c r="V13" s="9"/>
      <c r="W13" s="411"/>
      <c r="X13" s="411"/>
      <c r="Y13" s="9"/>
      <c r="Z13" s="9"/>
      <c r="AA13" s="348"/>
      <c r="AB13" s="348"/>
      <c r="AC13" s="9"/>
      <c r="AD13" s="9"/>
      <c r="AE13" s="352"/>
      <c r="AF13" s="353"/>
    </row>
    <row r="14" spans="1:33" ht="20.100000000000001" customHeight="1" x14ac:dyDescent="0.15">
      <c r="B14" s="347"/>
      <c r="C14" s="347"/>
      <c r="D14" s="9"/>
      <c r="E14" s="9"/>
      <c r="F14" s="411"/>
      <c r="G14" s="411"/>
      <c r="H14" s="9"/>
      <c r="I14" s="9"/>
      <c r="J14" s="412"/>
      <c r="K14" s="412"/>
      <c r="L14" s="9"/>
      <c r="M14" s="9"/>
      <c r="N14" s="411"/>
      <c r="O14" s="411"/>
      <c r="P14" s="9"/>
      <c r="Q14" s="9"/>
      <c r="R14" s="9"/>
      <c r="S14" s="349"/>
      <c r="T14" s="349"/>
      <c r="U14" s="9"/>
      <c r="V14" s="9"/>
      <c r="W14" s="411"/>
      <c r="X14" s="411"/>
      <c r="Y14" s="9"/>
      <c r="Z14" s="9"/>
      <c r="AA14" s="348"/>
      <c r="AB14" s="348"/>
      <c r="AC14" s="9"/>
      <c r="AD14" s="9"/>
      <c r="AE14" s="352"/>
      <c r="AF14" s="353"/>
    </row>
    <row r="15" spans="1:33" ht="20.100000000000001" customHeight="1" x14ac:dyDescent="0.15">
      <c r="C15" s="86"/>
      <c r="D15" s="86"/>
      <c r="G15" s="86"/>
      <c r="H15" s="86"/>
      <c r="K15" s="86"/>
      <c r="L15" s="86"/>
      <c r="O15" s="86"/>
      <c r="P15" s="86"/>
      <c r="T15" s="86"/>
      <c r="U15" s="86"/>
      <c r="X15" s="86"/>
      <c r="Y15" s="86"/>
      <c r="AB15" s="120" t="s">
        <v>479</v>
      </c>
      <c r="AC15" s="18" t="s">
        <v>480</v>
      </c>
      <c r="AD15" s="18" t="s">
        <v>481</v>
      </c>
      <c r="AE15" s="18" t="s">
        <v>481</v>
      </c>
      <c r="AF15" s="18" t="s">
        <v>482</v>
      </c>
      <c r="AG15" s="103" t="s">
        <v>483</v>
      </c>
    </row>
    <row r="16" spans="1:33" ht="20.100000000000001" customHeight="1" x14ac:dyDescent="0.15">
      <c r="A16" s="7"/>
      <c r="B16" s="341" t="s">
        <v>485</v>
      </c>
      <c r="C16" s="342">
        <v>0.39583333333333331</v>
      </c>
      <c r="D16" s="342"/>
      <c r="E16" s="342"/>
      <c r="G16" s="343" t="str">
        <f>F7</f>
        <v>波立フットボールクラブ</v>
      </c>
      <c r="H16" s="343"/>
      <c r="I16" s="343"/>
      <c r="J16" s="343"/>
      <c r="K16" s="343"/>
      <c r="L16" s="343"/>
      <c r="M16" s="343"/>
      <c r="N16" s="344">
        <f>P16+P17</f>
        <v>0</v>
      </c>
      <c r="O16" s="345" t="s">
        <v>486</v>
      </c>
      <c r="P16" s="12">
        <v>0</v>
      </c>
      <c r="Q16" s="22" t="s">
        <v>510</v>
      </c>
      <c r="R16" s="12">
        <v>0</v>
      </c>
      <c r="S16" s="345" t="s">
        <v>488</v>
      </c>
      <c r="T16" s="344">
        <f>R16+R17</f>
        <v>0</v>
      </c>
      <c r="U16" s="343" t="str">
        <f>J7</f>
        <v>ＦＣスポルト宇都宮</v>
      </c>
      <c r="V16" s="343"/>
      <c r="W16" s="343"/>
      <c r="X16" s="343"/>
      <c r="Y16" s="343"/>
      <c r="Z16" s="343"/>
      <c r="AA16" s="343"/>
      <c r="AB16" s="297" t="s">
        <v>479</v>
      </c>
      <c r="AC16" s="340" t="s">
        <v>490</v>
      </c>
      <c r="AD16" s="340" t="s">
        <v>498</v>
      </c>
      <c r="AE16" s="340" t="s">
        <v>489</v>
      </c>
      <c r="AF16" s="340">
        <v>6</v>
      </c>
      <c r="AG16" s="299" t="s">
        <v>483</v>
      </c>
    </row>
    <row r="17" spans="1:33" ht="20.100000000000001" customHeight="1" x14ac:dyDescent="0.15">
      <c r="A17" s="7"/>
      <c r="B17" s="341"/>
      <c r="C17" s="342"/>
      <c r="D17" s="342"/>
      <c r="E17" s="342"/>
      <c r="G17" s="343"/>
      <c r="H17" s="343"/>
      <c r="I17" s="343"/>
      <c r="J17" s="343"/>
      <c r="K17" s="343"/>
      <c r="L17" s="343"/>
      <c r="M17" s="343"/>
      <c r="N17" s="344"/>
      <c r="O17" s="345"/>
      <c r="P17" s="12">
        <v>0</v>
      </c>
      <c r="Q17" s="22" t="s">
        <v>510</v>
      </c>
      <c r="R17" s="12">
        <v>0</v>
      </c>
      <c r="S17" s="345"/>
      <c r="T17" s="344"/>
      <c r="U17" s="343"/>
      <c r="V17" s="343"/>
      <c r="W17" s="343"/>
      <c r="X17" s="343"/>
      <c r="Y17" s="343"/>
      <c r="Z17" s="343"/>
      <c r="AA17" s="343"/>
      <c r="AB17" s="297"/>
      <c r="AC17" s="340"/>
      <c r="AD17" s="340"/>
      <c r="AE17" s="340"/>
      <c r="AF17" s="340"/>
      <c r="AG17" s="299"/>
    </row>
    <row r="18" spans="1:33" ht="20.100000000000001" customHeight="1" x14ac:dyDescent="0.15">
      <c r="C18" s="16"/>
      <c r="D18" s="16"/>
      <c r="E18" s="15"/>
      <c r="G18" s="45"/>
      <c r="H18" s="45"/>
      <c r="I18" s="10"/>
      <c r="J18" s="10"/>
      <c r="K18" s="45"/>
      <c r="L18" s="45"/>
      <c r="M18" s="10"/>
      <c r="N18" s="27"/>
      <c r="O18" s="45"/>
      <c r="P18" s="12"/>
      <c r="Q18" s="10"/>
      <c r="R18" s="27"/>
      <c r="S18" s="10"/>
      <c r="T18" s="12"/>
      <c r="U18" s="45"/>
      <c r="V18" s="10"/>
      <c r="W18" s="10"/>
      <c r="X18" s="45"/>
      <c r="Y18" s="45"/>
      <c r="Z18" s="10"/>
      <c r="AA18" s="10"/>
      <c r="AB18" s="101"/>
      <c r="AC18" s="24"/>
      <c r="AD18" s="24"/>
      <c r="AE18" s="25"/>
      <c r="AF18" s="25"/>
      <c r="AG18" s="93"/>
    </row>
    <row r="19" spans="1:33" ht="20.100000000000001" customHeight="1" x14ac:dyDescent="0.15">
      <c r="A19" s="7"/>
      <c r="B19" s="341" t="s">
        <v>494</v>
      </c>
      <c r="C19" s="342">
        <v>0.4236111111111111</v>
      </c>
      <c r="D19" s="342"/>
      <c r="E19" s="342"/>
      <c r="G19" s="343" t="str">
        <f>S7</f>
        <v>ＪＦＣファイターズ</v>
      </c>
      <c r="H19" s="343"/>
      <c r="I19" s="343"/>
      <c r="J19" s="343"/>
      <c r="K19" s="343"/>
      <c r="L19" s="343"/>
      <c r="M19" s="343"/>
      <c r="N19" s="344">
        <f>P19+P20</f>
        <v>0</v>
      </c>
      <c r="O19" s="345" t="s">
        <v>486</v>
      </c>
      <c r="P19" s="12">
        <v>0</v>
      </c>
      <c r="Q19" s="22" t="s">
        <v>510</v>
      </c>
      <c r="R19" s="12">
        <v>0</v>
      </c>
      <c r="S19" s="345" t="s">
        <v>488</v>
      </c>
      <c r="T19" s="344">
        <f>R19+R20</f>
        <v>0</v>
      </c>
      <c r="U19" s="409" t="str">
        <f>W7</f>
        <v>ＳＡＫＵＲＡ　ＦＯＯＴＢＡＬＬ　ＣＬＵＢ　Ｊｒ</v>
      </c>
      <c r="V19" s="409"/>
      <c r="W19" s="409"/>
      <c r="X19" s="409"/>
      <c r="Y19" s="409"/>
      <c r="Z19" s="409"/>
      <c r="AA19" s="409"/>
      <c r="AB19" s="297" t="s">
        <v>479</v>
      </c>
      <c r="AC19" s="340" t="s">
        <v>497</v>
      </c>
      <c r="AD19" s="340" t="s">
        <v>495</v>
      </c>
      <c r="AE19" s="340" t="s">
        <v>496</v>
      </c>
      <c r="AF19" s="340">
        <v>3</v>
      </c>
      <c r="AG19" s="299" t="s">
        <v>483</v>
      </c>
    </row>
    <row r="20" spans="1:33" ht="20.100000000000001" customHeight="1" x14ac:dyDescent="0.15">
      <c r="A20" s="7"/>
      <c r="B20" s="341"/>
      <c r="C20" s="342"/>
      <c r="D20" s="342"/>
      <c r="E20" s="342"/>
      <c r="G20" s="343"/>
      <c r="H20" s="343"/>
      <c r="I20" s="343"/>
      <c r="J20" s="343"/>
      <c r="K20" s="343"/>
      <c r="L20" s="343"/>
      <c r="M20" s="343"/>
      <c r="N20" s="344"/>
      <c r="O20" s="345"/>
      <c r="P20" s="12">
        <v>0</v>
      </c>
      <c r="Q20" s="22" t="s">
        <v>510</v>
      </c>
      <c r="R20" s="12">
        <v>0</v>
      </c>
      <c r="S20" s="345"/>
      <c r="T20" s="344"/>
      <c r="U20" s="409"/>
      <c r="V20" s="409"/>
      <c r="W20" s="409"/>
      <c r="X20" s="409"/>
      <c r="Y20" s="409"/>
      <c r="Z20" s="409"/>
      <c r="AA20" s="409"/>
      <c r="AB20" s="297"/>
      <c r="AC20" s="340"/>
      <c r="AD20" s="340"/>
      <c r="AE20" s="340"/>
      <c r="AF20" s="340"/>
      <c r="AG20" s="299"/>
    </row>
    <row r="21" spans="1:33" ht="20.100000000000001" customHeight="1" x14ac:dyDescent="0.15">
      <c r="A21" s="7"/>
      <c r="C21" s="16"/>
      <c r="D21" s="16"/>
      <c r="E21" s="15"/>
      <c r="G21" s="45"/>
      <c r="H21" s="45"/>
      <c r="I21" s="10"/>
      <c r="J21" s="10"/>
      <c r="K21" s="45"/>
      <c r="L21" s="45"/>
      <c r="M21" s="10"/>
      <c r="N21" s="27"/>
      <c r="O21" s="45"/>
      <c r="P21" s="12"/>
      <c r="Q21" s="10"/>
      <c r="R21" s="27"/>
      <c r="S21" s="10"/>
      <c r="T21" s="12"/>
      <c r="U21" s="45"/>
      <c r="V21" s="10"/>
      <c r="W21" s="10"/>
      <c r="X21" s="45"/>
      <c r="Y21" s="45"/>
      <c r="Z21" s="10"/>
      <c r="AA21" s="10"/>
      <c r="AB21" s="101"/>
      <c r="AC21" s="24"/>
      <c r="AD21" s="24"/>
      <c r="AE21" s="25"/>
      <c r="AF21" s="25"/>
      <c r="AG21" s="93"/>
    </row>
    <row r="22" spans="1:33" ht="20.100000000000001" customHeight="1" x14ac:dyDescent="0.15">
      <c r="A22" s="7"/>
      <c r="B22" s="341" t="s">
        <v>499</v>
      </c>
      <c r="C22" s="342">
        <v>0.4513888888888889</v>
      </c>
      <c r="D22" s="342"/>
      <c r="E22" s="342"/>
      <c r="G22" s="343" t="str">
        <f>F7</f>
        <v>波立フットボールクラブ</v>
      </c>
      <c r="H22" s="343"/>
      <c r="I22" s="343"/>
      <c r="J22" s="343"/>
      <c r="K22" s="343"/>
      <c r="L22" s="343"/>
      <c r="M22" s="343"/>
      <c r="N22" s="344">
        <f>P22+P23</f>
        <v>0</v>
      </c>
      <c r="O22" s="345" t="s">
        <v>486</v>
      </c>
      <c r="P22" s="12">
        <v>0</v>
      </c>
      <c r="Q22" s="22" t="s">
        <v>510</v>
      </c>
      <c r="R22" s="12">
        <v>0</v>
      </c>
      <c r="S22" s="345" t="s">
        <v>488</v>
      </c>
      <c r="T22" s="344">
        <f>R22+R23</f>
        <v>0</v>
      </c>
      <c r="U22" s="346" t="str">
        <f>N7</f>
        <v>ＫＯＨＡＲＵ　ＰＲＯＵＤ栃木フットボールクラブ</v>
      </c>
      <c r="V22" s="346"/>
      <c r="W22" s="346"/>
      <c r="X22" s="346"/>
      <c r="Y22" s="346"/>
      <c r="Z22" s="346"/>
      <c r="AA22" s="346"/>
      <c r="AB22" s="297" t="s">
        <v>479</v>
      </c>
      <c r="AC22" s="340" t="s">
        <v>489</v>
      </c>
      <c r="AD22" s="340" t="s">
        <v>490</v>
      </c>
      <c r="AE22" s="340" t="s">
        <v>498</v>
      </c>
      <c r="AF22" s="340">
        <v>5</v>
      </c>
      <c r="AG22" s="299" t="s">
        <v>483</v>
      </c>
    </row>
    <row r="23" spans="1:33" ht="20.100000000000001" customHeight="1" x14ac:dyDescent="0.15">
      <c r="A23" s="7"/>
      <c r="B23" s="341"/>
      <c r="C23" s="342"/>
      <c r="D23" s="342"/>
      <c r="E23" s="342"/>
      <c r="G23" s="343"/>
      <c r="H23" s="343"/>
      <c r="I23" s="343"/>
      <c r="J23" s="343"/>
      <c r="K23" s="343"/>
      <c r="L23" s="343"/>
      <c r="M23" s="343"/>
      <c r="N23" s="344"/>
      <c r="O23" s="345"/>
      <c r="P23" s="12">
        <v>0</v>
      </c>
      <c r="Q23" s="22" t="s">
        <v>510</v>
      </c>
      <c r="R23" s="12">
        <v>0</v>
      </c>
      <c r="S23" s="345"/>
      <c r="T23" s="344"/>
      <c r="U23" s="346"/>
      <c r="V23" s="346"/>
      <c r="W23" s="346"/>
      <c r="X23" s="346"/>
      <c r="Y23" s="346"/>
      <c r="Z23" s="346"/>
      <c r="AA23" s="346"/>
      <c r="AB23" s="297"/>
      <c r="AC23" s="340"/>
      <c r="AD23" s="340"/>
      <c r="AE23" s="340"/>
      <c r="AF23" s="340"/>
      <c r="AG23" s="299"/>
    </row>
    <row r="24" spans="1:33" ht="20.100000000000001" customHeight="1" x14ac:dyDescent="0.15">
      <c r="A24" s="7"/>
      <c r="B24" s="44"/>
      <c r="C24" s="29"/>
      <c r="D24" s="29"/>
      <c r="E24" s="29"/>
      <c r="G24" s="45"/>
      <c r="H24" s="45"/>
      <c r="I24" s="45"/>
      <c r="J24" s="45"/>
      <c r="K24" s="45"/>
      <c r="L24" s="45"/>
      <c r="M24" s="45"/>
      <c r="N24" s="118"/>
      <c r="O24" s="119"/>
      <c r="P24" s="12"/>
      <c r="Q24" s="10"/>
      <c r="R24" s="27"/>
      <c r="S24" s="119"/>
      <c r="T24" s="118"/>
      <c r="U24" s="45"/>
      <c r="V24" s="45"/>
      <c r="W24" s="45"/>
      <c r="X24" s="45"/>
      <c r="Y24" s="45"/>
      <c r="Z24" s="45"/>
      <c r="AA24" s="45"/>
      <c r="AB24" s="101"/>
      <c r="AC24" s="24"/>
      <c r="AD24" s="24"/>
      <c r="AE24" s="25"/>
      <c r="AF24" s="25"/>
      <c r="AG24" s="93"/>
    </row>
    <row r="25" spans="1:33" ht="20.100000000000001" customHeight="1" x14ac:dyDescent="0.15">
      <c r="A25" s="7"/>
      <c r="B25" s="341" t="s">
        <v>500</v>
      </c>
      <c r="C25" s="342">
        <v>0.47916666666666669</v>
      </c>
      <c r="D25" s="342"/>
      <c r="E25" s="342"/>
      <c r="G25" s="343" t="str">
        <f>S7</f>
        <v>ＪＦＣファイターズ</v>
      </c>
      <c r="H25" s="343"/>
      <c r="I25" s="343"/>
      <c r="J25" s="343"/>
      <c r="K25" s="343"/>
      <c r="L25" s="343"/>
      <c r="M25" s="343"/>
      <c r="N25" s="344">
        <f>P25+P26</f>
        <v>0</v>
      </c>
      <c r="O25" s="345" t="s">
        <v>486</v>
      </c>
      <c r="P25" s="12">
        <v>0</v>
      </c>
      <c r="Q25" s="22" t="s">
        <v>510</v>
      </c>
      <c r="R25" s="12">
        <v>0</v>
      </c>
      <c r="S25" s="345" t="s">
        <v>488</v>
      </c>
      <c r="T25" s="344">
        <f>R25+R26</f>
        <v>0</v>
      </c>
      <c r="U25" s="343" t="str">
        <f>AA7</f>
        <v>Ｋ－ＷＥＳＴ．ＦＣ２００１</v>
      </c>
      <c r="V25" s="343"/>
      <c r="W25" s="343"/>
      <c r="X25" s="343"/>
      <c r="Y25" s="343"/>
      <c r="Z25" s="343"/>
      <c r="AA25" s="343"/>
      <c r="AB25" s="297" t="s">
        <v>479</v>
      </c>
      <c r="AC25" s="340" t="s">
        <v>496</v>
      </c>
      <c r="AD25" s="340" t="s">
        <v>497</v>
      </c>
      <c r="AE25" s="340" t="s">
        <v>495</v>
      </c>
      <c r="AF25" s="340">
        <v>2</v>
      </c>
      <c r="AG25" s="299" t="s">
        <v>483</v>
      </c>
    </row>
    <row r="26" spans="1:33" ht="20.100000000000001" customHeight="1" x14ac:dyDescent="0.15">
      <c r="A26" s="7"/>
      <c r="B26" s="341"/>
      <c r="C26" s="342"/>
      <c r="D26" s="342"/>
      <c r="E26" s="342"/>
      <c r="G26" s="343"/>
      <c r="H26" s="343"/>
      <c r="I26" s="343"/>
      <c r="J26" s="343"/>
      <c r="K26" s="343"/>
      <c r="L26" s="343"/>
      <c r="M26" s="343"/>
      <c r="N26" s="344"/>
      <c r="O26" s="345"/>
      <c r="P26" s="12">
        <v>0</v>
      </c>
      <c r="Q26" s="22" t="s">
        <v>510</v>
      </c>
      <c r="R26" s="12">
        <v>0</v>
      </c>
      <c r="S26" s="345"/>
      <c r="T26" s="344"/>
      <c r="U26" s="343"/>
      <c r="V26" s="343"/>
      <c r="W26" s="343"/>
      <c r="X26" s="343"/>
      <c r="Y26" s="343"/>
      <c r="Z26" s="343"/>
      <c r="AA26" s="343"/>
      <c r="AB26" s="297"/>
      <c r="AC26" s="340"/>
      <c r="AD26" s="340"/>
      <c r="AE26" s="340"/>
      <c r="AF26" s="340"/>
      <c r="AG26" s="299"/>
    </row>
    <row r="27" spans="1:33" ht="20.100000000000001" customHeight="1" x14ac:dyDescent="0.15">
      <c r="A27" s="7"/>
      <c r="C27" s="16"/>
      <c r="D27" s="16"/>
      <c r="E27" s="15"/>
      <c r="G27" s="45"/>
      <c r="H27" s="45"/>
      <c r="I27" s="10"/>
      <c r="J27" s="10"/>
      <c r="K27" s="45"/>
      <c r="L27" s="45"/>
      <c r="M27" s="10"/>
      <c r="N27" s="27"/>
      <c r="O27" s="45"/>
      <c r="P27" s="12"/>
      <c r="Q27" s="10"/>
      <c r="R27" s="27"/>
      <c r="S27" s="10"/>
      <c r="T27" s="12"/>
      <c r="U27" s="45"/>
      <c r="V27" s="10"/>
      <c r="W27" s="10"/>
      <c r="X27" s="45"/>
      <c r="Y27" s="45"/>
      <c r="Z27" s="10"/>
      <c r="AA27" s="10"/>
      <c r="AB27" s="101"/>
      <c r="AC27" s="24"/>
      <c r="AD27" s="24"/>
      <c r="AE27" s="25"/>
      <c r="AF27" s="25"/>
      <c r="AG27" s="93"/>
    </row>
    <row r="28" spans="1:33" ht="20.100000000000001" customHeight="1" x14ac:dyDescent="0.15">
      <c r="A28" s="7"/>
      <c r="B28" s="341" t="s">
        <v>501</v>
      </c>
      <c r="C28" s="342">
        <v>0.50694444444444442</v>
      </c>
      <c r="D28" s="342"/>
      <c r="E28" s="342"/>
      <c r="G28" s="343" t="str">
        <f>J7</f>
        <v>ＦＣスポルト宇都宮</v>
      </c>
      <c r="H28" s="343"/>
      <c r="I28" s="343"/>
      <c r="J28" s="343"/>
      <c r="K28" s="343"/>
      <c r="L28" s="343"/>
      <c r="M28" s="343"/>
      <c r="N28" s="344">
        <f>P28+P29</f>
        <v>0</v>
      </c>
      <c r="O28" s="345" t="s">
        <v>486</v>
      </c>
      <c r="P28" s="12">
        <v>0</v>
      </c>
      <c r="Q28" s="22" t="s">
        <v>510</v>
      </c>
      <c r="R28" s="12">
        <v>0</v>
      </c>
      <c r="S28" s="345" t="s">
        <v>488</v>
      </c>
      <c r="T28" s="344">
        <f>R28+R29</f>
        <v>0</v>
      </c>
      <c r="U28" s="346" t="str">
        <f>N7</f>
        <v>ＫＯＨＡＲＵ　ＰＲＯＵＤ栃木フットボールクラブ</v>
      </c>
      <c r="V28" s="346"/>
      <c r="W28" s="346"/>
      <c r="X28" s="346"/>
      <c r="Y28" s="346"/>
      <c r="Z28" s="346"/>
      <c r="AA28" s="346"/>
      <c r="AB28" s="297" t="s">
        <v>479</v>
      </c>
      <c r="AC28" s="340" t="s">
        <v>498</v>
      </c>
      <c r="AD28" s="340" t="s">
        <v>489</v>
      </c>
      <c r="AE28" s="340" t="s">
        <v>490</v>
      </c>
      <c r="AF28" s="340">
        <v>4</v>
      </c>
      <c r="AG28" s="299" t="s">
        <v>483</v>
      </c>
    </row>
    <row r="29" spans="1:33" ht="20.100000000000001" customHeight="1" x14ac:dyDescent="0.15">
      <c r="A29" s="7"/>
      <c r="B29" s="341"/>
      <c r="C29" s="342"/>
      <c r="D29" s="342"/>
      <c r="E29" s="342"/>
      <c r="G29" s="343"/>
      <c r="H29" s="343"/>
      <c r="I29" s="343"/>
      <c r="J29" s="343"/>
      <c r="K29" s="343"/>
      <c r="L29" s="343"/>
      <c r="M29" s="343"/>
      <c r="N29" s="344"/>
      <c r="O29" s="345"/>
      <c r="P29" s="12">
        <v>0</v>
      </c>
      <c r="Q29" s="22" t="s">
        <v>510</v>
      </c>
      <c r="R29" s="12">
        <v>0</v>
      </c>
      <c r="S29" s="345"/>
      <c r="T29" s="344"/>
      <c r="U29" s="346"/>
      <c r="V29" s="346"/>
      <c r="W29" s="346"/>
      <c r="X29" s="346"/>
      <c r="Y29" s="346"/>
      <c r="Z29" s="346"/>
      <c r="AA29" s="346"/>
      <c r="AB29" s="297"/>
      <c r="AC29" s="340"/>
      <c r="AD29" s="340"/>
      <c r="AE29" s="340"/>
      <c r="AF29" s="340"/>
      <c r="AG29" s="299"/>
    </row>
    <row r="30" spans="1:33" ht="20.100000000000001" customHeight="1" x14ac:dyDescent="0.15">
      <c r="A30" s="7"/>
      <c r="C30" s="16"/>
      <c r="D30" s="16"/>
      <c r="E30" s="15"/>
      <c r="G30" s="45"/>
      <c r="H30" s="45"/>
      <c r="I30" s="10"/>
      <c r="J30" s="10"/>
      <c r="K30" s="45"/>
      <c r="L30" s="45"/>
      <c r="M30" s="10"/>
      <c r="N30" s="27"/>
      <c r="O30" s="45"/>
      <c r="P30" s="12"/>
      <c r="Q30" s="10"/>
      <c r="R30" s="27"/>
      <c r="S30" s="10"/>
      <c r="T30" s="12"/>
      <c r="U30" s="45"/>
      <c r="V30" s="10"/>
      <c r="W30" s="10"/>
      <c r="X30" s="45"/>
      <c r="Y30" s="45"/>
      <c r="Z30" s="10"/>
      <c r="AA30" s="10"/>
      <c r="AB30" s="101"/>
      <c r="AC30" s="86"/>
      <c r="AD30" s="24"/>
      <c r="AE30" s="24"/>
      <c r="AF30" s="25"/>
      <c r="AG30" s="102"/>
    </row>
    <row r="31" spans="1:33" ht="20.100000000000001" customHeight="1" x14ac:dyDescent="0.15">
      <c r="A31" s="7"/>
      <c r="B31" s="341" t="s">
        <v>502</v>
      </c>
      <c r="C31" s="342">
        <v>0.53472222222222221</v>
      </c>
      <c r="D31" s="342"/>
      <c r="E31" s="342"/>
      <c r="G31" s="409" t="str">
        <f>W7</f>
        <v>ＳＡＫＵＲＡ　ＦＯＯＴＢＡＬＬ　ＣＬＵＢ　Ｊｒ</v>
      </c>
      <c r="H31" s="409"/>
      <c r="I31" s="409"/>
      <c r="J31" s="409"/>
      <c r="K31" s="409"/>
      <c r="L31" s="409"/>
      <c r="M31" s="409"/>
      <c r="N31" s="344">
        <f>P31+P32</f>
        <v>0</v>
      </c>
      <c r="O31" s="345" t="s">
        <v>486</v>
      </c>
      <c r="P31" s="12">
        <v>0</v>
      </c>
      <c r="Q31" s="22" t="s">
        <v>510</v>
      </c>
      <c r="R31" s="12">
        <v>0</v>
      </c>
      <c r="S31" s="345" t="s">
        <v>488</v>
      </c>
      <c r="T31" s="344">
        <f>R31+R32</f>
        <v>0</v>
      </c>
      <c r="U31" s="343" t="str">
        <f>AA7</f>
        <v>Ｋ－ＷＥＳＴ．ＦＣ２００１</v>
      </c>
      <c r="V31" s="343"/>
      <c r="W31" s="343"/>
      <c r="X31" s="343"/>
      <c r="Y31" s="343"/>
      <c r="Z31" s="343"/>
      <c r="AA31" s="343"/>
      <c r="AB31" s="297" t="s">
        <v>479</v>
      </c>
      <c r="AC31" s="340" t="s">
        <v>495</v>
      </c>
      <c r="AD31" s="340" t="s">
        <v>496</v>
      </c>
      <c r="AE31" s="340" t="s">
        <v>497</v>
      </c>
      <c r="AF31" s="340">
        <v>1</v>
      </c>
      <c r="AG31" s="299" t="s">
        <v>483</v>
      </c>
    </row>
    <row r="32" spans="1:33" ht="20.100000000000001" customHeight="1" x14ac:dyDescent="0.15">
      <c r="A32" s="7"/>
      <c r="B32" s="341"/>
      <c r="C32" s="342"/>
      <c r="D32" s="342"/>
      <c r="E32" s="342"/>
      <c r="G32" s="409"/>
      <c r="H32" s="409"/>
      <c r="I32" s="409"/>
      <c r="J32" s="409"/>
      <c r="K32" s="409"/>
      <c r="L32" s="409"/>
      <c r="M32" s="409"/>
      <c r="N32" s="344"/>
      <c r="O32" s="345"/>
      <c r="P32" s="12">
        <v>0</v>
      </c>
      <c r="Q32" s="22" t="s">
        <v>510</v>
      </c>
      <c r="R32" s="12">
        <v>0</v>
      </c>
      <c r="S32" s="345"/>
      <c r="T32" s="344"/>
      <c r="U32" s="343"/>
      <c r="V32" s="343"/>
      <c r="W32" s="343"/>
      <c r="X32" s="343"/>
      <c r="Y32" s="343"/>
      <c r="Z32" s="343"/>
      <c r="AA32" s="343"/>
      <c r="AB32" s="297"/>
      <c r="AC32" s="340"/>
      <c r="AD32" s="340"/>
      <c r="AE32" s="340"/>
      <c r="AF32" s="340"/>
      <c r="AG32" s="299"/>
    </row>
    <row r="33" spans="1:33" ht="20.100000000000001" customHeight="1" x14ac:dyDescent="0.15">
      <c r="B33" s="44"/>
      <c r="C33" s="23"/>
      <c r="D33" s="23"/>
      <c r="E33" s="23"/>
      <c r="G33" s="45"/>
      <c r="H33" s="45"/>
      <c r="I33" s="45"/>
      <c r="J33" s="45"/>
      <c r="K33" s="45"/>
      <c r="L33" s="45"/>
      <c r="M33" s="45"/>
      <c r="N33" s="21"/>
      <c r="O33" s="119"/>
      <c r="P33" s="45"/>
      <c r="Q33" s="22"/>
      <c r="R33" s="10"/>
      <c r="S33" s="119"/>
      <c r="T33" s="21"/>
      <c r="U33" s="45"/>
      <c r="V33" s="45"/>
      <c r="W33" s="45"/>
      <c r="X33" s="45"/>
      <c r="Y33" s="45"/>
      <c r="Z33" s="45"/>
      <c r="AA33" s="45"/>
      <c r="AB33" s="86"/>
      <c r="AC33" s="86"/>
      <c r="AF33" s="86"/>
      <c r="AG33" s="86"/>
    </row>
    <row r="34" spans="1:33" ht="20.100000000000001" customHeight="1" x14ac:dyDescent="0.15">
      <c r="C34" s="304" t="str">
        <f>J3</f>
        <v>C</v>
      </c>
      <c r="D34" s="305"/>
      <c r="E34" s="305"/>
      <c r="F34" s="306"/>
      <c r="G34" s="383" t="str">
        <f>C36</f>
        <v>波立フットボールクラブ</v>
      </c>
      <c r="H34" s="384"/>
      <c r="I34" s="379" t="str">
        <f>C38</f>
        <v>ＦＣスポルト宇都宮</v>
      </c>
      <c r="J34" s="380"/>
      <c r="K34" s="389" t="str">
        <f>C40</f>
        <v>ＫＯＨＡＲＵ　ＰＲＯＵＤ栃木フットボールクラブ</v>
      </c>
      <c r="L34" s="390"/>
      <c r="M34" s="324" t="s">
        <v>503</v>
      </c>
      <c r="N34" s="324" t="s">
        <v>504</v>
      </c>
      <c r="O34" s="324" t="s">
        <v>511</v>
      </c>
      <c r="P34" s="324" t="s">
        <v>505</v>
      </c>
      <c r="R34" s="326" t="str">
        <f>W3</f>
        <v>CC</v>
      </c>
      <c r="S34" s="327"/>
      <c r="T34" s="327"/>
      <c r="U34" s="328"/>
      <c r="V34" s="336" t="str">
        <f>R36</f>
        <v>ＪＦＣファイターズ</v>
      </c>
      <c r="W34" s="337"/>
      <c r="X34" s="332" t="str">
        <f>R38</f>
        <v>ＳＡＫＵＲＡ　ＦＯＯＴＢＡＬＬ　ＣＬＵＢ　Ｊｒ</v>
      </c>
      <c r="Y34" s="333"/>
      <c r="Z34" s="383" t="str">
        <f>R40</f>
        <v>Ｋ－ＷＥＳＴ．ＦＣ２００１</v>
      </c>
      <c r="AA34" s="384"/>
      <c r="AB34" s="324" t="s">
        <v>503</v>
      </c>
      <c r="AC34" s="324" t="s">
        <v>504</v>
      </c>
      <c r="AD34" s="324" t="s">
        <v>511</v>
      </c>
      <c r="AE34" s="324" t="s">
        <v>505</v>
      </c>
    </row>
    <row r="35" spans="1:33" ht="20.100000000000001" customHeight="1" x14ac:dyDescent="0.15">
      <c r="C35" s="307"/>
      <c r="D35" s="308"/>
      <c r="E35" s="308"/>
      <c r="F35" s="309"/>
      <c r="G35" s="385"/>
      <c r="H35" s="386"/>
      <c r="I35" s="381"/>
      <c r="J35" s="382"/>
      <c r="K35" s="391"/>
      <c r="L35" s="392"/>
      <c r="M35" s="325"/>
      <c r="N35" s="325"/>
      <c r="O35" s="325"/>
      <c r="P35" s="325"/>
      <c r="R35" s="329"/>
      <c r="S35" s="330"/>
      <c r="T35" s="330"/>
      <c r="U35" s="331"/>
      <c r="V35" s="338"/>
      <c r="W35" s="339"/>
      <c r="X35" s="334"/>
      <c r="Y35" s="335"/>
      <c r="Z35" s="385"/>
      <c r="AA35" s="386"/>
      <c r="AB35" s="325"/>
      <c r="AC35" s="325"/>
      <c r="AD35" s="325"/>
      <c r="AE35" s="325"/>
    </row>
    <row r="36" spans="1:33" ht="20.100000000000001" customHeight="1" x14ac:dyDescent="0.15">
      <c r="C36" s="304" t="str">
        <f>F7</f>
        <v>波立フットボールクラブ</v>
      </c>
      <c r="D36" s="305"/>
      <c r="E36" s="305"/>
      <c r="F36" s="306"/>
      <c r="G36" s="399"/>
      <c r="H36" s="400"/>
      <c r="I36" s="28">
        <f>N16</f>
        <v>0</v>
      </c>
      <c r="J36" s="28">
        <f>T16</f>
        <v>0</v>
      </c>
      <c r="K36" s="28">
        <f>N22</f>
        <v>0</v>
      </c>
      <c r="L36" s="28">
        <f>T22</f>
        <v>0</v>
      </c>
      <c r="M36" s="314">
        <f>COUNTIF(G37:L37,"○")*3+COUNTIF(G37:L37,"△")</f>
        <v>2</v>
      </c>
      <c r="N36" s="393">
        <f>O36-J36-L36</f>
        <v>0</v>
      </c>
      <c r="O36" s="393">
        <f>I36+K36</f>
        <v>0</v>
      </c>
      <c r="P36" s="395"/>
      <c r="R36" s="304" t="str">
        <f>S7</f>
        <v>ＪＦＣファイターズ</v>
      </c>
      <c r="S36" s="305"/>
      <c r="T36" s="305"/>
      <c r="U36" s="306"/>
      <c r="V36" s="399"/>
      <c r="W36" s="400"/>
      <c r="X36" s="28">
        <f>N19</f>
        <v>0</v>
      </c>
      <c r="Y36" s="28">
        <f>T19</f>
        <v>0</v>
      </c>
      <c r="Z36" s="28">
        <f>N25</f>
        <v>0</v>
      </c>
      <c r="AA36" s="28">
        <f>T25</f>
        <v>0</v>
      </c>
      <c r="AB36" s="314">
        <f>COUNTIF(V37:AA37,"○")*3+COUNTIF(V37:AA37,"△")</f>
        <v>2</v>
      </c>
      <c r="AC36" s="393">
        <f>AD36-Y36-AA36</f>
        <v>0</v>
      </c>
      <c r="AD36" s="393">
        <f>X36+Z36</f>
        <v>0</v>
      </c>
      <c r="AE36" s="395"/>
    </row>
    <row r="37" spans="1:33" ht="20.100000000000001" customHeight="1" x14ac:dyDescent="0.15">
      <c r="C37" s="307"/>
      <c r="D37" s="308"/>
      <c r="E37" s="308"/>
      <c r="F37" s="309"/>
      <c r="G37" s="401"/>
      <c r="H37" s="402"/>
      <c r="I37" s="397" t="str">
        <f>IF(I36&gt;J36,"○",IF(I36&lt;J36,"×",IF(I36=J36,"△")))</f>
        <v>△</v>
      </c>
      <c r="J37" s="398"/>
      <c r="K37" s="397" t="str">
        <f>IF(K36&gt;L36,"○",IF(K36&lt;L36,"×",IF(K36=L36,"△")))</f>
        <v>△</v>
      </c>
      <c r="L37" s="398"/>
      <c r="M37" s="315"/>
      <c r="N37" s="394"/>
      <c r="O37" s="394"/>
      <c r="P37" s="396"/>
      <c r="R37" s="307"/>
      <c r="S37" s="308"/>
      <c r="T37" s="308"/>
      <c r="U37" s="309"/>
      <c r="V37" s="401"/>
      <c r="W37" s="402"/>
      <c r="X37" s="397" t="str">
        <f>IF(X36&gt;Y36,"○",IF(X36&lt;Y36,"×",IF(X36=Y36,"△")))</f>
        <v>△</v>
      </c>
      <c r="Y37" s="398"/>
      <c r="Z37" s="397" t="str">
        <f t="shared" ref="Z37" si="0">IF(Z36&gt;AA36,"○",IF(Z36&lt;AA36,"×",IF(Z36=AA36,"△")))</f>
        <v>△</v>
      </c>
      <c r="AA37" s="398"/>
      <c r="AB37" s="315"/>
      <c r="AC37" s="394"/>
      <c r="AD37" s="394"/>
      <c r="AE37" s="396"/>
    </row>
    <row r="38" spans="1:33" ht="20.100000000000001" customHeight="1" x14ac:dyDescent="0.15">
      <c r="C38" s="304" t="str">
        <f>J7</f>
        <v>ＦＣスポルト宇都宮</v>
      </c>
      <c r="D38" s="305"/>
      <c r="E38" s="305"/>
      <c r="F38" s="306"/>
      <c r="G38" s="28">
        <f>J36</f>
        <v>0</v>
      </c>
      <c r="H38" s="28">
        <f>I36</f>
        <v>0</v>
      </c>
      <c r="I38" s="399"/>
      <c r="J38" s="400"/>
      <c r="K38" s="28">
        <f>N28</f>
        <v>0</v>
      </c>
      <c r="L38" s="28">
        <f>T28</f>
        <v>0</v>
      </c>
      <c r="M38" s="314">
        <f>COUNTIF(G39:L39,"○")*3+COUNTIF(G39:L39,"△")</f>
        <v>2</v>
      </c>
      <c r="N38" s="393">
        <f>O38-H38-L38</f>
        <v>0</v>
      </c>
      <c r="O38" s="393">
        <f>G38+K38</f>
        <v>0</v>
      </c>
      <c r="P38" s="395"/>
      <c r="R38" s="403" t="str">
        <f>W7</f>
        <v>ＳＡＫＵＲＡ　ＦＯＯＴＢＡＬＬ　ＣＬＵＢ　Ｊｒ</v>
      </c>
      <c r="S38" s="404"/>
      <c r="T38" s="404"/>
      <c r="U38" s="405"/>
      <c r="V38" s="28">
        <f>Y36</f>
        <v>0</v>
      </c>
      <c r="W38" s="28">
        <f>X36</f>
        <v>0</v>
      </c>
      <c r="X38" s="399"/>
      <c r="Y38" s="400"/>
      <c r="Z38" s="28">
        <f>N31</f>
        <v>0</v>
      </c>
      <c r="AA38" s="28">
        <f>T31</f>
        <v>0</v>
      </c>
      <c r="AB38" s="314">
        <f>COUNTIF(V39:AA39,"○")*3+COUNTIF(V39:AA39,"△")</f>
        <v>2</v>
      </c>
      <c r="AC38" s="393">
        <f>AD38-W38-AA38</f>
        <v>0</v>
      </c>
      <c r="AD38" s="393">
        <f>V38+Z38</f>
        <v>0</v>
      </c>
      <c r="AE38" s="395"/>
    </row>
    <row r="39" spans="1:33" ht="20.100000000000001" customHeight="1" x14ac:dyDescent="0.15">
      <c r="C39" s="307"/>
      <c r="D39" s="308"/>
      <c r="E39" s="308"/>
      <c r="F39" s="309"/>
      <c r="G39" s="397" t="str">
        <f>IF(G38&gt;H38,"○",IF(G38&lt;H38,"×",IF(G38=H38,"△")))</f>
        <v>△</v>
      </c>
      <c r="H39" s="398"/>
      <c r="I39" s="401"/>
      <c r="J39" s="402"/>
      <c r="K39" s="397" t="str">
        <f>IF(K38&gt;L38,"○",IF(K38&lt;L38,"×",IF(K38=L38,"△")))</f>
        <v>△</v>
      </c>
      <c r="L39" s="398"/>
      <c r="M39" s="315"/>
      <c r="N39" s="394"/>
      <c r="O39" s="394"/>
      <c r="P39" s="396"/>
      <c r="R39" s="406"/>
      <c r="S39" s="407"/>
      <c r="T39" s="407"/>
      <c r="U39" s="408"/>
      <c r="V39" s="397" t="str">
        <f>IF(V38&gt;W38,"○",IF(V38&lt;W38,"×",IF(V38=W38,"△")))</f>
        <v>△</v>
      </c>
      <c r="W39" s="398"/>
      <c r="X39" s="401"/>
      <c r="Y39" s="402"/>
      <c r="Z39" s="397" t="str">
        <f t="shared" ref="Z39" si="1">IF(Z38&gt;AA38,"○",IF(Z38&lt;AA38,"×",IF(Z38=AA38,"△")))</f>
        <v>△</v>
      </c>
      <c r="AA39" s="398"/>
      <c r="AB39" s="315"/>
      <c r="AC39" s="394"/>
      <c r="AD39" s="394"/>
      <c r="AE39" s="396"/>
    </row>
    <row r="40" spans="1:33" ht="20.100000000000001" customHeight="1" x14ac:dyDescent="0.15">
      <c r="C40" s="403" t="str">
        <f>N7</f>
        <v>ＫＯＨＡＲＵ　ＰＲＯＵＤ栃木フットボールクラブ</v>
      </c>
      <c r="D40" s="404"/>
      <c r="E40" s="404"/>
      <c r="F40" s="405"/>
      <c r="G40" s="28">
        <f>L36</f>
        <v>0</v>
      </c>
      <c r="H40" s="28">
        <f>K36</f>
        <v>0</v>
      </c>
      <c r="I40" s="28">
        <f>L38</f>
        <v>0</v>
      </c>
      <c r="J40" s="28">
        <f>K38</f>
        <v>0</v>
      </c>
      <c r="K40" s="399"/>
      <c r="L40" s="400"/>
      <c r="M40" s="314">
        <f>COUNTIF(G41:L41,"○")*3+COUNTIF(G41:L41,"△")</f>
        <v>2</v>
      </c>
      <c r="N40" s="393">
        <f>O40-H40-J40</f>
        <v>0</v>
      </c>
      <c r="O40" s="393">
        <f>G40+I40</f>
        <v>0</v>
      </c>
      <c r="P40" s="395"/>
      <c r="R40" s="304" t="str">
        <f>AA7</f>
        <v>Ｋ－ＷＥＳＴ．ＦＣ２００１</v>
      </c>
      <c r="S40" s="305"/>
      <c r="T40" s="305"/>
      <c r="U40" s="306"/>
      <c r="V40" s="28">
        <f>AA36</f>
        <v>0</v>
      </c>
      <c r="W40" s="28">
        <f>Z36</f>
        <v>0</v>
      </c>
      <c r="X40" s="28">
        <f>AA38</f>
        <v>0</v>
      </c>
      <c r="Y40" s="28">
        <f>Z38</f>
        <v>0</v>
      </c>
      <c r="Z40" s="399"/>
      <c r="AA40" s="400"/>
      <c r="AB40" s="314">
        <f>COUNTIF(V41:AA41,"○")*3+COUNTIF(V41:AA41,"△")</f>
        <v>2</v>
      </c>
      <c r="AC40" s="393">
        <f>AD40-W40-Y40</f>
        <v>0</v>
      </c>
      <c r="AD40" s="393">
        <f>V40+X40</f>
        <v>0</v>
      </c>
      <c r="AE40" s="395"/>
    </row>
    <row r="41" spans="1:33" ht="20.100000000000001" customHeight="1" x14ac:dyDescent="0.15">
      <c r="C41" s="406"/>
      <c r="D41" s="407"/>
      <c r="E41" s="407"/>
      <c r="F41" s="408"/>
      <c r="G41" s="397" t="str">
        <f>IF(G40&gt;H40,"○",IF(G40&lt;H40,"×",IF(G40=H40,"△")))</f>
        <v>△</v>
      </c>
      <c r="H41" s="398"/>
      <c r="I41" s="397" t="str">
        <f>IF(I40&gt;J40,"○",IF(I40&lt;J40,"×",IF(I40=J40,"△")))</f>
        <v>△</v>
      </c>
      <c r="J41" s="398"/>
      <c r="K41" s="401"/>
      <c r="L41" s="402"/>
      <c r="M41" s="315"/>
      <c r="N41" s="394"/>
      <c r="O41" s="394"/>
      <c r="P41" s="396"/>
      <c r="R41" s="307"/>
      <c r="S41" s="308"/>
      <c r="T41" s="308"/>
      <c r="U41" s="309"/>
      <c r="V41" s="397" t="str">
        <f>IF(V40&gt;W40,"○",IF(V40&lt;W40,"×",IF(V40=W40,"△")))</f>
        <v>△</v>
      </c>
      <c r="W41" s="398"/>
      <c r="X41" s="397" t="str">
        <f>IF(X40&gt;Y40,"○",IF(X40&lt;Y40,"×",IF(X40=Y40,"△")))</f>
        <v>△</v>
      </c>
      <c r="Y41" s="398"/>
      <c r="Z41" s="401"/>
      <c r="AA41" s="402"/>
      <c r="AB41" s="315"/>
      <c r="AC41" s="394"/>
      <c r="AD41" s="394"/>
      <c r="AE41" s="396"/>
    </row>
    <row r="42" spans="1:33" ht="20.100000000000001" customHeight="1" x14ac:dyDescent="0.15"/>
    <row r="43" spans="1:33" ht="20.100000000000001" customHeight="1" x14ac:dyDescent="0.15"/>
    <row r="44" spans="1:33" ht="21.95" customHeight="1" x14ac:dyDescent="0.15">
      <c r="A44" s="354" t="str">
        <f>U12組合せ①!B3</f>
        <v>■第1日  2月26日  一次リーグ</v>
      </c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N44" s="355" t="s">
        <v>516</v>
      </c>
      <c r="O44" s="355"/>
      <c r="P44" s="355"/>
      <c r="Q44" s="355"/>
      <c r="R44" s="355"/>
      <c r="T44" s="356" t="s">
        <v>517</v>
      </c>
      <c r="U44" s="356"/>
      <c r="V44" s="356"/>
      <c r="W44" s="356"/>
      <c r="X44" s="357" t="str">
        <f>U12組合せ①!BD6</f>
        <v>鬼怒自然公園サッカー場（クレー）D</v>
      </c>
      <c r="Y44" s="357"/>
      <c r="Z44" s="357"/>
      <c r="AA44" s="357"/>
      <c r="AB44" s="357"/>
      <c r="AC44" s="357"/>
      <c r="AD44" s="357"/>
      <c r="AE44" s="357"/>
      <c r="AF44" s="357"/>
      <c r="AG44" s="357"/>
    </row>
    <row r="45" spans="1:33" ht="20.100000000000001" customHeight="1" x14ac:dyDescent="0.15">
      <c r="A45" s="117"/>
      <c r="B45" s="117"/>
      <c r="C45" s="117"/>
      <c r="D45" s="117"/>
      <c r="E45" s="117"/>
      <c r="F45" s="117"/>
      <c r="G45" s="117"/>
      <c r="H45" s="14"/>
      <c r="I45" s="115"/>
      <c r="J45" s="115"/>
      <c r="K45" s="115"/>
      <c r="L45" s="115"/>
      <c r="N45" s="115"/>
      <c r="O45" s="115"/>
      <c r="P45" s="115"/>
      <c r="Q45" s="115"/>
      <c r="R45" s="115"/>
      <c r="T45" s="87"/>
      <c r="U45" s="87"/>
      <c r="V45" s="87"/>
      <c r="W45" s="87"/>
      <c r="X45" s="116"/>
      <c r="Y45" s="116"/>
      <c r="AA45" s="20"/>
      <c r="AB45" s="100"/>
      <c r="AC45" s="100"/>
      <c r="AD45" s="100"/>
      <c r="AE45" s="100"/>
      <c r="AF45" s="100"/>
      <c r="AG45" s="100"/>
    </row>
    <row r="46" spans="1:33" ht="20.100000000000001" customHeight="1" x14ac:dyDescent="0.15">
      <c r="F46" s="29"/>
      <c r="J46" s="358" t="s">
        <v>518</v>
      </c>
      <c r="K46" s="358"/>
      <c r="W46" s="358" t="s">
        <v>519</v>
      </c>
      <c r="X46" s="358"/>
      <c r="Z46" s="20"/>
      <c r="AA46" s="20"/>
      <c r="AB46" s="100"/>
      <c r="AC46" s="100"/>
      <c r="AD46" s="100"/>
      <c r="AE46" s="100"/>
      <c r="AF46" s="100"/>
      <c r="AG46" s="100"/>
    </row>
    <row r="47" spans="1:33" ht="20.100000000000001" customHeight="1" x14ac:dyDescent="0.15">
      <c r="G47" s="2"/>
      <c r="H47" s="2"/>
      <c r="I47" s="2"/>
      <c r="J47" s="3"/>
      <c r="K47" s="2"/>
      <c r="L47" s="2"/>
      <c r="M47" s="2"/>
      <c r="N47" s="2"/>
      <c r="T47" s="2"/>
      <c r="U47" s="2"/>
      <c r="V47" s="2"/>
      <c r="W47" s="2"/>
      <c r="X47" s="19"/>
      <c r="Y47" s="2"/>
      <c r="Z47" s="20"/>
      <c r="AA47" s="20"/>
      <c r="AB47" s="100"/>
      <c r="AC47" s="100"/>
      <c r="AD47" s="100"/>
      <c r="AE47" s="100"/>
      <c r="AF47" s="100"/>
      <c r="AG47" s="100"/>
    </row>
    <row r="48" spans="1:33" ht="20.100000000000001" customHeight="1" x14ac:dyDescent="0.15">
      <c r="F48" s="4"/>
      <c r="H48" s="5"/>
      <c r="J48" s="6"/>
      <c r="K48" s="5"/>
      <c r="N48" s="4"/>
      <c r="S48" s="4"/>
      <c r="V48" s="5"/>
      <c r="W48" s="6"/>
      <c r="Y48" s="5"/>
      <c r="Z48" s="5"/>
      <c r="AA48" s="6"/>
      <c r="AB48" s="17"/>
    </row>
    <row r="49" spans="1:33" ht="20.100000000000001" customHeight="1" x14ac:dyDescent="0.15">
      <c r="B49" s="359"/>
      <c r="C49" s="359"/>
      <c r="D49" s="7"/>
      <c r="E49" s="7"/>
      <c r="F49" s="250">
        <v>1</v>
      </c>
      <c r="G49" s="250"/>
      <c r="H49" s="11"/>
      <c r="I49" s="11"/>
      <c r="J49" s="250">
        <v>2</v>
      </c>
      <c r="K49" s="250"/>
      <c r="L49" s="11"/>
      <c r="M49" s="11"/>
      <c r="N49" s="250">
        <v>3</v>
      </c>
      <c r="O49" s="250"/>
      <c r="P49" s="26"/>
      <c r="Q49" s="11"/>
      <c r="R49" s="11"/>
      <c r="S49" s="250">
        <v>4</v>
      </c>
      <c r="T49" s="250"/>
      <c r="U49" s="11"/>
      <c r="V49" s="11"/>
      <c r="W49" s="250">
        <v>5</v>
      </c>
      <c r="X49" s="250"/>
      <c r="Y49" s="11"/>
      <c r="Z49" s="11"/>
      <c r="AA49" s="250">
        <v>6</v>
      </c>
      <c r="AB49" s="250"/>
      <c r="AC49" s="7"/>
      <c r="AD49" s="7"/>
      <c r="AE49" s="360"/>
      <c r="AF49" s="361"/>
    </row>
    <row r="50" spans="1:33" ht="20.100000000000001" customHeight="1" x14ac:dyDescent="0.15">
      <c r="B50" s="347"/>
      <c r="C50" s="347"/>
      <c r="D50" s="8"/>
      <c r="E50" s="8"/>
      <c r="F50" s="410" t="str">
        <f>U12組合せ①!BE10</f>
        <v>ＮＰＯ法人サウス宇都宮スポーツクラブ</v>
      </c>
      <c r="G50" s="410"/>
      <c r="H50" s="8"/>
      <c r="I50" s="8"/>
      <c r="J50" s="350" t="str">
        <f>U12組合せ①!BG10</f>
        <v>壬生ＦＣユナイテッド</v>
      </c>
      <c r="K50" s="350"/>
      <c r="L50" s="8"/>
      <c r="M50" s="8"/>
      <c r="N50" s="411" t="str">
        <f>U12組合せ①!BI10</f>
        <v>ＦＣアリーバビクトリー</v>
      </c>
      <c r="O50" s="411"/>
      <c r="P50" s="9"/>
      <c r="Q50" s="8"/>
      <c r="R50" s="8"/>
      <c r="S50" s="410" t="str">
        <f>U12組合せ①!BL10</f>
        <v>野原グランディオスＦＣ</v>
      </c>
      <c r="T50" s="410"/>
      <c r="U50" s="8"/>
      <c r="V50" s="8"/>
      <c r="W50" s="350" t="str">
        <f>U12組合せ①!BN10</f>
        <v>ＦＣがむしゃら</v>
      </c>
      <c r="X50" s="350"/>
      <c r="Y50" s="8"/>
      <c r="Z50" s="8"/>
      <c r="AA50" s="350" t="str">
        <f>U12組合せ①!BP10</f>
        <v>宝木キッカーズ</v>
      </c>
      <c r="AB50" s="350"/>
      <c r="AC50" s="8"/>
      <c r="AD50" s="8"/>
      <c r="AE50" s="352"/>
      <c r="AF50" s="353"/>
    </row>
    <row r="51" spans="1:33" ht="20.100000000000001" customHeight="1" x14ac:dyDescent="0.15">
      <c r="B51" s="347"/>
      <c r="C51" s="347"/>
      <c r="D51" s="8"/>
      <c r="E51" s="8"/>
      <c r="F51" s="410"/>
      <c r="G51" s="410"/>
      <c r="H51" s="8"/>
      <c r="I51" s="8"/>
      <c r="J51" s="350"/>
      <c r="K51" s="350"/>
      <c r="L51" s="8"/>
      <c r="M51" s="8"/>
      <c r="N51" s="411"/>
      <c r="O51" s="411"/>
      <c r="P51" s="9"/>
      <c r="Q51" s="8"/>
      <c r="R51" s="8"/>
      <c r="S51" s="410"/>
      <c r="T51" s="410"/>
      <c r="U51" s="8"/>
      <c r="V51" s="8"/>
      <c r="W51" s="350"/>
      <c r="X51" s="350"/>
      <c r="Y51" s="8"/>
      <c r="Z51" s="8"/>
      <c r="AA51" s="350"/>
      <c r="AB51" s="350"/>
      <c r="AC51" s="8"/>
      <c r="AD51" s="8"/>
      <c r="AE51" s="352"/>
      <c r="AF51" s="353"/>
    </row>
    <row r="52" spans="1:33" ht="20.100000000000001" customHeight="1" x14ac:dyDescent="0.15">
      <c r="B52" s="347"/>
      <c r="C52" s="347"/>
      <c r="D52" s="8"/>
      <c r="E52" s="8"/>
      <c r="F52" s="410"/>
      <c r="G52" s="410"/>
      <c r="H52" s="8"/>
      <c r="I52" s="8"/>
      <c r="J52" s="350"/>
      <c r="K52" s="350"/>
      <c r="L52" s="8"/>
      <c r="M52" s="8"/>
      <c r="N52" s="411"/>
      <c r="O52" s="411"/>
      <c r="P52" s="9"/>
      <c r="Q52" s="8"/>
      <c r="R52" s="8"/>
      <c r="S52" s="410"/>
      <c r="T52" s="410"/>
      <c r="U52" s="8"/>
      <c r="V52" s="8"/>
      <c r="W52" s="350"/>
      <c r="X52" s="350"/>
      <c r="Y52" s="8"/>
      <c r="Z52" s="8"/>
      <c r="AA52" s="350"/>
      <c r="AB52" s="350"/>
      <c r="AC52" s="8"/>
      <c r="AD52" s="8"/>
      <c r="AE52" s="352"/>
      <c r="AF52" s="353"/>
    </row>
    <row r="53" spans="1:33" ht="20.100000000000001" customHeight="1" x14ac:dyDescent="0.15">
      <c r="B53" s="347"/>
      <c r="C53" s="347"/>
      <c r="D53" s="8"/>
      <c r="E53" s="8"/>
      <c r="F53" s="410"/>
      <c r="G53" s="410"/>
      <c r="H53" s="8"/>
      <c r="I53" s="8"/>
      <c r="J53" s="350"/>
      <c r="K53" s="350"/>
      <c r="L53" s="8"/>
      <c r="M53" s="8"/>
      <c r="N53" s="411"/>
      <c r="O53" s="411"/>
      <c r="P53" s="9"/>
      <c r="Q53" s="8"/>
      <c r="R53" s="8"/>
      <c r="S53" s="410"/>
      <c r="T53" s="410"/>
      <c r="U53" s="8"/>
      <c r="V53" s="8"/>
      <c r="W53" s="350"/>
      <c r="X53" s="350"/>
      <c r="Y53" s="8"/>
      <c r="Z53" s="8"/>
      <c r="AA53" s="350"/>
      <c r="AB53" s="350"/>
      <c r="AC53" s="8"/>
      <c r="AD53" s="8"/>
      <c r="AE53" s="352"/>
      <c r="AF53" s="353"/>
    </row>
    <row r="54" spans="1:33" ht="20.100000000000001" customHeight="1" x14ac:dyDescent="0.15">
      <c r="B54" s="347"/>
      <c r="C54" s="347"/>
      <c r="D54" s="8"/>
      <c r="E54" s="8"/>
      <c r="F54" s="410"/>
      <c r="G54" s="410"/>
      <c r="H54" s="8"/>
      <c r="I54" s="8"/>
      <c r="J54" s="350"/>
      <c r="K54" s="350"/>
      <c r="L54" s="8"/>
      <c r="M54" s="8"/>
      <c r="N54" s="411"/>
      <c r="O54" s="411"/>
      <c r="P54" s="9"/>
      <c r="Q54" s="8"/>
      <c r="R54" s="8"/>
      <c r="S54" s="410"/>
      <c r="T54" s="410"/>
      <c r="U54" s="8"/>
      <c r="V54" s="8"/>
      <c r="W54" s="350"/>
      <c r="X54" s="350"/>
      <c r="Y54" s="8"/>
      <c r="Z54" s="8"/>
      <c r="AA54" s="350"/>
      <c r="AB54" s="350"/>
      <c r="AC54" s="8"/>
      <c r="AD54" s="8"/>
      <c r="AE54" s="352"/>
      <c r="AF54" s="353"/>
    </row>
    <row r="55" spans="1:33" ht="20.100000000000001" customHeight="1" x14ac:dyDescent="0.15">
      <c r="B55" s="347"/>
      <c r="C55" s="347"/>
      <c r="D55" s="8"/>
      <c r="E55" s="8"/>
      <c r="F55" s="410"/>
      <c r="G55" s="410"/>
      <c r="H55" s="8"/>
      <c r="I55" s="8"/>
      <c r="J55" s="350"/>
      <c r="K55" s="350"/>
      <c r="L55" s="8"/>
      <c r="M55" s="8"/>
      <c r="N55" s="411"/>
      <c r="O55" s="411"/>
      <c r="P55" s="9"/>
      <c r="Q55" s="8"/>
      <c r="R55" s="8"/>
      <c r="S55" s="410"/>
      <c r="T55" s="410"/>
      <c r="U55" s="8"/>
      <c r="V55" s="8"/>
      <c r="W55" s="350"/>
      <c r="X55" s="350"/>
      <c r="Y55" s="8"/>
      <c r="Z55" s="8"/>
      <c r="AA55" s="350"/>
      <c r="AB55" s="350"/>
      <c r="AC55" s="8"/>
      <c r="AD55" s="8"/>
      <c r="AE55" s="352"/>
      <c r="AF55" s="353"/>
    </row>
    <row r="56" spans="1:33" ht="20.100000000000001" customHeight="1" x14ac:dyDescent="0.15">
      <c r="B56" s="347"/>
      <c r="C56" s="347"/>
      <c r="D56" s="9"/>
      <c r="E56" s="9"/>
      <c r="F56" s="410"/>
      <c r="G56" s="410"/>
      <c r="H56" s="9"/>
      <c r="I56" s="9"/>
      <c r="J56" s="350"/>
      <c r="K56" s="350"/>
      <c r="L56" s="9"/>
      <c r="M56" s="9"/>
      <c r="N56" s="411"/>
      <c r="O56" s="411"/>
      <c r="P56" s="9"/>
      <c r="Q56" s="9"/>
      <c r="R56" s="9"/>
      <c r="S56" s="410"/>
      <c r="T56" s="410"/>
      <c r="U56" s="9"/>
      <c r="V56" s="9"/>
      <c r="W56" s="350"/>
      <c r="X56" s="350"/>
      <c r="Y56" s="9"/>
      <c r="Z56" s="9"/>
      <c r="AA56" s="350"/>
      <c r="AB56" s="350"/>
      <c r="AC56" s="9"/>
      <c r="AD56" s="9"/>
      <c r="AE56" s="352"/>
      <c r="AF56" s="353"/>
    </row>
    <row r="57" spans="1:33" ht="20.100000000000001" customHeight="1" x14ac:dyDescent="0.15">
      <c r="B57" s="347"/>
      <c r="C57" s="347"/>
      <c r="D57" s="9"/>
      <c r="E57" s="9"/>
      <c r="F57" s="410"/>
      <c r="G57" s="410"/>
      <c r="H57" s="9"/>
      <c r="I57" s="9"/>
      <c r="J57" s="350"/>
      <c r="K57" s="350"/>
      <c r="L57" s="9"/>
      <c r="M57" s="9"/>
      <c r="N57" s="411"/>
      <c r="O57" s="411"/>
      <c r="P57" s="9"/>
      <c r="Q57" s="9"/>
      <c r="R57" s="9"/>
      <c r="S57" s="410"/>
      <c r="T57" s="410"/>
      <c r="U57" s="9"/>
      <c r="V57" s="9"/>
      <c r="W57" s="350"/>
      <c r="X57" s="350"/>
      <c r="Y57" s="9"/>
      <c r="Z57" s="9"/>
      <c r="AA57" s="350"/>
      <c r="AB57" s="350"/>
      <c r="AC57" s="9"/>
      <c r="AD57" s="9"/>
      <c r="AE57" s="352"/>
      <c r="AF57" s="353"/>
    </row>
    <row r="58" spans="1:33" ht="20.100000000000001" customHeight="1" x14ac:dyDescent="0.15">
      <c r="C58" s="86"/>
      <c r="D58" s="86"/>
      <c r="G58" s="86"/>
      <c r="H58" s="86"/>
      <c r="K58" s="86"/>
      <c r="L58" s="86"/>
      <c r="O58" s="86"/>
      <c r="P58" s="86"/>
      <c r="T58" s="86"/>
      <c r="U58" s="86"/>
      <c r="X58" s="86"/>
      <c r="Y58" s="86"/>
      <c r="AB58" s="120" t="s">
        <v>479</v>
      </c>
      <c r="AC58" s="18" t="s">
        <v>480</v>
      </c>
      <c r="AD58" s="18" t="s">
        <v>481</v>
      </c>
      <c r="AE58" s="18" t="s">
        <v>481</v>
      </c>
      <c r="AF58" s="18" t="s">
        <v>482</v>
      </c>
      <c r="AG58" s="103" t="s">
        <v>483</v>
      </c>
    </row>
    <row r="59" spans="1:33" ht="20.100000000000001" customHeight="1" x14ac:dyDescent="0.15">
      <c r="A59" s="7"/>
      <c r="B59" s="341" t="s">
        <v>485</v>
      </c>
      <c r="C59" s="342">
        <v>0.39583333333333331</v>
      </c>
      <c r="D59" s="342"/>
      <c r="E59" s="342"/>
      <c r="G59" s="409" t="str">
        <f>F50</f>
        <v>ＮＰＯ法人サウス宇都宮スポーツクラブ</v>
      </c>
      <c r="H59" s="409"/>
      <c r="I59" s="409"/>
      <c r="J59" s="409"/>
      <c r="K59" s="409"/>
      <c r="L59" s="409"/>
      <c r="M59" s="409"/>
      <c r="N59" s="344">
        <f>P59+P60</f>
        <v>0</v>
      </c>
      <c r="O59" s="345" t="s">
        <v>486</v>
      </c>
      <c r="P59" s="12">
        <v>0</v>
      </c>
      <c r="Q59" s="22" t="s">
        <v>510</v>
      </c>
      <c r="R59" s="12">
        <v>0</v>
      </c>
      <c r="S59" s="345" t="s">
        <v>488</v>
      </c>
      <c r="T59" s="344">
        <f>R59+R60</f>
        <v>0</v>
      </c>
      <c r="U59" s="343" t="str">
        <f>J50</f>
        <v>壬生ＦＣユナイテッド</v>
      </c>
      <c r="V59" s="343"/>
      <c r="W59" s="343"/>
      <c r="X59" s="343"/>
      <c r="Y59" s="343"/>
      <c r="Z59" s="343"/>
      <c r="AA59" s="343"/>
      <c r="AB59" s="297" t="s">
        <v>479</v>
      </c>
      <c r="AC59" s="340" t="s">
        <v>490</v>
      </c>
      <c r="AD59" s="340" t="s">
        <v>498</v>
      </c>
      <c r="AE59" s="340" t="s">
        <v>489</v>
      </c>
      <c r="AF59" s="340">
        <v>6</v>
      </c>
      <c r="AG59" s="299" t="s">
        <v>483</v>
      </c>
    </row>
    <row r="60" spans="1:33" ht="20.100000000000001" customHeight="1" x14ac:dyDescent="0.15">
      <c r="A60" s="7"/>
      <c r="B60" s="341"/>
      <c r="C60" s="342"/>
      <c r="D60" s="342"/>
      <c r="E60" s="342"/>
      <c r="G60" s="409"/>
      <c r="H60" s="409"/>
      <c r="I60" s="409"/>
      <c r="J60" s="409"/>
      <c r="K60" s="409"/>
      <c r="L60" s="409"/>
      <c r="M60" s="409"/>
      <c r="N60" s="344"/>
      <c r="O60" s="345"/>
      <c r="P60" s="12">
        <v>0</v>
      </c>
      <c r="Q60" s="22" t="s">
        <v>510</v>
      </c>
      <c r="R60" s="12">
        <v>0</v>
      </c>
      <c r="S60" s="345"/>
      <c r="T60" s="344"/>
      <c r="U60" s="343"/>
      <c r="V60" s="343"/>
      <c r="W60" s="343"/>
      <c r="X60" s="343"/>
      <c r="Y60" s="343"/>
      <c r="Z60" s="343"/>
      <c r="AA60" s="343"/>
      <c r="AB60" s="297"/>
      <c r="AC60" s="340"/>
      <c r="AD60" s="340"/>
      <c r="AE60" s="340"/>
      <c r="AF60" s="340"/>
      <c r="AG60" s="299"/>
    </row>
    <row r="61" spans="1:33" ht="20.100000000000001" customHeight="1" x14ac:dyDescent="0.15">
      <c r="C61" s="16"/>
      <c r="D61" s="16"/>
      <c r="E61" s="15"/>
      <c r="G61" s="45"/>
      <c r="H61" s="45"/>
      <c r="I61" s="10"/>
      <c r="J61" s="10"/>
      <c r="K61" s="45"/>
      <c r="L61" s="45"/>
      <c r="M61" s="10"/>
      <c r="N61" s="27"/>
      <c r="O61" s="45"/>
      <c r="P61" s="12"/>
      <c r="Q61" s="10"/>
      <c r="R61" s="27"/>
      <c r="S61" s="10"/>
      <c r="T61" s="12"/>
      <c r="U61" s="45"/>
      <c r="V61" s="10"/>
      <c r="W61" s="10"/>
      <c r="X61" s="45"/>
      <c r="Y61" s="45"/>
      <c r="Z61" s="10"/>
      <c r="AA61" s="10"/>
      <c r="AB61" s="101"/>
      <c r="AC61" s="24"/>
      <c r="AD61" s="24"/>
      <c r="AE61" s="25"/>
      <c r="AF61" s="25"/>
      <c r="AG61" s="93"/>
    </row>
    <row r="62" spans="1:33" ht="20.100000000000001" customHeight="1" x14ac:dyDescent="0.15">
      <c r="A62" s="7"/>
      <c r="B62" s="341" t="s">
        <v>494</v>
      </c>
      <c r="C62" s="342">
        <v>0.4236111111111111</v>
      </c>
      <c r="D62" s="342"/>
      <c r="E62" s="342"/>
      <c r="G62" s="343" t="str">
        <f>S50</f>
        <v>野原グランディオスＦＣ</v>
      </c>
      <c r="H62" s="343"/>
      <c r="I62" s="343"/>
      <c r="J62" s="343"/>
      <c r="K62" s="343"/>
      <c r="L62" s="343"/>
      <c r="M62" s="343"/>
      <c r="N62" s="344">
        <f>P62+P63</f>
        <v>0</v>
      </c>
      <c r="O62" s="345" t="s">
        <v>486</v>
      </c>
      <c r="P62" s="12">
        <v>0</v>
      </c>
      <c r="Q62" s="22" t="s">
        <v>510</v>
      </c>
      <c r="R62" s="12">
        <v>0</v>
      </c>
      <c r="S62" s="345" t="s">
        <v>488</v>
      </c>
      <c r="T62" s="344">
        <f>R62+R63</f>
        <v>0</v>
      </c>
      <c r="U62" s="343" t="str">
        <f>W50</f>
        <v>ＦＣがむしゃら</v>
      </c>
      <c r="V62" s="343"/>
      <c r="W62" s="343"/>
      <c r="X62" s="343"/>
      <c r="Y62" s="343"/>
      <c r="Z62" s="343"/>
      <c r="AA62" s="343"/>
      <c r="AB62" s="297" t="s">
        <v>479</v>
      </c>
      <c r="AC62" s="340" t="s">
        <v>497</v>
      </c>
      <c r="AD62" s="340" t="s">
        <v>495</v>
      </c>
      <c r="AE62" s="340" t="s">
        <v>496</v>
      </c>
      <c r="AF62" s="340">
        <v>3</v>
      </c>
      <c r="AG62" s="299" t="s">
        <v>483</v>
      </c>
    </row>
    <row r="63" spans="1:33" ht="20.100000000000001" customHeight="1" x14ac:dyDescent="0.15">
      <c r="A63" s="7"/>
      <c r="B63" s="341"/>
      <c r="C63" s="342"/>
      <c r="D63" s="342"/>
      <c r="E63" s="342"/>
      <c r="G63" s="343"/>
      <c r="H63" s="343"/>
      <c r="I63" s="343"/>
      <c r="J63" s="343"/>
      <c r="K63" s="343"/>
      <c r="L63" s="343"/>
      <c r="M63" s="343"/>
      <c r="N63" s="344"/>
      <c r="O63" s="345"/>
      <c r="P63" s="12">
        <v>0</v>
      </c>
      <c r="Q63" s="22" t="s">
        <v>510</v>
      </c>
      <c r="R63" s="12">
        <v>0</v>
      </c>
      <c r="S63" s="345"/>
      <c r="T63" s="344"/>
      <c r="U63" s="343"/>
      <c r="V63" s="343"/>
      <c r="W63" s="343"/>
      <c r="X63" s="343"/>
      <c r="Y63" s="343"/>
      <c r="Z63" s="343"/>
      <c r="AA63" s="343"/>
      <c r="AB63" s="297"/>
      <c r="AC63" s="340"/>
      <c r="AD63" s="340"/>
      <c r="AE63" s="340"/>
      <c r="AF63" s="340"/>
      <c r="AG63" s="299"/>
    </row>
    <row r="64" spans="1:33" ht="20.100000000000001" customHeight="1" x14ac:dyDescent="0.15">
      <c r="A64" s="7"/>
      <c r="C64" s="16"/>
      <c r="D64" s="16"/>
      <c r="E64" s="15"/>
      <c r="G64" s="45"/>
      <c r="H64" s="45"/>
      <c r="I64" s="10"/>
      <c r="J64" s="10"/>
      <c r="K64" s="45"/>
      <c r="L64" s="45"/>
      <c r="M64" s="10"/>
      <c r="N64" s="27"/>
      <c r="O64" s="45"/>
      <c r="P64" s="12"/>
      <c r="Q64" s="10"/>
      <c r="R64" s="27"/>
      <c r="S64" s="10"/>
      <c r="T64" s="12"/>
      <c r="U64" s="45"/>
      <c r="V64" s="10"/>
      <c r="W64" s="10"/>
      <c r="X64" s="45"/>
      <c r="Y64" s="45"/>
      <c r="Z64" s="10"/>
      <c r="AA64" s="10"/>
      <c r="AB64" s="101"/>
      <c r="AC64" s="24"/>
      <c r="AD64" s="24"/>
      <c r="AE64" s="25"/>
      <c r="AF64" s="25"/>
      <c r="AG64" s="93"/>
    </row>
    <row r="65" spans="1:33" ht="20.100000000000001" customHeight="1" x14ac:dyDescent="0.15">
      <c r="A65" s="7"/>
      <c r="B65" s="341" t="s">
        <v>499</v>
      </c>
      <c r="C65" s="342">
        <v>0.4513888888888889</v>
      </c>
      <c r="D65" s="342"/>
      <c r="E65" s="342"/>
      <c r="G65" s="409" t="str">
        <f>F50</f>
        <v>ＮＰＯ法人サウス宇都宮スポーツクラブ</v>
      </c>
      <c r="H65" s="409"/>
      <c r="I65" s="409"/>
      <c r="J65" s="409"/>
      <c r="K65" s="409"/>
      <c r="L65" s="409"/>
      <c r="M65" s="409"/>
      <c r="N65" s="344">
        <f>P65+P66</f>
        <v>0</v>
      </c>
      <c r="O65" s="345" t="s">
        <v>486</v>
      </c>
      <c r="P65" s="12">
        <v>0</v>
      </c>
      <c r="Q65" s="22" t="s">
        <v>510</v>
      </c>
      <c r="R65" s="12">
        <v>0</v>
      </c>
      <c r="S65" s="345" t="s">
        <v>488</v>
      </c>
      <c r="T65" s="344">
        <f>R65+R66</f>
        <v>0</v>
      </c>
      <c r="U65" s="343" t="str">
        <f>N50</f>
        <v>ＦＣアリーバビクトリー</v>
      </c>
      <c r="V65" s="343"/>
      <c r="W65" s="343"/>
      <c r="X65" s="343"/>
      <c r="Y65" s="343"/>
      <c r="Z65" s="343"/>
      <c r="AA65" s="343"/>
      <c r="AB65" s="297" t="s">
        <v>479</v>
      </c>
      <c r="AC65" s="340" t="s">
        <v>489</v>
      </c>
      <c r="AD65" s="340" t="s">
        <v>490</v>
      </c>
      <c r="AE65" s="340" t="s">
        <v>498</v>
      </c>
      <c r="AF65" s="340">
        <v>5</v>
      </c>
      <c r="AG65" s="299" t="s">
        <v>483</v>
      </c>
    </row>
    <row r="66" spans="1:33" ht="20.100000000000001" customHeight="1" x14ac:dyDescent="0.15">
      <c r="A66" s="7"/>
      <c r="B66" s="341"/>
      <c r="C66" s="342"/>
      <c r="D66" s="342"/>
      <c r="E66" s="342"/>
      <c r="G66" s="409"/>
      <c r="H66" s="409"/>
      <c r="I66" s="409"/>
      <c r="J66" s="409"/>
      <c r="K66" s="409"/>
      <c r="L66" s="409"/>
      <c r="M66" s="409"/>
      <c r="N66" s="344"/>
      <c r="O66" s="345"/>
      <c r="P66" s="12">
        <v>0</v>
      </c>
      <c r="Q66" s="22" t="s">
        <v>510</v>
      </c>
      <c r="R66" s="12">
        <v>0</v>
      </c>
      <c r="S66" s="345"/>
      <c r="T66" s="344"/>
      <c r="U66" s="343"/>
      <c r="V66" s="343"/>
      <c r="W66" s="343"/>
      <c r="X66" s="343"/>
      <c r="Y66" s="343"/>
      <c r="Z66" s="343"/>
      <c r="AA66" s="343"/>
      <c r="AB66" s="297"/>
      <c r="AC66" s="340"/>
      <c r="AD66" s="340"/>
      <c r="AE66" s="340"/>
      <c r="AF66" s="340"/>
      <c r="AG66" s="299"/>
    </row>
    <row r="67" spans="1:33" ht="20.100000000000001" customHeight="1" x14ac:dyDescent="0.15">
      <c r="A67" s="7"/>
      <c r="B67" s="44"/>
      <c r="C67" s="29"/>
      <c r="D67" s="29"/>
      <c r="E67" s="29"/>
      <c r="G67" s="45"/>
      <c r="H67" s="45"/>
      <c r="I67" s="45"/>
      <c r="J67" s="45"/>
      <c r="K67" s="45"/>
      <c r="L67" s="45"/>
      <c r="M67" s="45"/>
      <c r="N67" s="118"/>
      <c r="O67" s="119"/>
      <c r="P67" s="12"/>
      <c r="Q67" s="10"/>
      <c r="R67" s="27"/>
      <c r="S67" s="119"/>
      <c r="T67" s="118"/>
      <c r="U67" s="45"/>
      <c r="V67" s="45"/>
      <c r="W67" s="45"/>
      <c r="X67" s="45"/>
      <c r="Y67" s="45"/>
      <c r="Z67" s="45"/>
      <c r="AA67" s="45"/>
      <c r="AB67" s="101"/>
      <c r="AC67" s="24"/>
      <c r="AD67" s="24"/>
      <c r="AE67" s="25"/>
      <c r="AF67" s="25"/>
      <c r="AG67" s="93"/>
    </row>
    <row r="68" spans="1:33" ht="20.100000000000001" customHeight="1" x14ac:dyDescent="0.15">
      <c r="A68" s="7"/>
      <c r="B68" s="341" t="s">
        <v>500</v>
      </c>
      <c r="C68" s="342">
        <v>0.47916666666666669</v>
      </c>
      <c r="D68" s="342"/>
      <c r="E68" s="342"/>
      <c r="G68" s="343" t="str">
        <f>S50</f>
        <v>野原グランディオスＦＣ</v>
      </c>
      <c r="H68" s="343"/>
      <c r="I68" s="343"/>
      <c r="J68" s="343"/>
      <c r="K68" s="343"/>
      <c r="L68" s="343"/>
      <c r="M68" s="343"/>
      <c r="N68" s="344">
        <f>P68+P69</f>
        <v>0</v>
      </c>
      <c r="O68" s="345" t="s">
        <v>486</v>
      </c>
      <c r="P68" s="12">
        <v>0</v>
      </c>
      <c r="Q68" s="22" t="s">
        <v>510</v>
      </c>
      <c r="R68" s="12">
        <v>0</v>
      </c>
      <c r="S68" s="345" t="s">
        <v>488</v>
      </c>
      <c r="T68" s="344">
        <f>R68+R69</f>
        <v>0</v>
      </c>
      <c r="U68" s="343" t="str">
        <f>AA50</f>
        <v>宝木キッカーズ</v>
      </c>
      <c r="V68" s="343"/>
      <c r="W68" s="343"/>
      <c r="X68" s="343"/>
      <c r="Y68" s="343"/>
      <c r="Z68" s="343"/>
      <c r="AA68" s="343"/>
      <c r="AB68" s="297" t="s">
        <v>479</v>
      </c>
      <c r="AC68" s="340" t="s">
        <v>496</v>
      </c>
      <c r="AD68" s="340" t="s">
        <v>497</v>
      </c>
      <c r="AE68" s="340" t="s">
        <v>495</v>
      </c>
      <c r="AF68" s="340">
        <v>2</v>
      </c>
      <c r="AG68" s="299" t="s">
        <v>483</v>
      </c>
    </row>
    <row r="69" spans="1:33" ht="20.100000000000001" customHeight="1" x14ac:dyDescent="0.15">
      <c r="A69" s="7"/>
      <c r="B69" s="341"/>
      <c r="C69" s="342"/>
      <c r="D69" s="342"/>
      <c r="E69" s="342"/>
      <c r="G69" s="343"/>
      <c r="H69" s="343"/>
      <c r="I69" s="343"/>
      <c r="J69" s="343"/>
      <c r="K69" s="343"/>
      <c r="L69" s="343"/>
      <c r="M69" s="343"/>
      <c r="N69" s="344"/>
      <c r="O69" s="345"/>
      <c r="P69" s="12">
        <v>0</v>
      </c>
      <c r="Q69" s="22" t="s">
        <v>510</v>
      </c>
      <c r="R69" s="12">
        <v>0</v>
      </c>
      <c r="S69" s="345"/>
      <c r="T69" s="344"/>
      <c r="U69" s="343"/>
      <c r="V69" s="343"/>
      <c r="W69" s="343"/>
      <c r="X69" s="343"/>
      <c r="Y69" s="343"/>
      <c r="Z69" s="343"/>
      <c r="AA69" s="343"/>
      <c r="AB69" s="297"/>
      <c r="AC69" s="340"/>
      <c r="AD69" s="340"/>
      <c r="AE69" s="340"/>
      <c r="AF69" s="340"/>
      <c r="AG69" s="299"/>
    </row>
    <row r="70" spans="1:33" ht="20.100000000000001" customHeight="1" x14ac:dyDescent="0.15">
      <c r="A70" s="7"/>
      <c r="C70" s="16"/>
      <c r="D70" s="16"/>
      <c r="E70" s="15"/>
      <c r="G70" s="45"/>
      <c r="H70" s="45"/>
      <c r="I70" s="10"/>
      <c r="J70" s="10"/>
      <c r="K70" s="45"/>
      <c r="L70" s="45"/>
      <c r="M70" s="10"/>
      <c r="N70" s="27"/>
      <c r="O70" s="45"/>
      <c r="P70" s="12"/>
      <c r="Q70" s="10"/>
      <c r="R70" s="27"/>
      <c r="S70" s="10"/>
      <c r="T70" s="12"/>
      <c r="U70" s="45"/>
      <c r="V70" s="10"/>
      <c r="W70" s="10"/>
      <c r="X70" s="45"/>
      <c r="Y70" s="45"/>
      <c r="Z70" s="10"/>
      <c r="AA70" s="10"/>
      <c r="AB70" s="101"/>
      <c r="AC70" s="24"/>
      <c r="AD70" s="24"/>
      <c r="AE70" s="25"/>
      <c r="AF70" s="25"/>
      <c r="AG70" s="93"/>
    </row>
    <row r="71" spans="1:33" ht="20.100000000000001" customHeight="1" x14ac:dyDescent="0.15">
      <c r="A71" s="7"/>
      <c r="B71" s="341" t="s">
        <v>501</v>
      </c>
      <c r="C71" s="342">
        <v>0.50694444444444442</v>
      </c>
      <c r="D71" s="342"/>
      <c r="E71" s="342"/>
      <c r="G71" s="343" t="str">
        <f>J50</f>
        <v>壬生ＦＣユナイテッド</v>
      </c>
      <c r="H71" s="343"/>
      <c r="I71" s="343"/>
      <c r="J71" s="343"/>
      <c r="K71" s="343"/>
      <c r="L71" s="343"/>
      <c r="M71" s="343"/>
      <c r="N71" s="344">
        <f>P71+P72</f>
        <v>0</v>
      </c>
      <c r="O71" s="345" t="s">
        <v>486</v>
      </c>
      <c r="P71" s="12">
        <v>0</v>
      </c>
      <c r="Q71" s="22" t="s">
        <v>510</v>
      </c>
      <c r="R71" s="12">
        <v>0</v>
      </c>
      <c r="S71" s="345" t="s">
        <v>488</v>
      </c>
      <c r="T71" s="344">
        <f>R71+R72</f>
        <v>0</v>
      </c>
      <c r="U71" s="343" t="str">
        <f>N50</f>
        <v>ＦＣアリーバビクトリー</v>
      </c>
      <c r="V71" s="343"/>
      <c r="W71" s="343"/>
      <c r="X71" s="343"/>
      <c r="Y71" s="343"/>
      <c r="Z71" s="343"/>
      <c r="AA71" s="343"/>
      <c r="AB71" s="297" t="s">
        <v>479</v>
      </c>
      <c r="AC71" s="340" t="s">
        <v>498</v>
      </c>
      <c r="AD71" s="340" t="s">
        <v>489</v>
      </c>
      <c r="AE71" s="340" t="s">
        <v>490</v>
      </c>
      <c r="AF71" s="340">
        <v>4</v>
      </c>
      <c r="AG71" s="299" t="s">
        <v>483</v>
      </c>
    </row>
    <row r="72" spans="1:33" ht="20.100000000000001" customHeight="1" x14ac:dyDescent="0.15">
      <c r="A72" s="7"/>
      <c r="B72" s="341"/>
      <c r="C72" s="342"/>
      <c r="D72" s="342"/>
      <c r="E72" s="342"/>
      <c r="G72" s="343"/>
      <c r="H72" s="343"/>
      <c r="I72" s="343"/>
      <c r="J72" s="343"/>
      <c r="K72" s="343"/>
      <c r="L72" s="343"/>
      <c r="M72" s="343"/>
      <c r="N72" s="344"/>
      <c r="O72" s="345"/>
      <c r="P72" s="12">
        <v>0</v>
      </c>
      <c r="Q72" s="22" t="s">
        <v>510</v>
      </c>
      <c r="R72" s="12">
        <v>0</v>
      </c>
      <c r="S72" s="345"/>
      <c r="T72" s="344"/>
      <c r="U72" s="343"/>
      <c r="V72" s="343"/>
      <c r="W72" s="343"/>
      <c r="X72" s="343"/>
      <c r="Y72" s="343"/>
      <c r="Z72" s="343"/>
      <c r="AA72" s="343"/>
      <c r="AB72" s="297"/>
      <c r="AC72" s="340"/>
      <c r="AD72" s="340"/>
      <c r="AE72" s="340"/>
      <c r="AF72" s="340"/>
      <c r="AG72" s="299"/>
    </row>
    <row r="73" spans="1:33" ht="20.100000000000001" customHeight="1" x14ac:dyDescent="0.15">
      <c r="A73" s="7"/>
      <c r="C73" s="16"/>
      <c r="D73" s="16"/>
      <c r="E73" s="15"/>
      <c r="G73" s="45"/>
      <c r="H73" s="45"/>
      <c r="I73" s="10"/>
      <c r="J73" s="10"/>
      <c r="K73" s="45"/>
      <c r="L73" s="45"/>
      <c r="M73" s="10"/>
      <c r="N73" s="27"/>
      <c r="O73" s="45"/>
      <c r="P73" s="12"/>
      <c r="Q73" s="10"/>
      <c r="R73" s="27"/>
      <c r="S73" s="10"/>
      <c r="T73" s="12"/>
      <c r="U73" s="45"/>
      <c r="V73" s="10"/>
      <c r="W73" s="10"/>
      <c r="X73" s="45"/>
      <c r="Y73" s="45"/>
      <c r="Z73" s="10"/>
      <c r="AA73" s="10"/>
      <c r="AB73" s="101"/>
      <c r="AC73" s="86"/>
      <c r="AD73" s="24"/>
      <c r="AE73" s="24"/>
      <c r="AF73" s="25"/>
      <c r="AG73" s="102"/>
    </row>
    <row r="74" spans="1:33" ht="20.100000000000001" customHeight="1" x14ac:dyDescent="0.15">
      <c r="A74" s="7"/>
      <c r="B74" s="341" t="s">
        <v>502</v>
      </c>
      <c r="C74" s="342">
        <v>0.53472222222222221</v>
      </c>
      <c r="D74" s="342"/>
      <c r="E74" s="342"/>
      <c r="G74" s="343" t="str">
        <f>W50</f>
        <v>ＦＣがむしゃら</v>
      </c>
      <c r="H74" s="343"/>
      <c r="I74" s="343"/>
      <c r="J74" s="343"/>
      <c r="K74" s="343"/>
      <c r="L74" s="343"/>
      <c r="M74" s="343"/>
      <c r="N74" s="344">
        <f>P74+P75</f>
        <v>0</v>
      </c>
      <c r="O74" s="345" t="s">
        <v>486</v>
      </c>
      <c r="P74" s="12">
        <v>0</v>
      </c>
      <c r="Q74" s="22" t="s">
        <v>510</v>
      </c>
      <c r="R74" s="12">
        <v>0</v>
      </c>
      <c r="S74" s="345" t="s">
        <v>488</v>
      </c>
      <c r="T74" s="344">
        <f>R74+R75</f>
        <v>0</v>
      </c>
      <c r="U74" s="343" t="str">
        <f>AA50</f>
        <v>宝木キッカーズ</v>
      </c>
      <c r="V74" s="343"/>
      <c r="W74" s="343"/>
      <c r="X74" s="343"/>
      <c r="Y74" s="343"/>
      <c r="Z74" s="343"/>
      <c r="AA74" s="343"/>
      <c r="AB74" s="297" t="s">
        <v>479</v>
      </c>
      <c r="AC74" s="340" t="s">
        <v>495</v>
      </c>
      <c r="AD74" s="340" t="s">
        <v>496</v>
      </c>
      <c r="AE74" s="340" t="s">
        <v>497</v>
      </c>
      <c r="AF74" s="340">
        <v>1</v>
      </c>
      <c r="AG74" s="299" t="s">
        <v>483</v>
      </c>
    </row>
    <row r="75" spans="1:33" ht="20.100000000000001" customHeight="1" x14ac:dyDescent="0.15">
      <c r="A75" s="7"/>
      <c r="B75" s="341"/>
      <c r="C75" s="342"/>
      <c r="D75" s="342"/>
      <c r="E75" s="342"/>
      <c r="G75" s="343"/>
      <c r="H75" s="343"/>
      <c r="I75" s="343"/>
      <c r="J75" s="343"/>
      <c r="K75" s="343"/>
      <c r="L75" s="343"/>
      <c r="M75" s="343"/>
      <c r="N75" s="344"/>
      <c r="O75" s="345"/>
      <c r="P75" s="12">
        <v>0</v>
      </c>
      <c r="Q75" s="22" t="s">
        <v>510</v>
      </c>
      <c r="R75" s="12">
        <v>0</v>
      </c>
      <c r="S75" s="345"/>
      <c r="T75" s="344"/>
      <c r="U75" s="343"/>
      <c r="V75" s="343"/>
      <c r="W75" s="343"/>
      <c r="X75" s="343"/>
      <c r="Y75" s="343"/>
      <c r="Z75" s="343"/>
      <c r="AA75" s="343"/>
      <c r="AB75" s="297"/>
      <c r="AC75" s="340"/>
      <c r="AD75" s="340"/>
      <c r="AE75" s="340"/>
      <c r="AF75" s="340"/>
      <c r="AG75" s="299"/>
    </row>
    <row r="76" spans="1:33" ht="20.100000000000001" customHeight="1" x14ac:dyDescent="0.15">
      <c r="B76" s="44"/>
      <c r="C76" s="23"/>
      <c r="D76" s="23"/>
      <c r="E76" s="23"/>
      <c r="G76" s="45"/>
      <c r="H76" s="45"/>
      <c r="I76" s="45"/>
      <c r="J76" s="45"/>
      <c r="K76" s="45"/>
      <c r="L76" s="45"/>
      <c r="M76" s="45"/>
      <c r="N76" s="21"/>
      <c r="O76" s="119"/>
      <c r="P76" s="45"/>
      <c r="Q76" s="22"/>
      <c r="R76" s="10"/>
      <c r="S76" s="119"/>
      <c r="T76" s="21"/>
      <c r="U76" s="45"/>
      <c r="V76" s="45"/>
      <c r="W76" s="45"/>
      <c r="X76" s="45"/>
      <c r="Y76" s="45"/>
      <c r="Z76" s="45"/>
      <c r="AA76" s="45"/>
      <c r="AB76" s="86"/>
      <c r="AC76" s="86"/>
      <c r="AF76" s="86"/>
      <c r="AG76" s="86"/>
    </row>
    <row r="77" spans="1:33" ht="20.100000000000001" customHeight="1" x14ac:dyDescent="0.15">
      <c r="C77" s="304" t="str">
        <f>J46</f>
        <v>D</v>
      </c>
      <c r="D77" s="305"/>
      <c r="E77" s="305"/>
      <c r="F77" s="306"/>
      <c r="G77" s="389" t="str">
        <f>C79</f>
        <v>ＮＰＯ法人サウス宇都宮スポーツクラブ</v>
      </c>
      <c r="H77" s="390"/>
      <c r="I77" s="379" t="str">
        <f>C81</f>
        <v>壬生ＦＣユナイテッド</v>
      </c>
      <c r="J77" s="380"/>
      <c r="K77" s="320" t="str">
        <f>C83</f>
        <v>ＦＣアリーバビクトリー</v>
      </c>
      <c r="L77" s="321"/>
      <c r="M77" s="324" t="s">
        <v>503</v>
      </c>
      <c r="N77" s="324" t="s">
        <v>504</v>
      </c>
      <c r="O77" s="324" t="s">
        <v>511</v>
      </c>
      <c r="P77" s="324" t="s">
        <v>505</v>
      </c>
      <c r="R77" s="326" t="str">
        <f>W46</f>
        <v>DD</v>
      </c>
      <c r="S77" s="327"/>
      <c r="T77" s="327"/>
      <c r="U77" s="328"/>
      <c r="V77" s="379" t="str">
        <f>R79</f>
        <v>野原グランディオスＦＣ</v>
      </c>
      <c r="W77" s="380"/>
      <c r="X77" s="336" t="str">
        <f>R81</f>
        <v>ＦＣがむしゃら</v>
      </c>
      <c r="Y77" s="337"/>
      <c r="Z77" s="336" t="str">
        <f>R83</f>
        <v>宝木キッカーズ</v>
      </c>
      <c r="AA77" s="337"/>
      <c r="AB77" s="324" t="s">
        <v>503</v>
      </c>
      <c r="AC77" s="324" t="s">
        <v>504</v>
      </c>
      <c r="AD77" s="324" t="s">
        <v>511</v>
      </c>
      <c r="AE77" s="324" t="s">
        <v>505</v>
      </c>
    </row>
    <row r="78" spans="1:33" ht="20.100000000000001" customHeight="1" x14ac:dyDescent="0.15">
      <c r="C78" s="307"/>
      <c r="D78" s="308"/>
      <c r="E78" s="308"/>
      <c r="F78" s="309"/>
      <c r="G78" s="391"/>
      <c r="H78" s="392"/>
      <c r="I78" s="381"/>
      <c r="J78" s="382"/>
      <c r="K78" s="322"/>
      <c r="L78" s="323"/>
      <c r="M78" s="325"/>
      <c r="N78" s="325"/>
      <c r="O78" s="325"/>
      <c r="P78" s="325"/>
      <c r="R78" s="329"/>
      <c r="S78" s="330"/>
      <c r="T78" s="330"/>
      <c r="U78" s="331"/>
      <c r="V78" s="381"/>
      <c r="W78" s="382"/>
      <c r="X78" s="338"/>
      <c r="Y78" s="339"/>
      <c r="Z78" s="338"/>
      <c r="AA78" s="339"/>
      <c r="AB78" s="325"/>
      <c r="AC78" s="325"/>
      <c r="AD78" s="325"/>
      <c r="AE78" s="325"/>
    </row>
    <row r="79" spans="1:33" ht="20.100000000000001" customHeight="1" x14ac:dyDescent="0.15">
      <c r="C79" s="403" t="str">
        <f>F50</f>
        <v>ＮＰＯ法人サウス宇都宮スポーツクラブ</v>
      </c>
      <c r="D79" s="404"/>
      <c r="E79" s="404"/>
      <c r="F79" s="405"/>
      <c r="G79" s="399"/>
      <c r="H79" s="400"/>
      <c r="I79" s="28">
        <f>N59</f>
        <v>0</v>
      </c>
      <c r="J79" s="28">
        <f>T59</f>
        <v>0</v>
      </c>
      <c r="K79" s="28">
        <f>N65</f>
        <v>0</v>
      </c>
      <c r="L79" s="28">
        <f>T65</f>
        <v>0</v>
      </c>
      <c r="M79" s="314">
        <f>COUNTIF(G80:L80,"○")*3+COUNTIF(G80:L80,"△")</f>
        <v>2</v>
      </c>
      <c r="N79" s="393">
        <f>O79-J79-L79</f>
        <v>0</v>
      </c>
      <c r="O79" s="393">
        <f>I79+K79</f>
        <v>0</v>
      </c>
      <c r="P79" s="395"/>
      <c r="R79" s="304" t="str">
        <f>S50</f>
        <v>野原グランディオスＦＣ</v>
      </c>
      <c r="S79" s="305"/>
      <c r="T79" s="305"/>
      <c r="U79" s="306"/>
      <c r="V79" s="399"/>
      <c r="W79" s="400"/>
      <c r="X79" s="28">
        <f>N62</f>
        <v>0</v>
      </c>
      <c r="Y79" s="28">
        <f>T62</f>
        <v>0</v>
      </c>
      <c r="Z79" s="28">
        <f>N68</f>
        <v>0</v>
      </c>
      <c r="AA79" s="28">
        <f>T68</f>
        <v>0</v>
      </c>
      <c r="AB79" s="314">
        <f>COUNTIF(V80:AA80,"○")*3+COUNTIF(V80:AA80,"△")</f>
        <v>2</v>
      </c>
      <c r="AC79" s="393">
        <f>AD79-Y79-AA79</f>
        <v>0</v>
      </c>
      <c r="AD79" s="393">
        <f>X79+Z79</f>
        <v>0</v>
      </c>
      <c r="AE79" s="395"/>
    </row>
    <row r="80" spans="1:33" ht="20.100000000000001" customHeight="1" x14ac:dyDescent="0.15">
      <c r="C80" s="406"/>
      <c r="D80" s="407"/>
      <c r="E80" s="407"/>
      <c r="F80" s="408"/>
      <c r="G80" s="401"/>
      <c r="H80" s="402"/>
      <c r="I80" s="397" t="str">
        <f>IF(I79&gt;J79,"○",IF(I79&lt;J79,"×",IF(I79=J79,"△")))</f>
        <v>△</v>
      </c>
      <c r="J80" s="398"/>
      <c r="K80" s="397" t="str">
        <f>IF(K79&gt;L79,"○",IF(K79&lt;L79,"×",IF(K79=L79,"△")))</f>
        <v>△</v>
      </c>
      <c r="L80" s="398"/>
      <c r="M80" s="315"/>
      <c r="N80" s="394"/>
      <c r="O80" s="394"/>
      <c r="P80" s="396"/>
      <c r="R80" s="307"/>
      <c r="S80" s="308"/>
      <c r="T80" s="308"/>
      <c r="U80" s="309"/>
      <c r="V80" s="401"/>
      <c r="W80" s="402"/>
      <c r="X80" s="397" t="str">
        <f>IF(X79&gt;Y79,"○",IF(X79&lt;Y79,"×",IF(X79=Y79,"△")))</f>
        <v>△</v>
      </c>
      <c r="Y80" s="398"/>
      <c r="Z80" s="397" t="str">
        <f t="shared" ref="Z80" si="2">IF(Z79&gt;AA79,"○",IF(Z79&lt;AA79,"×",IF(Z79=AA79,"△")))</f>
        <v>△</v>
      </c>
      <c r="AA80" s="398"/>
      <c r="AB80" s="315"/>
      <c r="AC80" s="394"/>
      <c r="AD80" s="394"/>
      <c r="AE80" s="396"/>
    </row>
    <row r="81" spans="3:31" ht="20.100000000000001" customHeight="1" x14ac:dyDescent="0.15">
      <c r="C81" s="304" t="str">
        <f>J50</f>
        <v>壬生ＦＣユナイテッド</v>
      </c>
      <c r="D81" s="305"/>
      <c r="E81" s="305"/>
      <c r="F81" s="306"/>
      <c r="G81" s="28">
        <f>J79</f>
        <v>0</v>
      </c>
      <c r="H81" s="28">
        <f>I79</f>
        <v>0</v>
      </c>
      <c r="I81" s="399"/>
      <c r="J81" s="400"/>
      <c r="K81" s="28">
        <f>N71</f>
        <v>0</v>
      </c>
      <c r="L81" s="28">
        <f>T71</f>
        <v>0</v>
      </c>
      <c r="M81" s="314">
        <f>COUNTIF(G82:L82,"○")*3+COUNTIF(G82:L82,"△")</f>
        <v>2</v>
      </c>
      <c r="N81" s="393">
        <f>O81-H81-L81</f>
        <v>0</v>
      </c>
      <c r="O81" s="393">
        <f>G81+K81</f>
        <v>0</v>
      </c>
      <c r="P81" s="395"/>
      <c r="R81" s="304" t="str">
        <f>W50</f>
        <v>ＦＣがむしゃら</v>
      </c>
      <c r="S81" s="305"/>
      <c r="T81" s="305"/>
      <c r="U81" s="306"/>
      <c r="V81" s="28">
        <f>Y79</f>
        <v>0</v>
      </c>
      <c r="W81" s="28">
        <f>X79</f>
        <v>0</v>
      </c>
      <c r="X81" s="399"/>
      <c r="Y81" s="400"/>
      <c r="Z81" s="28">
        <f>N74</f>
        <v>0</v>
      </c>
      <c r="AA81" s="28">
        <f>T74</f>
        <v>0</v>
      </c>
      <c r="AB81" s="314">
        <f>COUNTIF(V82:AA82,"○")*3+COUNTIF(V82:AA82,"△")</f>
        <v>2</v>
      </c>
      <c r="AC81" s="393">
        <f>AD81-W81-AA81</f>
        <v>0</v>
      </c>
      <c r="AD81" s="393">
        <f>V81+Z81</f>
        <v>0</v>
      </c>
      <c r="AE81" s="395"/>
    </row>
    <row r="82" spans="3:31" ht="20.100000000000001" customHeight="1" x14ac:dyDescent="0.15">
      <c r="C82" s="307"/>
      <c r="D82" s="308"/>
      <c r="E82" s="308"/>
      <c r="F82" s="309"/>
      <c r="G82" s="397" t="str">
        <f>IF(G81&gt;H81,"○",IF(G81&lt;H81,"×",IF(G81=H81,"△")))</f>
        <v>△</v>
      </c>
      <c r="H82" s="398"/>
      <c r="I82" s="401"/>
      <c r="J82" s="402"/>
      <c r="K82" s="397" t="str">
        <f>IF(K81&gt;L81,"○",IF(K81&lt;L81,"×",IF(K81=L81,"△")))</f>
        <v>△</v>
      </c>
      <c r="L82" s="398"/>
      <c r="M82" s="315"/>
      <c r="N82" s="394"/>
      <c r="O82" s="394"/>
      <c r="P82" s="396"/>
      <c r="R82" s="307"/>
      <c r="S82" s="308"/>
      <c r="T82" s="308"/>
      <c r="U82" s="309"/>
      <c r="V82" s="397" t="str">
        <f>IF(V81&gt;W81,"○",IF(V81&lt;W81,"×",IF(V81=W81,"△")))</f>
        <v>△</v>
      </c>
      <c r="W82" s="398"/>
      <c r="X82" s="401"/>
      <c r="Y82" s="402"/>
      <c r="Z82" s="397" t="str">
        <f t="shared" ref="Z82" si="3">IF(Z81&gt;AA81,"○",IF(Z81&lt;AA81,"×",IF(Z81=AA81,"△")))</f>
        <v>△</v>
      </c>
      <c r="AA82" s="398"/>
      <c r="AB82" s="315"/>
      <c r="AC82" s="394"/>
      <c r="AD82" s="394"/>
      <c r="AE82" s="396"/>
    </row>
    <row r="83" spans="3:31" ht="20.100000000000001" customHeight="1" x14ac:dyDescent="0.15">
      <c r="C83" s="304" t="str">
        <f>N50</f>
        <v>ＦＣアリーバビクトリー</v>
      </c>
      <c r="D83" s="305"/>
      <c r="E83" s="305"/>
      <c r="F83" s="306"/>
      <c r="G83" s="28">
        <f>L79</f>
        <v>0</v>
      </c>
      <c r="H83" s="28">
        <f>K79</f>
        <v>0</v>
      </c>
      <c r="I83" s="28">
        <f>L81</f>
        <v>0</v>
      </c>
      <c r="J83" s="28">
        <f>K81</f>
        <v>0</v>
      </c>
      <c r="K83" s="399"/>
      <c r="L83" s="400"/>
      <c r="M83" s="314">
        <f>COUNTIF(G84:L84,"○")*3+COUNTIF(G84:L84,"△")</f>
        <v>2</v>
      </c>
      <c r="N83" s="393">
        <f>O83-H83-J83</f>
        <v>0</v>
      </c>
      <c r="O83" s="393">
        <f>G83+I83</f>
        <v>0</v>
      </c>
      <c r="P83" s="395"/>
      <c r="R83" s="304" t="str">
        <f>AA50</f>
        <v>宝木キッカーズ</v>
      </c>
      <c r="S83" s="305"/>
      <c r="T83" s="305"/>
      <c r="U83" s="306"/>
      <c r="V83" s="28">
        <f>AA79</f>
        <v>0</v>
      </c>
      <c r="W83" s="28">
        <f>Z79</f>
        <v>0</v>
      </c>
      <c r="X83" s="28">
        <f>AA81</f>
        <v>0</v>
      </c>
      <c r="Y83" s="28">
        <f>Z81</f>
        <v>0</v>
      </c>
      <c r="Z83" s="399"/>
      <c r="AA83" s="400"/>
      <c r="AB83" s="314">
        <f>COUNTIF(V84:AA84,"○")*3+COUNTIF(V84:AA84,"△")</f>
        <v>2</v>
      </c>
      <c r="AC83" s="393">
        <f>AD83-W83-Y83</f>
        <v>0</v>
      </c>
      <c r="AD83" s="393">
        <f>V83+X83</f>
        <v>0</v>
      </c>
      <c r="AE83" s="395"/>
    </row>
    <row r="84" spans="3:31" ht="20.100000000000001" customHeight="1" x14ac:dyDescent="0.15">
      <c r="C84" s="307"/>
      <c r="D84" s="308"/>
      <c r="E84" s="308"/>
      <c r="F84" s="309"/>
      <c r="G84" s="397" t="str">
        <f>IF(G83&gt;H83,"○",IF(G83&lt;H83,"×",IF(G83=H83,"△")))</f>
        <v>△</v>
      </c>
      <c r="H84" s="398"/>
      <c r="I84" s="397" t="str">
        <f>IF(I83&gt;J83,"○",IF(I83&lt;J83,"×",IF(I83=J83,"△")))</f>
        <v>△</v>
      </c>
      <c r="J84" s="398"/>
      <c r="K84" s="401"/>
      <c r="L84" s="402"/>
      <c r="M84" s="315"/>
      <c r="N84" s="394"/>
      <c r="O84" s="394"/>
      <c r="P84" s="396"/>
      <c r="R84" s="307"/>
      <c r="S84" s="308"/>
      <c r="T84" s="308"/>
      <c r="U84" s="309"/>
      <c r="V84" s="397" t="str">
        <f>IF(V83&gt;W83,"○",IF(V83&lt;W83,"×",IF(V83=W83,"△")))</f>
        <v>△</v>
      </c>
      <c r="W84" s="398"/>
      <c r="X84" s="397" t="str">
        <f>IF(X83&gt;Y83,"○",IF(X83&lt;Y83,"×",IF(X83=Y83,"△")))</f>
        <v>△</v>
      </c>
      <c r="Y84" s="398"/>
      <c r="Z84" s="401"/>
      <c r="AA84" s="402"/>
      <c r="AB84" s="315"/>
      <c r="AC84" s="394"/>
      <c r="AD84" s="394"/>
      <c r="AE84" s="396"/>
    </row>
    <row r="85" spans="3:31" ht="20.100000000000001" customHeight="1" x14ac:dyDescent="0.15"/>
  </sheetData>
  <mergeCells count="340"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AG85"/>
  <sheetViews>
    <sheetView view="pageBreakPreview" zoomScale="50" zoomScaleNormal="100" zoomScaleSheetLayoutView="50" workbookViewId="0">
      <selection activeCell="U59" sqref="U59:AA60"/>
    </sheetView>
  </sheetViews>
  <sheetFormatPr defaultRowHeight="13.5" x14ac:dyDescent="0.1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 x14ac:dyDescent="0.15">
      <c r="A1" s="354" t="str">
        <f>U12組合せ①!B3</f>
        <v>■第1日  2月26日  一次リーグ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N1" s="355" t="s">
        <v>520</v>
      </c>
      <c r="O1" s="355"/>
      <c r="P1" s="355"/>
      <c r="Q1" s="355"/>
      <c r="R1" s="355"/>
      <c r="T1" s="356" t="s">
        <v>521</v>
      </c>
      <c r="U1" s="356"/>
      <c r="V1" s="356"/>
      <c r="W1" s="356"/>
      <c r="X1" s="357" t="str">
        <f>U12組合せ①!B13</f>
        <v>佐野市運動公園第２多目的球技場B</v>
      </c>
      <c r="Y1" s="357"/>
      <c r="Z1" s="357"/>
      <c r="AA1" s="357"/>
      <c r="AB1" s="357"/>
      <c r="AC1" s="357"/>
      <c r="AD1" s="357"/>
      <c r="AE1" s="357"/>
      <c r="AF1" s="357"/>
      <c r="AG1" s="357"/>
    </row>
    <row r="2" spans="1:33" ht="20.100000000000001" customHeight="1" x14ac:dyDescent="0.15">
      <c r="A2" s="117"/>
      <c r="B2" s="117"/>
      <c r="C2" s="117"/>
      <c r="D2" s="117"/>
      <c r="E2" s="117"/>
      <c r="F2" s="117"/>
      <c r="G2" s="117"/>
      <c r="H2" s="14"/>
      <c r="I2" s="115"/>
      <c r="J2" s="115"/>
      <c r="K2" s="115"/>
      <c r="L2" s="115"/>
      <c r="N2" s="115"/>
      <c r="O2" s="115"/>
      <c r="P2" s="115"/>
      <c r="Q2" s="115"/>
      <c r="R2" s="115"/>
      <c r="T2" s="87"/>
      <c r="U2" s="87"/>
      <c r="V2" s="87"/>
      <c r="W2" s="87"/>
      <c r="X2" s="116"/>
      <c r="Y2" s="116"/>
      <c r="AA2" s="20"/>
      <c r="AB2" s="100"/>
      <c r="AC2" s="100"/>
      <c r="AD2" s="100"/>
      <c r="AE2" s="100"/>
      <c r="AF2" s="100"/>
      <c r="AG2" s="100"/>
    </row>
    <row r="3" spans="1:33" ht="20.100000000000001" customHeight="1" x14ac:dyDescent="0.15">
      <c r="F3" s="29"/>
      <c r="J3" s="358" t="s">
        <v>522</v>
      </c>
      <c r="K3" s="358"/>
      <c r="W3" s="358" t="s">
        <v>523</v>
      </c>
      <c r="X3" s="358"/>
      <c r="Z3" s="20"/>
      <c r="AA3" s="20"/>
      <c r="AB3" s="100"/>
      <c r="AC3" s="100"/>
      <c r="AD3" s="100"/>
      <c r="AE3" s="100"/>
      <c r="AF3" s="100"/>
      <c r="AG3" s="100"/>
    </row>
    <row r="4" spans="1:33" ht="20.100000000000001" customHeight="1" x14ac:dyDescent="0.15">
      <c r="G4" s="2"/>
      <c r="H4" s="2"/>
      <c r="I4" s="2"/>
      <c r="J4" s="3"/>
      <c r="K4" s="2"/>
      <c r="L4" s="2"/>
      <c r="M4" s="2"/>
      <c r="N4" s="2"/>
      <c r="T4" s="2"/>
      <c r="U4" s="2"/>
      <c r="V4" s="2"/>
      <c r="W4" s="2"/>
      <c r="X4" s="19"/>
      <c r="Y4" s="2"/>
      <c r="Z4" s="20"/>
      <c r="AA4" s="20"/>
      <c r="AB4" s="100"/>
      <c r="AC4" s="100"/>
      <c r="AD4" s="100"/>
      <c r="AE4" s="100"/>
      <c r="AF4" s="100"/>
      <c r="AG4" s="100"/>
    </row>
    <row r="5" spans="1:33" ht="20.100000000000001" customHeight="1" x14ac:dyDescent="0.15">
      <c r="F5" s="4"/>
      <c r="H5" s="5"/>
      <c r="J5" s="6"/>
      <c r="K5" s="5"/>
      <c r="N5" s="4"/>
      <c r="S5" s="4"/>
      <c r="V5" s="5"/>
      <c r="W5" s="6"/>
      <c r="Y5" s="5"/>
      <c r="Z5" s="5"/>
      <c r="AA5" s="6"/>
      <c r="AB5" s="17"/>
    </row>
    <row r="6" spans="1:33" ht="20.100000000000001" customHeight="1" x14ac:dyDescent="0.15">
      <c r="B6" s="359"/>
      <c r="C6" s="359"/>
      <c r="D6" s="7"/>
      <c r="E6" s="7"/>
      <c r="F6" s="250">
        <v>1</v>
      </c>
      <c r="G6" s="250"/>
      <c r="H6" s="11"/>
      <c r="I6" s="11"/>
      <c r="J6" s="250">
        <v>2</v>
      </c>
      <c r="K6" s="250"/>
      <c r="L6" s="11"/>
      <c r="M6" s="11"/>
      <c r="N6" s="250">
        <v>3</v>
      </c>
      <c r="O6" s="250"/>
      <c r="P6" s="26"/>
      <c r="Q6" s="11"/>
      <c r="R6" s="11"/>
      <c r="S6" s="250">
        <v>4</v>
      </c>
      <c r="T6" s="250"/>
      <c r="U6" s="11"/>
      <c r="V6" s="11"/>
      <c r="W6" s="250">
        <v>5</v>
      </c>
      <c r="X6" s="250"/>
      <c r="Y6" s="11"/>
      <c r="Z6" s="11"/>
      <c r="AA6" s="250">
        <v>6</v>
      </c>
      <c r="AB6" s="250"/>
      <c r="AC6" s="7"/>
      <c r="AD6" s="7"/>
      <c r="AE6" s="360"/>
      <c r="AF6" s="361"/>
    </row>
    <row r="7" spans="1:33" ht="20.100000000000001" customHeight="1" x14ac:dyDescent="0.15">
      <c r="B7" s="347"/>
      <c r="C7" s="347"/>
      <c r="D7" s="8"/>
      <c r="E7" s="8"/>
      <c r="F7" s="350" t="str">
        <f>U12組合せ①!C17</f>
        <v>呑竜ＦＣ</v>
      </c>
      <c r="G7" s="350"/>
      <c r="H7" s="8"/>
      <c r="I7" s="8"/>
      <c r="J7" s="350" t="str">
        <f>U12組合せ①!E17</f>
        <v>ＦＣ　ＳＦｉＤＡ</v>
      </c>
      <c r="K7" s="350"/>
      <c r="L7" s="8"/>
      <c r="M7" s="8"/>
      <c r="N7" s="350" t="str">
        <f>U12組合せ①!G17</f>
        <v>上松山クラブ</v>
      </c>
      <c r="O7" s="350"/>
      <c r="P7" s="9"/>
      <c r="Q7" s="8"/>
      <c r="R7" s="8"/>
      <c r="S7" s="350" t="str">
        <f>U12組合せ①!J17</f>
        <v>Ｓ４　スペランツァ</v>
      </c>
      <c r="T7" s="350"/>
      <c r="U7" s="8"/>
      <c r="V7" s="8"/>
      <c r="W7" s="411" t="str">
        <f>U12組合せ①!L17</f>
        <v>田沼ＦＣリュミエールＳ</v>
      </c>
      <c r="X7" s="411"/>
      <c r="Y7" s="8"/>
      <c r="Z7" s="8"/>
      <c r="AA7" s="412" t="str">
        <f>U12組合せ①!N17</f>
        <v>ウエストフットコムＵ１１</v>
      </c>
      <c r="AB7" s="412"/>
      <c r="AC7" s="8"/>
      <c r="AD7" s="8"/>
      <c r="AE7" s="352"/>
      <c r="AF7" s="353"/>
    </row>
    <row r="8" spans="1:33" ht="20.100000000000001" customHeight="1" x14ac:dyDescent="0.15">
      <c r="B8" s="347"/>
      <c r="C8" s="347"/>
      <c r="D8" s="8"/>
      <c r="E8" s="8"/>
      <c r="F8" s="350"/>
      <c r="G8" s="350"/>
      <c r="H8" s="8"/>
      <c r="I8" s="8"/>
      <c r="J8" s="350"/>
      <c r="K8" s="350"/>
      <c r="L8" s="8"/>
      <c r="M8" s="8"/>
      <c r="N8" s="350"/>
      <c r="O8" s="350"/>
      <c r="P8" s="9"/>
      <c r="Q8" s="8"/>
      <c r="R8" s="8"/>
      <c r="S8" s="350"/>
      <c r="T8" s="350"/>
      <c r="U8" s="8"/>
      <c r="V8" s="8"/>
      <c r="W8" s="411"/>
      <c r="X8" s="411"/>
      <c r="Y8" s="8"/>
      <c r="Z8" s="8"/>
      <c r="AA8" s="412"/>
      <c r="AB8" s="412"/>
      <c r="AC8" s="8"/>
      <c r="AD8" s="8"/>
      <c r="AE8" s="352"/>
      <c r="AF8" s="353"/>
    </row>
    <row r="9" spans="1:33" ht="20.100000000000001" customHeight="1" x14ac:dyDescent="0.15">
      <c r="B9" s="347"/>
      <c r="C9" s="347"/>
      <c r="D9" s="8"/>
      <c r="E9" s="8"/>
      <c r="F9" s="350"/>
      <c r="G9" s="350"/>
      <c r="H9" s="8"/>
      <c r="I9" s="8"/>
      <c r="J9" s="350"/>
      <c r="K9" s="350"/>
      <c r="L9" s="8"/>
      <c r="M9" s="8"/>
      <c r="N9" s="350"/>
      <c r="O9" s="350"/>
      <c r="P9" s="9"/>
      <c r="Q9" s="8"/>
      <c r="R9" s="8"/>
      <c r="S9" s="350"/>
      <c r="T9" s="350"/>
      <c r="U9" s="8"/>
      <c r="V9" s="8"/>
      <c r="W9" s="411"/>
      <c r="X9" s="411"/>
      <c r="Y9" s="8"/>
      <c r="Z9" s="8"/>
      <c r="AA9" s="412"/>
      <c r="AB9" s="412"/>
      <c r="AC9" s="8"/>
      <c r="AD9" s="8"/>
      <c r="AE9" s="352"/>
      <c r="AF9" s="353"/>
    </row>
    <row r="10" spans="1:33" ht="20.100000000000001" customHeight="1" x14ac:dyDescent="0.15">
      <c r="B10" s="347"/>
      <c r="C10" s="347"/>
      <c r="D10" s="8"/>
      <c r="E10" s="8"/>
      <c r="F10" s="350"/>
      <c r="G10" s="350"/>
      <c r="H10" s="8"/>
      <c r="I10" s="8"/>
      <c r="J10" s="350"/>
      <c r="K10" s="350"/>
      <c r="L10" s="8"/>
      <c r="M10" s="8"/>
      <c r="N10" s="350"/>
      <c r="O10" s="350"/>
      <c r="P10" s="9"/>
      <c r="Q10" s="8"/>
      <c r="R10" s="8"/>
      <c r="S10" s="350"/>
      <c r="T10" s="350"/>
      <c r="U10" s="8"/>
      <c r="V10" s="8"/>
      <c r="W10" s="411"/>
      <c r="X10" s="411"/>
      <c r="Y10" s="8"/>
      <c r="Z10" s="8"/>
      <c r="AA10" s="412"/>
      <c r="AB10" s="412"/>
      <c r="AC10" s="8"/>
      <c r="AD10" s="8"/>
      <c r="AE10" s="352"/>
      <c r="AF10" s="353"/>
    </row>
    <row r="11" spans="1:33" ht="20.100000000000001" customHeight="1" x14ac:dyDescent="0.15">
      <c r="B11" s="347"/>
      <c r="C11" s="347"/>
      <c r="D11" s="8"/>
      <c r="E11" s="8"/>
      <c r="F11" s="350"/>
      <c r="G11" s="350"/>
      <c r="H11" s="8"/>
      <c r="I11" s="8"/>
      <c r="J11" s="350"/>
      <c r="K11" s="350"/>
      <c r="L11" s="8"/>
      <c r="M11" s="8"/>
      <c r="N11" s="350"/>
      <c r="O11" s="350"/>
      <c r="P11" s="9"/>
      <c r="Q11" s="8"/>
      <c r="R11" s="8"/>
      <c r="S11" s="350"/>
      <c r="T11" s="350"/>
      <c r="U11" s="8"/>
      <c r="V11" s="8"/>
      <c r="W11" s="411"/>
      <c r="X11" s="411"/>
      <c r="Y11" s="8"/>
      <c r="Z11" s="8"/>
      <c r="AA11" s="412"/>
      <c r="AB11" s="412"/>
      <c r="AC11" s="8"/>
      <c r="AD11" s="8"/>
      <c r="AE11" s="352"/>
      <c r="AF11" s="353"/>
    </row>
    <row r="12" spans="1:33" ht="20.100000000000001" customHeight="1" x14ac:dyDescent="0.15">
      <c r="B12" s="347"/>
      <c r="C12" s="347"/>
      <c r="D12" s="8"/>
      <c r="E12" s="8"/>
      <c r="F12" s="350"/>
      <c r="G12" s="350"/>
      <c r="H12" s="8"/>
      <c r="I12" s="8"/>
      <c r="J12" s="350"/>
      <c r="K12" s="350"/>
      <c r="L12" s="8"/>
      <c r="M12" s="8"/>
      <c r="N12" s="350"/>
      <c r="O12" s="350"/>
      <c r="P12" s="9"/>
      <c r="Q12" s="8"/>
      <c r="R12" s="8"/>
      <c r="S12" s="350"/>
      <c r="T12" s="350"/>
      <c r="U12" s="8"/>
      <c r="V12" s="8"/>
      <c r="W12" s="411"/>
      <c r="X12" s="411"/>
      <c r="Y12" s="8"/>
      <c r="Z12" s="8"/>
      <c r="AA12" s="412"/>
      <c r="AB12" s="412"/>
      <c r="AC12" s="8"/>
      <c r="AD12" s="8"/>
      <c r="AE12" s="352"/>
      <c r="AF12" s="353"/>
    </row>
    <row r="13" spans="1:33" ht="20.100000000000001" customHeight="1" x14ac:dyDescent="0.15">
      <c r="B13" s="347"/>
      <c r="C13" s="347"/>
      <c r="D13" s="9"/>
      <c r="E13" s="9"/>
      <c r="F13" s="350"/>
      <c r="G13" s="350"/>
      <c r="H13" s="9"/>
      <c r="I13" s="9"/>
      <c r="J13" s="350"/>
      <c r="K13" s="350"/>
      <c r="L13" s="9"/>
      <c r="M13" s="9"/>
      <c r="N13" s="350"/>
      <c r="O13" s="350"/>
      <c r="P13" s="9"/>
      <c r="Q13" s="9"/>
      <c r="R13" s="9"/>
      <c r="S13" s="350"/>
      <c r="T13" s="350"/>
      <c r="U13" s="9"/>
      <c r="V13" s="9"/>
      <c r="W13" s="411"/>
      <c r="X13" s="411"/>
      <c r="Y13" s="9"/>
      <c r="Z13" s="9"/>
      <c r="AA13" s="412"/>
      <c r="AB13" s="412"/>
      <c r="AC13" s="9"/>
      <c r="AD13" s="9"/>
      <c r="AE13" s="352"/>
      <c r="AF13" s="353"/>
    </row>
    <row r="14" spans="1:33" ht="20.100000000000001" customHeight="1" x14ac:dyDescent="0.15">
      <c r="B14" s="347"/>
      <c r="C14" s="347"/>
      <c r="D14" s="9"/>
      <c r="E14" s="9"/>
      <c r="F14" s="350"/>
      <c r="G14" s="350"/>
      <c r="H14" s="9"/>
      <c r="I14" s="9"/>
      <c r="J14" s="350"/>
      <c r="K14" s="350"/>
      <c r="L14" s="9"/>
      <c r="M14" s="9"/>
      <c r="N14" s="350"/>
      <c r="O14" s="350"/>
      <c r="P14" s="9"/>
      <c r="Q14" s="9"/>
      <c r="R14" s="9"/>
      <c r="S14" s="350"/>
      <c r="T14" s="350"/>
      <c r="U14" s="9"/>
      <c r="V14" s="9"/>
      <c r="W14" s="411"/>
      <c r="X14" s="411"/>
      <c r="Y14" s="9"/>
      <c r="Z14" s="9"/>
      <c r="AA14" s="412"/>
      <c r="AB14" s="412"/>
      <c r="AC14" s="9"/>
      <c r="AD14" s="9"/>
      <c r="AE14" s="352"/>
      <c r="AF14" s="353"/>
    </row>
    <row r="15" spans="1:33" ht="20.100000000000001" customHeight="1" x14ac:dyDescent="0.15">
      <c r="C15" s="86"/>
      <c r="D15" s="86"/>
      <c r="G15" s="86"/>
      <c r="H15" s="86"/>
      <c r="K15" s="86"/>
      <c r="L15" s="86"/>
      <c r="O15" s="86"/>
      <c r="P15" s="86"/>
      <c r="T15" s="86"/>
      <c r="U15" s="86"/>
      <c r="X15" s="86"/>
      <c r="Y15" s="86"/>
      <c r="AB15" s="120" t="s">
        <v>479</v>
      </c>
      <c r="AC15" s="18" t="s">
        <v>480</v>
      </c>
      <c r="AD15" s="18" t="s">
        <v>481</v>
      </c>
      <c r="AE15" s="18" t="s">
        <v>481</v>
      </c>
      <c r="AF15" s="18" t="s">
        <v>482</v>
      </c>
      <c r="AG15" s="103" t="s">
        <v>483</v>
      </c>
    </row>
    <row r="16" spans="1:33" ht="20.100000000000001" customHeight="1" x14ac:dyDescent="0.15">
      <c r="A16" s="7"/>
      <c r="B16" s="341" t="s">
        <v>485</v>
      </c>
      <c r="C16" s="342">
        <v>0.39583333333333331</v>
      </c>
      <c r="D16" s="342"/>
      <c r="E16" s="342"/>
      <c r="G16" s="343" t="str">
        <f>F7</f>
        <v>呑竜ＦＣ</v>
      </c>
      <c r="H16" s="343"/>
      <c r="I16" s="343"/>
      <c r="J16" s="343"/>
      <c r="K16" s="343"/>
      <c r="L16" s="343"/>
      <c r="M16" s="343"/>
      <c r="N16" s="344">
        <f>P16+P17</f>
        <v>0</v>
      </c>
      <c r="O16" s="345" t="s">
        <v>486</v>
      </c>
      <c r="P16" s="12">
        <v>0</v>
      </c>
      <c r="Q16" s="22" t="s">
        <v>510</v>
      </c>
      <c r="R16" s="12">
        <v>0</v>
      </c>
      <c r="S16" s="345" t="s">
        <v>488</v>
      </c>
      <c r="T16" s="344">
        <f>R16+R17</f>
        <v>0</v>
      </c>
      <c r="U16" s="343" t="str">
        <f>J7</f>
        <v>ＦＣ　ＳＦｉＤＡ</v>
      </c>
      <c r="V16" s="343"/>
      <c r="W16" s="343"/>
      <c r="X16" s="343"/>
      <c r="Y16" s="343"/>
      <c r="Z16" s="343"/>
      <c r="AA16" s="343"/>
      <c r="AB16" s="297" t="s">
        <v>479</v>
      </c>
      <c r="AC16" s="340" t="s">
        <v>490</v>
      </c>
      <c r="AD16" s="340" t="s">
        <v>498</v>
      </c>
      <c r="AE16" s="340" t="s">
        <v>489</v>
      </c>
      <c r="AF16" s="340">
        <v>6</v>
      </c>
      <c r="AG16" s="299" t="s">
        <v>483</v>
      </c>
    </row>
    <row r="17" spans="1:33" ht="20.100000000000001" customHeight="1" x14ac:dyDescent="0.15">
      <c r="A17" s="7"/>
      <c r="B17" s="341"/>
      <c r="C17" s="342"/>
      <c r="D17" s="342"/>
      <c r="E17" s="342"/>
      <c r="G17" s="343"/>
      <c r="H17" s="343"/>
      <c r="I17" s="343"/>
      <c r="J17" s="343"/>
      <c r="K17" s="343"/>
      <c r="L17" s="343"/>
      <c r="M17" s="343"/>
      <c r="N17" s="344"/>
      <c r="O17" s="345"/>
      <c r="P17" s="12">
        <v>0</v>
      </c>
      <c r="Q17" s="22" t="s">
        <v>510</v>
      </c>
      <c r="R17" s="12">
        <v>0</v>
      </c>
      <c r="S17" s="345"/>
      <c r="T17" s="344"/>
      <c r="U17" s="343"/>
      <c r="V17" s="343"/>
      <c r="W17" s="343"/>
      <c r="X17" s="343"/>
      <c r="Y17" s="343"/>
      <c r="Z17" s="343"/>
      <c r="AA17" s="343"/>
      <c r="AB17" s="297"/>
      <c r="AC17" s="340"/>
      <c r="AD17" s="340"/>
      <c r="AE17" s="340"/>
      <c r="AF17" s="340"/>
      <c r="AG17" s="299"/>
    </row>
    <row r="18" spans="1:33" ht="20.100000000000001" customHeight="1" x14ac:dyDescent="0.15">
      <c r="C18" s="16"/>
      <c r="D18" s="16"/>
      <c r="E18" s="15"/>
      <c r="G18" s="45"/>
      <c r="H18" s="45"/>
      <c r="I18" s="10"/>
      <c r="J18" s="10"/>
      <c r="K18" s="45"/>
      <c r="L18" s="45"/>
      <c r="M18" s="10"/>
      <c r="N18" s="27"/>
      <c r="O18" s="45"/>
      <c r="P18" s="12"/>
      <c r="Q18" s="10"/>
      <c r="R18" s="27"/>
      <c r="S18" s="10"/>
      <c r="T18" s="12"/>
      <c r="U18" s="45"/>
      <c r="V18" s="10"/>
      <c r="W18" s="10"/>
      <c r="X18" s="45"/>
      <c r="Y18" s="45"/>
      <c r="Z18" s="10"/>
      <c r="AA18" s="10"/>
      <c r="AB18" s="101"/>
      <c r="AC18" s="24"/>
      <c r="AD18" s="24"/>
      <c r="AE18" s="25"/>
      <c r="AF18" s="25"/>
      <c r="AG18" s="93"/>
    </row>
    <row r="19" spans="1:33" ht="20.100000000000001" customHeight="1" x14ac:dyDescent="0.15">
      <c r="A19" s="7"/>
      <c r="B19" s="341" t="s">
        <v>494</v>
      </c>
      <c r="C19" s="342">
        <v>0.4236111111111111</v>
      </c>
      <c r="D19" s="342"/>
      <c r="E19" s="342"/>
      <c r="G19" s="343" t="str">
        <f>S7</f>
        <v>Ｓ４　スペランツァ</v>
      </c>
      <c r="H19" s="343"/>
      <c r="I19" s="343"/>
      <c r="J19" s="343"/>
      <c r="K19" s="343"/>
      <c r="L19" s="343"/>
      <c r="M19" s="343"/>
      <c r="N19" s="344">
        <f>P19+P20</f>
        <v>0</v>
      </c>
      <c r="O19" s="345" t="s">
        <v>486</v>
      </c>
      <c r="P19" s="12">
        <v>0</v>
      </c>
      <c r="Q19" s="22" t="s">
        <v>510</v>
      </c>
      <c r="R19" s="12">
        <v>0</v>
      </c>
      <c r="S19" s="345" t="s">
        <v>488</v>
      </c>
      <c r="T19" s="344">
        <f>R19+R20</f>
        <v>0</v>
      </c>
      <c r="U19" s="343" t="str">
        <f>W7</f>
        <v>田沼ＦＣリュミエールＳ</v>
      </c>
      <c r="V19" s="343"/>
      <c r="W19" s="343"/>
      <c r="X19" s="343"/>
      <c r="Y19" s="343"/>
      <c r="Z19" s="343"/>
      <c r="AA19" s="343"/>
      <c r="AB19" s="297" t="s">
        <v>479</v>
      </c>
      <c r="AC19" s="340" t="s">
        <v>497</v>
      </c>
      <c r="AD19" s="340" t="s">
        <v>495</v>
      </c>
      <c r="AE19" s="340" t="s">
        <v>496</v>
      </c>
      <c r="AF19" s="340">
        <v>3</v>
      </c>
      <c r="AG19" s="299" t="s">
        <v>483</v>
      </c>
    </row>
    <row r="20" spans="1:33" ht="20.100000000000001" customHeight="1" x14ac:dyDescent="0.15">
      <c r="A20" s="7"/>
      <c r="B20" s="341"/>
      <c r="C20" s="342"/>
      <c r="D20" s="342"/>
      <c r="E20" s="342"/>
      <c r="G20" s="343"/>
      <c r="H20" s="343"/>
      <c r="I20" s="343"/>
      <c r="J20" s="343"/>
      <c r="K20" s="343"/>
      <c r="L20" s="343"/>
      <c r="M20" s="343"/>
      <c r="N20" s="344"/>
      <c r="O20" s="345"/>
      <c r="P20" s="12">
        <v>0</v>
      </c>
      <c r="Q20" s="22" t="s">
        <v>510</v>
      </c>
      <c r="R20" s="12">
        <v>0</v>
      </c>
      <c r="S20" s="345"/>
      <c r="T20" s="344"/>
      <c r="U20" s="343"/>
      <c r="V20" s="343"/>
      <c r="W20" s="343"/>
      <c r="X20" s="343"/>
      <c r="Y20" s="343"/>
      <c r="Z20" s="343"/>
      <c r="AA20" s="343"/>
      <c r="AB20" s="297"/>
      <c r="AC20" s="340"/>
      <c r="AD20" s="340"/>
      <c r="AE20" s="340"/>
      <c r="AF20" s="340"/>
      <c r="AG20" s="299"/>
    </row>
    <row r="21" spans="1:33" ht="20.100000000000001" customHeight="1" x14ac:dyDescent="0.15">
      <c r="A21" s="7"/>
      <c r="C21" s="16"/>
      <c r="D21" s="16"/>
      <c r="E21" s="15"/>
      <c r="G21" s="45"/>
      <c r="H21" s="45"/>
      <c r="I21" s="10"/>
      <c r="J21" s="10"/>
      <c r="K21" s="45"/>
      <c r="L21" s="45"/>
      <c r="M21" s="10"/>
      <c r="N21" s="27"/>
      <c r="O21" s="45"/>
      <c r="P21" s="12"/>
      <c r="Q21" s="10"/>
      <c r="R21" s="27"/>
      <c r="S21" s="10"/>
      <c r="T21" s="12"/>
      <c r="U21" s="45"/>
      <c r="V21" s="10"/>
      <c r="W21" s="10"/>
      <c r="X21" s="45"/>
      <c r="Y21" s="45"/>
      <c r="Z21" s="10"/>
      <c r="AA21" s="10"/>
      <c r="AB21" s="101"/>
      <c r="AC21" s="24"/>
      <c r="AD21" s="24"/>
      <c r="AE21" s="25"/>
      <c r="AF21" s="25"/>
      <c r="AG21" s="93"/>
    </row>
    <row r="22" spans="1:33" ht="20.100000000000001" customHeight="1" x14ac:dyDescent="0.15">
      <c r="A22" s="7"/>
      <c r="B22" s="341" t="s">
        <v>499</v>
      </c>
      <c r="C22" s="342">
        <v>0.4513888888888889</v>
      </c>
      <c r="D22" s="342"/>
      <c r="E22" s="342"/>
      <c r="G22" s="343" t="str">
        <f>F7</f>
        <v>呑竜ＦＣ</v>
      </c>
      <c r="H22" s="343"/>
      <c r="I22" s="343"/>
      <c r="J22" s="343"/>
      <c r="K22" s="343"/>
      <c r="L22" s="343"/>
      <c r="M22" s="343"/>
      <c r="N22" s="344">
        <f>P22+P23</f>
        <v>0</v>
      </c>
      <c r="O22" s="345" t="s">
        <v>486</v>
      </c>
      <c r="P22" s="12">
        <v>0</v>
      </c>
      <c r="Q22" s="22" t="s">
        <v>510</v>
      </c>
      <c r="R22" s="12">
        <v>0</v>
      </c>
      <c r="S22" s="345" t="s">
        <v>488</v>
      </c>
      <c r="T22" s="344">
        <f>R22+R23</f>
        <v>0</v>
      </c>
      <c r="U22" s="343" t="str">
        <f>N7</f>
        <v>上松山クラブ</v>
      </c>
      <c r="V22" s="343"/>
      <c r="W22" s="343"/>
      <c r="X22" s="343"/>
      <c r="Y22" s="343"/>
      <c r="Z22" s="343"/>
      <c r="AA22" s="343"/>
      <c r="AB22" s="297" t="s">
        <v>479</v>
      </c>
      <c r="AC22" s="340" t="s">
        <v>489</v>
      </c>
      <c r="AD22" s="340" t="s">
        <v>490</v>
      </c>
      <c r="AE22" s="340" t="s">
        <v>498</v>
      </c>
      <c r="AF22" s="340">
        <v>5</v>
      </c>
      <c r="AG22" s="299" t="s">
        <v>483</v>
      </c>
    </row>
    <row r="23" spans="1:33" ht="20.100000000000001" customHeight="1" x14ac:dyDescent="0.15">
      <c r="A23" s="7"/>
      <c r="B23" s="341"/>
      <c r="C23" s="342"/>
      <c r="D23" s="342"/>
      <c r="E23" s="342"/>
      <c r="G23" s="343"/>
      <c r="H23" s="343"/>
      <c r="I23" s="343"/>
      <c r="J23" s="343"/>
      <c r="K23" s="343"/>
      <c r="L23" s="343"/>
      <c r="M23" s="343"/>
      <c r="N23" s="344"/>
      <c r="O23" s="345"/>
      <c r="P23" s="12">
        <v>0</v>
      </c>
      <c r="Q23" s="22" t="s">
        <v>510</v>
      </c>
      <c r="R23" s="12">
        <v>0</v>
      </c>
      <c r="S23" s="345"/>
      <c r="T23" s="344"/>
      <c r="U23" s="343"/>
      <c r="V23" s="343"/>
      <c r="W23" s="343"/>
      <c r="X23" s="343"/>
      <c r="Y23" s="343"/>
      <c r="Z23" s="343"/>
      <c r="AA23" s="343"/>
      <c r="AB23" s="297"/>
      <c r="AC23" s="340"/>
      <c r="AD23" s="340"/>
      <c r="AE23" s="340"/>
      <c r="AF23" s="340"/>
      <c r="AG23" s="299"/>
    </row>
    <row r="24" spans="1:33" ht="20.100000000000001" customHeight="1" x14ac:dyDescent="0.15">
      <c r="A24" s="7"/>
      <c r="B24" s="44"/>
      <c r="C24" s="29"/>
      <c r="D24" s="29"/>
      <c r="E24" s="29"/>
      <c r="G24" s="45"/>
      <c r="H24" s="45"/>
      <c r="I24" s="45"/>
      <c r="J24" s="45"/>
      <c r="K24" s="45"/>
      <c r="L24" s="45"/>
      <c r="M24" s="45"/>
      <c r="N24" s="118"/>
      <c r="O24" s="119"/>
      <c r="P24" s="12"/>
      <c r="Q24" s="10"/>
      <c r="R24" s="27"/>
      <c r="S24" s="119"/>
      <c r="T24" s="118"/>
      <c r="U24" s="45"/>
      <c r="V24" s="45"/>
      <c r="W24" s="45"/>
      <c r="X24" s="45"/>
      <c r="Y24" s="45"/>
      <c r="Z24" s="45"/>
      <c r="AA24" s="45"/>
      <c r="AB24" s="101"/>
      <c r="AC24" s="24"/>
      <c r="AD24" s="24"/>
      <c r="AE24" s="25"/>
      <c r="AF24" s="25"/>
      <c r="AG24" s="93"/>
    </row>
    <row r="25" spans="1:33" ht="20.100000000000001" customHeight="1" x14ac:dyDescent="0.15">
      <c r="A25" s="7"/>
      <c r="B25" s="341" t="s">
        <v>500</v>
      </c>
      <c r="C25" s="342">
        <v>0.47916666666666669</v>
      </c>
      <c r="D25" s="342"/>
      <c r="E25" s="342"/>
      <c r="G25" s="343" t="str">
        <f>S7</f>
        <v>Ｓ４　スペランツァ</v>
      </c>
      <c r="H25" s="343"/>
      <c r="I25" s="343"/>
      <c r="J25" s="343"/>
      <c r="K25" s="343"/>
      <c r="L25" s="343"/>
      <c r="M25" s="343"/>
      <c r="N25" s="344">
        <f>P25+P26</f>
        <v>0</v>
      </c>
      <c r="O25" s="345" t="s">
        <v>486</v>
      </c>
      <c r="P25" s="12">
        <v>0</v>
      </c>
      <c r="Q25" s="22" t="s">
        <v>510</v>
      </c>
      <c r="R25" s="12">
        <v>0</v>
      </c>
      <c r="S25" s="345" t="s">
        <v>488</v>
      </c>
      <c r="T25" s="344">
        <f>R25+R26</f>
        <v>0</v>
      </c>
      <c r="U25" s="343" t="str">
        <f>AA7</f>
        <v>ウエストフットコムＵ１１</v>
      </c>
      <c r="V25" s="343"/>
      <c r="W25" s="343"/>
      <c r="X25" s="343"/>
      <c r="Y25" s="343"/>
      <c r="Z25" s="343"/>
      <c r="AA25" s="343"/>
      <c r="AB25" s="297" t="s">
        <v>479</v>
      </c>
      <c r="AC25" s="340" t="s">
        <v>496</v>
      </c>
      <c r="AD25" s="340" t="s">
        <v>497</v>
      </c>
      <c r="AE25" s="340" t="s">
        <v>495</v>
      </c>
      <c r="AF25" s="340">
        <v>2</v>
      </c>
      <c r="AG25" s="299" t="s">
        <v>483</v>
      </c>
    </row>
    <row r="26" spans="1:33" ht="20.100000000000001" customHeight="1" x14ac:dyDescent="0.15">
      <c r="A26" s="7"/>
      <c r="B26" s="341"/>
      <c r="C26" s="342"/>
      <c r="D26" s="342"/>
      <c r="E26" s="342"/>
      <c r="G26" s="343"/>
      <c r="H26" s="343"/>
      <c r="I26" s="343"/>
      <c r="J26" s="343"/>
      <c r="K26" s="343"/>
      <c r="L26" s="343"/>
      <c r="M26" s="343"/>
      <c r="N26" s="344"/>
      <c r="O26" s="345"/>
      <c r="P26" s="12">
        <v>0</v>
      </c>
      <c r="Q26" s="22" t="s">
        <v>510</v>
      </c>
      <c r="R26" s="12">
        <v>0</v>
      </c>
      <c r="S26" s="345"/>
      <c r="T26" s="344"/>
      <c r="U26" s="343"/>
      <c r="V26" s="343"/>
      <c r="W26" s="343"/>
      <c r="X26" s="343"/>
      <c r="Y26" s="343"/>
      <c r="Z26" s="343"/>
      <c r="AA26" s="343"/>
      <c r="AB26" s="297"/>
      <c r="AC26" s="340"/>
      <c r="AD26" s="340"/>
      <c r="AE26" s="340"/>
      <c r="AF26" s="340"/>
      <c r="AG26" s="299"/>
    </row>
    <row r="27" spans="1:33" ht="20.100000000000001" customHeight="1" x14ac:dyDescent="0.15">
      <c r="A27" s="7"/>
      <c r="C27" s="16"/>
      <c r="D27" s="16"/>
      <c r="E27" s="15"/>
      <c r="G27" s="45"/>
      <c r="H27" s="45"/>
      <c r="I27" s="10"/>
      <c r="J27" s="10"/>
      <c r="K27" s="45"/>
      <c r="L27" s="45"/>
      <c r="M27" s="10"/>
      <c r="N27" s="27"/>
      <c r="O27" s="45"/>
      <c r="P27" s="12"/>
      <c r="Q27" s="10"/>
      <c r="R27" s="27"/>
      <c r="S27" s="10"/>
      <c r="T27" s="12"/>
      <c r="U27" s="45"/>
      <c r="V27" s="10"/>
      <c r="W27" s="10"/>
      <c r="X27" s="45"/>
      <c r="Y27" s="45"/>
      <c r="Z27" s="10"/>
      <c r="AA27" s="10"/>
      <c r="AB27" s="101"/>
      <c r="AC27" s="24"/>
      <c r="AD27" s="24"/>
      <c r="AE27" s="25"/>
      <c r="AF27" s="25"/>
      <c r="AG27" s="93"/>
    </row>
    <row r="28" spans="1:33" ht="20.100000000000001" customHeight="1" x14ac:dyDescent="0.15">
      <c r="A28" s="7"/>
      <c r="B28" s="341" t="s">
        <v>501</v>
      </c>
      <c r="C28" s="342">
        <v>0.50694444444444442</v>
      </c>
      <c r="D28" s="342"/>
      <c r="E28" s="342"/>
      <c r="G28" s="343" t="str">
        <f>J7</f>
        <v>ＦＣ　ＳＦｉＤＡ</v>
      </c>
      <c r="H28" s="343"/>
      <c r="I28" s="343"/>
      <c r="J28" s="343"/>
      <c r="K28" s="343"/>
      <c r="L28" s="343"/>
      <c r="M28" s="343"/>
      <c r="N28" s="344">
        <f>P28+P29</f>
        <v>0</v>
      </c>
      <c r="O28" s="345" t="s">
        <v>486</v>
      </c>
      <c r="P28" s="12">
        <v>0</v>
      </c>
      <c r="Q28" s="22" t="s">
        <v>510</v>
      </c>
      <c r="R28" s="12">
        <v>0</v>
      </c>
      <c r="S28" s="345" t="s">
        <v>488</v>
      </c>
      <c r="T28" s="344">
        <f>R28+R29</f>
        <v>0</v>
      </c>
      <c r="U28" s="343" t="str">
        <f>N7</f>
        <v>上松山クラブ</v>
      </c>
      <c r="V28" s="343"/>
      <c r="W28" s="343"/>
      <c r="X28" s="343"/>
      <c r="Y28" s="343"/>
      <c r="Z28" s="343"/>
      <c r="AA28" s="343"/>
      <c r="AB28" s="297" t="s">
        <v>479</v>
      </c>
      <c r="AC28" s="340" t="s">
        <v>498</v>
      </c>
      <c r="AD28" s="340" t="s">
        <v>489</v>
      </c>
      <c r="AE28" s="340" t="s">
        <v>490</v>
      </c>
      <c r="AF28" s="340">
        <v>4</v>
      </c>
      <c r="AG28" s="299" t="s">
        <v>483</v>
      </c>
    </row>
    <row r="29" spans="1:33" ht="20.100000000000001" customHeight="1" x14ac:dyDescent="0.15">
      <c r="A29" s="7"/>
      <c r="B29" s="341"/>
      <c r="C29" s="342"/>
      <c r="D29" s="342"/>
      <c r="E29" s="342"/>
      <c r="G29" s="343"/>
      <c r="H29" s="343"/>
      <c r="I29" s="343"/>
      <c r="J29" s="343"/>
      <c r="K29" s="343"/>
      <c r="L29" s="343"/>
      <c r="M29" s="343"/>
      <c r="N29" s="344"/>
      <c r="O29" s="345"/>
      <c r="P29" s="12">
        <v>0</v>
      </c>
      <c r="Q29" s="22" t="s">
        <v>510</v>
      </c>
      <c r="R29" s="12">
        <v>0</v>
      </c>
      <c r="S29" s="345"/>
      <c r="T29" s="344"/>
      <c r="U29" s="343"/>
      <c r="V29" s="343"/>
      <c r="W29" s="343"/>
      <c r="X29" s="343"/>
      <c r="Y29" s="343"/>
      <c r="Z29" s="343"/>
      <c r="AA29" s="343"/>
      <c r="AB29" s="297"/>
      <c r="AC29" s="340"/>
      <c r="AD29" s="340"/>
      <c r="AE29" s="340"/>
      <c r="AF29" s="340"/>
      <c r="AG29" s="299"/>
    </row>
    <row r="30" spans="1:33" ht="20.100000000000001" customHeight="1" x14ac:dyDescent="0.15">
      <c r="A30" s="7"/>
      <c r="C30" s="16"/>
      <c r="D30" s="16"/>
      <c r="E30" s="15"/>
      <c r="G30" s="45"/>
      <c r="H30" s="45"/>
      <c r="I30" s="10"/>
      <c r="J30" s="10"/>
      <c r="K30" s="45"/>
      <c r="L30" s="45"/>
      <c r="M30" s="10"/>
      <c r="N30" s="27"/>
      <c r="O30" s="45"/>
      <c r="P30" s="12"/>
      <c r="Q30" s="10"/>
      <c r="R30" s="27"/>
      <c r="S30" s="10"/>
      <c r="T30" s="12"/>
      <c r="U30" s="45"/>
      <c r="V30" s="10"/>
      <c r="W30" s="10"/>
      <c r="X30" s="45"/>
      <c r="Y30" s="45"/>
      <c r="Z30" s="10"/>
      <c r="AA30" s="10"/>
      <c r="AB30" s="101"/>
      <c r="AC30" s="86"/>
      <c r="AD30" s="24"/>
      <c r="AE30" s="24"/>
      <c r="AF30" s="25"/>
      <c r="AG30" s="102"/>
    </row>
    <row r="31" spans="1:33" ht="20.100000000000001" customHeight="1" x14ac:dyDescent="0.15">
      <c r="A31" s="7"/>
      <c r="B31" s="341" t="s">
        <v>502</v>
      </c>
      <c r="C31" s="342">
        <v>0.53472222222222221</v>
      </c>
      <c r="D31" s="342"/>
      <c r="E31" s="342"/>
      <c r="G31" s="343" t="str">
        <f>W7</f>
        <v>田沼ＦＣリュミエールＳ</v>
      </c>
      <c r="H31" s="343"/>
      <c r="I31" s="343"/>
      <c r="J31" s="343"/>
      <c r="K31" s="343"/>
      <c r="L31" s="343"/>
      <c r="M31" s="343"/>
      <c r="N31" s="344">
        <f>P31+P32</f>
        <v>0</v>
      </c>
      <c r="O31" s="345" t="s">
        <v>486</v>
      </c>
      <c r="P31" s="12">
        <v>0</v>
      </c>
      <c r="Q31" s="22" t="s">
        <v>510</v>
      </c>
      <c r="R31" s="12">
        <v>0</v>
      </c>
      <c r="S31" s="345" t="s">
        <v>488</v>
      </c>
      <c r="T31" s="344">
        <f>R31+R32</f>
        <v>0</v>
      </c>
      <c r="U31" s="343" t="str">
        <f>AA7</f>
        <v>ウエストフットコムＵ１１</v>
      </c>
      <c r="V31" s="343"/>
      <c r="W31" s="343"/>
      <c r="X31" s="343"/>
      <c r="Y31" s="343"/>
      <c r="Z31" s="343"/>
      <c r="AA31" s="343"/>
      <c r="AB31" s="297" t="s">
        <v>479</v>
      </c>
      <c r="AC31" s="340" t="s">
        <v>495</v>
      </c>
      <c r="AD31" s="340" t="s">
        <v>496</v>
      </c>
      <c r="AE31" s="340" t="s">
        <v>497</v>
      </c>
      <c r="AF31" s="340">
        <v>1</v>
      </c>
      <c r="AG31" s="299" t="s">
        <v>483</v>
      </c>
    </row>
    <row r="32" spans="1:33" ht="20.100000000000001" customHeight="1" x14ac:dyDescent="0.15">
      <c r="A32" s="7"/>
      <c r="B32" s="341"/>
      <c r="C32" s="342"/>
      <c r="D32" s="342"/>
      <c r="E32" s="342"/>
      <c r="G32" s="343"/>
      <c r="H32" s="343"/>
      <c r="I32" s="343"/>
      <c r="J32" s="343"/>
      <c r="K32" s="343"/>
      <c r="L32" s="343"/>
      <c r="M32" s="343"/>
      <c r="N32" s="344"/>
      <c r="O32" s="345"/>
      <c r="P32" s="12">
        <v>0</v>
      </c>
      <c r="Q32" s="22" t="s">
        <v>510</v>
      </c>
      <c r="R32" s="12">
        <v>0</v>
      </c>
      <c r="S32" s="345"/>
      <c r="T32" s="344"/>
      <c r="U32" s="343"/>
      <c r="V32" s="343"/>
      <c r="W32" s="343"/>
      <c r="X32" s="343"/>
      <c r="Y32" s="343"/>
      <c r="Z32" s="343"/>
      <c r="AA32" s="343"/>
      <c r="AB32" s="297"/>
      <c r="AC32" s="340"/>
      <c r="AD32" s="340"/>
      <c r="AE32" s="340"/>
      <c r="AF32" s="340"/>
      <c r="AG32" s="299"/>
    </row>
    <row r="33" spans="1:33" ht="20.100000000000001" customHeight="1" x14ac:dyDescent="0.15">
      <c r="B33" s="44"/>
      <c r="C33" s="23"/>
      <c r="D33" s="23"/>
      <c r="E33" s="23"/>
      <c r="G33" s="45"/>
      <c r="H33" s="45"/>
      <c r="I33" s="45"/>
      <c r="J33" s="45"/>
      <c r="K33" s="45"/>
      <c r="L33" s="45"/>
      <c r="M33" s="45"/>
      <c r="N33" s="21"/>
      <c r="O33" s="119"/>
      <c r="P33" s="45"/>
      <c r="Q33" s="22"/>
      <c r="R33" s="10"/>
      <c r="S33" s="119"/>
      <c r="T33" s="21"/>
      <c r="U33" s="45"/>
      <c r="V33" s="45"/>
      <c r="W33" s="45"/>
      <c r="X33" s="45"/>
      <c r="Y33" s="45"/>
      <c r="Z33" s="45"/>
      <c r="AA33" s="45"/>
      <c r="AB33" s="86"/>
      <c r="AC33" s="86"/>
      <c r="AF33" s="86"/>
      <c r="AG33" s="86"/>
    </row>
    <row r="34" spans="1:33" ht="20.100000000000001" customHeight="1" x14ac:dyDescent="0.15">
      <c r="C34" s="304" t="str">
        <f>J3</f>
        <v>E</v>
      </c>
      <c r="D34" s="305"/>
      <c r="E34" s="305"/>
      <c r="F34" s="306"/>
      <c r="G34" s="316" t="str">
        <f>C36</f>
        <v>呑竜ＦＣ</v>
      </c>
      <c r="H34" s="317"/>
      <c r="I34" s="316" t="str">
        <f>C38</f>
        <v>ＦＣ　ＳＦｉＤＡ</v>
      </c>
      <c r="J34" s="317"/>
      <c r="K34" s="316" t="str">
        <f>C40</f>
        <v>上松山クラブ</v>
      </c>
      <c r="L34" s="317"/>
      <c r="M34" s="324" t="s">
        <v>503</v>
      </c>
      <c r="N34" s="324" t="s">
        <v>504</v>
      </c>
      <c r="O34" s="324" t="s">
        <v>511</v>
      </c>
      <c r="P34" s="324" t="s">
        <v>505</v>
      </c>
      <c r="R34" s="326" t="str">
        <f>W3</f>
        <v>EE</v>
      </c>
      <c r="S34" s="327"/>
      <c r="T34" s="327"/>
      <c r="U34" s="328"/>
      <c r="V34" s="336" t="str">
        <f>R36</f>
        <v>Ｓ４　スペランツァ</v>
      </c>
      <c r="W34" s="337"/>
      <c r="X34" s="320" t="str">
        <f>R38</f>
        <v>田沼ＦＣリュミエールＳ</v>
      </c>
      <c r="Y34" s="321"/>
      <c r="Z34" s="320" t="str">
        <f>R40</f>
        <v>ウエストフットコムＵ１１</v>
      </c>
      <c r="AA34" s="321"/>
      <c r="AB34" s="324" t="s">
        <v>503</v>
      </c>
      <c r="AC34" s="324" t="s">
        <v>504</v>
      </c>
      <c r="AD34" s="324" t="s">
        <v>511</v>
      </c>
      <c r="AE34" s="324" t="s">
        <v>505</v>
      </c>
    </row>
    <row r="35" spans="1:33" ht="20.100000000000001" customHeight="1" x14ac:dyDescent="0.15">
      <c r="C35" s="307"/>
      <c r="D35" s="308"/>
      <c r="E35" s="308"/>
      <c r="F35" s="309"/>
      <c r="G35" s="318"/>
      <c r="H35" s="319"/>
      <c r="I35" s="318"/>
      <c r="J35" s="319"/>
      <c r="K35" s="318"/>
      <c r="L35" s="319"/>
      <c r="M35" s="325"/>
      <c r="N35" s="325"/>
      <c r="O35" s="325"/>
      <c r="P35" s="325"/>
      <c r="R35" s="329"/>
      <c r="S35" s="330"/>
      <c r="T35" s="330"/>
      <c r="U35" s="331"/>
      <c r="V35" s="338"/>
      <c r="W35" s="339"/>
      <c r="X35" s="322"/>
      <c r="Y35" s="323"/>
      <c r="Z35" s="322"/>
      <c r="AA35" s="323"/>
      <c r="AB35" s="325"/>
      <c r="AC35" s="325"/>
      <c r="AD35" s="325"/>
      <c r="AE35" s="325"/>
    </row>
    <row r="36" spans="1:33" ht="20.100000000000001" customHeight="1" x14ac:dyDescent="0.15">
      <c r="C36" s="304" t="str">
        <f>F7</f>
        <v>呑竜ＦＣ</v>
      </c>
      <c r="D36" s="305"/>
      <c r="E36" s="305"/>
      <c r="F36" s="306"/>
      <c r="G36" s="399"/>
      <c r="H36" s="400"/>
      <c r="I36" s="28">
        <f>N16</f>
        <v>0</v>
      </c>
      <c r="J36" s="28">
        <f>T16</f>
        <v>0</v>
      </c>
      <c r="K36" s="28">
        <f>N22</f>
        <v>0</v>
      </c>
      <c r="L36" s="28">
        <f>T22</f>
        <v>0</v>
      </c>
      <c r="M36" s="314">
        <f>COUNTIF(G37:L37,"○")*3+COUNTIF(G37:L37,"△")</f>
        <v>2</v>
      </c>
      <c r="N36" s="393">
        <f>O36-J36-L36</f>
        <v>0</v>
      </c>
      <c r="O36" s="393">
        <f>I36+K36</f>
        <v>0</v>
      </c>
      <c r="P36" s="395"/>
      <c r="R36" s="304" t="str">
        <f>S7</f>
        <v>Ｓ４　スペランツァ</v>
      </c>
      <c r="S36" s="305"/>
      <c r="T36" s="305"/>
      <c r="U36" s="306"/>
      <c r="V36" s="399"/>
      <c r="W36" s="400"/>
      <c r="X36" s="28">
        <f>N19</f>
        <v>0</v>
      </c>
      <c r="Y36" s="28">
        <f>T19</f>
        <v>0</v>
      </c>
      <c r="Z36" s="28">
        <f>N25</f>
        <v>0</v>
      </c>
      <c r="AA36" s="28">
        <f>T25</f>
        <v>0</v>
      </c>
      <c r="AB36" s="314">
        <f>COUNTIF(V37:AA37,"○")*3+COUNTIF(V37:AA37,"△")</f>
        <v>2</v>
      </c>
      <c r="AC36" s="393">
        <f>AD36-Y36-AA36</f>
        <v>0</v>
      </c>
      <c r="AD36" s="393">
        <f>X36+Z36</f>
        <v>0</v>
      </c>
      <c r="AE36" s="395"/>
    </row>
    <row r="37" spans="1:33" ht="20.100000000000001" customHeight="1" x14ac:dyDescent="0.15">
      <c r="C37" s="307"/>
      <c r="D37" s="308"/>
      <c r="E37" s="308"/>
      <c r="F37" s="309"/>
      <c r="G37" s="401"/>
      <c r="H37" s="402"/>
      <c r="I37" s="397" t="str">
        <f>IF(I36&gt;J36,"○",IF(I36&lt;J36,"×",IF(I36=J36,"△")))</f>
        <v>△</v>
      </c>
      <c r="J37" s="398"/>
      <c r="K37" s="397" t="str">
        <f>IF(K36&gt;L36,"○",IF(K36&lt;L36,"×",IF(K36=L36,"△")))</f>
        <v>△</v>
      </c>
      <c r="L37" s="398"/>
      <c r="M37" s="315"/>
      <c r="N37" s="394"/>
      <c r="O37" s="394"/>
      <c r="P37" s="396"/>
      <c r="R37" s="307"/>
      <c r="S37" s="308"/>
      <c r="T37" s="308"/>
      <c r="U37" s="309"/>
      <c r="V37" s="401"/>
      <c r="W37" s="402"/>
      <c r="X37" s="397" t="str">
        <f>IF(X36&gt;Y36,"○",IF(X36&lt;Y36,"×",IF(X36=Y36,"△")))</f>
        <v>△</v>
      </c>
      <c r="Y37" s="398"/>
      <c r="Z37" s="397" t="str">
        <f t="shared" ref="Z37" si="0">IF(Z36&gt;AA36,"○",IF(Z36&lt;AA36,"×",IF(Z36=AA36,"△")))</f>
        <v>△</v>
      </c>
      <c r="AA37" s="398"/>
      <c r="AB37" s="315"/>
      <c r="AC37" s="394"/>
      <c r="AD37" s="394"/>
      <c r="AE37" s="396"/>
    </row>
    <row r="38" spans="1:33" ht="20.100000000000001" customHeight="1" x14ac:dyDescent="0.15">
      <c r="C38" s="304" t="str">
        <f>J7</f>
        <v>ＦＣ　ＳＦｉＤＡ</v>
      </c>
      <c r="D38" s="305"/>
      <c r="E38" s="305"/>
      <c r="F38" s="306"/>
      <c r="G38" s="28">
        <f>J36</f>
        <v>0</v>
      </c>
      <c r="H38" s="28">
        <f>I36</f>
        <v>0</v>
      </c>
      <c r="I38" s="399"/>
      <c r="J38" s="400"/>
      <c r="K38" s="28">
        <f>N28</f>
        <v>0</v>
      </c>
      <c r="L38" s="28">
        <f>T28</f>
        <v>0</v>
      </c>
      <c r="M38" s="314">
        <f>COUNTIF(G39:L39,"○")*3+COUNTIF(G39:L39,"△")</f>
        <v>2</v>
      </c>
      <c r="N38" s="393">
        <f>O38-H38-L38</f>
        <v>0</v>
      </c>
      <c r="O38" s="393">
        <f>G38+K38</f>
        <v>0</v>
      </c>
      <c r="P38" s="395"/>
      <c r="R38" s="304" t="str">
        <f>W7</f>
        <v>田沼ＦＣリュミエールＳ</v>
      </c>
      <c r="S38" s="305"/>
      <c r="T38" s="305"/>
      <c r="U38" s="306"/>
      <c r="V38" s="28">
        <f>Y36</f>
        <v>0</v>
      </c>
      <c r="W38" s="28">
        <f>X36</f>
        <v>0</v>
      </c>
      <c r="X38" s="399"/>
      <c r="Y38" s="400"/>
      <c r="Z38" s="28">
        <f>N31</f>
        <v>0</v>
      </c>
      <c r="AA38" s="28">
        <f>T31</f>
        <v>0</v>
      </c>
      <c r="AB38" s="314">
        <f>COUNTIF(V39:AA39,"○")*3+COUNTIF(V39:AA39,"△")</f>
        <v>2</v>
      </c>
      <c r="AC38" s="393">
        <f>AD38-W38-AA38</f>
        <v>0</v>
      </c>
      <c r="AD38" s="393">
        <f>V38+Z38</f>
        <v>0</v>
      </c>
      <c r="AE38" s="395"/>
    </row>
    <row r="39" spans="1:33" ht="20.100000000000001" customHeight="1" x14ac:dyDescent="0.15">
      <c r="C39" s="307"/>
      <c r="D39" s="308"/>
      <c r="E39" s="308"/>
      <c r="F39" s="309"/>
      <c r="G39" s="397" t="str">
        <f>IF(G38&gt;H38,"○",IF(G38&lt;H38,"×",IF(G38=H38,"△")))</f>
        <v>△</v>
      </c>
      <c r="H39" s="398"/>
      <c r="I39" s="401"/>
      <c r="J39" s="402"/>
      <c r="K39" s="397" t="str">
        <f>IF(K38&gt;L38,"○",IF(K38&lt;L38,"×",IF(K38=L38,"△")))</f>
        <v>△</v>
      </c>
      <c r="L39" s="398"/>
      <c r="M39" s="315"/>
      <c r="N39" s="394"/>
      <c r="O39" s="394"/>
      <c r="P39" s="396"/>
      <c r="R39" s="307"/>
      <c r="S39" s="308"/>
      <c r="T39" s="308"/>
      <c r="U39" s="309"/>
      <c r="V39" s="397" t="str">
        <f>IF(V38&gt;W38,"○",IF(V38&lt;W38,"×",IF(V38=W38,"△")))</f>
        <v>△</v>
      </c>
      <c r="W39" s="398"/>
      <c r="X39" s="401"/>
      <c r="Y39" s="402"/>
      <c r="Z39" s="397" t="str">
        <f t="shared" ref="Z39" si="1">IF(Z38&gt;AA38,"○",IF(Z38&lt;AA38,"×",IF(Z38=AA38,"△")))</f>
        <v>△</v>
      </c>
      <c r="AA39" s="398"/>
      <c r="AB39" s="315"/>
      <c r="AC39" s="394"/>
      <c r="AD39" s="394"/>
      <c r="AE39" s="396"/>
    </row>
    <row r="40" spans="1:33" ht="20.100000000000001" customHeight="1" x14ac:dyDescent="0.15">
      <c r="C40" s="304" t="str">
        <f>N7</f>
        <v>上松山クラブ</v>
      </c>
      <c r="D40" s="305"/>
      <c r="E40" s="305"/>
      <c r="F40" s="306"/>
      <c r="G40" s="28">
        <f>L36</f>
        <v>0</v>
      </c>
      <c r="H40" s="28">
        <f>K36</f>
        <v>0</v>
      </c>
      <c r="I40" s="28">
        <f>L38</f>
        <v>0</v>
      </c>
      <c r="J40" s="28">
        <f>K38</f>
        <v>0</v>
      </c>
      <c r="K40" s="399"/>
      <c r="L40" s="400"/>
      <c r="M40" s="314">
        <f>COUNTIF(G41:L41,"○")*3+COUNTIF(G41:L41,"△")</f>
        <v>2</v>
      </c>
      <c r="N40" s="393">
        <f>O40-H40-J40</f>
        <v>0</v>
      </c>
      <c r="O40" s="393">
        <f>G40+I40</f>
        <v>0</v>
      </c>
      <c r="P40" s="395"/>
      <c r="R40" s="304" t="str">
        <f>AA7</f>
        <v>ウエストフットコムＵ１１</v>
      </c>
      <c r="S40" s="305"/>
      <c r="T40" s="305"/>
      <c r="U40" s="306"/>
      <c r="V40" s="28">
        <f>AA36</f>
        <v>0</v>
      </c>
      <c r="W40" s="28">
        <f>Z36</f>
        <v>0</v>
      </c>
      <c r="X40" s="28">
        <f>AA38</f>
        <v>0</v>
      </c>
      <c r="Y40" s="28">
        <f>Z38</f>
        <v>0</v>
      </c>
      <c r="Z40" s="399"/>
      <c r="AA40" s="400"/>
      <c r="AB40" s="314">
        <f>COUNTIF(V41:AA41,"○")*3+COUNTIF(V41:AA41,"△")</f>
        <v>2</v>
      </c>
      <c r="AC40" s="393">
        <f>AD40-W40-Y40</f>
        <v>0</v>
      </c>
      <c r="AD40" s="393">
        <f>V40+X40</f>
        <v>0</v>
      </c>
      <c r="AE40" s="395"/>
    </row>
    <row r="41" spans="1:33" ht="20.100000000000001" customHeight="1" x14ac:dyDescent="0.15">
      <c r="C41" s="307"/>
      <c r="D41" s="308"/>
      <c r="E41" s="308"/>
      <c r="F41" s="309"/>
      <c r="G41" s="397" t="str">
        <f>IF(G40&gt;H40,"○",IF(G40&lt;H40,"×",IF(G40=H40,"△")))</f>
        <v>△</v>
      </c>
      <c r="H41" s="398"/>
      <c r="I41" s="397" t="str">
        <f>IF(I40&gt;J40,"○",IF(I40&lt;J40,"×",IF(I40=J40,"△")))</f>
        <v>△</v>
      </c>
      <c r="J41" s="398"/>
      <c r="K41" s="401"/>
      <c r="L41" s="402"/>
      <c r="M41" s="315"/>
      <c r="N41" s="394"/>
      <c r="O41" s="394"/>
      <c r="P41" s="396"/>
      <c r="R41" s="307"/>
      <c r="S41" s="308"/>
      <c r="T41" s="308"/>
      <c r="U41" s="309"/>
      <c r="V41" s="397" t="str">
        <f>IF(V40&gt;W40,"○",IF(V40&lt;W40,"×",IF(V40=W40,"△")))</f>
        <v>△</v>
      </c>
      <c r="W41" s="398"/>
      <c r="X41" s="397" t="str">
        <f>IF(X40&gt;Y40,"○",IF(X40&lt;Y40,"×",IF(X40=Y40,"△")))</f>
        <v>△</v>
      </c>
      <c r="Y41" s="398"/>
      <c r="Z41" s="401"/>
      <c r="AA41" s="402"/>
      <c r="AB41" s="315"/>
      <c r="AC41" s="394"/>
      <c r="AD41" s="394"/>
      <c r="AE41" s="396"/>
    </row>
    <row r="42" spans="1:33" ht="20.100000000000001" customHeight="1" x14ac:dyDescent="0.15"/>
    <row r="43" spans="1:33" ht="20.100000000000001" customHeight="1" x14ac:dyDescent="0.15"/>
    <row r="44" spans="1:33" ht="21.95" customHeight="1" x14ac:dyDescent="0.15">
      <c r="A44" s="354" t="str">
        <f>U12組合せ①!B3</f>
        <v>■第1日  2月26日  一次リーグ</v>
      </c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N44" s="355" t="s">
        <v>524</v>
      </c>
      <c r="O44" s="355"/>
      <c r="P44" s="355"/>
      <c r="Q44" s="355"/>
      <c r="R44" s="355"/>
      <c r="T44" s="356" t="s">
        <v>525</v>
      </c>
      <c r="U44" s="356"/>
      <c r="V44" s="356"/>
      <c r="W44" s="356"/>
      <c r="X44" s="357" t="str">
        <f>U12組合せ①!T13</f>
        <v>足利市西部多目的運動場（あしスタ）B</v>
      </c>
      <c r="Y44" s="357"/>
      <c r="Z44" s="357"/>
      <c r="AA44" s="357"/>
      <c r="AB44" s="357"/>
      <c r="AC44" s="357"/>
      <c r="AD44" s="357"/>
      <c r="AE44" s="357"/>
      <c r="AF44" s="357"/>
      <c r="AG44" s="357"/>
    </row>
    <row r="45" spans="1:33" ht="20.100000000000001" customHeight="1" x14ac:dyDescent="0.15">
      <c r="A45" s="117"/>
      <c r="B45" s="117"/>
      <c r="C45" s="117"/>
      <c r="D45" s="117"/>
      <c r="E45" s="117"/>
      <c r="F45" s="117"/>
      <c r="G45" s="117"/>
      <c r="H45" s="14"/>
      <c r="I45" s="115"/>
      <c r="J45" s="115"/>
      <c r="K45" s="115"/>
      <c r="L45" s="115"/>
      <c r="N45" s="115"/>
      <c r="O45" s="115"/>
      <c r="P45" s="115"/>
      <c r="Q45" s="115"/>
      <c r="R45" s="115"/>
      <c r="T45" s="87"/>
      <c r="U45" s="87"/>
      <c r="V45" s="87"/>
      <c r="W45" s="87"/>
      <c r="X45" s="116"/>
      <c r="Y45" s="116"/>
      <c r="AA45" s="20"/>
      <c r="AB45" s="100"/>
      <c r="AC45" s="100"/>
      <c r="AD45" s="100"/>
      <c r="AE45" s="100"/>
      <c r="AF45" s="100"/>
      <c r="AG45" s="100"/>
    </row>
    <row r="46" spans="1:33" ht="20.100000000000001" customHeight="1" x14ac:dyDescent="0.15">
      <c r="F46" s="29"/>
      <c r="J46" s="358" t="s">
        <v>526</v>
      </c>
      <c r="K46" s="358"/>
      <c r="W46" s="358" t="s">
        <v>527</v>
      </c>
      <c r="X46" s="358"/>
      <c r="Z46" s="20"/>
      <c r="AA46" s="20"/>
      <c r="AB46" s="100"/>
      <c r="AC46" s="100"/>
      <c r="AD46" s="100"/>
      <c r="AE46" s="100"/>
      <c r="AF46" s="100"/>
      <c r="AG46" s="100"/>
    </row>
    <row r="47" spans="1:33" ht="20.100000000000001" customHeight="1" x14ac:dyDescent="0.15">
      <c r="G47" s="2"/>
      <c r="H47" s="2"/>
      <c r="I47" s="2"/>
      <c r="J47" s="3"/>
      <c r="K47" s="2"/>
      <c r="L47" s="2"/>
      <c r="M47" s="2"/>
      <c r="N47" s="2"/>
      <c r="T47" s="2"/>
      <c r="U47" s="2"/>
      <c r="V47" s="2"/>
      <c r="W47" s="2"/>
      <c r="X47" s="19"/>
      <c r="Y47" s="2"/>
      <c r="Z47" s="20"/>
      <c r="AA47" s="20"/>
      <c r="AB47" s="100"/>
      <c r="AC47" s="100"/>
      <c r="AD47" s="100"/>
      <c r="AE47" s="100"/>
      <c r="AF47" s="100"/>
      <c r="AG47" s="100"/>
    </row>
    <row r="48" spans="1:33" ht="20.100000000000001" customHeight="1" x14ac:dyDescent="0.15">
      <c r="F48" s="4"/>
      <c r="H48" s="5"/>
      <c r="J48" s="6"/>
      <c r="K48" s="5"/>
      <c r="N48" s="4"/>
      <c r="S48" s="4"/>
      <c r="V48" s="5"/>
      <c r="W48" s="6"/>
      <c r="Y48" s="5"/>
      <c r="Z48" s="5"/>
      <c r="AA48" s="6"/>
      <c r="AB48" s="17"/>
    </row>
    <row r="49" spans="1:33" ht="20.100000000000001" customHeight="1" x14ac:dyDescent="0.15">
      <c r="B49" s="359"/>
      <c r="C49" s="359"/>
      <c r="D49" s="7"/>
      <c r="E49" s="7"/>
      <c r="F49" s="250">
        <v>1</v>
      </c>
      <c r="G49" s="250"/>
      <c r="H49" s="11"/>
      <c r="I49" s="11"/>
      <c r="J49" s="250">
        <v>2</v>
      </c>
      <c r="K49" s="250"/>
      <c r="L49" s="11"/>
      <c r="M49" s="11"/>
      <c r="N49" s="250">
        <v>3</v>
      </c>
      <c r="O49" s="250"/>
      <c r="P49" s="26"/>
      <c r="Q49" s="11"/>
      <c r="R49" s="11"/>
      <c r="S49" s="250">
        <v>4</v>
      </c>
      <c r="T49" s="250"/>
      <c r="U49" s="11"/>
      <c r="V49" s="11"/>
      <c r="W49" s="250">
        <v>5</v>
      </c>
      <c r="X49" s="250"/>
      <c r="Y49" s="11"/>
      <c r="Z49" s="11"/>
      <c r="AA49" s="250">
        <v>6</v>
      </c>
      <c r="AB49" s="250"/>
      <c r="AC49" s="7"/>
      <c r="AD49" s="7"/>
      <c r="AE49" s="360"/>
      <c r="AF49" s="361"/>
    </row>
    <row r="50" spans="1:33" ht="20.100000000000001" customHeight="1" x14ac:dyDescent="0.15">
      <c r="B50" s="347"/>
      <c r="C50" s="347"/>
      <c r="D50" s="8"/>
      <c r="E50" s="8"/>
      <c r="F50" s="350" t="str">
        <f>U12組合せ①!U17</f>
        <v>三重・山前ＦＣ</v>
      </c>
      <c r="G50" s="350"/>
      <c r="H50" s="8"/>
      <c r="I50" s="8"/>
      <c r="J50" s="351" t="str">
        <f>U12組合せ①!W17</f>
        <v>ヴェルフェ矢板Ｕ－１２・ｂｌａｎｃ</v>
      </c>
      <c r="K50" s="351"/>
      <c r="L50" s="8"/>
      <c r="M50" s="8"/>
      <c r="N50" s="350" t="str">
        <f>U12組合せ①!Y17</f>
        <v>ジヴェルチード那須</v>
      </c>
      <c r="O50" s="350"/>
      <c r="P50" s="9"/>
      <c r="Q50" s="8"/>
      <c r="R50" s="8"/>
      <c r="S50" s="350" t="str">
        <f>U12組合せ①!AB17</f>
        <v>都賀クラブジュニア</v>
      </c>
      <c r="T50" s="350"/>
      <c r="U50" s="8"/>
      <c r="V50" s="8"/>
      <c r="W50" s="350" t="str">
        <f>U12組合せ①!AD17</f>
        <v>ＦＣ城東</v>
      </c>
      <c r="X50" s="350"/>
      <c r="Y50" s="8"/>
      <c r="Z50" s="8"/>
      <c r="AA50" s="350" t="str">
        <f>U12組合せ①!AF17</f>
        <v>ＦＣあわのレジェンド</v>
      </c>
      <c r="AB50" s="350"/>
      <c r="AC50" s="8"/>
      <c r="AD50" s="8"/>
      <c r="AE50" s="352"/>
      <c r="AF50" s="353"/>
    </row>
    <row r="51" spans="1:33" ht="20.100000000000001" customHeight="1" x14ac:dyDescent="0.15">
      <c r="B51" s="347"/>
      <c r="C51" s="347"/>
      <c r="D51" s="8"/>
      <c r="E51" s="8"/>
      <c r="F51" s="350"/>
      <c r="G51" s="350"/>
      <c r="H51" s="8"/>
      <c r="I51" s="8"/>
      <c r="J51" s="351"/>
      <c r="K51" s="351"/>
      <c r="L51" s="8"/>
      <c r="M51" s="8"/>
      <c r="N51" s="350"/>
      <c r="O51" s="350"/>
      <c r="P51" s="9"/>
      <c r="Q51" s="8"/>
      <c r="R51" s="8"/>
      <c r="S51" s="350"/>
      <c r="T51" s="350"/>
      <c r="U51" s="8"/>
      <c r="V51" s="8"/>
      <c r="W51" s="350"/>
      <c r="X51" s="350"/>
      <c r="Y51" s="8"/>
      <c r="Z51" s="8"/>
      <c r="AA51" s="350"/>
      <c r="AB51" s="350"/>
      <c r="AC51" s="8"/>
      <c r="AD51" s="8"/>
      <c r="AE51" s="352"/>
      <c r="AF51" s="353"/>
    </row>
    <row r="52" spans="1:33" ht="20.100000000000001" customHeight="1" x14ac:dyDescent="0.15">
      <c r="B52" s="347"/>
      <c r="C52" s="347"/>
      <c r="D52" s="8"/>
      <c r="E52" s="8"/>
      <c r="F52" s="350"/>
      <c r="G52" s="350"/>
      <c r="H52" s="8"/>
      <c r="I52" s="8"/>
      <c r="J52" s="351"/>
      <c r="K52" s="351"/>
      <c r="L52" s="8"/>
      <c r="M52" s="8"/>
      <c r="N52" s="350"/>
      <c r="O52" s="350"/>
      <c r="P52" s="9"/>
      <c r="Q52" s="8"/>
      <c r="R52" s="8"/>
      <c r="S52" s="350"/>
      <c r="T52" s="350"/>
      <c r="U52" s="8"/>
      <c r="V52" s="8"/>
      <c r="W52" s="350"/>
      <c r="X52" s="350"/>
      <c r="Y52" s="8"/>
      <c r="Z52" s="8"/>
      <c r="AA52" s="350"/>
      <c r="AB52" s="350"/>
      <c r="AC52" s="8"/>
      <c r="AD52" s="8"/>
      <c r="AE52" s="352"/>
      <c r="AF52" s="353"/>
    </row>
    <row r="53" spans="1:33" ht="20.100000000000001" customHeight="1" x14ac:dyDescent="0.15">
      <c r="B53" s="347"/>
      <c r="C53" s="347"/>
      <c r="D53" s="8"/>
      <c r="E53" s="8"/>
      <c r="F53" s="350"/>
      <c r="G53" s="350"/>
      <c r="H53" s="8"/>
      <c r="I53" s="8"/>
      <c r="J53" s="351"/>
      <c r="K53" s="351"/>
      <c r="L53" s="8"/>
      <c r="M53" s="8"/>
      <c r="N53" s="350"/>
      <c r="O53" s="350"/>
      <c r="P53" s="9"/>
      <c r="Q53" s="8"/>
      <c r="R53" s="8"/>
      <c r="S53" s="350"/>
      <c r="T53" s="350"/>
      <c r="U53" s="8"/>
      <c r="V53" s="8"/>
      <c r="W53" s="350"/>
      <c r="X53" s="350"/>
      <c r="Y53" s="8"/>
      <c r="Z53" s="8"/>
      <c r="AA53" s="350"/>
      <c r="AB53" s="350"/>
      <c r="AC53" s="8"/>
      <c r="AD53" s="8"/>
      <c r="AE53" s="352"/>
      <c r="AF53" s="353"/>
    </row>
    <row r="54" spans="1:33" ht="20.100000000000001" customHeight="1" x14ac:dyDescent="0.15">
      <c r="B54" s="347"/>
      <c r="C54" s="347"/>
      <c r="D54" s="8"/>
      <c r="E54" s="8"/>
      <c r="F54" s="350"/>
      <c r="G54" s="350"/>
      <c r="H54" s="8"/>
      <c r="I54" s="8"/>
      <c r="J54" s="351"/>
      <c r="K54" s="351"/>
      <c r="L54" s="8"/>
      <c r="M54" s="8"/>
      <c r="N54" s="350"/>
      <c r="O54" s="350"/>
      <c r="P54" s="9"/>
      <c r="Q54" s="8"/>
      <c r="R54" s="8"/>
      <c r="S54" s="350"/>
      <c r="T54" s="350"/>
      <c r="U54" s="8"/>
      <c r="V54" s="8"/>
      <c r="W54" s="350"/>
      <c r="X54" s="350"/>
      <c r="Y54" s="8"/>
      <c r="Z54" s="8"/>
      <c r="AA54" s="350"/>
      <c r="AB54" s="350"/>
      <c r="AC54" s="8"/>
      <c r="AD54" s="8"/>
      <c r="AE54" s="352"/>
      <c r="AF54" s="353"/>
    </row>
    <row r="55" spans="1:33" ht="20.100000000000001" customHeight="1" x14ac:dyDescent="0.15">
      <c r="B55" s="347"/>
      <c r="C55" s="347"/>
      <c r="D55" s="8"/>
      <c r="E55" s="8"/>
      <c r="F55" s="350"/>
      <c r="G55" s="350"/>
      <c r="H55" s="8"/>
      <c r="I55" s="8"/>
      <c r="J55" s="351"/>
      <c r="K55" s="351"/>
      <c r="L55" s="8"/>
      <c r="M55" s="8"/>
      <c r="N55" s="350"/>
      <c r="O55" s="350"/>
      <c r="P55" s="9"/>
      <c r="Q55" s="8"/>
      <c r="R55" s="8"/>
      <c r="S55" s="350"/>
      <c r="T55" s="350"/>
      <c r="U55" s="8"/>
      <c r="V55" s="8"/>
      <c r="W55" s="350"/>
      <c r="X55" s="350"/>
      <c r="Y55" s="8"/>
      <c r="Z55" s="8"/>
      <c r="AA55" s="350"/>
      <c r="AB55" s="350"/>
      <c r="AC55" s="8"/>
      <c r="AD55" s="8"/>
      <c r="AE55" s="352"/>
      <c r="AF55" s="353"/>
    </row>
    <row r="56" spans="1:33" ht="20.100000000000001" customHeight="1" x14ac:dyDescent="0.15">
      <c r="B56" s="347"/>
      <c r="C56" s="347"/>
      <c r="D56" s="9"/>
      <c r="E56" s="9"/>
      <c r="F56" s="350"/>
      <c r="G56" s="350"/>
      <c r="H56" s="9"/>
      <c r="I56" s="9"/>
      <c r="J56" s="351"/>
      <c r="K56" s="351"/>
      <c r="L56" s="9"/>
      <c r="M56" s="9"/>
      <c r="N56" s="350"/>
      <c r="O56" s="350"/>
      <c r="P56" s="9"/>
      <c r="Q56" s="9"/>
      <c r="R56" s="9"/>
      <c r="S56" s="350"/>
      <c r="T56" s="350"/>
      <c r="U56" s="9"/>
      <c r="V56" s="9"/>
      <c r="W56" s="350"/>
      <c r="X56" s="350"/>
      <c r="Y56" s="9"/>
      <c r="Z56" s="9"/>
      <c r="AA56" s="350"/>
      <c r="AB56" s="350"/>
      <c r="AC56" s="9"/>
      <c r="AD56" s="9"/>
      <c r="AE56" s="352"/>
      <c r="AF56" s="353"/>
    </row>
    <row r="57" spans="1:33" ht="20.100000000000001" customHeight="1" x14ac:dyDescent="0.15">
      <c r="B57" s="347"/>
      <c r="C57" s="347"/>
      <c r="D57" s="9"/>
      <c r="E57" s="9"/>
      <c r="F57" s="350"/>
      <c r="G57" s="350"/>
      <c r="H57" s="9"/>
      <c r="I57" s="9"/>
      <c r="J57" s="351"/>
      <c r="K57" s="351"/>
      <c r="L57" s="9"/>
      <c r="M57" s="9"/>
      <c r="N57" s="350"/>
      <c r="O57" s="350"/>
      <c r="P57" s="9"/>
      <c r="Q57" s="9"/>
      <c r="R57" s="9"/>
      <c r="S57" s="350"/>
      <c r="T57" s="350"/>
      <c r="U57" s="9"/>
      <c r="V57" s="9"/>
      <c r="W57" s="350"/>
      <c r="X57" s="350"/>
      <c r="Y57" s="9"/>
      <c r="Z57" s="9"/>
      <c r="AA57" s="350"/>
      <c r="AB57" s="350"/>
      <c r="AC57" s="9"/>
      <c r="AD57" s="9"/>
      <c r="AE57" s="352"/>
      <c r="AF57" s="353"/>
    </row>
    <row r="58" spans="1:33" ht="20.100000000000001" customHeight="1" x14ac:dyDescent="0.15">
      <c r="C58" s="86"/>
      <c r="D58" s="86"/>
      <c r="G58" s="86"/>
      <c r="H58" s="86"/>
      <c r="K58" s="86"/>
      <c r="L58" s="86"/>
      <c r="O58" s="86"/>
      <c r="P58" s="86"/>
      <c r="T58" s="86"/>
      <c r="U58" s="86"/>
      <c r="X58" s="86"/>
      <c r="Y58" s="86"/>
      <c r="AB58" s="120" t="s">
        <v>479</v>
      </c>
      <c r="AC58" s="18" t="s">
        <v>480</v>
      </c>
      <c r="AD58" s="18" t="s">
        <v>481</v>
      </c>
      <c r="AE58" s="18" t="s">
        <v>481</v>
      </c>
      <c r="AF58" s="18" t="s">
        <v>482</v>
      </c>
      <c r="AG58" s="103" t="s">
        <v>483</v>
      </c>
    </row>
    <row r="59" spans="1:33" ht="20.100000000000001" customHeight="1" x14ac:dyDescent="0.15">
      <c r="A59" s="7"/>
      <c r="B59" s="341" t="s">
        <v>485</v>
      </c>
      <c r="C59" s="342">
        <v>0.39583333333333331</v>
      </c>
      <c r="D59" s="342"/>
      <c r="E59" s="342"/>
      <c r="G59" s="343" t="str">
        <f>F50</f>
        <v>三重・山前ＦＣ</v>
      </c>
      <c r="H59" s="343"/>
      <c r="I59" s="343"/>
      <c r="J59" s="343"/>
      <c r="K59" s="343"/>
      <c r="L59" s="343"/>
      <c r="M59" s="343"/>
      <c r="N59" s="344">
        <f>P59+P60</f>
        <v>0</v>
      </c>
      <c r="O59" s="345" t="s">
        <v>486</v>
      </c>
      <c r="P59" s="12">
        <v>0</v>
      </c>
      <c r="Q59" s="22" t="s">
        <v>510</v>
      </c>
      <c r="R59" s="12">
        <v>0</v>
      </c>
      <c r="S59" s="345" t="s">
        <v>488</v>
      </c>
      <c r="T59" s="344">
        <f>R59+R60</f>
        <v>0</v>
      </c>
      <c r="U59" s="346" t="str">
        <f>J50</f>
        <v>ヴェルフェ矢板Ｕ－１２・ｂｌａｎｃ</v>
      </c>
      <c r="V59" s="346"/>
      <c r="W59" s="346"/>
      <c r="X59" s="346"/>
      <c r="Y59" s="346"/>
      <c r="Z59" s="346"/>
      <c r="AA59" s="346"/>
      <c r="AB59" s="297" t="s">
        <v>479</v>
      </c>
      <c r="AC59" s="340" t="s">
        <v>490</v>
      </c>
      <c r="AD59" s="340" t="s">
        <v>498</v>
      </c>
      <c r="AE59" s="340" t="s">
        <v>489</v>
      </c>
      <c r="AF59" s="340">
        <v>6</v>
      </c>
      <c r="AG59" s="299" t="s">
        <v>483</v>
      </c>
    </row>
    <row r="60" spans="1:33" ht="20.100000000000001" customHeight="1" x14ac:dyDescent="0.15">
      <c r="A60" s="7"/>
      <c r="B60" s="341"/>
      <c r="C60" s="342"/>
      <c r="D60" s="342"/>
      <c r="E60" s="342"/>
      <c r="G60" s="343"/>
      <c r="H60" s="343"/>
      <c r="I60" s="343"/>
      <c r="J60" s="343"/>
      <c r="K60" s="343"/>
      <c r="L60" s="343"/>
      <c r="M60" s="343"/>
      <c r="N60" s="344"/>
      <c r="O60" s="345"/>
      <c r="P60" s="12">
        <v>0</v>
      </c>
      <c r="Q60" s="22" t="s">
        <v>510</v>
      </c>
      <c r="R60" s="12">
        <v>0</v>
      </c>
      <c r="S60" s="345"/>
      <c r="T60" s="344"/>
      <c r="U60" s="346"/>
      <c r="V60" s="346"/>
      <c r="W60" s="346"/>
      <c r="X60" s="346"/>
      <c r="Y60" s="346"/>
      <c r="Z60" s="346"/>
      <c r="AA60" s="346"/>
      <c r="AB60" s="297"/>
      <c r="AC60" s="340"/>
      <c r="AD60" s="340"/>
      <c r="AE60" s="340"/>
      <c r="AF60" s="340"/>
      <c r="AG60" s="299"/>
    </row>
    <row r="61" spans="1:33" ht="20.100000000000001" customHeight="1" x14ac:dyDescent="0.15">
      <c r="C61" s="16"/>
      <c r="D61" s="16"/>
      <c r="E61" s="15"/>
      <c r="G61" s="45"/>
      <c r="H61" s="45"/>
      <c r="I61" s="10"/>
      <c r="J61" s="10"/>
      <c r="K61" s="45"/>
      <c r="L61" s="45"/>
      <c r="M61" s="10"/>
      <c r="N61" s="27"/>
      <c r="O61" s="45"/>
      <c r="P61" s="12"/>
      <c r="Q61" s="10"/>
      <c r="R61" s="27"/>
      <c r="S61" s="10"/>
      <c r="T61" s="12"/>
      <c r="U61" s="45"/>
      <c r="V61" s="10"/>
      <c r="W61" s="10"/>
      <c r="X61" s="45"/>
      <c r="Y61" s="45"/>
      <c r="Z61" s="10"/>
      <c r="AA61" s="10"/>
      <c r="AB61" s="101"/>
      <c r="AC61" s="24"/>
      <c r="AD61" s="24"/>
      <c r="AE61" s="25"/>
      <c r="AF61" s="25"/>
      <c r="AG61" s="93"/>
    </row>
    <row r="62" spans="1:33" ht="20.100000000000001" customHeight="1" x14ac:dyDescent="0.15">
      <c r="A62" s="7"/>
      <c r="B62" s="341" t="s">
        <v>494</v>
      </c>
      <c r="C62" s="342">
        <v>0.4236111111111111</v>
      </c>
      <c r="D62" s="342"/>
      <c r="E62" s="342"/>
      <c r="G62" s="343" t="str">
        <f>S50</f>
        <v>都賀クラブジュニア</v>
      </c>
      <c r="H62" s="343"/>
      <c r="I62" s="343"/>
      <c r="J62" s="343"/>
      <c r="K62" s="343"/>
      <c r="L62" s="343"/>
      <c r="M62" s="343"/>
      <c r="N62" s="344">
        <f>P62+P63</f>
        <v>0</v>
      </c>
      <c r="O62" s="345" t="s">
        <v>486</v>
      </c>
      <c r="P62" s="12">
        <v>0</v>
      </c>
      <c r="Q62" s="22" t="s">
        <v>510</v>
      </c>
      <c r="R62" s="12">
        <v>0</v>
      </c>
      <c r="S62" s="345" t="s">
        <v>488</v>
      </c>
      <c r="T62" s="344">
        <f>R62+R63</f>
        <v>0</v>
      </c>
      <c r="U62" s="343" t="str">
        <f>W50</f>
        <v>ＦＣ城東</v>
      </c>
      <c r="V62" s="343"/>
      <c r="W62" s="343"/>
      <c r="X62" s="343"/>
      <c r="Y62" s="343"/>
      <c r="Z62" s="343"/>
      <c r="AA62" s="343"/>
      <c r="AB62" s="297" t="s">
        <v>479</v>
      </c>
      <c r="AC62" s="340" t="s">
        <v>497</v>
      </c>
      <c r="AD62" s="340" t="s">
        <v>495</v>
      </c>
      <c r="AE62" s="340" t="s">
        <v>496</v>
      </c>
      <c r="AF62" s="340">
        <v>3</v>
      </c>
      <c r="AG62" s="299" t="s">
        <v>483</v>
      </c>
    </row>
    <row r="63" spans="1:33" ht="20.100000000000001" customHeight="1" x14ac:dyDescent="0.15">
      <c r="A63" s="7"/>
      <c r="B63" s="341"/>
      <c r="C63" s="342"/>
      <c r="D63" s="342"/>
      <c r="E63" s="342"/>
      <c r="G63" s="343"/>
      <c r="H63" s="343"/>
      <c r="I63" s="343"/>
      <c r="J63" s="343"/>
      <c r="K63" s="343"/>
      <c r="L63" s="343"/>
      <c r="M63" s="343"/>
      <c r="N63" s="344"/>
      <c r="O63" s="345"/>
      <c r="P63" s="12">
        <v>0</v>
      </c>
      <c r="Q63" s="22" t="s">
        <v>510</v>
      </c>
      <c r="R63" s="12">
        <v>0</v>
      </c>
      <c r="S63" s="345"/>
      <c r="T63" s="344"/>
      <c r="U63" s="343"/>
      <c r="V63" s="343"/>
      <c r="W63" s="343"/>
      <c r="X63" s="343"/>
      <c r="Y63" s="343"/>
      <c r="Z63" s="343"/>
      <c r="AA63" s="343"/>
      <c r="AB63" s="297"/>
      <c r="AC63" s="340"/>
      <c r="AD63" s="340"/>
      <c r="AE63" s="340"/>
      <c r="AF63" s="340"/>
      <c r="AG63" s="299"/>
    </row>
    <row r="64" spans="1:33" ht="20.100000000000001" customHeight="1" x14ac:dyDescent="0.15">
      <c r="A64" s="7"/>
      <c r="C64" s="16"/>
      <c r="D64" s="16"/>
      <c r="E64" s="15"/>
      <c r="G64" s="45"/>
      <c r="H64" s="45"/>
      <c r="I64" s="10"/>
      <c r="J64" s="10"/>
      <c r="K64" s="45"/>
      <c r="L64" s="45"/>
      <c r="M64" s="10"/>
      <c r="N64" s="27"/>
      <c r="O64" s="45"/>
      <c r="P64" s="12"/>
      <c r="Q64" s="10"/>
      <c r="R64" s="27"/>
      <c r="S64" s="10"/>
      <c r="T64" s="12"/>
      <c r="U64" s="45"/>
      <c r="V64" s="10"/>
      <c r="W64" s="10"/>
      <c r="X64" s="45"/>
      <c r="Y64" s="45"/>
      <c r="Z64" s="10"/>
      <c r="AA64" s="10"/>
      <c r="AB64" s="101"/>
      <c r="AC64" s="24"/>
      <c r="AD64" s="24"/>
      <c r="AE64" s="25"/>
      <c r="AF64" s="25"/>
      <c r="AG64" s="93"/>
    </row>
    <row r="65" spans="1:33" ht="20.100000000000001" customHeight="1" x14ac:dyDescent="0.15">
      <c r="A65" s="7"/>
      <c r="B65" s="341" t="s">
        <v>499</v>
      </c>
      <c r="C65" s="342">
        <v>0.4513888888888889</v>
      </c>
      <c r="D65" s="342"/>
      <c r="E65" s="342"/>
      <c r="G65" s="343" t="str">
        <f>F50</f>
        <v>三重・山前ＦＣ</v>
      </c>
      <c r="H65" s="343"/>
      <c r="I65" s="343"/>
      <c r="J65" s="343"/>
      <c r="K65" s="343"/>
      <c r="L65" s="343"/>
      <c r="M65" s="343"/>
      <c r="N65" s="344">
        <f>P65+P66</f>
        <v>0</v>
      </c>
      <c r="O65" s="345" t="s">
        <v>486</v>
      </c>
      <c r="P65" s="12">
        <v>0</v>
      </c>
      <c r="Q65" s="22" t="s">
        <v>510</v>
      </c>
      <c r="R65" s="12">
        <v>0</v>
      </c>
      <c r="S65" s="345" t="s">
        <v>488</v>
      </c>
      <c r="T65" s="344">
        <f>R65+R66</f>
        <v>0</v>
      </c>
      <c r="U65" s="343" t="str">
        <f>N50</f>
        <v>ジヴェルチード那須</v>
      </c>
      <c r="V65" s="343"/>
      <c r="W65" s="343"/>
      <c r="X65" s="343"/>
      <c r="Y65" s="343"/>
      <c r="Z65" s="343"/>
      <c r="AA65" s="343"/>
      <c r="AB65" s="297" t="s">
        <v>479</v>
      </c>
      <c r="AC65" s="340" t="s">
        <v>489</v>
      </c>
      <c r="AD65" s="340" t="s">
        <v>490</v>
      </c>
      <c r="AE65" s="340" t="s">
        <v>498</v>
      </c>
      <c r="AF65" s="340">
        <v>5</v>
      </c>
      <c r="AG65" s="299" t="s">
        <v>483</v>
      </c>
    </row>
    <row r="66" spans="1:33" ht="20.100000000000001" customHeight="1" x14ac:dyDescent="0.15">
      <c r="A66" s="7"/>
      <c r="B66" s="341"/>
      <c r="C66" s="342"/>
      <c r="D66" s="342"/>
      <c r="E66" s="342"/>
      <c r="G66" s="343"/>
      <c r="H66" s="343"/>
      <c r="I66" s="343"/>
      <c r="J66" s="343"/>
      <c r="K66" s="343"/>
      <c r="L66" s="343"/>
      <c r="M66" s="343"/>
      <c r="N66" s="344"/>
      <c r="O66" s="345"/>
      <c r="P66" s="12">
        <v>0</v>
      </c>
      <c r="Q66" s="22" t="s">
        <v>510</v>
      </c>
      <c r="R66" s="12">
        <v>0</v>
      </c>
      <c r="S66" s="345"/>
      <c r="T66" s="344"/>
      <c r="U66" s="343"/>
      <c r="V66" s="343"/>
      <c r="W66" s="343"/>
      <c r="X66" s="343"/>
      <c r="Y66" s="343"/>
      <c r="Z66" s="343"/>
      <c r="AA66" s="343"/>
      <c r="AB66" s="297"/>
      <c r="AC66" s="340"/>
      <c r="AD66" s="340"/>
      <c r="AE66" s="340"/>
      <c r="AF66" s="340"/>
      <c r="AG66" s="299"/>
    </row>
    <row r="67" spans="1:33" ht="20.100000000000001" customHeight="1" x14ac:dyDescent="0.15">
      <c r="A67" s="7"/>
      <c r="B67" s="44"/>
      <c r="C67" s="29"/>
      <c r="D67" s="29"/>
      <c r="E67" s="29"/>
      <c r="G67" s="45"/>
      <c r="H67" s="45"/>
      <c r="I67" s="45"/>
      <c r="J67" s="45"/>
      <c r="K67" s="45"/>
      <c r="L67" s="45"/>
      <c r="M67" s="45"/>
      <c r="N67" s="118"/>
      <c r="O67" s="119"/>
      <c r="P67" s="12"/>
      <c r="Q67" s="10"/>
      <c r="R67" s="27"/>
      <c r="S67" s="119"/>
      <c r="T67" s="118"/>
      <c r="U67" s="45"/>
      <c r="V67" s="45"/>
      <c r="W67" s="45"/>
      <c r="X67" s="45"/>
      <c r="Y67" s="45"/>
      <c r="Z67" s="45"/>
      <c r="AA67" s="45"/>
      <c r="AB67" s="101"/>
      <c r="AC67" s="24"/>
      <c r="AD67" s="24"/>
      <c r="AE67" s="25"/>
      <c r="AF67" s="25"/>
      <c r="AG67" s="93"/>
    </row>
    <row r="68" spans="1:33" ht="20.100000000000001" customHeight="1" x14ac:dyDescent="0.15">
      <c r="A68" s="7"/>
      <c r="B68" s="341" t="s">
        <v>500</v>
      </c>
      <c r="C68" s="342">
        <v>0.47916666666666669</v>
      </c>
      <c r="D68" s="342"/>
      <c r="E68" s="342"/>
      <c r="G68" s="343" t="str">
        <f>S50</f>
        <v>都賀クラブジュニア</v>
      </c>
      <c r="H68" s="343"/>
      <c r="I68" s="343"/>
      <c r="J68" s="343"/>
      <c r="K68" s="343"/>
      <c r="L68" s="343"/>
      <c r="M68" s="343"/>
      <c r="N68" s="344">
        <f>P68+P69</f>
        <v>0</v>
      </c>
      <c r="O68" s="345" t="s">
        <v>486</v>
      </c>
      <c r="P68" s="12">
        <v>0</v>
      </c>
      <c r="Q68" s="22" t="s">
        <v>510</v>
      </c>
      <c r="R68" s="12">
        <v>0</v>
      </c>
      <c r="S68" s="345" t="s">
        <v>488</v>
      </c>
      <c r="T68" s="344">
        <f>R68+R69</f>
        <v>0</v>
      </c>
      <c r="U68" s="343" t="str">
        <f>AA50</f>
        <v>ＦＣあわのレジェンド</v>
      </c>
      <c r="V68" s="343"/>
      <c r="W68" s="343"/>
      <c r="X68" s="343"/>
      <c r="Y68" s="343"/>
      <c r="Z68" s="343"/>
      <c r="AA68" s="343"/>
      <c r="AB68" s="297" t="s">
        <v>479</v>
      </c>
      <c r="AC68" s="340" t="s">
        <v>496</v>
      </c>
      <c r="AD68" s="340" t="s">
        <v>497</v>
      </c>
      <c r="AE68" s="340" t="s">
        <v>495</v>
      </c>
      <c r="AF68" s="340">
        <v>2</v>
      </c>
      <c r="AG68" s="299" t="s">
        <v>483</v>
      </c>
    </row>
    <row r="69" spans="1:33" ht="20.100000000000001" customHeight="1" x14ac:dyDescent="0.15">
      <c r="A69" s="7"/>
      <c r="B69" s="341"/>
      <c r="C69" s="342"/>
      <c r="D69" s="342"/>
      <c r="E69" s="342"/>
      <c r="G69" s="343"/>
      <c r="H69" s="343"/>
      <c r="I69" s="343"/>
      <c r="J69" s="343"/>
      <c r="K69" s="343"/>
      <c r="L69" s="343"/>
      <c r="M69" s="343"/>
      <c r="N69" s="344"/>
      <c r="O69" s="345"/>
      <c r="P69" s="12">
        <v>0</v>
      </c>
      <c r="Q69" s="22" t="s">
        <v>510</v>
      </c>
      <c r="R69" s="12">
        <v>0</v>
      </c>
      <c r="S69" s="345"/>
      <c r="T69" s="344"/>
      <c r="U69" s="343"/>
      <c r="V69" s="343"/>
      <c r="W69" s="343"/>
      <c r="X69" s="343"/>
      <c r="Y69" s="343"/>
      <c r="Z69" s="343"/>
      <c r="AA69" s="343"/>
      <c r="AB69" s="297"/>
      <c r="AC69" s="340"/>
      <c r="AD69" s="340"/>
      <c r="AE69" s="340"/>
      <c r="AF69" s="340"/>
      <c r="AG69" s="299"/>
    </row>
    <row r="70" spans="1:33" ht="20.100000000000001" customHeight="1" x14ac:dyDescent="0.15">
      <c r="A70" s="7"/>
      <c r="C70" s="16"/>
      <c r="D70" s="16"/>
      <c r="E70" s="15"/>
      <c r="G70" s="45"/>
      <c r="H70" s="45"/>
      <c r="I70" s="10"/>
      <c r="J70" s="10"/>
      <c r="K70" s="45"/>
      <c r="L70" s="45"/>
      <c r="M70" s="10"/>
      <c r="N70" s="27"/>
      <c r="O70" s="45"/>
      <c r="P70" s="12"/>
      <c r="Q70" s="10"/>
      <c r="R70" s="27"/>
      <c r="S70" s="10"/>
      <c r="T70" s="12"/>
      <c r="U70" s="45"/>
      <c r="V70" s="10"/>
      <c r="W70" s="10"/>
      <c r="X70" s="45"/>
      <c r="Y70" s="45"/>
      <c r="Z70" s="10"/>
      <c r="AA70" s="10"/>
      <c r="AB70" s="101"/>
      <c r="AC70" s="24"/>
      <c r="AD70" s="24"/>
      <c r="AE70" s="25"/>
      <c r="AF70" s="25"/>
      <c r="AG70" s="93"/>
    </row>
    <row r="71" spans="1:33" ht="20.100000000000001" customHeight="1" x14ac:dyDescent="0.15">
      <c r="A71" s="7"/>
      <c r="B71" s="341" t="s">
        <v>501</v>
      </c>
      <c r="C71" s="342">
        <v>0.50694444444444442</v>
      </c>
      <c r="D71" s="342"/>
      <c r="E71" s="342"/>
      <c r="G71" s="346" t="str">
        <f>J50</f>
        <v>ヴェルフェ矢板Ｕ－１２・ｂｌａｎｃ</v>
      </c>
      <c r="H71" s="346"/>
      <c r="I71" s="346"/>
      <c r="J71" s="346"/>
      <c r="K71" s="346"/>
      <c r="L71" s="346"/>
      <c r="M71" s="346"/>
      <c r="N71" s="344">
        <f>P71+P72</f>
        <v>0</v>
      </c>
      <c r="O71" s="345" t="s">
        <v>486</v>
      </c>
      <c r="P71" s="12">
        <v>0</v>
      </c>
      <c r="Q71" s="22" t="s">
        <v>510</v>
      </c>
      <c r="R71" s="12">
        <v>0</v>
      </c>
      <c r="S71" s="345" t="s">
        <v>488</v>
      </c>
      <c r="T71" s="344">
        <f>R71+R72</f>
        <v>0</v>
      </c>
      <c r="U71" s="343" t="str">
        <f>N50</f>
        <v>ジヴェルチード那須</v>
      </c>
      <c r="V71" s="343"/>
      <c r="W71" s="343"/>
      <c r="X71" s="343"/>
      <c r="Y71" s="343"/>
      <c r="Z71" s="343"/>
      <c r="AA71" s="343"/>
      <c r="AB71" s="297" t="s">
        <v>479</v>
      </c>
      <c r="AC71" s="340" t="s">
        <v>498</v>
      </c>
      <c r="AD71" s="340" t="s">
        <v>489</v>
      </c>
      <c r="AE71" s="340" t="s">
        <v>490</v>
      </c>
      <c r="AF71" s="340">
        <v>4</v>
      </c>
      <c r="AG71" s="299" t="s">
        <v>483</v>
      </c>
    </row>
    <row r="72" spans="1:33" ht="20.100000000000001" customHeight="1" x14ac:dyDescent="0.15">
      <c r="A72" s="7"/>
      <c r="B72" s="341"/>
      <c r="C72" s="342"/>
      <c r="D72" s="342"/>
      <c r="E72" s="342"/>
      <c r="G72" s="346"/>
      <c r="H72" s="346"/>
      <c r="I72" s="346"/>
      <c r="J72" s="346"/>
      <c r="K72" s="346"/>
      <c r="L72" s="346"/>
      <c r="M72" s="346"/>
      <c r="N72" s="344"/>
      <c r="O72" s="345"/>
      <c r="P72" s="12">
        <v>0</v>
      </c>
      <c r="Q72" s="22" t="s">
        <v>510</v>
      </c>
      <c r="R72" s="12">
        <v>0</v>
      </c>
      <c r="S72" s="345"/>
      <c r="T72" s="344"/>
      <c r="U72" s="343"/>
      <c r="V72" s="343"/>
      <c r="W72" s="343"/>
      <c r="X72" s="343"/>
      <c r="Y72" s="343"/>
      <c r="Z72" s="343"/>
      <c r="AA72" s="343"/>
      <c r="AB72" s="297"/>
      <c r="AC72" s="340"/>
      <c r="AD72" s="340"/>
      <c r="AE72" s="340"/>
      <c r="AF72" s="340"/>
      <c r="AG72" s="299"/>
    </row>
    <row r="73" spans="1:33" ht="20.100000000000001" customHeight="1" x14ac:dyDescent="0.15">
      <c r="A73" s="7"/>
      <c r="C73" s="16"/>
      <c r="D73" s="16"/>
      <c r="E73" s="15"/>
      <c r="G73" s="45"/>
      <c r="H73" s="45"/>
      <c r="I73" s="10"/>
      <c r="J73" s="10"/>
      <c r="K73" s="45"/>
      <c r="L73" s="45"/>
      <c r="M73" s="10"/>
      <c r="N73" s="27"/>
      <c r="O73" s="45"/>
      <c r="P73" s="12"/>
      <c r="Q73" s="10"/>
      <c r="R73" s="27"/>
      <c r="S73" s="10"/>
      <c r="T73" s="12"/>
      <c r="U73" s="45"/>
      <c r="V73" s="10"/>
      <c r="W73" s="10"/>
      <c r="X73" s="45"/>
      <c r="Y73" s="45"/>
      <c r="Z73" s="10"/>
      <c r="AA73" s="10"/>
      <c r="AB73" s="101"/>
      <c r="AC73" s="86"/>
      <c r="AD73" s="24"/>
      <c r="AE73" s="24"/>
      <c r="AF73" s="25"/>
      <c r="AG73" s="102"/>
    </row>
    <row r="74" spans="1:33" ht="20.100000000000001" customHeight="1" x14ac:dyDescent="0.15">
      <c r="A74" s="7"/>
      <c r="B74" s="341" t="s">
        <v>502</v>
      </c>
      <c r="C74" s="342">
        <v>0.53472222222222221</v>
      </c>
      <c r="D74" s="342"/>
      <c r="E74" s="342"/>
      <c r="G74" s="343" t="str">
        <f>W50</f>
        <v>ＦＣ城東</v>
      </c>
      <c r="H74" s="343"/>
      <c r="I74" s="343"/>
      <c r="J74" s="343"/>
      <c r="K74" s="343"/>
      <c r="L74" s="343"/>
      <c r="M74" s="343"/>
      <c r="N74" s="344">
        <f>P74+P75</f>
        <v>0</v>
      </c>
      <c r="O74" s="345" t="s">
        <v>486</v>
      </c>
      <c r="P74" s="12">
        <v>0</v>
      </c>
      <c r="Q74" s="22" t="s">
        <v>510</v>
      </c>
      <c r="R74" s="12">
        <v>0</v>
      </c>
      <c r="S74" s="345" t="s">
        <v>488</v>
      </c>
      <c r="T74" s="344">
        <f>R74+R75</f>
        <v>0</v>
      </c>
      <c r="U74" s="343" t="str">
        <f>AA50</f>
        <v>ＦＣあわのレジェンド</v>
      </c>
      <c r="V74" s="343"/>
      <c r="W74" s="343"/>
      <c r="X74" s="343"/>
      <c r="Y74" s="343"/>
      <c r="Z74" s="343"/>
      <c r="AA74" s="343"/>
      <c r="AB74" s="297" t="s">
        <v>479</v>
      </c>
      <c r="AC74" s="340" t="s">
        <v>495</v>
      </c>
      <c r="AD74" s="340" t="s">
        <v>496</v>
      </c>
      <c r="AE74" s="340" t="s">
        <v>497</v>
      </c>
      <c r="AF74" s="340">
        <v>1</v>
      </c>
      <c r="AG74" s="299" t="s">
        <v>483</v>
      </c>
    </row>
    <row r="75" spans="1:33" ht="20.100000000000001" customHeight="1" x14ac:dyDescent="0.15">
      <c r="A75" s="7"/>
      <c r="B75" s="341"/>
      <c r="C75" s="342"/>
      <c r="D75" s="342"/>
      <c r="E75" s="342"/>
      <c r="G75" s="343"/>
      <c r="H75" s="343"/>
      <c r="I75" s="343"/>
      <c r="J75" s="343"/>
      <c r="K75" s="343"/>
      <c r="L75" s="343"/>
      <c r="M75" s="343"/>
      <c r="N75" s="344"/>
      <c r="O75" s="345"/>
      <c r="P75" s="12">
        <v>0</v>
      </c>
      <c r="Q75" s="22" t="s">
        <v>510</v>
      </c>
      <c r="R75" s="12">
        <v>0</v>
      </c>
      <c r="S75" s="345"/>
      <c r="T75" s="344"/>
      <c r="U75" s="343"/>
      <c r="V75" s="343"/>
      <c r="W75" s="343"/>
      <c r="X75" s="343"/>
      <c r="Y75" s="343"/>
      <c r="Z75" s="343"/>
      <c r="AA75" s="343"/>
      <c r="AB75" s="297"/>
      <c r="AC75" s="340"/>
      <c r="AD75" s="340"/>
      <c r="AE75" s="340"/>
      <c r="AF75" s="340"/>
      <c r="AG75" s="299"/>
    </row>
    <row r="76" spans="1:33" ht="20.100000000000001" customHeight="1" x14ac:dyDescent="0.15">
      <c r="B76" s="44"/>
      <c r="C76" s="23"/>
      <c r="D76" s="23"/>
      <c r="E76" s="23"/>
      <c r="G76" s="45"/>
      <c r="H76" s="45"/>
      <c r="I76" s="45"/>
      <c r="J76" s="45"/>
      <c r="K76" s="45"/>
      <c r="L76" s="45"/>
      <c r="M76" s="45"/>
      <c r="N76" s="21"/>
      <c r="O76" s="119"/>
      <c r="P76" s="45"/>
      <c r="Q76" s="22"/>
      <c r="R76" s="10"/>
      <c r="S76" s="119"/>
      <c r="T76" s="21"/>
      <c r="U76" s="45"/>
      <c r="V76" s="45"/>
      <c r="W76" s="45"/>
      <c r="X76" s="45"/>
      <c r="Y76" s="45"/>
      <c r="Z76" s="45"/>
      <c r="AA76" s="45"/>
      <c r="AB76" s="86"/>
      <c r="AC76" s="86"/>
      <c r="AF76" s="86"/>
      <c r="AG76" s="86"/>
    </row>
    <row r="77" spans="1:33" ht="20.100000000000001" customHeight="1" x14ac:dyDescent="0.15">
      <c r="C77" s="304" t="str">
        <f>J46</f>
        <v>F</v>
      </c>
      <c r="D77" s="305"/>
      <c r="E77" s="305"/>
      <c r="F77" s="306"/>
      <c r="G77" s="336" t="str">
        <f>C79</f>
        <v>三重・山前ＦＣ</v>
      </c>
      <c r="H77" s="337"/>
      <c r="I77" s="389" t="str">
        <f>C81</f>
        <v>ヴェルフェ矢板Ｕ－１２・ｂｌａｎｃ</v>
      </c>
      <c r="J77" s="390"/>
      <c r="K77" s="320" t="str">
        <f>C83</f>
        <v>ジヴェルチード那須</v>
      </c>
      <c r="L77" s="321"/>
      <c r="M77" s="324" t="s">
        <v>503</v>
      </c>
      <c r="N77" s="324" t="s">
        <v>504</v>
      </c>
      <c r="O77" s="324" t="s">
        <v>511</v>
      </c>
      <c r="P77" s="324" t="s">
        <v>505</v>
      </c>
      <c r="R77" s="326" t="str">
        <f>W46</f>
        <v>FF</v>
      </c>
      <c r="S77" s="327"/>
      <c r="T77" s="327"/>
      <c r="U77" s="328"/>
      <c r="V77" s="379" t="str">
        <f>R79</f>
        <v>都賀クラブジュニア</v>
      </c>
      <c r="W77" s="380"/>
      <c r="X77" s="316" t="str">
        <f>R81</f>
        <v>ＦＣ城東</v>
      </c>
      <c r="Y77" s="317"/>
      <c r="Z77" s="379" t="str">
        <f>R83</f>
        <v>ＦＣあわのレジェンド</v>
      </c>
      <c r="AA77" s="380"/>
      <c r="AB77" s="324" t="s">
        <v>503</v>
      </c>
      <c r="AC77" s="324" t="s">
        <v>504</v>
      </c>
      <c r="AD77" s="324" t="s">
        <v>511</v>
      </c>
      <c r="AE77" s="324" t="s">
        <v>505</v>
      </c>
    </row>
    <row r="78" spans="1:33" ht="20.100000000000001" customHeight="1" x14ac:dyDescent="0.15">
      <c r="C78" s="307"/>
      <c r="D78" s="308"/>
      <c r="E78" s="308"/>
      <c r="F78" s="309"/>
      <c r="G78" s="338"/>
      <c r="H78" s="339"/>
      <c r="I78" s="391"/>
      <c r="J78" s="392"/>
      <c r="K78" s="322"/>
      <c r="L78" s="323"/>
      <c r="M78" s="325"/>
      <c r="N78" s="325"/>
      <c r="O78" s="325"/>
      <c r="P78" s="325"/>
      <c r="R78" s="329"/>
      <c r="S78" s="330"/>
      <c r="T78" s="330"/>
      <c r="U78" s="331"/>
      <c r="V78" s="381"/>
      <c r="W78" s="382"/>
      <c r="X78" s="318"/>
      <c r="Y78" s="319"/>
      <c r="Z78" s="381"/>
      <c r="AA78" s="382"/>
      <c r="AB78" s="325"/>
      <c r="AC78" s="325"/>
      <c r="AD78" s="325"/>
      <c r="AE78" s="325"/>
    </row>
    <row r="79" spans="1:33" ht="20.100000000000001" customHeight="1" x14ac:dyDescent="0.15">
      <c r="C79" s="304" t="str">
        <f>F50</f>
        <v>三重・山前ＦＣ</v>
      </c>
      <c r="D79" s="305"/>
      <c r="E79" s="305"/>
      <c r="F79" s="306"/>
      <c r="G79" s="399"/>
      <c r="H79" s="400"/>
      <c r="I79" s="28">
        <f>N59</f>
        <v>0</v>
      </c>
      <c r="J79" s="28">
        <f>T59</f>
        <v>0</v>
      </c>
      <c r="K79" s="28">
        <f>N65</f>
        <v>0</v>
      </c>
      <c r="L79" s="28">
        <f>T65</f>
        <v>0</v>
      </c>
      <c r="M79" s="314">
        <f>COUNTIF(G80:L80,"○")*3+COUNTIF(G80:L80,"△")</f>
        <v>2</v>
      </c>
      <c r="N79" s="393">
        <f>O79-J79-L79</f>
        <v>0</v>
      </c>
      <c r="O79" s="393">
        <f>I79+K79</f>
        <v>0</v>
      </c>
      <c r="P79" s="395"/>
      <c r="R79" s="304" t="str">
        <f>S50</f>
        <v>都賀クラブジュニア</v>
      </c>
      <c r="S79" s="305"/>
      <c r="T79" s="305"/>
      <c r="U79" s="306"/>
      <c r="V79" s="399"/>
      <c r="W79" s="400"/>
      <c r="X79" s="28">
        <f>N62</f>
        <v>0</v>
      </c>
      <c r="Y79" s="28">
        <f>T62</f>
        <v>0</v>
      </c>
      <c r="Z79" s="28">
        <f>N68</f>
        <v>0</v>
      </c>
      <c r="AA79" s="28">
        <f>T68</f>
        <v>0</v>
      </c>
      <c r="AB79" s="314">
        <f>COUNTIF(V80:AA80,"○")*3+COUNTIF(V80:AA80,"△")</f>
        <v>2</v>
      </c>
      <c r="AC79" s="393">
        <f>AD79-Y79-AA79</f>
        <v>0</v>
      </c>
      <c r="AD79" s="393">
        <f>X79+Z79</f>
        <v>0</v>
      </c>
      <c r="AE79" s="395"/>
    </row>
    <row r="80" spans="1:33" ht="20.100000000000001" customHeight="1" x14ac:dyDescent="0.15">
      <c r="C80" s="307"/>
      <c r="D80" s="308"/>
      <c r="E80" s="308"/>
      <c r="F80" s="309"/>
      <c r="G80" s="401"/>
      <c r="H80" s="402"/>
      <c r="I80" s="397" t="str">
        <f>IF(I79&gt;J79,"○",IF(I79&lt;J79,"×",IF(I79=J79,"△")))</f>
        <v>△</v>
      </c>
      <c r="J80" s="398"/>
      <c r="K80" s="397" t="str">
        <f>IF(K79&gt;L79,"○",IF(K79&lt;L79,"×",IF(K79=L79,"△")))</f>
        <v>△</v>
      </c>
      <c r="L80" s="398"/>
      <c r="M80" s="315"/>
      <c r="N80" s="394"/>
      <c r="O80" s="394"/>
      <c r="P80" s="396"/>
      <c r="R80" s="307"/>
      <c r="S80" s="308"/>
      <c r="T80" s="308"/>
      <c r="U80" s="309"/>
      <c r="V80" s="401"/>
      <c r="W80" s="402"/>
      <c r="X80" s="397" t="str">
        <f>IF(X79&gt;Y79,"○",IF(X79&lt;Y79,"×",IF(X79=Y79,"△")))</f>
        <v>△</v>
      </c>
      <c r="Y80" s="398"/>
      <c r="Z80" s="397" t="str">
        <f t="shared" ref="Z80" si="2">IF(Z79&gt;AA79,"○",IF(Z79&lt;AA79,"×",IF(Z79=AA79,"△")))</f>
        <v>△</v>
      </c>
      <c r="AA80" s="398"/>
      <c r="AB80" s="315"/>
      <c r="AC80" s="394"/>
      <c r="AD80" s="394"/>
      <c r="AE80" s="396"/>
    </row>
    <row r="81" spans="3:31" ht="20.100000000000001" customHeight="1" x14ac:dyDescent="0.15">
      <c r="C81" s="304" t="str">
        <f>J50</f>
        <v>ヴェルフェ矢板Ｕ－１２・ｂｌａｎｃ</v>
      </c>
      <c r="D81" s="305"/>
      <c r="E81" s="305"/>
      <c r="F81" s="306"/>
      <c r="G81" s="28">
        <f>J79</f>
        <v>0</v>
      </c>
      <c r="H81" s="28">
        <f>I79</f>
        <v>0</v>
      </c>
      <c r="I81" s="399"/>
      <c r="J81" s="400"/>
      <c r="K81" s="28">
        <f>N71</f>
        <v>0</v>
      </c>
      <c r="L81" s="28">
        <f>T71</f>
        <v>0</v>
      </c>
      <c r="M81" s="314">
        <f>COUNTIF(G82:L82,"○")*3+COUNTIF(G82:L82,"△")</f>
        <v>2</v>
      </c>
      <c r="N81" s="393">
        <f>O81-H81-L81</f>
        <v>0</v>
      </c>
      <c r="O81" s="393">
        <f>G81+K81</f>
        <v>0</v>
      </c>
      <c r="P81" s="395"/>
      <c r="R81" s="304" t="str">
        <f>W50</f>
        <v>ＦＣ城東</v>
      </c>
      <c r="S81" s="305"/>
      <c r="T81" s="305"/>
      <c r="U81" s="306"/>
      <c r="V81" s="28">
        <f>Y79</f>
        <v>0</v>
      </c>
      <c r="W81" s="28">
        <f>X79</f>
        <v>0</v>
      </c>
      <c r="X81" s="399"/>
      <c r="Y81" s="400"/>
      <c r="Z81" s="28">
        <f>N74</f>
        <v>0</v>
      </c>
      <c r="AA81" s="28">
        <f>T74</f>
        <v>0</v>
      </c>
      <c r="AB81" s="314">
        <f>COUNTIF(V82:AA82,"○")*3+COUNTIF(V82:AA82,"△")</f>
        <v>2</v>
      </c>
      <c r="AC81" s="393">
        <f>AD81-W81-AA81</f>
        <v>0</v>
      </c>
      <c r="AD81" s="393">
        <f>V81+Z81</f>
        <v>0</v>
      </c>
      <c r="AE81" s="395"/>
    </row>
    <row r="82" spans="3:31" ht="20.100000000000001" customHeight="1" x14ac:dyDescent="0.15">
      <c r="C82" s="307"/>
      <c r="D82" s="308"/>
      <c r="E82" s="308"/>
      <c r="F82" s="309"/>
      <c r="G82" s="397" t="str">
        <f>IF(G81&gt;H81,"○",IF(G81&lt;H81,"×",IF(G81=H81,"△")))</f>
        <v>△</v>
      </c>
      <c r="H82" s="398"/>
      <c r="I82" s="401"/>
      <c r="J82" s="402"/>
      <c r="K82" s="397" t="str">
        <f>IF(K81&gt;L81,"○",IF(K81&lt;L81,"×",IF(K81=L81,"△")))</f>
        <v>△</v>
      </c>
      <c r="L82" s="398"/>
      <c r="M82" s="315"/>
      <c r="N82" s="394"/>
      <c r="O82" s="394"/>
      <c r="P82" s="396"/>
      <c r="R82" s="307"/>
      <c r="S82" s="308"/>
      <c r="T82" s="308"/>
      <c r="U82" s="309"/>
      <c r="V82" s="397" t="str">
        <f>IF(V81&gt;W81,"○",IF(V81&lt;W81,"×",IF(V81=W81,"△")))</f>
        <v>△</v>
      </c>
      <c r="W82" s="398"/>
      <c r="X82" s="401"/>
      <c r="Y82" s="402"/>
      <c r="Z82" s="397" t="str">
        <f t="shared" ref="Z82" si="3">IF(Z81&gt;AA81,"○",IF(Z81&lt;AA81,"×",IF(Z81=AA81,"△")))</f>
        <v>△</v>
      </c>
      <c r="AA82" s="398"/>
      <c r="AB82" s="315"/>
      <c r="AC82" s="394"/>
      <c r="AD82" s="394"/>
      <c r="AE82" s="396"/>
    </row>
    <row r="83" spans="3:31" ht="20.100000000000001" customHeight="1" x14ac:dyDescent="0.15">
      <c r="C83" s="304" t="str">
        <f>N50</f>
        <v>ジヴェルチード那須</v>
      </c>
      <c r="D83" s="305"/>
      <c r="E83" s="305"/>
      <c r="F83" s="306"/>
      <c r="G83" s="28">
        <f>L79</f>
        <v>0</v>
      </c>
      <c r="H83" s="28">
        <f>K79</f>
        <v>0</v>
      </c>
      <c r="I83" s="28">
        <f>L81</f>
        <v>0</v>
      </c>
      <c r="J83" s="28">
        <f>K81</f>
        <v>0</v>
      </c>
      <c r="K83" s="399"/>
      <c r="L83" s="400"/>
      <c r="M83" s="314">
        <f>COUNTIF(G84:L84,"○")*3+COUNTIF(G84:L84,"△")</f>
        <v>2</v>
      </c>
      <c r="N83" s="393">
        <f>O83-H83-J83</f>
        <v>0</v>
      </c>
      <c r="O83" s="393">
        <f>G83+I83</f>
        <v>0</v>
      </c>
      <c r="P83" s="395"/>
      <c r="R83" s="304" t="str">
        <f>AA50</f>
        <v>ＦＣあわのレジェンド</v>
      </c>
      <c r="S83" s="305"/>
      <c r="T83" s="305"/>
      <c r="U83" s="306"/>
      <c r="V83" s="28">
        <f>AA79</f>
        <v>0</v>
      </c>
      <c r="W83" s="28">
        <f>Z79</f>
        <v>0</v>
      </c>
      <c r="X83" s="28">
        <f>AA81</f>
        <v>0</v>
      </c>
      <c r="Y83" s="28">
        <f>Z81</f>
        <v>0</v>
      </c>
      <c r="Z83" s="399"/>
      <c r="AA83" s="400"/>
      <c r="AB83" s="314">
        <f>COUNTIF(V84:AA84,"○")*3+COUNTIF(V84:AA84,"△")</f>
        <v>2</v>
      </c>
      <c r="AC83" s="393">
        <f>AD83-W83-Y83</f>
        <v>0</v>
      </c>
      <c r="AD83" s="393">
        <f>V83+X83</f>
        <v>0</v>
      </c>
      <c r="AE83" s="395"/>
    </row>
    <row r="84" spans="3:31" ht="20.100000000000001" customHeight="1" x14ac:dyDescent="0.15">
      <c r="C84" s="307"/>
      <c r="D84" s="308"/>
      <c r="E84" s="308"/>
      <c r="F84" s="309"/>
      <c r="G84" s="397" t="str">
        <f>IF(G83&gt;H83,"○",IF(G83&lt;H83,"×",IF(G83=H83,"△")))</f>
        <v>△</v>
      </c>
      <c r="H84" s="398"/>
      <c r="I84" s="397" t="str">
        <f>IF(I83&gt;J83,"○",IF(I83&lt;J83,"×",IF(I83=J83,"△")))</f>
        <v>△</v>
      </c>
      <c r="J84" s="398"/>
      <c r="K84" s="401"/>
      <c r="L84" s="402"/>
      <c r="M84" s="315"/>
      <c r="N84" s="394"/>
      <c r="O84" s="394"/>
      <c r="P84" s="396"/>
      <c r="R84" s="307"/>
      <c r="S84" s="308"/>
      <c r="T84" s="308"/>
      <c r="U84" s="309"/>
      <c r="V84" s="397" t="str">
        <f>IF(V83&gt;W83,"○",IF(V83&lt;W83,"×",IF(V83=W83,"△")))</f>
        <v>△</v>
      </c>
      <c r="W84" s="398"/>
      <c r="X84" s="397" t="str">
        <f>IF(X83&gt;Y83,"○",IF(X83&lt;Y83,"×",IF(X83=Y83,"△")))</f>
        <v>△</v>
      </c>
      <c r="Y84" s="398"/>
      <c r="Z84" s="401"/>
      <c r="AA84" s="402"/>
      <c r="AB84" s="315"/>
      <c r="AC84" s="394"/>
      <c r="AD84" s="394"/>
      <c r="AE84" s="396"/>
    </row>
    <row r="85" spans="3:31" ht="20.100000000000001" customHeight="1" x14ac:dyDescent="0.15"/>
  </sheetData>
  <mergeCells count="340"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1:AG85"/>
  <sheetViews>
    <sheetView view="pageBreakPreview" zoomScale="50" zoomScaleNormal="100" zoomScaleSheetLayoutView="50" workbookViewId="0">
      <selection activeCell="X77" sqref="X77:Y78"/>
    </sheetView>
  </sheetViews>
  <sheetFormatPr defaultRowHeight="13.5" x14ac:dyDescent="0.1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 x14ac:dyDescent="0.15">
      <c r="A1" s="354" t="str">
        <f>U12組合せ①!B3</f>
        <v>■第1日  2月26日  一次リーグ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N1" s="355" t="s">
        <v>528</v>
      </c>
      <c r="O1" s="355"/>
      <c r="P1" s="355"/>
      <c r="Q1" s="355"/>
      <c r="R1" s="355"/>
      <c r="T1" s="356" t="s">
        <v>529</v>
      </c>
      <c r="U1" s="356"/>
      <c r="V1" s="356"/>
      <c r="W1" s="356"/>
      <c r="X1" s="357" t="str">
        <f>U12組合せ①!AL13</f>
        <v>東部運動広場サッカー場B</v>
      </c>
      <c r="Y1" s="357"/>
      <c r="Z1" s="357"/>
      <c r="AA1" s="357"/>
      <c r="AB1" s="357"/>
      <c r="AC1" s="357"/>
      <c r="AD1" s="357"/>
      <c r="AE1" s="357"/>
      <c r="AF1" s="357"/>
      <c r="AG1" s="357"/>
    </row>
    <row r="2" spans="1:33" ht="20.100000000000001" customHeight="1" x14ac:dyDescent="0.15">
      <c r="A2" s="117"/>
      <c r="B2" s="117"/>
      <c r="C2" s="117"/>
      <c r="D2" s="117"/>
      <c r="E2" s="117"/>
      <c r="F2" s="117"/>
      <c r="G2" s="117"/>
      <c r="H2" s="14"/>
      <c r="I2" s="115"/>
      <c r="J2" s="115"/>
      <c r="K2" s="115"/>
      <c r="L2" s="115"/>
      <c r="N2" s="115"/>
      <c r="O2" s="115"/>
      <c r="P2" s="115"/>
      <c r="Q2" s="115"/>
      <c r="R2" s="115"/>
      <c r="T2" s="87"/>
      <c r="U2" s="87"/>
      <c r="V2" s="87"/>
      <c r="W2" s="87"/>
      <c r="X2" s="116"/>
      <c r="Y2" s="116"/>
      <c r="AA2" s="20"/>
      <c r="AB2" s="100"/>
      <c r="AC2" s="100"/>
      <c r="AD2" s="100"/>
      <c r="AE2" s="100"/>
      <c r="AF2" s="100"/>
      <c r="AG2" s="100"/>
    </row>
    <row r="3" spans="1:33" ht="20.100000000000001" customHeight="1" x14ac:dyDescent="0.15">
      <c r="F3" s="29"/>
      <c r="J3" s="358" t="s">
        <v>530</v>
      </c>
      <c r="K3" s="358"/>
      <c r="W3" s="358" t="s">
        <v>531</v>
      </c>
      <c r="X3" s="358"/>
      <c r="Z3" s="20"/>
      <c r="AA3" s="20"/>
      <c r="AB3" s="100"/>
      <c r="AC3" s="100"/>
      <c r="AD3" s="100"/>
      <c r="AE3" s="100"/>
      <c r="AF3" s="100"/>
      <c r="AG3" s="100"/>
    </row>
    <row r="4" spans="1:33" ht="20.100000000000001" customHeight="1" x14ac:dyDescent="0.15">
      <c r="G4" s="2"/>
      <c r="H4" s="2"/>
      <c r="I4" s="2"/>
      <c r="J4" s="3"/>
      <c r="K4" s="2"/>
      <c r="L4" s="2"/>
      <c r="M4" s="2"/>
      <c r="N4" s="2"/>
      <c r="T4" s="2"/>
      <c r="U4" s="2"/>
      <c r="V4" s="2"/>
      <c r="W4" s="2"/>
      <c r="X4" s="19"/>
      <c r="Y4" s="2"/>
      <c r="Z4" s="20"/>
      <c r="AA4" s="20"/>
      <c r="AB4" s="100"/>
      <c r="AC4" s="100"/>
      <c r="AD4" s="100"/>
      <c r="AE4" s="100"/>
      <c r="AF4" s="100"/>
      <c r="AG4" s="100"/>
    </row>
    <row r="5" spans="1:33" ht="20.100000000000001" customHeight="1" x14ac:dyDescent="0.15">
      <c r="F5" s="4"/>
      <c r="H5" s="5"/>
      <c r="J5" s="6"/>
      <c r="K5" s="5"/>
      <c r="N5" s="4"/>
      <c r="S5" s="4"/>
      <c r="V5" s="5"/>
      <c r="W5" s="6"/>
      <c r="Y5" s="5"/>
      <c r="Z5" s="5"/>
      <c r="AA5" s="6"/>
      <c r="AB5" s="17"/>
    </row>
    <row r="6" spans="1:33" ht="20.100000000000001" customHeight="1" x14ac:dyDescent="0.15">
      <c r="B6" s="359"/>
      <c r="C6" s="359"/>
      <c r="D6" s="7"/>
      <c r="E6" s="7"/>
      <c r="F6" s="250">
        <v>1</v>
      </c>
      <c r="G6" s="250"/>
      <c r="H6" s="11"/>
      <c r="I6" s="11"/>
      <c r="J6" s="250">
        <v>2</v>
      </c>
      <c r="K6" s="250"/>
      <c r="L6" s="11"/>
      <c r="M6" s="11"/>
      <c r="N6" s="250">
        <v>3</v>
      </c>
      <c r="O6" s="250"/>
      <c r="P6" s="26"/>
      <c r="Q6" s="11"/>
      <c r="R6" s="11"/>
      <c r="S6" s="250">
        <v>4</v>
      </c>
      <c r="T6" s="250"/>
      <c r="U6" s="11"/>
      <c r="V6" s="11"/>
      <c r="W6" s="250">
        <v>5</v>
      </c>
      <c r="X6" s="250"/>
      <c r="Y6" s="11"/>
      <c r="Z6" s="11"/>
      <c r="AA6" s="250">
        <v>6</v>
      </c>
      <c r="AB6" s="250"/>
      <c r="AC6" s="7"/>
      <c r="AD6" s="7"/>
      <c r="AE6" s="360"/>
      <c r="AF6" s="361"/>
    </row>
    <row r="7" spans="1:33" ht="20.100000000000001" customHeight="1" x14ac:dyDescent="0.15">
      <c r="B7" s="347"/>
      <c r="C7" s="347"/>
      <c r="D7" s="8"/>
      <c r="E7" s="8"/>
      <c r="F7" s="411" t="str">
        <f>U12組合せ①!AM17</f>
        <v>ｕｎｉｏｎｓｐｏｒｔｓｃｌｕｂ</v>
      </c>
      <c r="G7" s="411"/>
      <c r="H7" s="8"/>
      <c r="I7" s="8"/>
      <c r="J7" s="411" t="str">
        <f>U12組合せ①!AO17</f>
        <v>ＨＦＣ．ＺＥＲＯ真岡</v>
      </c>
      <c r="K7" s="411"/>
      <c r="L7" s="8"/>
      <c r="M7" s="8"/>
      <c r="N7" s="411" t="str">
        <f>U12組合せ①!AQ17</f>
        <v>ＦＥ．アトレチコ　佐野</v>
      </c>
      <c r="O7" s="411"/>
      <c r="P7" s="9"/>
      <c r="Q7" s="8"/>
      <c r="R7" s="8"/>
      <c r="S7" s="411" t="str">
        <f>U12組合せ①!AT17</f>
        <v>ともぞうサッカークラブＵ１１</v>
      </c>
      <c r="T7" s="411"/>
      <c r="U7" s="8"/>
      <c r="V7" s="8"/>
      <c r="W7" s="348" t="str">
        <f>U12組合せ①!AV17</f>
        <v>昭和・戸祭サッカークラブ</v>
      </c>
      <c r="X7" s="348"/>
      <c r="Y7" s="8"/>
      <c r="Z7" s="8"/>
      <c r="AA7" s="350" t="str">
        <f>U12組合せ①!AX17</f>
        <v>ＪＦＣ　Ｗｉｎｇ</v>
      </c>
      <c r="AB7" s="350"/>
      <c r="AC7" s="8"/>
      <c r="AD7" s="8"/>
      <c r="AE7" s="352"/>
      <c r="AF7" s="353"/>
    </row>
    <row r="8" spans="1:33" ht="20.100000000000001" customHeight="1" x14ac:dyDescent="0.15">
      <c r="B8" s="347"/>
      <c r="C8" s="347"/>
      <c r="D8" s="8"/>
      <c r="E8" s="8"/>
      <c r="F8" s="411"/>
      <c r="G8" s="411"/>
      <c r="H8" s="8"/>
      <c r="I8" s="8"/>
      <c r="J8" s="411"/>
      <c r="K8" s="411"/>
      <c r="L8" s="8"/>
      <c r="M8" s="8"/>
      <c r="N8" s="411"/>
      <c r="O8" s="411"/>
      <c r="P8" s="9"/>
      <c r="Q8" s="8"/>
      <c r="R8" s="8"/>
      <c r="S8" s="411"/>
      <c r="T8" s="411"/>
      <c r="U8" s="8"/>
      <c r="V8" s="8"/>
      <c r="W8" s="348"/>
      <c r="X8" s="348"/>
      <c r="Y8" s="8"/>
      <c r="Z8" s="8"/>
      <c r="AA8" s="350"/>
      <c r="AB8" s="350"/>
      <c r="AC8" s="8"/>
      <c r="AD8" s="8"/>
      <c r="AE8" s="352"/>
      <c r="AF8" s="353"/>
    </row>
    <row r="9" spans="1:33" ht="20.100000000000001" customHeight="1" x14ac:dyDescent="0.15">
      <c r="B9" s="347"/>
      <c r="C9" s="347"/>
      <c r="D9" s="8"/>
      <c r="E9" s="8"/>
      <c r="F9" s="411"/>
      <c r="G9" s="411"/>
      <c r="H9" s="8"/>
      <c r="I9" s="8"/>
      <c r="J9" s="411"/>
      <c r="K9" s="411"/>
      <c r="L9" s="8"/>
      <c r="M9" s="8"/>
      <c r="N9" s="411"/>
      <c r="O9" s="411"/>
      <c r="P9" s="9"/>
      <c r="Q9" s="8"/>
      <c r="R9" s="8"/>
      <c r="S9" s="411"/>
      <c r="T9" s="411"/>
      <c r="U9" s="8"/>
      <c r="V9" s="8"/>
      <c r="W9" s="348"/>
      <c r="X9" s="348"/>
      <c r="Y9" s="8"/>
      <c r="Z9" s="8"/>
      <c r="AA9" s="350"/>
      <c r="AB9" s="350"/>
      <c r="AC9" s="8"/>
      <c r="AD9" s="8"/>
      <c r="AE9" s="352"/>
      <c r="AF9" s="353"/>
    </row>
    <row r="10" spans="1:33" ht="20.100000000000001" customHeight="1" x14ac:dyDescent="0.15">
      <c r="B10" s="347"/>
      <c r="C10" s="347"/>
      <c r="D10" s="8"/>
      <c r="E10" s="8"/>
      <c r="F10" s="411"/>
      <c r="G10" s="411"/>
      <c r="H10" s="8"/>
      <c r="I10" s="8"/>
      <c r="J10" s="411"/>
      <c r="K10" s="411"/>
      <c r="L10" s="8"/>
      <c r="M10" s="8"/>
      <c r="N10" s="411"/>
      <c r="O10" s="411"/>
      <c r="P10" s="9"/>
      <c r="Q10" s="8"/>
      <c r="R10" s="8"/>
      <c r="S10" s="411"/>
      <c r="T10" s="411"/>
      <c r="U10" s="8"/>
      <c r="V10" s="8"/>
      <c r="W10" s="348"/>
      <c r="X10" s="348"/>
      <c r="Y10" s="8"/>
      <c r="Z10" s="8"/>
      <c r="AA10" s="350"/>
      <c r="AB10" s="350"/>
      <c r="AC10" s="8"/>
      <c r="AD10" s="8"/>
      <c r="AE10" s="352"/>
      <c r="AF10" s="353"/>
    </row>
    <row r="11" spans="1:33" ht="20.100000000000001" customHeight="1" x14ac:dyDescent="0.15">
      <c r="B11" s="347"/>
      <c r="C11" s="347"/>
      <c r="D11" s="8"/>
      <c r="E11" s="8"/>
      <c r="F11" s="411"/>
      <c r="G11" s="411"/>
      <c r="H11" s="8"/>
      <c r="I11" s="8"/>
      <c r="J11" s="411"/>
      <c r="K11" s="411"/>
      <c r="L11" s="8"/>
      <c r="M11" s="8"/>
      <c r="N11" s="411"/>
      <c r="O11" s="411"/>
      <c r="P11" s="9"/>
      <c r="Q11" s="8"/>
      <c r="R11" s="8"/>
      <c r="S11" s="411"/>
      <c r="T11" s="411"/>
      <c r="U11" s="8"/>
      <c r="V11" s="8"/>
      <c r="W11" s="348"/>
      <c r="X11" s="348"/>
      <c r="Y11" s="8"/>
      <c r="Z11" s="8"/>
      <c r="AA11" s="350"/>
      <c r="AB11" s="350"/>
      <c r="AC11" s="8"/>
      <c r="AD11" s="8"/>
      <c r="AE11" s="352"/>
      <c r="AF11" s="353"/>
    </row>
    <row r="12" spans="1:33" ht="20.100000000000001" customHeight="1" x14ac:dyDescent="0.15">
      <c r="B12" s="347"/>
      <c r="C12" s="347"/>
      <c r="D12" s="8"/>
      <c r="E12" s="8"/>
      <c r="F12" s="411"/>
      <c r="G12" s="411"/>
      <c r="H12" s="8"/>
      <c r="I12" s="8"/>
      <c r="J12" s="411"/>
      <c r="K12" s="411"/>
      <c r="L12" s="8"/>
      <c r="M12" s="8"/>
      <c r="N12" s="411"/>
      <c r="O12" s="411"/>
      <c r="P12" s="9"/>
      <c r="Q12" s="8"/>
      <c r="R12" s="8"/>
      <c r="S12" s="411"/>
      <c r="T12" s="411"/>
      <c r="U12" s="8"/>
      <c r="V12" s="8"/>
      <c r="W12" s="348"/>
      <c r="X12" s="348"/>
      <c r="Y12" s="8"/>
      <c r="Z12" s="8"/>
      <c r="AA12" s="350"/>
      <c r="AB12" s="350"/>
      <c r="AC12" s="8"/>
      <c r="AD12" s="8"/>
      <c r="AE12" s="352"/>
      <c r="AF12" s="353"/>
    </row>
    <row r="13" spans="1:33" ht="20.100000000000001" customHeight="1" x14ac:dyDescent="0.15">
      <c r="B13" s="347"/>
      <c r="C13" s="347"/>
      <c r="D13" s="9"/>
      <c r="E13" s="9"/>
      <c r="F13" s="411"/>
      <c r="G13" s="411"/>
      <c r="H13" s="9"/>
      <c r="I13" s="9"/>
      <c r="J13" s="411"/>
      <c r="K13" s="411"/>
      <c r="L13" s="9"/>
      <c r="M13" s="9"/>
      <c r="N13" s="411"/>
      <c r="O13" s="411"/>
      <c r="P13" s="9"/>
      <c r="Q13" s="9"/>
      <c r="R13" s="9"/>
      <c r="S13" s="411"/>
      <c r="T13" s="411"/>
      <c r="U13" s="9"/>
      <c r="V13" s="9"/>
      <c r="W13" s="348"/>
      <c r="X13" s="348"/>
      <c r="Y13" s="9"/>
      <c r="Z13" s="9"/>
      <c r="AA13" s="350"/>
      <c r="AB13" s="350"/>
      <c r="AC13" s="9"/>
      <c r="AD13" s="9"/>
      <c r="AE13" s="352"/>
      <c r="AF13" s="353"/>
    </row>
    <row r="14" spans="1:33" ht="20.100000000000001" customHeight="1" x14ac:dyDescent="0.15">
      <c r="B14" s="347"/>
      <c r="C14" s="347"/>
      <c r="D14" s="9"/>
      <c r="E14" s="9"/>
      <c r="F14" s="411"/>
      <c r="G14" s="411"/>
      <c r="H14" s="9"/>
      <c r="I14" s="9"/>
      <c r="J14" s="411"/>
      <c r="K14" s="411"/>
      <c r="L14" s="9"/>
      <c r="M14" s="9"/>
      <c r="N14" s="411"/>
      <c r="O14" s="411"/>
      <c r="P14" s="9"/>
      <c r="Q14" s="9"/>
      <c r="R14" s="9"/>
      <c r="S14" s="411"/>
      <c r="T14" s="411"/>
      <c r="U14" s="9"/>
      <c r="V14" s="9"/>
      <c r="W14" s="348"/>
      <c r="X14" s="348"/>
      <c r="Y14" s="9"/>
      <c r="Z14" s="9"/>
      <c r="AA14" s="350"/>
      <c r="AB14" s="350"/>
      <c r="AC14" s="9"/>
      <c r="AD14" s="9"/>
      <c r="AE14" s="352"/>
      <c r="AF14" s="353"/>
    </row>
    <row r="15" spans="1:33" ht="20.100000000000001" customHeight="1" x14ac:dyDescent="0.15">
      <c r="C15" s="86"/>
      <c r="D15" s="86"/>
      <c r="G15" s="86"/>
      <c r="H15" s="86"/>
      <c r="K15" s="86"/>
      <c r="L15" s="86"/>
      <c r="O15" s="86"/>
      <c r="P15" s="86"/>
      <c r="T15" s="86"/>
      <c r="U15" s="86"/>
      <c r="X15" s="86"/>
      <c r="Y15" s="86"/>
      <c r="AB15" s="120" t="s">
        <v>479</v>
      </c>
      <c r="AC15" s="18" t="s">
        <v>480</v>
      </c>
      <c r="AD15" s="18" t="s">
        <v>481</v>
      </c>
      <c r="AE15" s="18" t="s">
        <v>481</v>
      </c>
      <c r="AF15" s="18" t="s">
        <v>482</v>
      </c>
      <c r="AG15" s="103" t="s">
        <v>483</v>
      </c>
    </row>
    <row r="16" spans="1:33" ht="20.100000000000001" customHeight="1" x14ac:dyDescent="0.15">
      <c r="A16" s="7"/>
      <c r="B16" s="341" t="s">
        <v>485</v>
      </c>
      <c r="C16" s="342">
        <v>0.39583333333333331</v>
      </c>
      <c r="D16" s="342"/>
      <c r="E16" s="342"/>
      <c r="G16" s="343" t="str">
        <f>F7</f>
        <v>ｕｎｉｏｎｓｐｏｒｔｓｃｌｕｂ</v>
      </c>
      <c r="H16" s="343"/>
      <c r="I16" s="343"/>
      <c r="J16" s="343"/>
      <c r="K16" s="343"/>
      <c r="L16" s="343"/>
      <c r="M16" s="343"/>
      <c r="N16" s="344">
        <f>P16+P17</f>
        <v>0</v>
      </c>
      <c r="O16" s="345" t="s">
        <v>486</v>
      </c>
      <c r="P16" s="12">
        <v>0</v>
      </c>
      <c r="Q16" s="22" t="s">
        <v>510</v>
      </c>
      <c r="R16" s="12">
        <v>0</v>
      </c>
      <c r="S16" s="345" t="s">
        <v>488</v>
      </c>
      <c r="T16" s="344">
        <f>R16+R17</f>
        <v>0</v>
      </c>
      <c r="U16" s="343" t="str">
        <f>J7</f>
        <v>ＨＦＣ．ＺＥＲＯ真岡</v>
      </c>
      <c r="V16" s="343"/>
      <c r="W16" s="343"/>
      <c r="X16" s="343"/>
      <c r="Y16" s="343"/>
      <c r="Z16" s="343"/>
      <c r="AA16" s="343"/>
      <c r="AB16" s="297" t="s">
        <v>479</v>
      </c>
      <c r="AC16" s="340" t="s">
        <v>490</v>
      </c>
      <c r="AD16" s="340" t="s">
        <v>498</v>
      </c>
      <c r="AE16" s="340" t="s">
        <v>489</v>
      </c>
      <c r="AF16" s="340">
        <v>6</v>
      </c>
      <c r="AG16" s="299" t="s">
        <v>483</v>
      </c>
    </row>
    <row r="17" spans="1:33" ht="20.100000000000001" customHeight="1" x14ac:dyDescent="0.15">
      <c r="A17" s="7"/>
      <c r="B17" s="341"/>
      <c r="C17" s="342"/>
      <c r="D17" s="342"/>
      <c r="E17" s="342"/>
      <c r="G17" s="343"/>
      <c r="H17" s="343"/>
      <c r="I17" s="343"/>
      <c r="J17" s="343"/>
      <c r="K17" s="343"/>
      <c r="L17" s="343"/>
      <c r="M17" s="343"/>
      <c r="N17" s="344"/>
      <c r="O17" s="345"/>
      <c r="P17" s="12">
        <v>0</v>
      </c>
      <c r="Q17" s="22" t="s">
        <v>510</v>
      </c>
      <c r="R17" s="12">
        <v>0</v>
      </c>
      <c r="S17" s="345"/>
      <c r="T17" s="344"/>
      <c r="U17" s="343"/>
      <c r="V17" s="343"/>
      <c r="W17" s="343"/>
      <c r="X17" s="343"/>
      <c r="Y17" s="343"/>
      <c r="Z17" s="343"/>
      <c r="AA17" s="343"/>
      <c r="AB17" s="297"/>
      <c r="AC17" s="340"/>
      <c r="AD17" s="340"/>
      <c r="AE17" s="340"/>
      <c r="AF17" s="340"/>
      <c r="AG17" s="299"/>
    </row>
    <row r="18" spans="1:33" ht="20.100000000000001" customHeight="1" x14ac:dyDescent="0.15">
      <c r="C18" s="16"/>
      <c r="D18" s="16"/>
      <c r="E18" s="15"/>
      <c r="G18" s="45"/>
      <c r="H18" s="45"/>
      <c r="I18" s="10"/>
      <c r="J18" s="10"/>
      <c r="K18" s="45"/>
      <c r="L18" s="45"/>
      <c r="M18" s="10"/>
      <c r="N18" s="27"/>
      <c r="O18" s="45"/>
      <c r="P18" s="12"/>
      <c r="Q18" s="10"/>
      <c r="R18" s="27"/>
      <c r="S18" s="10"/>
      <c r="T18" s="12"/>
      <c r="U18" s="45"/>
      <c r="V18" s="10"/>
      <c r="W18" s="10"/>
      <c r="X18" s="45"/>
      <c r="Y18" s="45"/>
      <c r="Z18" s="10"/>
      <c r="AA18" s="10"/>
      <c r="AB18" s="101"/>
      <c r="AC18" s="24"/>
      <c r="AD18" s="24"/>
      <c r="AE18" s="25"/>
      <c r="AF18" s="25"/>
      <c r="AG18" s="93"/>
    </row>
    <row r="19" spans="1:33" ht="20.100000000000001" customHeight="1" x14ac:dyDescent="0.15">
      <c r="A19" s="7"/>
      <c r="B19" s="341" t="s">
        <v>494</v>
      </c>
      <c r="C19" s="342">
        <v>0.4236111111111111</v>
      </c>
      <c r="D19" s="342"/>
      <c r="E19" s="342"/>
      <c r="G19" s="343" t="str">
        <f>S7</f>
        <v>ともぞうサッカークラブＵ１１</v>
      </c>
      <c r="H19" s="343"/>
      <c r="I19" s="343"/>
      <c r="J19" s="343"/>
      <c r="K19" s="343"/>
      <c r="L19" s="343"/>
      <c r="M19" s="343"/>
      <c r="N19" s="344">
        <f>P19+P20</f>
        <v>0</v>
      </c>
      <c r="O19" s="345" t="s">
        <v>486</v>
      </c>
      <c r="P19" s="12">
        <v>0</v>
      </c>
      <c r="Q19" s="22" t="s">
        <v>510</v>
      </c>
      <c r="R19" s="12">
        <v>0</v>
      </c>
      <c r="S19" s="345" t="s">
        <v>488</v>
      </c>
      <c r="T19" s="344">
        <f>R19+R20</f>
        <v>0</v>
      </c>
      <c r="U19" s="343" t="str">
        <f>W7</f>
        <v>昭和・戸祭サッカークラブ</v>
      </c>
      <c r="V19" s="343"/>
      <c r="W19" s="343"/>
      <c r="X19" s="343"/>
      <c r="Y19" s="343"/>
      <c r="Z19" s="343"/>
      <c r="AA19" s="343"/>
      <c r="AB19" s="297" t="s">
        <v>479</v>
      </c>
      <c r="AC19" s="340" t="s">
        <v>497</v>
      </c>
      <c r="AD19" s="340" t="s">
        <v>495</v>
      </c>
      <c r="AE19" s="340" t="s">
        <v>496</v>
      </c>
      <c r="AF19" s="340">
        <v>3</v>
      </c>
      <c r="AG19" s="299" t="s">
        <v>483</v>
      </c>
    </row>
    <row r="20" spans="1:33" ht="20.100000000000001" customHeight="1" x14ac:dyDescent="0.15">
      <c r="A20" s="7"/>
      <c r="B20" s="341"/>
      <c r="C20" s="342"/>
      <c r="D20" s="342"/>
      <c r="E20" s="342"/>
      <c r="G20" s="343"/>
      <c r="H20" s="343"/>
      <c r="I20" s="343"/>
      <c r="J20" s="343"/>
      <c r="K20" s="343"/>
      <c r="L20" s="343"/>
      <c r="M20" s="343"/>
      <c r="N20" s="344"/>
      <c r="O20" s="345"/>
      <c r="P20" s="12">
        <v>0</v>
      </c>
      <c r="Q20" s="22" t="s">
        <v>510</v>
      </c>
      <c r="R20" s="12">
        <v>0</v>
      </c>
      <c r="S20" s="345"/>
      <c r="T20" s="344"/>
      <c r="U20" s="343"/>
      <c r="V20" s="343"/>
      <c r="W20" s="343"/>
      <c r="X20" s="343"/>
      <c r="Y20" s="343"/>
      <c r="Z20" s="343"/>
      <c r="AA20" s="343"/>
      <c r="AB20" s="297"/>
      <c r="AC20" s="340"/>
      <c r="AD20" s="340"/>
      <c r="AE20" s="340"/>
      <c r="AF20" s="340"/>
      <c r="AG20" s="299"/>
    </row>
    <row r="21" spans="1:33" ht="20.100000000000001" customHeight="1" x14ac:dyDescent="0.15">
      <c r="A21" s="7"/>
      <c r="C21" s="16"/>
      <c r="D21" s="16"/>
      <c r="E21" s="15"/>
      <c r="G21" s="45"/>
      <c r="H21" s="45"/>
      <c r="I21" s="10"/>
      <c r="J21" s="10"/>
      <c r="K21" s="45"/>
      <c r="L21" s="45"/>
      <c r="M21" s="10"/>
      <c r="N21" s="27"/>
      <c r="O21" s="45"/>
      <c r="P21" s="12"/>
      <c r="Q21" s="10"/>
      <c r="R21" s="27"/>
      <c r="S21" s="10"/>
      <c r="T21" s="12"/>
      <c r="U21" s="45"/>
      <c r="V21" s="10"/>
      <c r="W21" s="10"/>
      <c r="X21" s="45"/>
      <c r="Y21" s="45"/>
      <c r="Z21" s="10"/>
      <c r="AA21" s="10"/>
      <c r="AB21" s="101"/>
      <c r="AC21" s="24"/>
      <c r="AD21" s="24"/>
      <c r="AE21" s="25"/>
      <c r="AF21" s="25"/>
      <c r="AG21" s="93"/>
    </row>
    <row r="22" spans="1:33" ht="20.100000000000001" customHeight="1" x14ac:dyDescent="0.15">
      <c r="A22" s="7"/>
      <c r="B22" s="341" t="s">
        <v>499</v>
      </c>
      <c r="C22" s="342">
        <v>0.4513888888888889</v>
      </c>
      <c r="D22" s="342"/>
      <c r="E22" s="342"/>
      <c r="G22" s="343" t="str">
        <f>F7</f>
        <v>ｕｎｉｏｎｓｐｏｒｔｓｃｌｕｂ</v>
      </c>
      <c r="H22" s="343"/>
      <c r="I22" s="343"/>
      <c r="J22" s="343"/>
      <c r="K22" s="343"/>
      <c r="L22" s="343"/>
      <c r="M22" s="343"/>
      <c r="N22" s="344">
        <f>P22+P23</f>
        <v>0</v>
      </c>
      <c r="O22" s="345" t="s">
        <v>486</v>
      </c>
      <c r="P22" s="12">
        <v>0</v>
      </c>
      <c r="Q22" s="22" t="s">
        <v>510</v>
      </c>
      <c r="R22" s="12">
        <v>0</v>
      </c>
      <c r="S22" s="345" t="s">
        <v>488</v>
      </c>
      <c r="T22" s="344">
        <f>R22+R23</f>
        <v>0</v>
      </c>
      <c r="U22" s="343" t="str">
        <f>N7</f>
        <v>ＦＥ．アトレチコ　佐野</v>
      </c>
      <c r="V22" s="343"/>
      <c r="W22" s="343"/>
      <c r="X22" s="343"/>
      <c r="Y22" s="343"/>
      <c r="Z22" s="343"/>
      <c r="AA22" s="343"/>
      <c r="AB22" s="297" t="s">
        <v>479</v>
      </c>
      <c r="AC22" s="340" t="s">
        <v>489</v>
      </c>
      <c r="AD22" s="340" t="s">
        <v>490</v>
      </c>
      <c r="AE22" s="340" t="s">
        <v>498</v>
      </c>
      <c r="AF22" s="340">
        <v>5</v>
      </c>
      <c r="AG22" s="299" t="s">
        <v>483</v>
      </c>
    </row>
    <row r="23" spans="1:33" ht="20.100000000000001" customHeight="1" x14ac:dyDescent="0.15">
      <c r="A23" s="7"/>
      <c r="B23" s="341"/>
      <c r="C23" s="342"/>
      <c r="D23" s="342"/>
      <c r="E23" s="342"/>
      <c r="G23" s="343"/>
      <c r="H23" s="343"/>
      <c r="I23" s="343"/>
      <c r="J23" s="343"/>
      <c r="K23" s="343"/>
      <c r="L23" s="343"/>
      <c r="M23" s="343"/>
      <c r="N23" s="344"/>
      <c r="O23" s="345"/>
      <c r="P23" s="12">
        <v>0</v>
      </c>
      <c r="Q23" s="22" t="s">
        <v>510</v>
      </c>
      <c r="R23" s="12">
        <v>0</v>
      </c>
      <c r="S23" s="345"/>
      <c r="T23" s="344"/>
      <c r="U23" s="343"/>
      <c r="V23" s="343"/>
      <c r="W23" s="343"/>
      <c r="X23" s="343"/>
      <c r="Y23" s="343"/>
      <c r="Z23" s="343"/>
      <c r="AA23" s="343"/>
      <c r="AB23" s="297"/>
      <c r="AC23" s="340"/>
      <c r="AD23" s="340"/>
      <c r="AE23" s="340"/>
      <c r="AF23" s="340"/>
      <c r="AG23" s="299"/>
    </row>
    <row r="24" spans="1:33" ht="20.100000000000001" customHeight="1" x14ac:dyDescent="0.15">
      <c r="A24" s="7"/>
      <c r="B24" s="44"/>
      <c r="C24" s="29"/>
      <c r="D24" s="29"/>
      <c r="E24" s="29"/>
      <c r="G24" s="45"/>
      <c r="H24" s="45"/>
      <c r="I24" s="45"/>
      <c r="J24" s="45"/>
      <c r="K24" s="45"/>
      <c r="L24" s="45"/>
      <c r="M24" s="45"/>
      <c r="N24" s="118"/>
      <c r="O24" s="119"/>
      <c r="P24" s="12"/>
      <c r="Q24" s="10"/>
      <c r="R24" s="27"/>
      <c r="S24" s="119"/>
      <c r="T24" s="118"/>
      <c r="U24" s="45"/>
      <c r="V24" s="45"/>
      <c r="W24" s="45"/>
      <c r="X24" s="45"/>
      <c r="Y24" s="45"/>
      <c r="Z24" s="45"/>
      <c r="AA24" s="45"/>
      <c r="AB24" s="101"/>
      <c r="AC24" s="24"/>
      <c r="AD24" s="24"/>
      <c r="AE24" s="25"/>
      <c r="AF24" s="25"/>
      <c r="AG24" s="93"/>
    </row>
    <row r="25" spans="1:33" ht="20.100000000000001" customHeight="1" x14ac:dyDescent="0.15">
      <c r="A25" s="7"/>
      <c r="B25" s="341" t="s">
        <v>500</v>
      </c>
      <c r="C25" s="342">
        <v>0.47916666666666669</v>
      </c>
      <c r="D25" s="342"/>
      <c r="E25" s="342"/>
      <c r="G25" s="343" t="str">
        <f>S7</f>
        <v>ともぞうサッカークラブＵ１１</v>
      </c>
      <c r="H25" s="343"/>
      <c r="I25" s="343"/>
      <c r="J25" s="343"/>
      <c r="K25" s="343"/>
      <c r="L25" s="343"/>
      <c r="M25" s="343"/>
      <c r="N25" s="344">
        <f>P25+P26</f>
        <v>0</v>
      </c>
      <c r="O25" s="345" t="s">
        <v>486</v>
      </c>
      <c r="P25" s="12">
        <v>0</v>
      </c>
      <c r="Q25" s="22" t="s">
        <v>510</v>
      </c>
      <c r="R25" s="12">
        <v>0</v>
      </c>
      <c r="S25" s="345" t="s">
        <v>488</v>
      </c>
      <c r="T25" s="344">
        <f>R25+R26</f>
        <v>0</v>
      </c>
      <c r="U25" s="343" t="str">
        <f>AA7</f>
        <v>ＪＦＣ　Ｗｉｎｇ</v>
      </c>
      <c r="V25" s="343"/>
      <c r="W25" s="343"/>
      <c r="X25" s="343"/>
      <c r="Y25" s="343"/>
      <c r="Z25" s="343"/>
      <c r="AA25" s="343"/>
      <c r="AB25" s="297" t="s">
        <v>479</v>
      </c>
      <c r="AC25" s="340" t="s">
        <v>496</v>
      </c>
      <c r="AD25" s="340" t="s">
        <v>497</v>
      </c>
      <c r="AE25" s="340" t="s">
        <v>495</v>
      </c>
      <c r="AF25" s="340">
        <v>2</v>
      </c>
      <c r="AG25" s="299" t="s">
        <v>483</v>
      </c>
    </row>
    <row r="26" spans="1:33" ht="20.100000000000001" customHeight="1" x14ac:dyDescent="0.15">
      <c r="A26" s="7"/>
      <c r="B26" s="341"/>
      <c r="C26" s="342"/>
      <c r="D26" s="342"/>
      <c r="E26" s="342"/>
      <c r="G26" s="343"/>
      <c r="H26" s="343"/>
      <c r="I26" s="343"/>
      <c r="J26" s="343"/>
      <c r="K26" s="343"/>
      <c r="L26" s="343"/>
      <c r="M26" s="343"/>
      <c r="N26" s="344"/>
      <c r="O26" s="345"/>
      <c r="P26" s="12">
        <v>0</v>
      </c>
      <c r="Q26" s="22" t="s">
        <v>510</v>
      </c>
      <c r="R26" s="12">
        <v>0</v>
      </c>
      <c r="S26" s="345"/>
      <c r="T26" s="344"/>
      <c r="U26" s="343"/>
      <c r="V26" s="343"/>
      <c r="W26" s="343"/>
      <c r="X26" s="343"/>
      <c r="Y26" s="343"/>
      <c r="Z26" s="343"/>
      <c r="AA26" s="343"/>
      <c r="AB26" s="297"/>
      <c r="AC26" s="340"/>
      <c r="AD26" s="340"/>
      <c r="AE26" s="340"/>
      <c r="AF26" s="340"/>
      <c r="AG26" s="299"/>
    </row>
    <row r="27" spans="1:33" ht="20.100000000000001" customHeight="1" x14ac:dyDescent="0.15">
      <c r="A27" s="7"/>
      <c r="C27" s="16"/>
      <c r="D27" s="16"/>
      <c r="E27" s="15"/>
      <c r="G27" s="45"/>
      <c r="H27" s="45"/>
      <c r="I27" s="10"/>
      <c r="J27" s="10"/>
      <c r="K27" s="45"/>
      <c r="L27" s="45"/>
      <c r="M27" s="10"/>
      <c r="N27" s="27"/>
      <c r="O27" s="45"/>
      <c r="P27" s="12"/>
      <c r="Q27" s="10"/>
      <c r="R27" s="27"/>
      <c r="S27" s="10"/>
      <c r="T27" s="12"/>
      <c r="U27" s="45"/>
      <c r="V27" s="10"/>
      <c r="W27" s="10"/>
      <c r="X27" s="45"/>
      <c r="Y27" s="45"/>
      <c r="Z27" s="10"/>
      <c r="AA27" s="10"/>
      <c r="AB27" s="101"/>
      <c r="AC27" s="24"/>
      <c r="AD27" s="24"/>
      <c r="AE27" s="25"/>
      <c r="AF27" s="25"/>
      <c r="AG27" s="93"/>
    </row>
    <row r="28" spans="1:33" ht="20.100000000000001" customHeight="1" x14ac:dyDescent="0.15">
      <c r="A28" s="7"/>
      <c r="B28" s="341" t="s">
        <v>501</v>
      </c>
      <c r="C28" s="342">
        <v>0.50694444444444442</v>
      </c>
      <c r="D28" s="342"/>
      <c r="E28" s="342"/>
      <c r="G28" s="343" t="str">
        <f>J7</f>
        <v>ＨＦＣ．ＺＥＲＯ真岡</v>
      </c>
      <c r="H28" s="343"/>
      <c r="I28" s="343"/>
      <c r="J28" s="343"/>
      <c r="K28" s="343"/>
      <c r="L28" s="343"/>
      <c r="M28" s="343"/>
      <c r="N28" s="344">
        <f>P28+P29</f>
        <v>0</v>
      </c>
      <c r="O28" s="345" t="s">
        <v>486</v>
      </c>
      <c r="P28" s="12">
        <v>0</v>
      </c>
      <c r="Q28" s="22" t="s">
        <v>510</v>
      </c>
      <c r="R28" s="12">
        <v>0</v>
      </c>
      <c r="S28" s="345" t="s">
        <v>488</v>
      </c>
      <c r="T28" s="344">
        <f>R28+R29</f>
        <v>0</v>
      </c>
      <c r="U28" s="343" t="str">
        <f>N7</f>
        <v>ＦＥ．アトレチコ　佐野</v>
      </c>
      <c r="V28" s="343"/>
      <c r="W28" s="343"/>
      <c r="X28" s="343"/>
      <c r="Y28" s="343"/>
      <c r="Z28" s="343"/>
      <c r="AA28" s="343"/>
      <c r="AB28" s="297" t="s">
        <v>479</v>
      </c>
      <c r="AC28" s="340" t="s">
        <v>498</v>
      </c>
      <c r="AD28" s="340" t="s">
        <v>489</v>
      </c>
      <c r="AE28" s="340" t="s">
        <v>490</v>
      </c>
      <c r="AF28" s="340">
        <v>4</v>
      </c>
      <c r="AG28" s="299" t="s">
        <v>483</v>
      </c>
    </row>
    <row r="29" spans="1:33" ht="20.100000000000001" customHeight="1" x14ac:dyDescent="0.15">
      <c r="A29" s="7"/>
      <c r="B29" s="341"/>
      <c r="C29" s="342"/>
      <c r="D29" s="342"/>
      <c r="E29" s="342"/>
      <c r="G29" s="343"/>
      <c r="H29" s="343"/>
      <c r="I29" s="343"/>
      <c r="J29" s="343"/>
      <c r="K29" s="343"/>
      <c r="L29" s="343"/>
      <c r="M29" s="343"/>
      <c r="N29" s="344"/>
      <c r="O29" s="345"/>
      <c r="P29" s="12">
        <v>0</v>
      </c>
      <c r="Q29" s="22" t="s">
        <v>510</v>
      </c>
      <c r="R29" s="12">
        <v>0</v>
      </c>
      <c r="S29" s="345"/>
      <c r="T29" s="344"/>
      <c r="U29" s="343"/>
      <c r="V29" s="343"/>
      <c r="W29" s="343"/>
      <c r="X29" s="343"/>
      <c r="Y29" s="343"/>
      <c r="Z29" s="343"/>
      <c r="AA29" s="343"/>
      <c r="AB29" s="297"/>
      <c r="AC29" s="340"/>
      <c r="AD29" s="340"/>
      <c r="AE29" s="340"/>
      <c r="AF29" s="340"/>
      <c r="AG29" s="299"/>
    </row>
    <row r="30" spans="1:33" ht="20.100000000000001" customHeight="1" x14ac:dyDescent="0.15">
      <c r="A30" s="7"/>
      <c r="C30" s="16"/>
      <c r="D30" s="16"/>
      <c r="E30" s="15"/>
      <c r="G30" s="45"/>
      <c r="H30" s="45"/>
      <c r="I30" s="10"/>
      <c r="J30" s="10"/>
      <c r="K30" s="45"/>
      <c r="L30" s="45"/>
      <c r="M30" s="10"/>
      <c r="N30" s="27"/>
      <c r="O30" s="45"/>
      <c r="P30" s="12"/>
      <c r="Q30" s="10"/>
      <c r="R30" s="27"/>
      <c r="S30" s="10"/>
      <c r="T30" s="12"/>
      <c r="U30" s="45"/>
      <c r="V30" s="10"/>
      <c r="W30" s="10"/>
      <c r="X30" s="45"/>
      <c r="Y30" s="45"/>
      <c r="Z30" s="10"/>
      <c r="AA30" s="10"/>
      <c r="AB30" s="101"/>
      <c r="AC30" s="86"/>
      <c r="AD30" s="24"/>
      <c r="AE30" s="24"/>
      <c r="AF30" s="25"/>
      <c r="AG30" s="102"/>
    </row>
    <row r="31" spans="1:33" ht="20.100000000000001" customHeight="1" x14ac:dyDescent="0.15">
      <c r="A31" s="7"/>
      <c r="B31" s="341" t="s">
        <v>502</v>
      </c>
      <c r="C31" s="342">
        <v>0.53472222222222221</v>
      </c>
      <c r="D31" s="342"/>
      <c r="E31" s="342"/>
      <c r="G31" s="343" t="str">
        <f>W7</f>
        <v>昭和・戸祭サッカークラブ</v>
      </c>
      <c r="H31" s="343"/>
      <c r="I31" s="343"/>
      <c r="J31" s="343"/>
      <c r="K31" s="343"/>
      <c r="L31" s="343"/>
      <c r="M31" s="343"/>
      <c r="N31" s="344">
        <f>P31+P32</f>
        <v>0</v>
      </c>
      <c r="O31" s="345" t="s">
        <v>486</v>
      </c>
      <c r="P31" s="12">
        <v>0</v>
      </c>
      <c r="Q31" s="22" t="s">
        <v>510</v>
      </c>
      <c r="R31" s="12">
        <v>0</v>
      </c>
      <c r="S31" s="345" t="s">
        <v>488</v>
      </c>
      <c r="T31" s="344">
        <f>R31+R32</f>
        <v>0</v>
      </c>
      <c r="U31" s="343" t="str">
        <f>AA7</f>
        <v>ＪＦＣ　Ｗｉｎｇ</v>
      </c>
      <c r="V31" s="343"/>
      <c r="W31" s="343"/>
      <c r="X31" s="343"/>
      <c r="Y31" s="343"/>
      <c r="Z31" s="343"/>
      <c r="AA31" s="343"/>
      <c r="AB31" s="297" t="s">
        <v>479</v>
      </c>
      <c r="AC31" s="340" t="s">
        <v>495</v>
      </c>
      <c r="AD31" s="340" t="s">
        <v>496</v>
      </c>
      <c r="AE31" s="340" t="s">
        <v>497</v>
      </c>
      <c r="AF31" s="340">
        <v>1</v>
      </c>
      <c r="AG31" s="299" t="s">
        <v>483</v>
      </c>
    </row>
    <row r="32" spans="1:33" ht="20.100000000000001" customHeight="1" x14ac:dyDescent="0.15">
      <c r="A32" s="7"/>
      <c r="B32" s="341"/>
      <c r="C32" s="342"/>
      <c r="D32" s="342"/>
      <c r="E32" s="342"/>
      <c r="G32" s="343"/>
      <c r="H32" s="343"/>
      <c r="I32" s="343"/>
      <c r="J32" s="343"/>
      <c r="K32" s="343"/>
      <c r="L32" s="343"/>
      <c r="M32" s="343"/>
      <c r="N32" s="344"/>
      <c r="O32" s="345"/>
      <c r="P32" s="12">
        <v>0</v>
      </c>
      <c r="Q32" s="22" t="s">
        <v>510</v>
      </c>
      <c r="R32" s="12">
        <v>0</v>
      </c>
      <c r="S32" s="345"/>
      <c r="T32" s="344"/>
      <c r="U32" s="343"/>
      <c r="V32" s="343"/>
      <c r="W32" s="343"/>
      <c r="X32" s="343"/>
      <c r="Y32" s="343"/>
      <c r="Z32" s="343"/>
      <c r="AA32" s="343"/>
      <c r="AB32" s="297"/>
      <c r="AC32" s="340"/>
      <c r="AD32" s="340"/>
      <c r="AE32" s="340"/>
      <c r="AF32" s="340"/>
      <c r="AG32" s="299"/>
    </row>
    <row r="33" spans="1:33" ht="20.100000000000001" customHeight="1" x14ac:dyDescent="0.15">
      <c r="B33" s="44"/>
      <c r="C33" s="23"/>
      <c r="D33" s="23"/>
      <c r="E33" s="23"/>
      <c r="G33" s="45"/>
      <c r="H33" s="45"/>
      <c r="I33" s="45"/>
      <c r="J33" s="45"/>
      <c r="K33" s="45"/>
      <c r="L33" s="45"/>
      <c r="M33" s="45"/>
      <c r="N33" s="21"/>
      <c r="O33" s="119"/>
      <c r="P33" s="45"/>
      <c r="Q33" s="22"/>
      <c r="R33" s="10"/>
      <c r="S33" s="119"/>
      <c r="T33" s="21"/>
      <c r="U33" s="45"/>
      <c r="V33" s="45"/>
      <c r="W33" s="45"/>
      <c r="X33" s="45"/>
      <c r="Y33" s="45"/>
      <c r="Z33" s="45"/>
      <c r="AA33" s="45"/>
      <c r="AB33" s="86"/>
      <c r="AC33" s="86"/>
      <c r="AF33" s="86"/>
      <c r="AG33" s="86"/>
    </row>
    <row r="34" spans="1:33" ht="20.100000000000001" customHeight="1" x14ac:dyDescent="0.15">
      <c r="C34" s="304" t="str">
        <f>J3</f>
        <v>G</v>
      </c>
      <c r="D34" s="305"/>
      <c r="E34" s="305"/>
      <c r="F34" s="306"/>
      <c r="G34" s="336" t="str">
        <f>C36</f>
        <v>ｕｎｉｏｎｓｐｏｒｔｓｃｌｕｂ</v>
      </c>
      <c r="H34" s="337"/>
      <c r="I34" s="379" t="str">
        <f>C38</f>
        <v>ＨＦＣ．ＺＥＲＯ真岡</v>
      </c>
      <c r="J34" s="380"/>
      <c r="K34" s="320" t="str">
        <f>C40</f>
        <v>ＦＥ．アトレチコ　佐野</v>
      </c>
      <c r="L34" s="321"/>
      <c r="M34" s="324" t="s">
        <v>503</v>
      </c>
      <c r="N34" s="324" t="s">
        <v>504</v>
      </c>
      <c r="O34" s="324" t="s">
        <v>511</v>
      </c>
      <c r="P34" s="324" t="s">
        <v>505</v>
      </c>
      <c r="R34" s="326" t="str">
        <f>W3</f>
        <v>GG</v>
      </c>
      <c r="S34" s="327"/>
      <c r="T34" s="327"/>
      <c r="U34" s="328"/>
      <c r="V34" s="332" t="str">
        <f>R36</f>
        <v>ともぞうサッカークラブＵ１１</v>
      </c>
      <c r="W34" s="333"/>
      <c r="X34" s="332" t="str">
        <f>R38</f>
        <v>昭和・戸祭サッカークラブ</v>
      </c>
      <c r="Y34" s="333"/>
      <c r="Z34" s="320" t="str">
        <f>R40</f>
        <v>ＪＦＣ　Ｗｉｎｇ</v>
      </c>
      <c r="AA34" s="321"/>
      <c r="AB34" s="324" t="s">
        <v>503</v>
      </c>
      <c r="AC34" s="324" t="s">
        <v>504</v>
      </c>
      <c r="AD34" s="324" t="s">
        <v>511</v>
      </c>
      <c r="AE34" s="324" t="s">
        <v>505</v>
      </c>
    </row>
    <row r="35" spans="1:33" ht="20.100000000000001" customHeight="1" x14ac:dyDescent="0.15">
      <c r="C35" s="307"/>
      <c r="D35" s="308"/>
      <c r="E35" s="308"/>
      <c r="F35" s="309"/>
      <c r="G35" s="338"/>
      <c r="H35" s="339"/>
      <c r="I35" s="381"/>
      <c r="J35" s="382"/>
      <c r="K35" s="322"/>
      <c r="L35" s="323"/>
      <c r="M35" s="325"/>
      <c r="N35" s="325"/>
      <c r="O35" s="325"/>
      <c r="P35" s="325"/>
      <c r="R35" s="329"/>
      <c r="S35" s="330"/>
      <c r="T35" s="330"/>
      <c r="U35" s="331"/>
      <c r="V35" s="334"/>
      <c r="W35" s="335"/>
      <c r="X35" s="334"/>
      <c r="Y35" s="335"/>
      <c r="Z35" s="322"/>
      <c r="AA35" s="323"/>
      <c r="AB35" s="325"/>
      <c r="AC35" s="325"/>
      <c r="AD35" s="325"/>
      <c r="AE35" s="325"/>
    </row>
    <row r="36" spans="1:33" ht="20.100000000000001" customHeight="1" x14ac:dyDescent="0.15">
      <c r="C36" s="304" t="str">
        <f>F7</f>
        <v>ｕｎｉｏｎｓｐｏｒｔｓｃｌｕｂ</v>
      </c>
      <c r="D36" s="305"/>
      <c r="E36" s="305"/>
      <c r="F36" s="306"/>
      <c r="G36" s="399"/>
      <c r="H36" s="400"/>
      <c r="I36" s="28">
        <f>N16</f>
        <v>0</v>
      </c>
      <c r="J36" s="28">
        <f>T16</f>
        <v>0</v>
      </c>
      <c r="K36" s="28">
        <f>N22</f>
        <v>0</v>
      </c>
      <c r="L36" s="28">
        <f>T22</f>
        <v>0</v>
      </c>
      <c r="M36" s="314">
        <f>COUNTIF(G37:L37,"○")*3+COUNTIF(G37:L37,"△")</f>
        <v>2</v>
      </c>
      <c r="N36" s="393">
        <f>O36-J36-L36</f>
        <v>0</v>
      </c>
      <c r="O36" s="393">
        <f>I36+K36</f>
        <v>0</v>
      </c>
      <c r="P36" s="395"/>
      <c r="R36" s="304" t="str">
        <f>S7</f>
        <v>ともぞうサッカークラブＵ１１</v>
      </c>
      <c r="S36" s="305"/>
      <c r="T36" s="305"/>
      <c r="U36" s="306"/>
      <c r="V36" s="399"/>
      <c r="W36" s="400"/>
      <c r="X36" s="28">
        <f>N19</f>
        <v>0</v>
      </c>
      <c r="Y36" s="28">
        <f>T19</f>
        <v>0</v>
      </c>
      <c r="Z36" s="28">
        <f>N25</f>
        <v>0</v>
      </c>
      <c r="AA36" s="28">
        <f>T25</f>
        <v>0</v>
      </c>
      <c r="AB36" s="314">
        <f>COUNTIF(V37:AA37,"○")*3+COUNTIF(V37:AA37,"△")</f>
        <v>2</v>
      </c>
      <c r="AC36" s="393">
        <f>AD36-Y36-AA36</f>
        <v>0</v>
      </c>
      <c r="AD36" s="393">
        <f>X36+Z36</f>
        <v>0</v>
      </c>
      <c r="AE36" s="395"/>
    </row>
    <row r="37" spans="1:33" ht="20.100000000000001" customHeight="1" x14ac:dyDescent="0.15">
      <c r="C37" s="307"/>
      <c r="D37" s="308"/>
      <c r="E37" s="308"/>
      <c r="F37" s="309"/>
      <c r="G37" s="401"/>
      <c r="H37" s="402"/>
      <c r="I37" s="397" t="str">
        <f>IF(I36&gt;J36,"○",IF(I36&lt;J36,"×",IF(I36=J36,"△")))</f>
        <v>△</v>
      </c>
      <c r="J37" s="398"/>
      <c r="K37" s="397" t="str">
        <f>IF(K36&gt;L36,"○",IF(K36&lt;L36,"×",IF(K36=L36,"△")))</f>
        <v>△</v>
      </c>
      <c r="L37" s="398"/>
      <c r="M37" s="315"/>
      <c r="N37" s="394"/>
      <c r="O37" s="394"/>
      <c r="P37" s="396"/>
      <c r="R37" s="307"/>
      <c r="S37" s="308"/>
      <c r="T37" s="308"/>
      <c r="U37" s="309"/>
      <c r="V37" s="401"/>
      <c r="W37" s="402"/>
      <c r="X37" s="397" t="str">
        <f>IF(X36&gt;Y36,"○",IF(X36&lt;Y36,"×",IF(X36=Y36,"△")))</f>
        <v>△</v>
      </c>
      <c r="Y37" s="398"/>
      <c r="Z37" s="397" t="str">
        <f t="shared" ref="Z37" si="0">IF(Z36&gt;AA36,"○",IF(Z36&lt;AA36,"×",IF(Z36=AA36,"△")))</f>
        <v>△</v>
      </c>
      <c r="AA37" s="398"/>
      <c r="AB37" s="315"/>
      <c r="AC37" s="394"/>
      <c r="AD37" s="394"/>
      <c r="AE37" s="396"/>
    </row>
    <row r="38" spans="1:33" ht="20.100000000000001" customHeight="1" x14ac:dyDescent="0.15">
      <c r="C38" s="304" t="str">
        <f>J7</f>
        <v>ＨＦＣ．ＺＥＲＯ真岡</v>
      </c>
      <c r="D38" s="305"/>
      <c r="E38" s="305"/>
      <c r="F38" s="306"/>
      <c r="G38" s="28">
        <f>J36</f>
        <v>0</v>
      </c>
      <c r="H38" s="28">
        <f>I36</f>
        <v>0</v>
      </c>
      <c r="I38" s="399"/>
      <c r="J38" s="400"/>
      <c r="K38" s="28">
        <f>N28</f>
        <v>0</v>
      </c>
      <c r="L38" s="28">
        <f>T28</f>
        <v>0</v>
      </c>
      <c r="M38" s="314">
        <f>COUNTIF(G39:L39,"○")*3+COUNTIF(G39:L39,"△")</f>
        <v>2</v>
      </c>
      <c r="N38" s="393">
        <f>O38-H38-L38</f>
        <v>0</v>
      </c>
      <c r="O38" s="393">
        <f>G38+K38</f>
        <v>0</v>
      </c>
      <c r="P38" s="395"/>
      <c r="R38" s="304" t="str">
        <f>W7</f>
        <v>昭和・戸祭サッカークラブ</v>
      </c>
      <c r="S38" s="305"/>
      <c r="T38" s="305"/>
      <c r="U38" s="306"/>
      <c r="V38" s="28">
        <f>Y36</f>
        <v>0</v>
      </c>
      <c r="W38" s="28">
        <f>X36</f>
        <v>0</v>
      </c>
      <c r="X38" s="399"/>
      <c r="Y38" s="400"/>
      <c r="Z38" s="28">
        <f>N31</f>
        <v>0</v>
      </c>
      <c r="AA38" s="28">
        <f>T31</f>
        <v>0</v>
      </c>
      <c r="AB38" s="314">
        <f>COUNTIF(V39:AA39,"○")*3+COUNTIF(V39:AA39,"△")</f>
        <v>2</v>
      </c>
      <c r="AC38" s="393">
        <f>AD38-W38-AA38</f>
        <v>0</v>
      </c>
      <c r="AD38" s="393">
        <f>V38+Z38</f>
        <v>0</v>
      </c>
      <c r="AE38" s="395"/>
    </row>
    <row r="39" spans="1:33" ht="20.100000000000001" customHeight="1" x14ac:dyDescent="0.15">
      <c r="C39" s="307"/>
      <c r="D39" s="308"/>
      <c r="E39" s="308"/>
      <c r="F39" s="309"/>
      <c r="G39" s="397" t="str">
        <f>IF(G38&gt;H38,"○",IF(G38&lt;H38,"×",IF(G38=H38,"△")))</f>
        <v>△</v>
      </c>
      <c r="H39" s="398"/>
      <c r="I39" s="401"/>
      <c r="J39" s="402"/>
      <c r="K39" s="397" t="str">
        <f>IF(K38&gt;L38,"○",IF(K38&lt;L38,"×",IF(K38=L38,"△")))</f>
        <v>△</v>
      </c>
      <c r="L39" s="398"/>
      <c r="M39" s="315"/>
      <c r="N39" s="394"/>
      <c r="O39" s="394"/>
      <c r="P39" s="396"/>
      <c r="R39" s="307"/>
      <c r="S39" s="308"/>
      <c r="T39" s="308"/>
      <c r="U39" s="309"/>
      <c r="V39" s="397" t="str">
        <f>IF(V38&gt;W38,"○",IF(V38&lt;W38,"×",IF(V38=W38,"△")))</f>
        <v>△</v>
      </c>
      <c r="W39" s="398"/>
      <c r="X39" s="401"/>
      <c r="Y39" s="402"/>
      <c r="Z39" s="397" t="str">
        <f t="shared" ref="Z39" si="1">IF(Z38&gt;AA38,"○",IF(Z38&lt;AA38,"×",IF(Z38=AA38,"△")))</f>
        <v>△</v>
      </c>
      <c r="AA39" s="398"/>
      <c r="AB39" s="315"/>
      <c r="AC39" s="394"/>
      <c r="AD39" s="394"/>
      <c r="AE39" s="396"/>
    </row>
    <row r="40" spans="1:33" ht="20.100000000000001" customHeight="1" x14ac:dyDescent="0.15">
      <c r="C40" s="304" t="str">
        <f>N7</f>
        <v>ＦＥ．アトレチコ　佐野</v>
      </c>
      <c r="D40" s="305"/>
      <c r="E40" s="305"/>
      <c r="F40" s="306"/>
      <c r="G40" s="28">
        <f>L36</f>
        <v>0</v>
      </c>
      <c r="H40" s="28">
        <f>K36</f>
        <v>0</v>
      </c>
      <c r="I40" s="28">
        <f>L38</f>
        <v>0</v>
      </c>
      <c r="J40" s="28">
        <f>K38</f>
        <v>0</v>
      </c>
      <c r="K40" s="399"/>
      <c r="L40" s="400"/>
      <c r="M40" s="314">
        <f>COUNTIF(G41:L41,"○")*3+COUNTIF(G41:L41,"△")</f>
        <v>2</v>
      </c>
      <c r="N40" s="393">
        <f>O40-H40-J40</f>
        <v>0</v>
      </c>
      <c r="O40" s="393">
        <f>G40+I40</f>
        <v>0</v>
      </c>
      <c r="P40" s="395"/>
      <c r="R40" s="304" t="str">
        <f>AA7</f>
        <v>ＪＦＣ　Ｗｉｎｇ</v>
      </c>
      <c r="S40" s="305"/>
      <c r="T40" s="305"/>
      <c r="U40" s="306"/>
      <c r="V40" s="28">
        <f>AA36</f>
        <v>0</v>
      </c>
      <c r="W40" s="28">
        <f>Z36</f>
        <v>0</v>
      </c>
      <c r="X40" s="28">
        <f>AA38</f>
        <v>0</v>
      </c>
      <c r="Y40" s="28">
        <f>Z38</f>
        <v>0</v>
      </c>
      <c r="Z40" s="399"/>
      <c r="AA40" s="400"/>
      <c r="AB40" s="314">
        <f>COUNTIF(V41:AA41,"○")*3+COUNTIF(V41:AA41,"△")</f>
        <v>2</v>
      </c>
      <c r="AC40" s="393">
        <f>AD40-W40-Y40</f>
        <v>0</v>
      </c>
      <c r="AD40" s="393">
        <f>V40+X40</f>
        <v>0</v>
      </c>
      <c r="AE40" s="395"/>
    </row>
    <row r="41" spans="1:33" ht="20.100000000000001" customHeight="1" x14ac:dyDescent="0.15">
      <c r="C41" s="307"/>
      <c r="D41" s="308"/>
      <c r="E41" s="308"/>
      <c r="F41" s="309"/>
      <c r="G41" s="397" t="str">
        <f>IF(G40&gt;H40,"○",IF(G40&lt;H40,"×",IF(G40=H40,"△")))</f>
        <v>△</v>
      </c>
      <c r="H41" s="398"/>
      <c r="I41" s="397" t="str">
        <f>IF(I40&gt;J40,"○",IF(I40&lt;J40,"×",IF(I40=J40,"△")))</f>
        <v>△</v>
      </c>
      <c r="J41" s="398"/>
      <c r="K41" s="401"/>
      <c r="L41" s="402"/>
      <c r="M41" s="315"/>
      <c r="N41" s="394"/>
      <c r="O41" s="394"/>
      <c r="P41" s="396"/>
      <c r="R41" s="307"/>
      <c r="S41" s="308"/>
      <c r="T41" s="308"/>
      <c r="U41" s="309"/>
      <c r="V41" s="397" t="str">
        <f>IF(V40&gt;W40,"○",IF(V40&lt;W40,"×",IF(V40=W40,"△")))</f>
        <v>△</v>
      </c>
      <c r="W41" s="398"/>
      <c r="X41" s="397" t="str">
        <f>IF(X40&gt;Y40,"○",IF(X40&lt;Y40,"×",IF(X40=Y40,"△")))</f>
        <v>△</v>
      </c>
      <c r="Y41" s="398"/>
      <c r="Z41" s="401"/>
      <c r="AA41" s="402"/>
      <c r="AB41" s="315"/>
      <c r="AC41" s="394"/>
      <c r="AD41" s="394"/>
      <c r="AE41" s="396"/>
    </row>
    <row r="42" spans="1:33" ht="20.100000000000001" customHeight="1" x14ac:dyDescent="0.15"/>
    <row r="43" spans="1:33" ht="20.100000000000001" customHeight="1" x14ac:dyDescent="0.15"/>
    <row r="44" spans="1:33" ht="21.95" customHeight="1" x14ac:dyDescent="0.15">
      <c r="A44" s="354" t="str">
        <f>U12組合せ①!B3</f>
        <v>■第1日  2月26日  一次リーグ</v>
      </c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N44" s="355" t="s">
        <v>532</v>
      </c>
      <c r="O44" s="355"/>
      <c r="P44" s="355"/>
      <c r="Q44" s="355"/>
      <c r="R44" s="355"/>
      <c r="T44" s="356" t="s">
        <v>533</v>
      </c>
      <c r="U44" s="356"/>
      <c r="V44" s="356"/>
      <c r="W44" s="356"/>
      <c r="X44" s="357" t="str">
        <f>U12組合せ①!BD13</f>
        <v>鬼怒自然公園サッカー場（クレー）B</v>
      </c>
      <c r="Y44" s="357"/>
      <c r="Z44" s="357"/>
      <c r="AA44" s="357"/>
      <c r="AB44" s="357"/>
      <c r="AC44" s="357"/>
      <c r="AD44" s="357"/>
      <c r="AE44" s="357"/>
      <c r="AF44" s="357"/>
      <c r="AG44" s="357"/>
    </row>
    <row r="45" spans="1:33" ht="20.100000000000001" customHeight="1" x14ac:dyDescent="0.15">
      <c r="A45" s="117"/>
      <c r="B45" s="117"/>
      <c r="C45" s="117"/>
      <c r="D45" s="117"/>
      <c r="E45" s="117"/>
      <c r="F45" s="117"/>
      <c r="G45" s="117"/>
      <c r="H45" s="14"/>
      <c r="I45" s="115"/>
      <c r="J45" s="115"/>
      <c r="K45" s="115"/>
      <c r="L45" s="115"/>
      <c r="N45" s="115"/>
      <c r="O45" s="115"/>
      <c r="P45" s="115"/>
      <c r="Q45" s="115"/>
      <c r="R45" s="115"/>
      <c r="T45" s="87"/>
      <c r="U45" s="87"/>
      <c r="V45" s="87"/>
      <c r="W45" s="87"/>
      <c r="X45" s="116"/>
      <c r="Y45" s="116"/>
      <c r="AA45" s="20"/>
      <c r="AB45" s="100"/>
      <c r="AC45" s="100"/>
      <c r="AD45" s="100"/>
      <c r="AE45" s="100"/>
      <c r="AF45" s="100"/>
      <c r="AG45" s="100"/>
    </row>
    <row r="46" spans="1:33" ht="20.100000000000001" customHeight="1" x14ac:dyDescent="0.15">
      <c r="F46" s="29"/>
      <c r="J46" s="358" t="s">
        <v>534</v>
      </c>
      <c r="K46" s="358"/>
      <c r="W46" s="358" t="s">
        <v>535</v>
      </c>
      <c r="X46" s="358"/>
      <c r="Z46" s="20"/>
      <c r="AA46" s="20"/>
      <c r="AB46" s="100"/>
      <c r="AC46" s="100"/>
      <c r="AD46" s="100"/>
      <c r="AE46" s="100"/>
      <c r="AF46" s="100"/>
      <c r="AG46" s="100"/>
    </row>
    <row r="47" spans="1:33" ht="20.100000000000001" customHeight="1" x14ac:dyDescent="0.15">
      <c r="G47" s="2"/>
      <c r="H47" s="2"/>
      <c r="I47" s="2"/>
      <c r="J47" s="3"/>
      <c r="K47" s="2"/>
      <c r="L47" s="2"/>
      <c r="M47" s="2"/>
      <c r="N47" s="2"/>
      <c r="T47" s="2"/>
      <c r="U47" s="2"/>
      <c r="V47" s="2"/>
      <c r="W47" s="2"/>
      <c r="X47" s="19"/>
      <c r="Y47" s="2"/>
      <c r="Z47" s="20"/>
      <c r="AA47" s="20"/>
      <c r="AB47" s="100"/>
      <c r="AC47" s="100"/>
      <c r="AD47" s="100"/>
      <c r="AE47" s="100"/>
      <c r="AF47" s="100"/>
      <c r="AG47" s="100"/>
    </row>
    <row r="48" spans="1:33" ht="20.100000000000001" customHeight="1" x14ac:dyDescent="0.15">
      <c r="F48" s="4"/>
      <c r="H48" s="5"/>
      <c r="J48" s="6"/>
      <c r="K48" s="5"/>
      <c r="N48" s="4"/>
      <c r="S48" s="4"/>
      <c r="V48" s="5"/>
      <c r="W48" s="6"/>
      <c r="Y48" s="5"/>
      <c r="Z48" s="5"/>
      <c r="AA48" s="6"/>
      <c r="AB48" s="17"/>
    </row>
    <row r="49" spans="1:33" ht="20.100000000000001" customHeight="1" x14ac:dyDescent="0.15">
      <c r="B49" s="359"/>
      <c r="C49" s="359"/>
      <c r="D49" s="7"/>
      <c r="E49" s="7"/>
      <c r="F49" s="250">
        <v>1</v>
      </c>
      <c r="G49" s="250"/>
      <c r="H49" s="11"/>
      <c r="I49" s="11"/>
      <c r="J49" s="250">
        <v>2</v>
      </c>
      <c r="K49" s="250"/>
      <c r="L49" s="11"/>
      <c r="M49" s="11"/>
      <c r="N49" s="250">
        <v>3</v>
      </c>
      <c r="O49" s="250"/>
      <c r="P49" s="26"/>
      <c r="Q49" s="11"/>
      <c r="R49" s="11"/>
      <c r="S49" s="250">
        <v>4</v>
      </c>
      <c r="T49" s="250"/>
      <c r="U49" s="11"/>
      <c r="V49" s="11"/>
      <c r="W49" s="250">
        <v>5</v>
      </c>
      <c r="X49" s="250"/>
      <c r="Y49" s="11"/>
      <c r="Z49" s="11"/>
      <c r="AA49" s="250">
        <v>6</v>
      </c>
      <c r="AB49" s="250"/>
      <c r="AC49" s="7"/>
      <c r="AD49" s="7"/>
      <c r="AE49" s="360"/>
      <c r="AF49" s="361"/>
    </row>
    <row r="50" spans="1:33" ht="20.100000000000001" customHeight="1" x14ac:dyDescent="0.15">
      <c r="B50" s="347"/>
      <c r="C50" s="347"/>
      <c r="D50" s="8"/>
      <c r="E50" s="8"/>
      <c r="F50" s="411" t="str">
        <f>U12組合せ①!BE17</f>
        <v>フットボールクラブ氏家ホワイト</v>
      </c>
      <c r="G50" s="411"/>
      <c r="H50" s="8"/>
      <c r="I50" s="8"/>
      <c r="J50" s="350" t="str">
        <f>U12組合せ①!BG17</f>
        <v>山辺千歳ＦＣ</v>
      </c>
      <c r="K50" s="350"/>
      <c r="L50" s="8"/>
      <c r="M50" s="8"/>
      <c r="N50" s="350" t="str">
        <f>U12組合せ①!BI17</f>
        <v>河内ＳＣジュベニール</v>
      </c>
      <c r="O50" s="350"/>
      <c r="P50" s="9"/>
      <c r="Q50" s="8"/>
      <c r="R50" s="8"/>
      <c r="S50" s="348" t="str">
        <f>U12組合せ①!BL17</f>
        <v>アルゼンチンサッカークラブ日光</v>
      </c>
      <c r="T50" s="348"/>
      <c r="U50" s="8"/>
      <c r="V50" s="8"/>
      <c r="W50" s="348" t="str">
        <f>U12組合せ①!BN17</f>
        <v>富士見サッカースポーツ少年団</v>
      </c>
      <c r="X50" s="348"/>
      <c r="Y50" s="8"/>
      <c r="Z50" s="8"/>
      <c r="AA50" s="350" t="str">
        <f>U12組合せ①!BP17</f>
        <v>ＦＣみらい V</v>
      </c>
      <c r="AB50" s="350"/>
      <c r="AC50" s="8"/>
      <c r="AD50" s="8"/>
      <c r="AE50" s="352"/>
      <c r="AF50" s="353"/>
    </row>
    <row r="51" spans="1:33" ht="20.100000000000001" customHeight="1" x14ac:dyDescent="0.15">
      <c r="B51" s="347"/>
      <c r="C51" s="347"/>
      <c r="D51" s="8"/>
      <c r="E51" s="8"/>
      <c r="F51" s="411"/>
      <c r="G51" s="411"/>
      <c r="H51" s="8"/>
      <c r="I51" s="8"/>
      <c r="J51" s="350"/>
      <c r="K51" s="350"/>
      <c r="L51" s="8"/>
      <c r="M51" s="8"/>
      <c r="N51" s="350"/>
      <c r="O51" s="350"/>
      <c r="P51" s="9"/>
      <c r="Q51" s="8"/>
      <c r="R51" s="8"/>
      <c r="S51" s="348"/>
      <c r="T51" s="348"/>
      <c r="U51" s="8"/>
      <c r="V51" s="8"/>
      <c r="W51" s="348"/>
      <c r="X51" s="348"/>
      <c r="Y51" s="8"/>
      <c r="Z51" s="8"/>
      <c r="AA51" s="350"/>
      <c r="AB51" s="350"/>
      <c r="AC51" s="8"/>
      <c r="AD51" s="8"/>
      <c r="AE51" s="352"/>
      <c r="AF51" s="353"/>
    </row>
    <row r="52" spans="1:33" ht="20.100000000000001" customHeight="1" x14ac:dyDescent="0.15">
      <c r="B52" s="347"/>
      <c r="C52" s="347"/>
      <c r="D52" s="8"/>
      <c r="E52" s="8"/>
      <c r="F52" s="411"/>
      <c r="G52" s="411"/>
      <c r="H52" s="8"/>
      <c r="I52" s="8"/>
      <c r="J52" s="350"/>
      <c r="K52" s="350"/>
      <c r="L52" s="8"/>
      <c r="M52" s="8"/>
      <c r="N52" s="350"/>
      <c r="O52" s="350"/>
      <c r="P52" s="9"/>
      <c r="Q52" s="8"/>
      <c r="R52" s="8"/>
      <c r="S52" s="348"/>
      <c r="T52" s="348"/>
      <c r="U52" s="8"/>
      <c r="V52" s="8"/>
      <c r="W52" s="348"/>
      <c r="X52" s="348"/>
      <c r="Y52" s="8"/>
      <c r="Z52" s="8"/>
      <c r="AA52" s="350"/>
      <c r="AB52" s="350"/>
      <c r="AC52" s="8"/>
      <c r="AD52" s="8"/>
      <c r="AE52" s="352"/>
      <c r="AF52" s="353"/>
    </row>
    <row r="53" spans="1:33" ht="20.100000000000001" customHeight="1" x14ac:dyDescent="0.15">
      <c r="B53" s="347"/>
      <c r="C53" s="347"/>
      <c r="D53" s="8"/>
      <c r="E53" s="8"/>
      <c r="F53" s="411"/>
      <c r="G53" s="411"/>
      <c r="H53" s="8"/>
      <c r="I53" s="8"/>
      <c r="J53" s="350"/>
      <c r="K53" s="350"/>
      <c r="L53" s="8"/>
      <c r="M53" s="8"/>
      <c r="N53" s="350"/>
      <c r="O53" s="350"/>
      <c r="P53" s="9"/>
      <c r="Q53" s="8"/>
      <c r="R53" s="8"/>
      <c r="S53" s="348"/>
      <c r="T53" s="348"/>
      <c r="U53" s="8"/>
      <c r="V53" s="8"/>
      <c r="W53" s="348"/>
      <c r="X53" s="348"/>
      <c r="Y53" s="8"/>
      <c r="Z53" s="8"/>
      <c r="AA53" s="350"/>
      <c r="AB53" s="350"/>
      <c r="AC53" s="8"/>
      <c r="AD53" s="8"/>
      <c r="AE53" s="352"/>
      <c r="AF53" s="353"/>
    </row>
    <row r="54" spans="1:33" ht="20.100000000000001" customHeight="1" x14ac:dyDescent="0.15">
      <c r="B54" s="347"/>
      <c r="C54" s="347"/>
      <c r="D54" s="8"/>
      <c r="E54" s="8"/>
      <c r="F54" s="411"/>
      <c r="G54" s="411"/>
      <c r="H54" s="8"/>
      <c r="I54" s="8"/>
      <c r="J54" s="350"/>
      <c r="K54" s="350"/>
      <c r="L54" s="8"/>
      <c r="M54" s="8"/>
      <c r="N54" s="350"/>
      <c r="O54" s="350"/>
      <c r="P54" s="9"/>
      <c r="Q54" s="8"/>
      <c r="R54" s="8"/>
      <c r="S54" s="348"/>
      <c r="T54" s="348"/>
      <c r="U54" s="8"/>
      <c r="V54" s="8"/>
      <c r="W54" s="348"/>
      <c r="X54" s="348"/>
      <c r="Y54" s="8"/>
      <c r="Z54" s="8"/>
      <c r="AA54" s="350"/>
      <c r="AB54" s="350"/>
      <c r="AC54" s="8"/>
      <c r="AD54" s="8"/>
      <c r="AE54" s="352"/>
      <c r="AF54" s="353"/>
    </row>
    <row r="55" spans="1:33" ht="20.100000000000001" customHeight="1" x14ac:dyDescent="0.15">
      <c r="B55" s="347"/>
      <c r="C55" s="347"/>
      <c r="D55" s="8"/>
      <c r="E55" s="8"/>
      <c r="F55" s="411"/>
      <c r="G55" s="411"/>
      <c r="H55" s="8"/>
      <c r="I55" s="8"/>
      <c r="J55" s="350"/>
      <c r="K55" s="350"/>
      <c r="L55" s="8"/>
      <c r="M55" s="8"/>
      <c r="N55" s="350"/>
      <c r="O55" s="350"/>
      <c r="P55" s="9"/>
      <c r="Q55" s="8"/>
      <c r="R55" s="8"/>
      <c r="S55" s="348"/>
      <c r="T55" s="348"/>
      <c r="U55" s="8"/>
      <c r="V55" s="8"/>
      <c r="W55" s="348"/>
      <c r="X55" s="348"/>
      <c r="Y55" s="8"/>
      <c r="Z55" s="8"/>
      <c r="AA55" s="350"/>
      <c r="AB55" s="350"/>
      <c r="AC55" s="8"/>
      <c r="AD55" s="8"/>
      <c r="AE55" s="352"/>
      <c r="AF55" s="353"/>
    </row>
    <row r="56" spans="1:33" ht="20.100000000000001" customHeight="1" x14ac:dyDescent="0.15">
      <c r="B56" s="347"/>
      <c r="C56" s="347"/>
      <c r="D56" s="9"/>
      <c r="E56" s="9"/>
      <c r="F56" s="411"/>
      <c r="G56" s="411"/>
      <c r="H56" s="9"/>
      <c r="I56" s="9"/>
      <c r="J56" s="350"/>
      <c r="K56" s="350"/>
      <c r="L56" s="9"/>
      <c r="M56" s="9"/>
      <c r="N56" s="350"/>
      <c r="O56" s="350"/>
      <c r="P56" s="9"/>
      <c r="Q56" s="9"/>
      <c r="R56" s="9"/>
      <c r="S56" s="348"/>
      <c r="T56" s="348"/>
      <c r="U56" s="9"/>
      <c r="V56" s="9"/>
      <c r="W56" s="348"/>
      <c r="X56" s="348"/>
      <c r="Y56" s="9"/>
      <c r="Z56" s="9"/>
      <c r="AA56" s="350"/>
      <c r="AB56" s="350"/>
      <c r="AC56" s="9"/>
      <c r="AD56" s="9"/>
      <c r="AE56" s="352"/>
      <c r="AF56" s="353"/>
    </row>
    <row r="57" spans="1:33" ht="20.100000000000001" customHeight="1" x14ac:dyDescent="0.15">
      <c r="B57" s="347"/>
      <c r="C57" s="347"/>
      <c r="D57" s="9"/>
      <c r="E57" s="9"/>
      <c r="F57" s="411"/>
      <c r="G57" s="411"/>
      <c r="H57" s="9"/>
      <c r="I57" s="9"/>
      <c r="J57" s="350"/>
      <c r="K57" s="350"/>
      <c r="L57" s="9"/>
      <c r="M57" s="9"/>
      <c r="N57" s="350"/>
      <c r="O57" s="350"/>
      <c r="P57" s="9"/>
      <c r="Q57" s="9"/>
      <c r="R57" s="9"/>
      <c r="S57" s="348"/>
      <c r="T57" s="348"/>
      <c r="U57" s="9"/>
      <c r="V57" s="9"/>
      <c r="W57" s="348"/>
      <c r="X57" s="348"/>
      <c r="Y57" s="9"/>
      <c r="Z57" s="9"/>
      <c r="AA57" s="350"/>
      <c r="AB57" s="350"/>
      <c r="AC57" s="9"/>
      <c r="AD57" s="9"/>
      <c r="AE57" s="352"/>
      <c r="AF57" s="353"/>
    </row>
    <row r="58" spans="1:33" ht="20.100000000000001" customHeight="1" x14ac:dyDescent="0.15">
      <c r="C58" s="86"/>
      <c r="D58" s="86"/>
      <c r="G58" s="86"/>
      <c r="H58" s="86"/>
      <c r="K58" s="86"/>
      <c r="L58" s="86"/>
      <c r="O58" s="86"/>
      <c r="P58" s="86"/>
      <c r="T58" s="86"/>
      <c r="U58" s="86"/>
      <c r="X58" s="86"/>
      <c r="Y58" s="86"/>
      <c r="AB58" s="120" t="s">
        <v>479</v>
      </c>
      <c r="AC58" s="18" t="s">
        <v>480</v>
      </c>
      <c r="AD58" s="18" t="s">
        <v>481</v>
      </c>
      <c r="AE58" s="18" t="s">
        <v>481</v>
      </c>
      <c r="AF58" s="18" t="s">
        <v>482</v>
      </c>
      <c r="AG58" s="103" t="s">
        <v>483</v>
      </c>
    </row>
    <row r="59" spans="1:33" ht="20.100000000000001" customHeight="1" x14ac:dyDescent="0.15">
      <c r="A59" s="7"/>
      <c r="B59" s="341" t="s">
        <v>485</v>
      </c>
      <c r="C59" s="342">
        <v>0.39583333333333331</v>
      </c>
      <c r="D59" s="342"/>
      <c r="E59" s="342"/>
      <c r="G59" s="346" t="str">
        <f>F50</f>
        <v>フットボールクラブ氏家ホワイト</v>
      </c>
      <c r="H59" s="346"/>
      <c r="I59" s="346"/>
      <c r="J59" s="346"/>
      <c r="K59" s="346"/>
      <c r="L59" s="346"/>
      <c r="M59" s="346"/>
      <c r="N59" s="344">
        <f>P59+P60</f>
        <v>0</v>
      </c>
      <c r="O59" s="345" t="s">
        <v>486</v>
      </c>
      <c r="P59" s="12">
        <v>0</v>
      </c>
      <c r="Q59" s="22" t="s">
        <v>510</v>
      </c>
      <c r="R59" s="12">
        <v>0</v>
      </c>
      <c r="S59" s="345" t="s">
        <v>488</v>
      </c>
      <c r="T59" s="344">
        <f>R59+R60</f>
        <v>0</v>
      </c>
      <c r="U59" s="343" t="str">
        <f>J50</f>
        <v>山辺千歳ＦＣ</v>
      </c>
      <c r="V59" s="343"/>
      <c r="W59" s="343"/>
      <c r="X59" s="343"/>
      <c r="Y59" s="343"/>
      <c r="Z59" s="343"/>
      <c r="AA59" s="343"/>
      <c r="AB59" s="297" t="s">
        <v>479</v>
      </c>
      <c r="AC59" s="340" t="s">
        <v>490</v>
      </c>
      <c r="AD59" s="340" t="s">
        <v>498</v>
      </c>
      <c r="AE59" s="340" t="s">
        <v>489</v>
      </c>
      <c r="AF59" s="340">
        <v>6</v>
      </c>
      <c r="AG59" s="299" t="s">
        <v>483</v>
      </c>
    </row>
    <row r="60" spans="1:33" ht="20.100000000000001" customHeight="1" x14ac:dyDescent="0.15">
      <c r="A60" s="7"/>
      <c r="B60" s="341"/>
      <c r="C60" s="342"/>
      <c r="D60" s="342"/>
      <c r="E60" s="342"/>
      <c r="G60" s="346"/>
      <c r="H60" s="346"/>
      <c r="I60" s="346"/>
      <c r="J60" s="346"/>
      <c r="K60" s="346"/>
      <c r="L60" s="346"/>
      <c r="M60" s="346"/>
      <c r="N60" s="344"/>
      <c r="O60" s="345"/>
      <c r="P60" s="12">
        <v>0</v>
      </c>
      <c r="Q60" s="22" t="s">
        <v>510</v>
      </c>
      <c r="R60" s="12">
        <v>0</v>
      </c>
      <c r="S60" s="345"/>
      <c r="T60" s="344"/>
      <c r="U60" s="343"/>
      <c r="V60" s="343"/>
      <c r="W60" s="343"/>
      <c r="X60" s="343"/>
      <c r="Y60" s="343"/>
      <c r="Z60" s="343"/>
      <c r="AA60" s="343"/>
      <c r="AB60" s="297"/>
      <c r="AC60" s="340"/>
      <c r="AD60" s="340"/>
      <c r="AE60" s="340"/>
      <c r="AF60" s="340"/>
      <c r="AG60" s="299"/>
    </row>
    <row r="61" spans="1:33" ht="20.100000000000001" customHeight="1" x14ac:dyDescent="0.15">
      <c r="C61" s="16"/>
      <c r="D61" s="16"/>
      <c r="E61" s="15"/>
      <c r="G61" s="45"/>
      <c r="H61" s="45"/>
      <c r="I61" s="10"/>
      <c r="J61" s="10"/>
      <c r="K61" s="45"/>
      <c r="L61" s="45"/>
      <c r="M61" s="10"/>
      <c r="N61" s="27"/>
      <c r="O61" s="45"/>
      <c r="P61" s="12"/>
      <c r="Q61" s="10"/>
      <c r="R61" s="27"/>
      <c r="S61" s="10"/>
      <c r="T61" s="12"/>
      <c r="U61" s="45"/>
      <c r="V61" s="10"/>
      <c r="W61" s="10"/>
      <c r="X61" s="45"/>
      <c r="Y61" s="45"/>
      <c r="Z61" s="10"/>
      <c r="AA61" s="10"/>
      <c r="AB61" s="101"/>
      <c r="AC61" s="24"/>
      <c r="AD61" s="24"/>
      <c r="AE61" s="25"/>
      <c r="AF61" s="25"/>
      <c r="AG61" s="93"/>
    </row>
    <row r="62" spans="1:33" ht="20.100000000000001" customHeight="1" x14ac:dyDescent="0.15">
      <c r="A62" s="7"/>
      <c r="B62" s="341" t="s">
        <v>494</v>
      </c>
      <c r="C62" s="342">
        <v>0.4236111111111111</v>
      </c>
      <c r="D62" s="342"/>
      <c r="E62" s="342"/>
      <c r="G62" s="413" t="str">
        <f>S50</f>
        <v>アルゼンチンサッカークラブ日光</v>
      </c>
      <c r="H62" s="413"/>
      <c r="I62" s="413"/>
      <c r="J62" s="413"/>
      <c r="K62" s="413"/>
      <c r="L62" s="413"/>
      <c r="M62" s="413"/>
      <c r="N62" s="344">
        <f>P62+P63</f>
        <v>0</v>
      </c>
      <c r="O62" s="345" t="s">
        <v>486</v>
      </c>
      <c r="P62" s="12">
        <v>0</v>
      </c>
      <c r="Q62" s="22" t="s">
        <v>510</v>
      </c>
      <c r="R62" s="12">
        <v>0</v>
      </c>
      <c r="S62" s="345" t="s">
        <v>488</v>
      </c>
      <c r="T62" s="344">
        <f>R62+R63</f>
        <v>0</v>
      </c>
      <c r="U62" s="346" t="str">
        <f>W50</f>
        <v>富士見サッカースポーツ少年団</v>
      </c>
      <c r="V62" s="346"/>
      <c r="W62" s="346"/>
      <c r="X62" s="346"/>
      <c r="Y62" s="346"/>
      <c r="Z62" s="346"/>
      <c r="AA62" s="346"/>
      <c r="AB62" s="297" t="s">
        <v>479</v>
      </c>
      <c r="AC62" s="340" t="s">
        <v>497</v>
      </c>
      <c r="AD62" s="340" t="s">
        <v>495</v>
      </c>
      <c r="AE62" s="340" t="s">
        <v>496</v>
      </c>
      <c r="AF62" s="340">
        <v>3</v>
      </c>
      <c r="AG62" s="299" t="s">
        <v>483</v>
      </c>
    </row>
    <row r="63" spans="1:33" ht="20.100000000000001" customHeight="1" x14ac:dyDescent="0.15">
      <c r="A63" s="7"/>
      <c r="B63" s="341"/>
      <c r="C63" s="342"/>
      <c r="D63" s="342"/>
      <c r="E63" s="342"/>
      <c r="G63" s="413"/>
      <c r="H63" s="413"/>
      <c r="I63" s="413"/>
      <c r="J63" s="413"/>
      <c r="K63" s="413"/>
      <c r="L63" s="413"/>
      <c r="M63" s="413"/>
      <c r="N63" s="344"/>
      <c r="O63" s="345"/>
      <c r="P63" s="12">
        <v>0</v>
      </c>
      <c r="Q63" s="22" t="s">
        <v>510</v>
      </c>
      <c r="R63" s="12">
        <v>0</v>
      </c>
      <c r="S63" s="345"/>
      <c r="T63" s="344"/>
      <c r="U63" s="346"/>
      <c r="V63" s="346"/>
      <c r="W63" s="346"/>
      <c r="X63" s="346"/>
      <c r="Y63" s="346"/>
      <c r="Z63" s="346"/>
      <c r="AA63" s="346"/>
      <c r="AB63" s="297"/>
      <c r="AC63" s="340"/>
      <c r="AD63" s="340"/>
      <c r="AE63" s="340"/>
      <c r="AF63" s="340"/>
      <c r="AG63" s="299"/>
    </row>
    <row r="64" spans="1:33" ht="20.100000000000001" customHeight="1" x14ac:dyDescent="0.15">
      <c r="A64" s="7"/>
      <c r="C64" s="16"/>
      <c r="D64" s="16"/>
      <c r="E64" s="15"/>
      <c r="G64" s="45"/>
      <c r="H64" s="45"/>
      <c r="I64" s="10"/>
      <c r="J64" s="10"/>
      <c r="K64" s="45"/>
      <c r="L64" s="45"/>
      <c r="M64" s="10"/>
      <c r="N64" s="27"/>
      <c r="O64" s="45"/>
      <c r="P64" s="12"/>
      <c r="Q64" s="10"/>
      <c r="R64" s="27"/>
      <c r="S64" s="10"/>
      <c r="T64" s="12"/>
      <c r="U64" s="45"/>
      <c r="V64" s="10"/>
      <c r="W64" s="10"/>
      <c r="X64" s="45"/>
      <c r="Y64" s="45"/>
      <c r="Z64" s="10"/>
      <c r="AA64" s="10"/>
      <c r="AB64" s="101"/>
      <c r="AC64" s="24"/>
      <c r="AD64" s="24"/>
      <c r="AE64" s="25"/>
      <c r="AF64" s="25"/>
      <c r="AG64" s="93"/>
    </row>
    <row r="65" spans="1:33" ht="20.100000000000001" customHeight="1" x14ac:dyDescent="0.15">
      <c r="A65" s="7"/>
      <c r="B65" s="341" t="s">
        <v>499</v>
      </c>
      <c r="C65" s="342">
        <v>0.4513888888888889</v>
      </c>
      <c r="D65" s="342"/>
      <c r="E65" s="342"/>
      <c r="G65" s="346" t="str">
        <f>F50</f>
        <v>フットボールクラブ氏家ホワイト</v>
      </c>
      <c r="H65" s="346"/>
      <c r="I65" s="346"/>
      <c r="J65" s="346"/>
      <c r="K65" s="346"/>
      <c r="L65" s="346"/>
      <c r="M65" s="346"/>
      <c r="N65" s="344">
        <f>P65+P66</f>
        <v>0</v>
      </c>
      <c r="O65" s="345" t="s">
        <v>486</v>
      </c>
      <c r="P65" s="12">
        <v>0</v>
      </c>
      <c r="Q65" s="22" t="s">
        <v>510</v>
      </c>
      <c r="R65" s="12">
        <v>0</v>
      </c>
      <c r="S65" s="345" t="s">
        <v>488</v>
      </c>
      <c r="T65" s="344">
        <f>R65+R66</f>
        <v>0</v>
      </c>
      <c r="U65" s="343" t="str">
        <f>N50</f>
        <v>河内ＳＣジュベニール</v>
      </c>
      <c r="V65" s="343"/>
      <c r="W65" s="343"/>
      <c r="X65" s="343"/>
      <c r="Y65" s="343"/>
      <c r="Z65" s="343"/>
      <c r="AA65" s="343"/>
      <c r="AB65" s="297" t="s">
        <v>479</v>
      </c>
      <c r="AC65" s="340" t="s">
        <v>489</v>
      </c>
      <c r="AD65" s="340" t="s">
        <v>490</v>
      </c>
      <c r="AE65" s="340" t="s">
        <v>498</v>
      </c>
      <c r="AF65" s="340">
        <v>5</v>
      </c>
      <c r="AG65" s="299" t="s">
        <v>483</v>
      </c>
    </row>
    <row r="66" spans="1:33" ht="20.100000000000001" customHeight="1" x14ac:dyDescent="0.15">
      <c r="A66" s="7"/>
      <c r="B66" s="341"/>
      <c r="C66" s="342"/>
      <c r="D66" s="342"/>
      <c r="E66" s="342"/>
      <c r="G66" s="346"/>
      <c r="H66" s="346"/>
      <c r="I66" s="346"/>
      <c r="J66" s="346"/>
      <c r="K66" s="346"/>
      <c r="L66" s="346"/>
      <c r="M66" s="346"/>
      <c r="N66" s="344"/>
      <c r="O66" s="345"/>
      <c r="P66" s="12">
        <v>0</v>
      </c>
      <c r="Q66" s="22" t="s">
        <v>510</v>
      </c>
      <c r="R66" s="12">
        <v>0</v>
      </c>
      <c r="S66" s="345"/>
      <c r="T66" s="344"/>
      <c r="U66" s="343"/>
      <c r="V66" s="343"/>
      <c r="W66" s="343"/>
      <c r="X66" s="343"/>
      <c r="Y66" s="343"/>
      <c r="Z66" s="343"/>
      <c r="AA66" s="343"/>
      <c r="AB66" s="297"/>
      <c r="AC66" s="340"/>
      <c r="AD66" s="340"/>
      <c r="AE66" s="340"/>
      <c r="AF66" s="340"/>
      <c r="AG66" s="299"/>
    </row>
    <row r="67" spans="1:33" ht="20.100000000000001" customHeight="1" x14ac:dyDescent="0.15">
      <c r="A67" s="7"/>
      <c r="B67" s="44"/>
      <c r="C67" s="29"/>
      <c r="D67" s="29"/>
      <c r="E67" s="29"/>
      <c r="G67" s="45"/>
      <c r="H67" s="45"/>
      <c r="I67" s="45"/>
      <c r="J67" s="45"/>
      <c r="K67" s="45"/>
      <c r="L67" s="45"/>
      <c r="M67" s="45"/>
      <c r="N67" s="118"/>
      <c r="O67" s="119"/>
      <c r="P67" s="12"/>
      <c r="Q67" s="10"/>
      <c r="R67" s="27"/>
      <c r="S67" s="119"/>
      <c r="T67" s="118"/>
      <c r="U67" s="45"/>
      <c r="V67" s="45"/>
      <c r="W67" s="45"/>
      <c r="X67" s="45"/>
      <c r="Y67" s="45"/>
      <c r="Z67" s="45"/>
      <c r="AA67" s="45"/>
      <c r="AB67" s="101"/>
      <c r="AC67" s="24"/>
      <c r="AD67" s="24"/>
      <c r="AE67" s="25"/>
      <c r="AF67" s="25"/>
      <c r="AG67" s="93"/>
    </row>
    <row r="68" spans="1:33" ht="20.100000000000001" customHeight="1" x14ac:dyDescent="0.15">
      <c r="A68" s="7"/>
      <c r="B68" s="341" t="s">
        <v>500</v>
      </c>
      <c r="C68" s="342">
        <v>0.47916666666666669</v>
      </c>
      <c r="D68" s="342"/>
      <c r="E68" s="342"/>
      <c r="G68" s="413" t="str">
        <f>S50</f>
        <v>アルゼンチンサッカークラブ日光</v>
      </c>
      <c r="H68" s="413"/>
      <c r="I68" s="413"/>
      <c r="J68" s="413"/>
      <c r="K68" s="413"/>
      <c r="L68" s="413"/>
      <c r="M68" s="413"/>
      <c r="N68" s="344">
        <f>P68+P69</f>
        <v>0</v>
      </c>
      <c r="O68" s="345" t="s">
        <v>486</v>
      </c>
      <c r="P68" s="12">
        <v>0</v>
      </c>
      <c r="Q68" s="22" t="s">
        <v>510</v>
      </c>
      <c r="R68" s="12">
        <v>0</v>
      </c>
      <c r="S68" s="345" t="s">
        <v>488</v>
      </c>
      <c r="T68" s="344">
        <f>R68+R69</f>
        <v>0</v>
      </c>
      <c r="U68" s="343" t="str">
        <f>AA50</f>
        <v>ＦＣみらい V</v>
      </c>
      <c r="V68" s="343"/>
      <c r="W68" s="343"/>
      <c r="X68" s="343"/>
      <c r="Y68" s="343"/>
      <c r="Z68" s="343"/>
      <c r="AA68" s="343"/>
      <c r="AB68" s="297" t="s">
        <v>479</v>
      </c>
      <c r="AC68" s="340" t="s">
        <v>496</v>
      </c>
      <c r="AD68" s="340" t="s">
        <v>497</v>
      </c>
      <c r="AE68" s="340" t="s">
        <v>495</v>
      </c>
      <c r="AF68" s="340">
        <v>2</v>
      </c>
      <c r="AG68" s="299" t="s">
        <v>483</v>
      </c>
    </row>
    <row r="69" spans="1:33" ht="20.100000000000001" customHeight="1" x14ac:dyDescent="0.15">
      <c r="A69" s="7"/>
      <c r="B69" s="341"/>
      <c r="C69" s="342"/>
      <c r="D69" s="342"/>
      <c r="E69" s="342"/>
      <c r="G69" s="413"/>
      <c r="H69" s="413"/>
      <c r="I69" s="413"/>
      <c r="J69" s="413"/>
      <c r="K69" s="413"/>
      <c r="L69" s="413"/>
      <c r="M69" s="413"/>
      <c r="N69" s="344"/>
      <c r="O69" s="345"/>
      <c r="P69" s="12">
        <v>0</v>
      </c>
      <c r="Q69" s="22" t="s">
        <v>510</v>
      </c>
      <c r="R69" s="12">
        <v>0</v>
      </c>
      <c r="S69" s="345"/>
      <c r="T69" s="344"/>
      <c r="U69" s="343"/>
      <c r="V69" s="343"/>
      <c r="W69" s="343"/>
      <c r="X69" s="343"/>
      <c r="Y69" s="343"/>
      <c r="Z69" s="343"/>
      <c r="AA69" s="343"/>
      <c r="AB69" s="297"/>
      <c r="AC69" s="340"/>
      <c r="AD69" s="340"/>
      <c r="AE69" s="340"/>
      <c r="AF69" s="340"/>
      <c r="AG69" s="299"/>
    </row>
    <row r="70" spans="1:33" ht="20.100000000000001" customHeight="1" x14ac:dyDescent="0.15">
      <c r="A70" s="7"/>
      <c r="C70" s="16"/>
      <c r="D70" s="16"/>
      <c r="E70" s="15"/>
      <c r="G70" s="45"/>
      <c r="H70" s="45"/>
      <c r="I70" s="10"/>
      <c r="J70" s="10"/>
      <c r="K70" s="45"/>
      <c r="L70" s="45"/>
      <c r="M70" s="10"/>
      <c r="N70" s="27"/>
      <c r="O70" s="45"/>
      <c r="P70" s="12"/>
      <c r="Q70" s="10"/>
      <c r="R70" s="27"/>
      <c r="S70" s="10"/>
      <c r="T70" s="12"/>
      <c r="U70" s="45"/>
      <c r="V70" s="10"/>
      <c r="W70" s="10"/>
      <c r="X70" s="45"/>
      <c r="Y70" s="45"/>
      <c r="Z70" s="10"/>
      <c r="AA70" s="10"/>
      <c r="AB70" s="101"/>
      <c r="AC70" s="24"/>
      <c r="AD70" s="24"/>
      <c r="AE70" s="25"/>
      <c r="AF70" s="25"/>
      <c r="AG70" s="93"/>
    </row>
    <row r="71" spans="1:33" ht="20.100000000000001" customHeight="1" x14ac:dyDescent="0.15">
      <c r="A71" s="7"/>
      <c r="B71" s="341" t="s">
        <v>501</v>
      </c>
      <c r="C71" s="342">
        <v>0.50694444444444442</v>
      </c>
      <c r="D71" s="342"/>
      <c r="E71" s="342"/>
      <c r="G71" s="343" t="str">
        <f>J50</f>
        <v>山辺千歳ＦＣ</v>
      </c>
      <c r="H71" s="343"/>
      <c r="I71" s="343"/>
      <c r="J71" s="343"/>
      <c r="K71" s="343"/>
      <c r="L71" s="343"/>
      <c r="M71" s="343"/>
      <c r="N71" s="344">
        <f>P71+P72</f>
        <v>0</v>
      </c>
      <c r="O71" s="345" t="s">
        <v>486</v>
      </c>
      <c r="P71" s="12">
        <v>0</v>
      </c>
      <c r="Q71" s="22" t="s">
        <v>510</v>
      </c>
      <c r="R71" s="12">
        <v>0</v>
      </c>
      <c r="S71" s="345" t="s">
        <v>488</v>
      </c>
      <c r="T71" s="344">
        <f>R71+R72</f>
        <v>0</v>
      </c>
      <c r="U71" s="343" t="str">
        <f>N50</f>
        <v>河内ＳＣジュベニール</v>
      </c>
      <c r="V71" s="343"/>
      <c r="W71" s="343"/>
      <c r="X71" s="343"/>
      <c r="Y71" s="343"/>
      <c r="Z71" s="343"/>
      <c r="AA71" s="343"/>
      <c r="AB71" s="297" t="s">
        <v>479</v>
      </c>
      <c r="AC71" s="340" t="s">
        <v>498</v>
      </c>
      <c r="AD71" s="340" t="s">
        <v>489</v>
      </c>
      <c r="AE71" s="340" t="s">
        <v>490</v>
      </c>
      <c r="AF71" s="340">
        <v>4</v>
      </c>
      <c r="AG71" s="299" t="s">
        <v>483</v>
      </c>
    </row>
    <row r="72" spans="1:33" ht="20.100000000000001" customHeight="1" x14ac:dyDescent="0.15">
      <c r="A72" s="7"/>
      <c r="B72" s="341"/>
      <c r="C72" s="342"/>
      <c r="D72" s="342"/>
      <c r="E72" s="342"/>
      <c r="G72" s="343"/>
      <c r="H72" s="343"/>
      <c r="I72" s="343"/>
      <c r="J72" s="343"/>
      <c r="K72" s="343"/>
      <c r="L72" s="343"/>
      <c r="M72" s="343"/>
      <c r="N72" s="344"/>
      <c r="O72" s="345"/>
      <c r="P72" s="12">
        <v>0</v>
      </c>
      <c r="Q72" s="22" t="s">
        <v>510</v>
      </c>
      <c r="R72" s="12">
        <v>0</v>
      </c>
      <c r="S72" s="345"/>
      <c r="T72" s="344"/>
      <c r="U72" s="343"/>
      <c r="V72" s="343"/>
      <c r="W72" s="343"/>
      <c r="X72" s="343"/>
      <c r="Y72" s="343"/>
      <c r="Z72" s="343"/>
      <c r="AA72" s="343"/>
      <c r="AB72" s="297"/>
      <c r="AC72" s="340"/>
      <c r="AD72" s="340"/>
      <c r="AE72" s="340"/>
      <c r="AF72" s="340"/>
      <c r="AG72" s="299"/>
    </row>
    <row r="73" spans="1:33" ht="20.100000000000001" customHeight="1" x14ac:dyDescent="0.15">
      <c r="A73" s="7"/>
      <c r="C73" s="16"/>
      <c r="D73" s="16"/>
      <c r="E73" s="15"/>
      <c r="G73" s="45"/>
      <c r="H73" s="45"/>
      <c r="I73" s="10"/>
      <c r="J73" s="10"/>
      <c r="K73" s="45"/>
      <c r="L73" s="45"/>
      <c r="M73" s="10"/>
      <c r="N73" s="27"/>
      <c r="O73" s="45"/>
      <c r="P73" s="12"/>
      <c r="Q73" s="10"/>
      <c r="R73" s="27"/>
      <c r="S73" s="10"/>
      <c r="T73" s="12"/>
      <c r="U73" s="45"/>
      <c r="V73" s="10"/>
      <c r="W73" s="10"/>
      <c r="X73" s="45"/>
      <c r="Y73" s="45"/>
      <c r="Z73" s="10"/>
      <c r="AA73" s="10"/>
      <c r="AB73" s="101"/>
      <c r="AC73" s="86"/>
      <c r="AD73" s="24"/>
      <c r="AE73" s="24"/>
      <c r="AF73" s="25"/>
      <c r="AG73" s="102"/>
    </row>
    <row r="74" spans="1:33" ht="20.100000000000001" customHeight="1" x14ac:dyDescent="0.15">
      <c r="A74" s="7"/>
      <c r="B74" s="341" t="s">
        <v>502</v>
      </c>
      <c r="C74" s="342">
        <v>0.53472222222222221</v>
      </c>
      <c r="D74" s="342"/>
      <c r="E74" s="342"/>
      <c r="G74" s="346" t="str">
        <f>W50</f>
        <v>富士見サッカースポーツ少年団</v>
      </c>
      <c r="H74" s="346"/>
      <c r="I74" s="346"/>
      <c r="J74" s="346"/>
      <c r="K74" s="346"/>
      <c r="L74" s="346"/>
      <c r="M74" s="346"/>
      <c r="N74" s="344">
        <f>P74+P75</f>
        <v>0</v>
      </c>
      <c r="O74" s="345" t="s">
        <v>486</v>
      </c>
      <c r="P74" s="12">
        <v>0</v>
      </c>
      <c r="Q74" s="22" t="s">
        <v>510</v>
      </c>
      <c r="R74" s="12">
        <v>0</v>
      </c>
      <c r="S74" s="345" t="s">
        <v>488</v>
      </c>
      <c r="T74" s="344">
        <f>R74+R75</f>
        <v>0</v>
      </c>
      <c r="U74" s="343" t="str">
        <f>AA50</f>
        <v>ＦＣみらい V</v>
      </c>
      <c r="V74" s="343"/>
      <c r="W74" s="343"/>
      <c r="X74" s="343"/>
      <c r="Y74" s="343"/>
      <c r="Z74" s="343"/>
      <c r="AA74" s="343"/>
      <c r="AB74" s="297" t="s">
        <v>479</v>
      </c>
      <c r="AC74" s="340" t="s">
        <v>495</v>
      </c>
      <c r="AD74" s="340" t="s">
        <v>496</v>
      </c>
      <c r="AE74" s="340" t="s">
        <v>497</v>
      </c>
      <c r="AF74" s="340">
        <v>1</v>
      </c>
      <c r="AG74" s="299" t="s">
        <v>483</v>
      </c>
    </row>
    <row r="75" spans="1:33" ht="20.100000000000001" customHeight="1" x14ac:dyDescent="0.15">
      <c r="A75" s="7"/>
      <c r="B75" s="341"/>
      <c r="C75" s="342"/>
      <c r="D75" s="342"/>
      <c r="E75" s="342"/>
      <c r="G75" s="346"/>
      <c r="H75" s="346"/>
      <c r="I75" s="346"/>
      <c r="J75" s="346"/>
      <c r="K75" s="346"/>
      <c r="L75" s="346"/>
      <c r="M75" s="346"/>
      <c r="N75" s="344"/>
      <c r="O75" s="345"/>
      <c r="P75" s="12">
        <v>0</v>
      </c>
      <c r="Q75" s="22" t="s">
        <v>510</v>
      </c>
      <c r="R75" s="12">
        <v>0</v>
      </c>
      <c r="S75" s="345"/>
      <c r="T75" s="344"/>
      <c r="U75" s="343"/>
      <c r="V75" s="343"/>
      <c r="W75" s="343"/>
      <c r="X75" s="343"/>
      <c r="Y75" s="343"/>
      <c r="Z75" s="343"/>
      <c r="AA75" s="343"/>
      <c r="AB75" s="297"/>
      <c r="AC75" s="340"/>
      <c r="AD75" s="340"/>
      <c r="AE75" s="340"/>
      <c r="AF75" s="340"/>
      <c r="AG75" s="299"/>
    </row>
    <row r="76" spans="1:33" ht="20.100000000000001" customHeight="1" x14ac:dyDescent="0.15">
      <c r="B76" s="44"/>
      <c r="C76" s="23"/>
      <c r="D76" s="23"/>
      <c r="E76" s="23"/>
      <c r="G76" s="45"/>
      <c r="H76" s="45"/>
      <c r="I76" s="45"/>
      <c r="J76" s="45"/>
      <c r="K76" s="45"/>
      <c r="L76" s="45"/>
      <c r="M76" s="45"/>
      <c r="N76" s="21"/>
      <c r="O76" s="119"/>
      <c r="P76" s="45"/>
      <c r="Q76" s="22"/>
      <c r="R76" s="10"/>
      <c r="S76" s="119"/>
      <c r="T76" s="21"/>
      <c r="U76" s="45"/>
      <c r="V76" s="45"/>
      <c r="W76" s="45"/>
      <c r="X76" s="45"/>
      <c r="Y76" s="45"/>
      <c r="Z76" s="45"/>
      <c r="AA76" s="45"/>
      <c r="AB76" s="86"/>
      <c r="AC76" s="86"/>
      <c r="AF76" s="86"/>
      <c r="AG76" s="86"/>
    </row>
    <row r="77" spans="1:33" ht="20.100000000000001" customHeight="1" x14ac:dyDescent="0.15">
      <c r="C77" s="304" t="str">
        <f>J46</f>
        <v>H</v>
      </c>
      <c r="D77" s="305"/>
      <c r="E77" s="305"/>
      <c r="F77" s="306"/>
      <c r="G77" s="320" t="str">
        <f>C79</f>
        <v>フットボールクラブ氏家ホワイト</v>
      </c>
      <c r="H77" s="321"/>
      <c r="I77" s="336" t="str">
        <f>C81</f>
        <v>山辺千歳ＦＣ</v>
      </c>
      <c r="J77" s="337"/>
      <c r="K77" s="320" t="str">
        <f>C83</f>
        <v>河内ＳＣジュベニール</v>
      </c>
      <c r="L77" s="321"/>
      <c r="M77" s="324" t="s">
        <v>503</v>
      </c>
      <c r="N77" s="324" t="s">
        <v>504</v>
      </c>
      <c r="O77" s="324" t="s">
        <v>511</v>
      </c>
      <c r="P77" s="324" t="s">
        <v>505</v>
      </c>
      <c r="R77" s="326" t="str">
        <f>W46</f>
        <v>HH</v>
      </c>
      <c r="S77" s="327"/>
      <c r="T77" s="327"/>
      <c r="U77" s="328"/>
      <c r="V77" s="383" t="str">
        <f>R79</f>
        <v>アルゼンチンサッカークラブ日光</v>
      </c>
      <c r="W77" s="384"/>
      <c r="X77" s="383" t="str">
        <f>R81</f>
        <v>富士見サッカースポーツ少年団</v>
      </c>
      <c r="Y77" s="384"/>
      <c r="Z77" s="316" t="str">
        <f>R83</f>
        <v>ＦＣみらい V</v>
      </c>
      <c r="AA77" s="317"/>
      <c r="AB77" s="324" t="s">
        <v>503</v>
      </c>
      <c r="AC77" s="324" t="s">
        <v>504</v>
      </c>
      <c r="AD77" s="324" t="s">
        <v>511</v>
      </c>
      <c r="AE77" s="324" t="s">
        <v>505</v>
      </c>
    </row>
    <row r="78" spans="1:33" ht="20.100000000000001" customHeight="1" x14ac:dyDescent="0.15">
      <c r="C78" s="307"/>
      <c r="D78" s="308"/>
      <c r="E78" s="308"/>
      <c r="F78" s="309"/>
      <c r="G78" s="322"/>
      <c r="H78" s="323"/>
      <c r="I78" s="338"/>
      <c r="J78" s="339"/>
      <c r="K78" s="322"/>
      <c r="L78" s="323"/>
      <c r="M78" s="325"/>
      <c r="N78" s="325"/>
      <c r="O78" s="325"/>
      <c r="P78" s="325"/>
      <c r="R78" s="329"/>
      <c r="S78" s="330"/>
      <c r="T78" s="330"/>
      <c r="U78" s="331"/>
      <c r="V78" s="385"/>
      <c r="W78" s="386"/>
      <c r="X78" s="385"/>
      <c r="Y78" s="386"/>
      <c r="Z78" s="318"/>
      <c r="AA78" s="319"/>
      <c r="AB78" s="325"/>
      <c r="AC78" s="325"/>
      <c r="AD78" s="325"/>
      <c r="AE78" s="325"/>
    </row>
    <row r="79" spans="1:33" ht="20.100000000000001" customHeight="1" x14ac:dyDescent="0.15">
      <c r="C79" s="304" t="str">
        <f>F50</f>
        <v>フットボールクラブ氏家ホワイト</v>
      </c>
      <c r="D79" s="305"/>
      <c r="E79" s="305"/>
      <c r="F79" s="306"/>
      <c r="G79" s="399"/>
      <c r="H79" s="400"/>
      <c r="I79" s="28">
        <f>N59</f>
        <v>0</v>
      </c>
      <c r="J79" s="28">
        <f>T59</f>
        <v>0</v>
      </c>
      <c r="K79" s="28">
        <f>N65</f>
        <v>0</v>
      </c>
      <c r="L79" s="28">
        <f>T65</f>
        <v>0</v>
      </c>
      <c r="M79" s="314">
        <f>COUNTIF(G80:L80,"○")*3+COUNTIF(G80:L80,"△")</f>
        <v>2</v>
      </c>
      <c r="N79" s="393">
        <f>O79-J79-L79</f>
        <v>0</v>
      </c>
      <c r="O79" s="393">
        <f>I79+K79</f>
        <v>0</v>
      </c>
      <c r="P79" s="395"/>
      <c r="R79" s="304" t="str">
        <f>S50</f>
        <v>アルゼンチンサッカークラブ日光</v>
      </c>
      <c r="S79" s="305"/>
      <c r="T79" s="305"/>
      <c r="U79" s="306"/>
      <c r="V79" s="399"/>
      <c r="W79" s="400"/>
      <c r="X79" s="28">
        <f>N62</f>
        <v>0</v>
      </c>
      <c r="Y79" s="28">
        <f>T62</f>
        <v>0</v>
      </c>
      <c r="Z79" s="28">
        <f>N68</f>
        <v>0</v>
      </c>
      <c r="AA79" s="28">
        <f>T68</f>
        <v>0</v>
      </c>
      <c r="AB79" s="314">
        <f>COUNTIF(V80:AA80,"○")*3+COUNTIF(V80:AA80,"△")</f>
        <v>2</v>
      </c>
      <c r="AC79" s="393">
        <f>AD79-Y79-AA79</f>
        <v>0</v>
      </c>
      <c r="AD79" s="393">
        <f>X79+Z79</f>
        <v>0</v>
      </c>
      <c r="AE79" s="395"/>
    </row>
    <row r="80" spans="1:33" ht="20.100000000000001" customHeight="1" x14ac:dyDescent="0.15">
      <c r="C80" s="307"/>
      <c r="D80" s="308"/>
      <c r="E80" s="308"/>
      <c r="F80" s="309"/>
      <c r="G80" s="401"/>
      <c r="H80" s="402"/>
      <c r="I80" s="397" t="str">
        <f>IF(I79&gt;J79,"○",IF(I79&lt;J79,"×",IF(I79=J79,"△")))</f>
        <v>△</v>
      </c>
      <c r="J80" s="398"/>
      <c r="K80" s="397" t="str">
        <f>IF(K79&gt;L79,"○",IF(K79&lt;L79,"×",IF(K79=L79,"△")))</f>
        <v>△</v>
      </c>
      <c r="L80" s="398"/>
      <c r="M80" s="315"/>
      <c r="N80" s="394"/>
      <c r="O80" s="394"/>
      <c r="P80" s="396"/>
      <c r="R80" s="307"/>
      <c r="S80" s="308"/>
      <c r="T80" s="308"/>
      <c r="U80" s="309"/>
      <c r="V80" s="401"/>
      <c r="W80" s="402"/>
      <c r="X80" s="397" t="str">
        <f>IF(X79&gt;Y79,"○",IF(X79&lt;Y79,"×",IF(X79=Y79,"△")))</f>
        <v>△</v>
      </c>
      <c r="Y80" s="398"/>
      <c r="Z80" s="397" t="str">
        <f t="shared" ref="Z80" si="2">IF(Z79&gt;AA79,"○",IF(Z79&lt;AA79,"×",IF(Z79=AA79,"△")))</f>
        <v>△</v>
      </c>
      <c r="AA80" s="398"/>
      <c r="AB80" s="315"/>
      <c r="AC80" s="394"/>
      <c r="AD80" s="394"/>
      <c r="AE80" s="396"/>
    </row>
    <row r="81" spans="3:31" ht="20.100000000000001" customHeight="1" x14ac:dyDescent="0.15">
      <c r="C81" s="304" t="str">
        <f>J50</f>
        <v>山辺千歳ＦＣ</v>
      </c>
      <c r="D81" s="305"/>
      <c r="E81" s="305"/>
      <c r="F81" s="306"/>
      <c r="G81" s="28">
        <f>J79</f>
        <v>0</v>
      </c>
      <c r="H81" s="28">
        <f>I79</f>
        <v>0</v>
      </c>
      <c r="I81" s="399"/>
      <c r="J81" s="400"/>
      <c r="K81" s="28">
        <f>N71</f>
        <v>0</v>
      </c>
      <c r="L81" s="28">
        <f>T71</f>
        <v>0</v>
      </c>
      <c r="M81" s="314">
        <f>COUNTIF(G82:L82,"○")*3+COUNTIF(G82:L82,"△")</f>
        <v>2</v>
      </c>
      <c r="N81" s="393">
        <f>O81-H81-L81</f>
        <v>0</v>
      </c>
      <c r="O81" s="393">
        <f>G81+K81</f>
        <v>0</v>
      </c>
      <c r="P81" s="395"/>
      <c r="R81" s="304" t="str">
        <f>W50</f>
        <v>富士見サッカースポーツ少年団</v>
      </c>
      <c r="S81" s="305"/>
      <c r="T81" s="305"/>
      <c r="U81" s="306"/>
      <c r="V81" s="28">
        <f>Y79</f>
        <v>0</v>
      </c>
      <c r="W81" s="28">
        <f>X79</f>
        <v>0</v>
      </c>
      <c r="X81" s="399"/>
      <c r="Y81" s="400"/>
      <c r="Z81" s="28">
        <f>N74</f>
        <v>0</v>
      </c>
      <c r="AA81" s="28">
        <f>T74</f>
        <v>0</v>
      </c>
      <c r="AB81" s="314">
        <f>COUNTIF(V82:AA82,"○")*3+COUNTIF(V82:AA82,"△")</f>
        <v>2</v>
      </c>
      <c r="AC81" s="393">
        <f>AD81-W81-AA81</f>
        <v>0</v>
      </c>
      <c r="AD81" s="393">
        <f>V81+Z81</f>
        <v>0</v>
      </c>
      <c r="AE81" s="395"/>
    </row>
    <row r="82" spans="3:31" ht="20.100000000000001" customHeight="1" x14ac:dyDescent="0.15">
      <c r="C82" s="307"/>
      <c r="D82" s="308"/>
      <c r="E82" s="308"/>
      <c r="F82" s="309"/>
      <c r="G82" s="397" t="str">
        <f>IF(G81&gt;H81,"○",IF(G81&lt;H81,"×",IF(G81=H81,"△")))</f>
        <v>△</v>
      </c>
      <c r="H82" s="398"/>
      <c r="I82" s="401"/>
      <c r="J82" s="402"/>
      <c r="K82" s="397" t="str">
        <f>IF(K81&gt;L81,"○",IF(K81&lt;L81,"×",IF(K81=L81,"△")))</f>
        <v>△</v>
      </c>
      <c r="L82" s="398"/>
      <c r="M82" s="315"/>
      <c r="N82" s="394"/>
      <c r="O82" s="394"/>
      <c r="P82" s="396"/>
      <c r="R82" s="307"/>
      <c r="S82" s="308"/>
      <c r="T82" s="308"/>
      <c r="U82" s="309"/>
      <c r="V82" s="397" t="str">
        <f>IF(V81&gt;W81,"○",IF(V81&lt;W81,"×",IF(V81=W81,"△")))</f>
        <v>△</v>
      </c>
      <c r="W82" s="398"/>
      <c r="X82" s="401"/>
      <c r="Y82" s="402"/>
      <c r="Z82" s="397" t="str">
        <f t="shared" ref="Z82" si="3">IF(Z81&gt;AA81,"○",IF(Z81&lt;AA81,"×",IF(Z81=AA81,"△")))</f>
        <v>△</v>
      </c>
      <c r="AA82" s="398"/>
      <c r="AB82" s="315"/>
      <c r="AC82" s="394"/>
      <c r="AD82" s="394"/>
      <c r="AE82" s="396"/>
    </row>
    <row r="83" spans="3:31" ht="20.100000000000001" customHeight="1" x14ac:dyDescent="0.15">
      <c r="C83" s="304" t="str">
        <f>N50</f>
        <v>河内ＳＣジュベニール</v>
      </c>
      <c r="D83" s="305"/>
      <c r="E83" s="305"/>
      <c r="F83" s="306"/>
      <c r="G83" s="28">
        <f>L79</f>
        <v>0</v>
      </c>
      <c r="H83" s="28">
        <f>K79</f>
        <v>0</v>
      </c>
      <c r="I83" s="28">
        <f>L81</f>
        <v>0</v>
      </c>
      <c r="J83" s="28">
        <f>K81</f>
        <v>0</v>
      </c>
      <c r="K83" s="399"/>
      <c r="L83" s="400"/>
      <c r="M83" s="314">
        <f>COUNTIF(G84:L84,"○")*3+COUNTIF(G84:L84,"△")</f>
        <v>2</v>
      </c>
      <c r="N83" s="393">
        <f>O83-H83-J83</f>
        <v>0</v>
      </c>
      <c r="O83" s="393">
        <f>G83+I83</f>
        <v>0</v>
      </c>
      <c r="P83" s="395"/>
      <c r="R83" s="304" t="str">
        <f>AA50</f>
        <v>ＦＣみらい V</v>
      </c>
      <c r="S83" s="305"/>
      <c r="T83" s="305"/>
      <c r="U83" s="306"/>
      <c r="V83" s="28">
        <f>AA79</f>
        <v>0</v>
      </c>
      <c r="W83" s="28">
        <f>Z79</f>
        <v>0</v>
      </c>
      <c r="X83" s="28">
        <f>AA81</f>
        <v>0</v>
      </c>
      <c r="Y83" s="28">
        <f>Z81</f>
        <v>0</v>
      </c>
      <c r="Z83" s="399"/>
      <c r="AA83" s="400"/>
      <c r="AB83" s="314">
        <f>COUNTIF(V84:AA84,"○")*3+COUNTIF(V84:AA84,"△")</f>
        <v>2</v>
      </c>
      <c r="AC83" s="393">
        <f>AD83-W83-Y83</f>
        <v>0</v>
      </c>
      <c r="AD83" s="393">
        <f>V83+X83</f>
        <v>0</v>
      </c>
      <c r="AE83" s="395"/>
    </row>
    <row r="84" spans="3:31" ht="20.100000000000001" customHeight="1" x14ac:dyDescent="0.15">
      <c r="C84" s="307"/>
      <c r="D84" s="308"/>
      <c r="E84" s="308"/>
      <c r="F84" s="309"/>
      <c r="G84" s="397" t="str">
        <f>IF(G83&gt;H83,"○",IF(G83&lt;H83,"×",IF(G83=H83,"△")))</f>
        <v>△</v>
      </c>
      <c r="H84" s="398"/>
      <c r="I84" s="397" t="str">
        <f>IF(I83&gt;J83,"○",IF(I83&lt;J83,"×",IF(I83=J83,"△")))</f>
        <v>△</v>
      </c>
      <c r="J84" s="398"/>
      <c r="K84" s="401"/>
      <c r="L84" s="402"/>
      <c r="M84" s="315"/>
      <c r="N84" s="394"/>
      <c r="O84" s="394"/>
      <c r="P84" s="396"/>
      <c r="R84" s="307"/>
      <c r="S84" s="308"/>
      <c r="T84" s="308"/>
      <c r="U84" s="309"/>
      <c r="V84" s="397" t="str">
        <f>IF(V83&gt;W83,"○",IF(V83&lt;W83,"×",IF(V83=W83,"△")))</f>
        <v>△</v>
      </c>
      <c r="W84" s="398"/>
      <c r="X84" s="397" t="str">
        <f>IF(X83&gt;Y83,"○",IF(X83&lt;Y83,"×",IF(X83=Y83,"△")))</f>
        <v>△</v>
      </c>
      <c r="Y84" s="398"/>
      <c r="Z84" s="401"/>
      <c r="AA84" s="402"/>
      <c r="AB84" s="315"/>
      <c r="AC84" s="394"/>
      <c r="AD84" s="394"/>
      <c r="AE84" s="396"/>
    </row>
    <row r="85" spans="3:31" ht="20.100000000000001" customHeight="1" x14ac:dyDescent="0.15"/>
  </sheetData>
  <mergeCells count="340"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AG85"/>
  <sheetViews>
    <sheetView view="pageBreakPreview" zoomScale="50" zoomScaleNormal="100" zoomScaleSheetLayoutView="50" workbookViewId="0">
      <selection activeCell="U71" sqref="U71:AA72"/>
    </sheetView>
  </sheetViews>
  <sheetFormatPr defaultRowHeight="13.5" x14ac:dyDescent="0.1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 x14ac:dyDescent="0.15">
      <c r="A1" s="354" t="str">
        <f>U12組合せ①!B3</f>
        <v>■第1日  2月26日  一次リーグ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N1" s="355" t="s">
        <v>536</v>
      </c>
      <c r="O1" s="355"/>
      <c r="P1" s="355"/>
      <c r="Q1" s="355"/>
      <c r="R1" s="355"/>
      <c r="T1" s="356" t="s">
        <v>537</v>
      </c>
      <c r="U1" s="356"/>
      <c r="V1" s="356"/>
      <c r="W1" s="356"/>
      <c r="X1" s="357" t="str">
        <f>U12組合せ①!B20</f>
        <v>益子町民センターグランドA</v>
      </c>
      <c r="Y1" s="357"/>
      <c r="Z1" s="357"/>
      <c r="AA1" s="357"/>
      <c r="AB1" s="357"/>
      <c r="AC1" s="357"/>
      <c r="AD1" s="357"/>
      <c r="AE1" s="357"/>
      <c r="AF1" s="357"/>
      <c r="AG1" s="357"/>
    </row>
    <row r="2" spans="1:33" ht="20.100000000000001" customHeight="1" x14ac:dyDescent="0.15">
      <c r="A2" s="117"/>
      <c r="B2" s="117"/>
      <c r="C2" s="117"/>
      <c r="D2" s="117"/>
      <c r="E2" s="117"/>
      <c r="F2" s="117"/>
      <c r="G2" s="117"/>
      <c r="H2" s="14"/>
      <c r="I2" s="115"/>
      <c r="J2" s="115"/>
      <c r="K2" s="115"/>
      <c r="L2" s="115"/>
      <c r="N2" s="115"/>
      <c r="O2" s="115"/>
      <c r="P2" s="115"/>
      <c r="Q2" s="115"/>
      <c r="R2" s="115"/>
      <c r="T2" s="87"/>
      <c r="U2" s="87"/>
      <c r="V2" s="87"/>
      <c r="W2" s="87"/>
      <c r="X2" s="116"/>
      <c r="Y2" s="116"/>
      <c r="AA2" s="20"/>
      <c r="AB2" s="100"/>
      <c r="AC2" s="100"/>
      <c r="AD2" s="100"/>
      <c r="AE2" s="100"/>
      <c r="AF2" s="100"/>
      <c r="AG2" s="100"/>
    </row>
    <row r="3" spans="1:33" ht="20.100000000000001" customHeight="1" x14ac:dyDescent="0.15">
      <c r="F3" s="29"/>
      <c r="J3" s="358" t="s">
        <v>538</v>
      </c>
      <c r="K3" s="358"/>
      <c r="W3" s="358" t="s">
        <v>539</v>
      </c>
      <c r="X3" s="358"/>
      <c r="Z3" s="20"/>
      <c r="AA3" s="20"/>
      <c r="AB3" s="100"/>
      <c r="AC3" s="100"/>
      <c r="AD3" s="100"/>
      <c r="AE3" s="100"/>
      <c r="AF3" s="100"/>
      <c r="AG3" s="100"/>
    </row>
    <row r="4" spans="1:33" ht="20.100000000000001" customHeight="1" x14ac:dyDescent="0.15">
      <c r="G4" s="2"/>
      <c r="H4" s="2"/>
      <c r="I4" s="2"/>
      <c r="J4" s="3"/>
      <c r="K4" s="2"/>
      <c r="L4" s="2"/>
      <c r="M4" s="2"/>
      <c r="N4" s="2"/>
      <c r="T4" s="2"/>
      <c r="U4" s="2"/>
      <c r="V4" s="2"/>
      <c r="W4" s="2"/>
      <c r="X4" s="19"/>
      <c r="Y4" s="2"/>
      <c r="Z4" s="20"/>
      <c r="AA4" s="20"/>
      <c r="AB4" s="100"/>
      <c r="AC4" s="100"/>
      <c r="AD4" s="100"/>
      <c r="AE4" s="100"/>
      <c r="AF4" s="100"/>
      <c r="AG4" s="100"/>
    </row>
    <row r="5" spans="1:33" ht="20.100000000000001" customHeight="1" x14ac:dyDescent="0.15">
      <c r="F5" s="4"/>
      <c r="H5" s="5"/>
      <c r="J5" s="6"/>
      <c r="K5" s="5"/>
      <c r="N5" s="4"/>
      <c r="S5" s="4"/>
      <c r="V5" s="5"/>
      <c r="W5" s="6"/>
      <c r="Y5" s="5"/>
      <c r="Z5" s="5"/>
      <c r="AA5" s="6"/>
      <c r="AB5" s="17"/>
    </row>
    <row r="6" spans="1:33" ht="20.100000000000001" customHeight="1" x14ac:dyDescent="0.15">
      <c r="B6" s="359"/>
      <c r="C6" s="359"/>
      <c r="D6" s="7"/>
      <c r="E6" s="7"/>
      <c r="F6" s="250">
        <v>1</v>
      </c>
      <c r="G6" s="250"/>
      <c r="H6" s="11"/>
      <c r="I6" s="11"/>
      <c r="J6" s="250">
        <v>2</v>
      </c>
      <c r="K6" s="250"/>
      <c r="L6" s="11"/>
      <c r="M6" s="11"/>
      <c r="N6" s="250">
        <v>3</v>
      </c>
      <c r="O6" s="250"/>
      <c r="P6" s="26"/>
      <c r="Q6" s="11"/>
      <c r="R6" s="11"/>
      <c r="S6" s="250">
        <v>4</v>
      </c>
      <c r="T6" s="250"/>
      <c r="U6" s="11"/>
      <c r="V6" s="11"/>
      <c r="W6" s="250">
        <v>5</v>
      </c>
      <c r="X6" s="250"/>
      <c r="Y6" s="11"/>
      <c r="Z6" s="11"/>
      <c r="AA6" s="250">
        <v>6</v>
      </c>
      <c r="AB6" s="250"/>
      <c r="AC6" s="7"/>
      <c r="AD6" s="7"/>
      <c r="AE6" s="360"/>
      <c r="AF6" s="361"/>
    </row>
    <row r="7" spans="1:33" ht="20.100000000000001" customHeight="1" x14ac:dyDescent="0.15">
      <c r="B7" s="347"/>
      <c r="C7" s="347"/>
      <c r="D7" s="8"/>
      <c r="E7" s="8"/>
      <c r="F7" s="351" t="str">
        <f>U12組合せ①!C24</f>
        <v>宇大附属小サッカースポーツ少年団</v>
      </c>
      <c r="G7" s="351"/>
      <c r="H7" s="8"/>
      <c r="I7" s="8"/>
      <c r="J7" s="350" t="str">
        <f>U12組合せ①!E24</f>
        <v>鹿沼東光ＦＣ</v>
      </c>
      <c r="K7" s="350"/>
      <c r="L7" s="8"/>
      <c r="M7" s="8"/>
      <c r="N7" s="350" t="str">
        <f>U12組合せ①!G24</f>
        <v>間東ＦＣミラクルズ</v>
      </c>
      <c r="O7" s="350"/>
      <c r="P7" s="9"/>
      <c r="Q7" s="8"/>
      <c r="R7" s="8"/>
      <c r="S7" s="350" t="str">
        <f>U12組合せ①!J24</f>
        <v>小山三小　ＦＣ</v>
      </c>
      <c r="T7" s="350"/>
      <c r="U7" s="8"/>
      <c r="V7" s="8"/>
      <c r="W7" s="350" t="str">
        <f>U12組合せ①!L24</f>
        <v>小山ウエストＪＦＣ</v>
      </c>
      <c r="X7" s="350"/>
      <c r="Y7" s="8"/>
      <c r="Z7" s="8"/>
      <c r="AA7" s="350" t="str">
        <f>U12組合せ①!N24</f>
        <v>北押原ＦＣ</v>
      </c>
      <c r="AB7" s="350"/>
      <c r="AC7" s="8"/>
      <c r="AD7" s="8"/>
      <c r="AE7" s="352"/>
      <c r="AF7" s="353"/>
    </row>
    <row r="8" spans="1:33" ht="20.100000000000001" customHeight="1" x14ac:dyDescent="0.15">
      <c r="B8" s="347"/>
      <c r="C8" s="347"/>
      <c r="D8" s="8"/>
      <c r="E8" s="8"/>
      <c r="F8" s="351"/>
      <c r="G8" s="351"/>
      <c r="H8" s="8"/>
      <c r="I8" s="8"/>
      <c r="J8" s="350"/>
      <c r="K8" s="350"/>
      <c r="L8" s="8"/>
      <c r="M8" s="8"/>
      <c r="N8" s="350"/>
      <c r="O8" s="350"/>
      <c r="P8" s="9"/>
      <c r="Q8" s="8"/>
      <c r="R8" s="8"/>
      <c r="S8" s="350"/>
      <c r="T8" s="350"/>
      <c r="U8" s="8"/>
      <c r="V8" s="8"/>
      <c r="W8" s="350"/>
      <c r="X8" s="350"/>
      <c r="Y8" s="8"/>
      <c r="Z8" s="8"/>
      <c r="AA8" s="350"/>
      <c r="AB8" s="350"/>
      <c r="AC8" s="8"/>
      <c r="AD8" s="8"/>
      <c r="AE8" s="352"/>
      <c r="AF8" s="353"/>
    </row>
    <row r="9" spans="1:33" ht="20.100000000000001" customHeight="1" x14ac:dyDescent="0.15">
      <c r="B9" s="347"/>
      <c r="C9" s="347"/>
      <c r="D9" s="8"/>
      <c r="E9" s="8"/>
      <c r="F9" s="351"/>
      <c r="G9" s="351"/>
      <c r="H9" s="8"/>
      <c r="I9" s="8"/>
      <c r="J9" s="350"/>
      <c r="K9" s="350"/>
      <c r="L9" s="8"/>
      <c r="M9" s="8"/>
      <c r="N9" s="350"/>
      <c r="O9" s="350"/>
      <c r="P9" s="9"/>
      <c r="Q9" s="8"/>
      <c r="R9" s="8"/>
      <c r="S9" s="350"/>
      <c r="T9" s="350"/>
      <c r="U9" s="8"/>
      <c r="V9" s="8"/>
      <c r="W9" s="350"/>
      <c r="X9" s="350"/>
      <c r="Y9" s="8"/>
      <c r="Z9" s="8"/>
      <c r="AA9" s="350"/>
      <c r="AB9" s="350"/>
      <c r="AC9" s="8"/>
      <c r="AD9" s="8"/>
      <c r="AE9" s="352"/>
      <c r="AF9" s="353"/>
    </row>
    <row r="10" spans="1:33" ht="20.100000000000001" customHeight="1" x14ac:dyDescent="0.15">
      <c r="B10" s="347"/>
      <c r="C10" s="347"/>
      <c r="D10" s="8"/>
      <c r="E10" s="8"/>
      <c r="F10" s="351"/>
      <c r="G10" s="351"/>
      <c r="H10" s="8"/>
      <c r="I10" s="8"/>
      <c r="J10" s="350"/>
      <c r="K10" s="350"/>
      <c r="L10" s="8"/>
      <c r="M10" s="8"/>
      <c r="N10" s="350"/>
      <c r="O10" s="350"/>
      <c r="P10" s="9"/>
      <c r="Q10" s="8"/>
      <c r="R10" s="8"/>
      <c r="S10" s="350"/>
      <c r="T10" s="350"/>
      <c r="U10" s="8"/>
      <c r="V10" s="8"/>
      <c r="W10" s="350"/>
      <c r="X10" s="350"/>
      <c r="Y10" s="8"/>
      <c r="Z10" s="8"/>
      <c r="AA10" s="350"/>
      <c r="AB10" s="350"/>
      <c r="AC10" s="8"/>
      <c r="AD10" s="8"/>
      <c r="AE10" s="352"/>
      <c r="AF10" s="353"/>
    </row>
    <row r="11" spans="1:33" ht="20.100000000000001" customHeight="1" x14ac:dyDescent="0.15">
      <c r="B11" s="347"/>
      <c r="C11" s="347"/>
      <c r="D11" s="8"/>
      <c r="E11" s="8"/>
      <c r="F11" s="351"/>
      <c r="G11" s="351"/>
      <c r="H11" s="8"/>
      <c r="I11" s="8"/>
      <c r="J11" s="350"/>
      <c r="K11" s="350"/>
      <c r="L11" s="8"/>
      <c r="M11" s="8"/>
      <c r="N11" s="350"/>
      <c r="O11" s="350"/>
      <c r="P11" s="9"/>
      <c r="Q11" s="8"/>
      <c r="R11" s="8"/>
      <c r="S11" s="350"/>
      <c r="T11" s="350"/>
      <c r="U11" s="8"/>
      <c r="V11" s="8"/>
      <c r="W11" s="350"/>
      <c r="X11" s="350"/>
      <c r="Y11" s="8"/>
      <c r="Z11" s="8"/>
      <c r="AA11" s="350"/>
      <c r="AB11" s="350"/>
      <c r="AC11" s="8"/>
      <c r="AD11" s="8"/>
      <c r="AE11" s="352"/>
      <c r="AF11" s="353"/>
    </row>
    <row r="12" spans="1:33" ht="20.100000000000001" customHeight="1" x14ac:dyDescent="0.15">
      <c r="B12" s="347"/>
      <c r="C12" s="347"/>
      <c r="D12" s="8"/>
      <c r="E12" s="8"/>
      <c r="F12" s="351"/>
      <c r="G12" s="351"/>
      <c r="H12" s="8"/>
      <c r="I12" s="8"/>
      <c r="J12" s="350"/>
      <c r="K12" s="350"/>
      <c r="L12" s="8"/>
      <c r="M12" s="8"/>
      <c r="N12" s="350"/>
      <c r="O12" s="350"/>
      <c r="P12" s="9"/>
      <c r="Q12" s="8"/>
      <c r="R12" s="8"/>
      <c r="S12" s="350"/>
      <c r="T12" s="350"/>
      <c r="U12" s="8"/>
      <c r="V12" s="8"/>
      <c r="W12" s="350"/>
      <c r="X12" s="350"/>
      <c r="Y12" s="8"/>
      <c r="Z12" s="8"/>
      <c r="AA12" s="350"/>
      <c r="AB12" s="350"/>
      <c r="AC12" s="8"/>
      <c r="AD12" s="8"/>
      <c r="AE12" s="352"/>
      <c r="AF12" s="353"/>
    </row>
    <row r="13" spans="1:33" ht="20.100000000000001" customHeight="1" x14ac:dyDescent="0.15">
      <c r="B13" s="347"/>
      <c r="C13" s="347"/>
      <c r="D13" s="9"/>
      <c r="E13" s="9"/>
      <c r="F13" s="351"/>
      <c r="G13" s="351"/>
      <c r="H13" s="9"/>
      <c r="I13" s="9"/>
      <c r="J13" s="350"/>
      <c r="K13" s="350"/>
      <c r="L13" s="9"/>
      <c r="M13" s="9"/>
      <c r="N13" s="350"/>
      <c r="O13" s="350"/>
      <c r="P13" s="9"/>
      <c r="Q13" s="9"/>
      <c r="R13" s="9"/>
      <c r="S13" s="350"/>
      <c r="T13" s="350"/>
      <c r="U13" s="9"/>
      <c r="V13" s="9"/>
      <c r="W13" s="350"/>
      <c r="X13" s="350"/>
      <c r="Y13" s="9"/>
      <c r="Z13" s="9"/>
      <c r="AA13" s="350"/>
      <c r="AB13" s="350"/>
      <c r="AC13" s="9"/>
      <c r="AD13" s="9"/>
      <c r="AE13" s="352"/>
      <c r="AF13" s="353"/>
    </row>
    <row r="14" spans="1:33" ht="20.100000000000001" customHeight="1" x14ac:dyDescent="0.15">
      <c r="B14" s="347"/>
      <c r="C14" s="347"/>
      <c r="D14" s="9"/>
      <c r="E14" s="9"/>
      <c r="F14" s="351"/>
      <c r="G14" s="351"/>
      <c r="H14" s="9"/>
      <c r="I14" s="9"/>
      <c r="J14" s="350"/>
      <c r="K14" s="350"/>
      <c r="L14" s="9"/>
      <c r="M14" s="9"/>
      <c r="N14" s="350"/>
      <c r="O14" s="350"/>
      <c r="P14" s="9"/>
      <c r="Q14" s="9"/>
      <c r="R14" s="9"/>
      <c r="S14" s="350"/>
      <c r="T14" s="350"/>
      <c r="U14" s="9"/>
      <c r="V14" s="9"/>
      <c r="W14" s="350"/>
      <c r="X14" s="350"/>
      <c r="Y14" s="9"/>
      <c r="Z14" s="9"/>
      <c r="AA14" s="350"/>
      <c r="AB14" s="350"/>
      <c r="AC14" s="9"/>
      <c r="AD14" s="9"/>
      <c r="AE14" s="352"/>
      <c r="AF14" s="353"/>
    </row>
    <row r="15" spans="1:33" ht="20.100000000000001" customHeight="1" x14ac:dyDescent="0.15">
      <c r="C15" s="86"/>
      <c r="D15" s="86"/>
      <c r="G15" s="86"/>
      <c r="H15" s="86"/>
      <c r="K15" s="86"/>
      <c r="L15" s="86"/>
      <c r="O15" s="86"/>
      <c r="P15" s="86"/>
      <c r="T15" s="86"/>
      <c r="U15" s="86"/>
      <c r="X15" s="86"/>
      <c r="Y15" s="86"/>
      <c r="AB15" s="120" t="s">
        <v>479</v>
      </c>
      <c r="AC15" s="18" t="s">
        <v>480</v>
      </c>
      <c r="AD15" s="18" t="s">
        <v>481</v>
      </c>
      <c r="AE15" s="18" t="s">
        <v>481</v>
      </c>
      <c r="AF15" s="18" t="s">
        <v>482</v>
      </c>
      <c r="AG15" s="103" t="s">
        <v>483</v>
      </c>
    </row>
    <row r="16" spans="1:33" ht="20.100000000000001" customHeight="1" x14ac:dyDescent="0.15">
      <c r="A16" s="7"/>
      <c r="B16" s="341" t="s">
        <v>485</v>
      </c>
      <c r="C16" s="342">
        <v>0.39583333333333331</v>
      </c>
      <c r="D16" s="342"/>
      <c r="E16" s="342"/>
      <c r="G16" s="413" t="str">
        <f>F7</f>
        <v>宇大附属小サッカースポーツ少年団</v>
      </c>
      <c r="H16" s="413"/>
      <c r="I16" s="413"/>
      <c r="J16" s="413"/>
      <c r="K16" s="413"/>
      <c r="L16" s="413"/>
      <c r="M16" s="413"/>
      <c r="N16" s="344">
        <f>P16+P17</f>
        <v>0</v>
      </c>
      <c r="O16" s="345" t="s">
        <v>486</v>
      </c>
      <c r="P16" s="12">
        <v>0</v>
      </c>
      <c r="Q16" s="22" t="s">
        <v>510</v>
      </c>
      <c r="R16" s="12">
        <v>0</v>
      </c>
      <c r="S16" s="345" t="s">
        <v>488</v>
      </c>
      <c r="T16" s="344">
        <f>R16+R17</f>
        <v>0</v>
      </c>
      <c r="U16" s="343" t="str">
        <f>J7</f>
        <v>鹿沼東光ＦＣ</v>
      </c>
      <c r="V16" s="343"/>
      <c r="W16" s="343"/>
      <c r="X16" s="343"/>
      <c r="Y16" s="343"/>
      <c r="Z16" s="343"/>
      <c r="AA16" s="343"/>
      <c r="AB16" s="297" t="s">
        <v>479</v>
      </c>
      <c r="AC16" s="340" t="s">
        <v>490</v>
      </c>
      <c r="AD16" s="340" t="s">
        <v>498</v>
      </c>
      <c r="AE16" s="340" t="s">
        <v>489</v>
      </c>
      <c r="AF16" s="340">
        <v>6</v>
      </c>
      <c r="AG16" s="299" t="s">
        <v>483</v>
      </c>
    </row>
    <row r="17" spans="1:33" ht="20.100000000000001" customHeight="1" x14ac:dyDescent="0.15">
      <c r="A17" s="7"/>
      <c r="B17" s="341"/>
      <c r="C17" s="342"/>
      <c r="D17" s="342"/>
      <c r="E17" s="342"/>
      <c r="G17" s="413"/>
      <c r="H17" s="413"/>
      <c r="I17" s="413"/>
      <c r="J17" s="413"/>
      <c r="K17" s="413"/>
      <c r="L17" s="413"/>
      <c r="M17" s="413"/>
      <c r="N17" s="344"/>
      <c r="O17" s="345"/>
      <c r="P17" s="12">
        <v>0</v>
      </c>
      <c r="Q17" s="22" t="s">
        <v>510</v>
      </c>
      <c r="R17" s="12">
        <v>0</v>
      </c>
      <c r="S17" s="345"/>
      <c r="T17" s="344"/>
      <c r="U17" s="343"/>
      <c r="V17" s="343"/>
      <c r="W17" s="343"/>
      <c r="X17" s="343"/>
      <c r="Y17" s="343"/>
      <c r="Z17" s="343"/>
      <c r="AA17" s="343"/>
      <c r="AB17" s="297"/>
      <c r="AC17" s="340"/>
      <c r="AD17" s="340"/>
      <c r="AE17" s="340"/>
      <c r="AF17" s="340"/>
      <c r="AG17" s="299"/>
    </row>
    <row r="18" spans="1:33" ht="20.100000000000001" customHeight="1" x14ac:dyDescent="0.15">
      <c r="C18" s="16"/>
      <c r="D18" s="16"/>
      <c r="E18" s="15"/>
      <c r="G18" s="45"/>
      <c r="H18" s="45"/>
      <c r="I18" s="10"/>
      <c r="J18" s="10"/>
      <c r="K18" s="45"/>
      <c r="L18" s="45"/>
      <c r="M18" s="10"/>
      <c r="N18" s="27"/>
      <c r="O18" s="45"/>
      <c r="P18" s="12"/>
      <c r="Q18" s="10"/>
      <c r="R18" s="27"/>
      <c r="S18" s="10"/>
      <c r="T18" s="12"/>
      <c r="U18" s="45"/>
      <c r="V18" s="10"/>
      <c r="W18" s="10"/>
      <c r="X18" s="45"/>
      <c r="Y18" s="45"/>
      <c r="Z18" s="10"/>
      <c r="AA18" s="10"/>
      <c r="AB18" s="101"/>
      <c r="AC18" s="24"/>
      <c r="AD18" s="24"/>
      <c r="AE18" s="25"/>
      <c r="AF18" s="25"/>
      <c r="AG18" s="93"/>
    </row>
    <row r="19" spans="1:33" ht="20.100000000000001" customHeight="1" x14ac:dyDescent="0.15">
      <c r="A19" s="7"/>
      <c r="B19" s="341" t="s">
        <v>494</v>
      </c>
      <c r="C19" s="342">
        <v>0.4236111111111111</v>
      </c>
      <c r="D19" s="342"/>
      <c r="E19" s="342"/>
      <c r="G19" s="343" t="str">
        <f>S7</f>
        <v>小山三小　ＦＣ</v>
      </c>
      <c r="H19" s="343"/>
      <c r="I19" s="343"/>
      <c r="J19" s="343"/>
      <c r="K19" s="343"/>
      <c r="L19" s="343"/>
      <c r="M19" s="343"/>
      <c r="N19" s="344">
        <f>P19+P20</f>
        <v>0</v>
      </c>
      <c r="O19" s="345" t="s">
        <v>486</v>
      </c>
      <c r="P19" s="12">
        <v>0</v>
      </c>
      <c r="Q19" s="22" t="s">
        <v>510</v>
      </c>
      <c r="R19" s="12">
        <v>0</v>
      </c>
      <c r="S19" s="345" t="s">
        <v>488</v>
      </c>
      <c r="T19" s="344">
        <f>R19+R20</f>
        <v>0</v>
      </c>
      <c r="U19" s="343" t="str">
        <f>W7</f>
        <v>小山ウエストＪＦＣ</v>
      </c>
      <c r="V19" s="343"/>
      <c r="W19" s="343"/>
      <c r="X19" s="343"/>
      <c r="Y19" s="343"/>
      <c r="Z19" s="343"/>
      <c r="AA19" s="343"/>
      <c r="AB19" s="297" t="s">
        <v>479</v>
      </c>
      <c r="AC19" s="340" t="s">
        <v>497</v>
      </c>
      <c r="AD19" s="340" t="s">
        <v>495</v>
      </c>
      <c r="AE19" s="340" t="s">
        <v>496</v>
      </c>
      <c r="AF19" s="340">
        <v>3</v>
      </c>
      <c r="AG19" s="299" t="s">
        <v>483</v>
      </c>
    </row>
    <row r="20" spans="1:33" ht="20.100000000000001" customHeight="1" x14ac:dyDescent="0.15">
      <c r="A20" s="7"/>
      <c r="B20" s="341"/>
      <c r="C20" s="342"/>
      <c r="D20" s="342"/>
      <c r="E20" s="342"/>
      <c r="G20" s="343"/>
      <c r="H20" s="343"/>
      <c r="I20" s="343"/>
      <c r="J20" s="343"/>
      <c r="K20" s="343"/>
      <c r="L20" s="343"/>
      <c r="M20" s="343"/>
      <c r="N20" s="344"/>
      <c r="O20" s="345"/>
      <c r="P20" s="12">
        <v>0</v>
      </c>
      <c r="Q20" s="22" t="s">
        <v>510</v>
      </c>
      <c r="R20" s="12">
        <v>0</v>
      </c>
      <c r="S20" s="345"/>
      <c r="T20" s="344"/>
      <c r="U20" s="343"/>
      <c r="V20" s="343"/>
      <c r="W20" s="343"/>
      <c r="X20" s="343"/>
      <c r="Y20" s="343"/>
      <c r="Z20" s="343"/>
      <c r="AA20" s="343"/>
      <c r="AB20" s="297"/>
      <c r="AC20" s="340"/>
      <c r="AD20" s="340"/>
      <c r="AE20" s="340"/>
      <c r="AF20" s="340"/>
      <c r="AG20" s="299"/>
    </row>
    <row r="21" spans="1:33" ht="20.100000000000001" customHeight="1" x14ac:dyDescent="0.15">
      <c r="A21" s="7"/>
      <c r="C21" s="16"/>
      <c r="D21" s="16"/>
      <c r="E21" s="15"/>
      <c r="G21" s="45"/>
      <c r="H21" s="45"/>
      <c r="I21" s="10"/>
      <c r="J21" s="10"/>
      <c r="K21" s="45"/>
      <c r="L21" s="45"/>
      <c r="M21" s="10"/>
      <c r="N21" s="27"/>
      <c r="O21" s="45"/>
      <c r="P21" s="12"/>
      <c r="Q21" s="10"/>
      <c r="R21" s="27"/>
      <c r="S21" s="10"/>
      <c r="T21" s="12"/>
      <c r="U21" s="45"/>
      <c r="V21" s="10"/>
      <c r="W21" s="10"/>
      <c r="X21" s="45"/>
      <c r="Y21" s="45"/>
      <c r="Z21" s="10"/>
      <c r="AA21" s="10"/>
      <c r="AB21" s="101"/>
      <c r="AC21" s="24"/>
      <c r="AD21" s="24"/>
      <c r="AE21" s="25"/>
      <c r="AF21" s="25"/>
      <c r="AG21" s="93"/>
    </row>
    <row r="22" spans="1:33" ht="20.100000000000001" customHeight="1" x14ac:dyDescent="0.15">
      <c r="A22" s="7"/>
      <c r="B22" s="341" t="s">
        <v>499</v>
      </c>
      <c r="C22" s="342">
        <v>0.4513888888888889</v>
      </c>
      <c r="D22" s="342"/>
      <c r="E22" s="342"/>
      <c r="G22" s="413" t="str">
        <f>F7</f>
        <v>宇大附属小サッカースポーツ少年団</v>
      </c>
      <c r="H22" s="413"/>
      <c r="I22" s="413"/>
      <c r="J22" s="413"/>
      <c r="K22" s="413"/>
      <c r="L22" s="413"/>
      <c r="M22" s="413"/>
      <c r="N22" s="344">
        <f>P22+P23</f>
        <v>0</v>
      </c>
      <c r="O22" s="345" t="s">
        <v>486</v>
      </c>
      <c r="P22" s="12">
        <v>0</v>
      </c>
      <c r="Q22" s="22" t="s">
        <v>510</v>
      </c>
      <c r="R22" s="12">
        <v>0</v>
      </c>
      <c r="S22" s="345" t="s">
        <v>488</v>
      </c>
      <c r="T22" s="344">
        <f>R22+R23</f>
        <v>0</v>
      </c>
      <c r="U22" s="343" t="str">
        <f>N7</f>
        <v>間東ＦＣミラクルズ</v>
      </c>
      <c r="V22" s="343"/>
      <c r="W22" s="343"/>
      <c r="X22" s="343"/>
      <c r="Y22" s="343"/>
      <c r="Z22" s="343"/>
      <c r="AA22" s="343"/>
      <c r="AB22" s="297" t="s">
        <v>479</v>
      </c>
      <c r="AC22" s="340" t="s">
        <v>489</v>
      </c>
      <c r="AD22" s="340" t="s">
        <v>490</v>
      </c>
      <c r="AE22" s="340" t="s">
        <v>498</v>
      </c>
      <c r="AF22" s="340">
        <v>5</v>
      </c>
      <c r="AG22" s="299" t="s">
        <v>483</v>
      </c>
    </row>
    <row r="23" spans="1:33" ht="20.100000000000001" customHeight="1" x14ac:dyDescent="0.15">
      <c r="A23" s="7"/>
      <c r="B23" s="341"/>
      <c r="C23" s="342"/>
      <c r="D23" s="342"/>
      <c r="E23" s="342"/>
      <c r="G23" s="413"/>
      <c r="H23" s="413"/>
      <c r="I23" s="413"/>
      <c r="J23" s="413"/>
      <c r="K23" s="413"/>
      <c r="L23" s="413"/>
      <c r="M23" s="413"/>
      <c r="N23" s="344"/>
      <c r="O23" s="345"/>
      <c r="P23" s="12">
        <v>0</v>
      </c>
      <c r="Q23" s="22" t="s">
        <v>510</v>
      </c>
      <c r="R23" s="12">
        <v>0</v>
      </c>
      <c r="S23" s="345"/>
      <c r="T23" s="344"/>
      <c r="U23" s="343"/>
      <c r="V23" s="343"/>
      <c r="W23" s="343"/>
      <c r="X23" s="343"/>
      <c r="Y23" s="343"/>
      <c r="Z23" s="343"/>
      <c r="AA23" s="343"/>
      <c r="AB23" s="297"/>
      <c r="AC23" s="340"/>
      <c r="AD23" s="340"/>
      <c r="AE23" s="340"/>
      <c r="AF23" s="340"/>
      <c r="AG23" s="299"/>
    </row>
    <row r="24" spans="1:33" ht="20.100000000000001" customHeight="1" x14ac:dyDescent="0.15">
      <c r="A24" s="7"/>
      <c r="B24" s="44"/>
      <c r="C24" s="29"/>
      <c r="D24" s="29"/>
      <c r="E24" s="29"/>
      <c r="G24" s="45"/>
      <c r="H24" s="45"/>
      <c r="I24" s="45"/>
      <c r="J24" s="45"/>
      <c r="K24" s="45"/>
      <c r="L24" s="45"/>
      <c r="M24" s="45"/>
      <c r="N24" s="118"/>
      <c r="O24" s="119"/>
      <c r="P24" s="12"/>
      <c r="Q24" s="10"/>
      <c r="R24" s="27"/>
      <c r="S24" s="119"/>
      <c r="T24" s="118"/>
      <c r="U24" s="45"/>
      <c r="V24" s="45"/>
      <c r="W24" s="45"/>
      <c r="X24" s="45"/>
      <c r="Y24" s="45"/>
      <c r="Z24" s="45"/>
      <c r="AA24" s="45"/>
      <c r="AB24" s="101"/>
      <c r="AC24" s="24"/>
      <c r="AD24" s="24"/>
      <c r="AE24" s="25"/>
      <c r="AF24" s="25"/>
      <c r="AG24" s="93"/>
    </row>
    <row r="25" spans="1:33" ht="20.100000000000001" customHeight="1" x14ac:dyDescent="0.15">
      <c r="A25" s="7"/>
      <c r="B25" s="341" t="s">
        <v>500</v>
      </c>
      <c r="C25" s="342">
        <v>0.47916666666666669</v>
      </c>
      <c r="D25" s="342"/>
      <c r="E25" s="342"/>
      <c r="G25" s="343" t="str">
        <f>S7</f>
        <v>小山三小　ＦＣ</v>
      </c>
      <c r="H25" s="343"/>
      <c r="I25" s="343"/>
      <c r="J25" s="343"/>
      <c r="K25" s="343"/>
      <c r="L25" s="343"/>
      <c r="M25" s="343"/>
      <c r="N25" s="344">
        <f>P25+P26</f>
        <v>0</v>
      </c>
      <c r="O25" s="345" t="s">
        <v>486</v>
      </c>
      <c r="P25" s="12">
        <v>0</v>
      </c>
      <c r="Q25" s="22" t="s">
        <v>510</v>
      </c>
      <c r="R25" s="12">
        <v>0</v>
      </c>
      <c r="S25" s="345" t="s">
        <v>488</v>
      </c>
      <c r="T25" s="344">
        <f>R25+R26</f>
        <v>0</v>
      </c>
      <c r="U25" s="343" t="str">
        <f>AA7</f>
        <v>北押原ＦＣ</v>
      </c>
      <c r="V25" s="343"/>
      <c r="W25" s="343"/>
      <c r="X25" s="343"/>
      <c r="Y25" s="343"/>
      <c r="Z25" s="343"/>
      <c r="AA25" s="343"/>
      <c r="AB25" s="297" t="s">
        <v>479</v>
      </c>
      <c r="AC25" s="340" t="s">
        <v>496</v>
      </c>
      <c r="AD25" s="340" t="s">
        <v>497</v>
      </c>
      <c r="AE25" s="340" t="s">
        <v>495</v>
      </c>
      <c r="AF25" s="340">
        <v>2</v>
      </c>
      <c r="AG25" s="299" t="s">
        <v>483</v>
      </c>
    </row>
    <row r="26" spans="1:33" ht="20.100000000000001" customHeight="1" x14ac:dyDescent="0.15">
      <c r="A26" s="7"/>
      <c r="B26" s="341"/>
      <c r="C26" s="342"/>
      <c r="D26" s="342"/>
      <c r="E26" s="342"/>
      <c r="G26" s="343"/>
      <c r="H26" s="343"/>
      <c r="I26" s="343"/>
      <c r="J26" s="343"/>
      <c r="K26" s="343"/>
      <c r="L26" s="343"/>
      <c r="M26" s="343"/>
      <c r="N26" s="344"/>
      <c r="O26" s="345"/>
      <c r="P26" s="12">
        <v>0</v>
      </c>
      <c r="Q26" s="22" t="s">
        <v>510</v>
      </c>
      <c r="R26" s="12">
        <v>0</v>
      </c>
      <c r="S26" s="345"/>
      <c r="T26" s="344"/>
      <c r="U26" s="343"/>
      <c r="V26" s="343"/>
      <c r="W26" s="343"/>
      <c r="X26" s="343"/>
      <c r="Y26" s="343"/>
      <c r="Z26" s="343"/>
      <c r="AA26" s="343"/>
      <c r="AB26" s="297"/>
      <c r="AC26" s="340"/>
      <c r="AD26" s="340"/>
      <c r="AE26" s="340"/>
      <c r="AF26" s="340"/>
      <c r="AG26" s="299"/>
    </row>
    <row r="27" spans="1:33" ht="20.100000000000001" customHeight="1" x14ac:dyDescent="0.15">
      <c r="A27" s="7"/>
      <c r="C27" s="16"/>
      <c r="D27" s="16"/>
      <c r="E27" s="15"/>
      <c r="G27" s="45"/>
      <c r="H27" s="45"/>
      <c r="I27" s="10"/>
      <c r="J27" s="10"/>
      <c r="K27" s="45"/>
      <c r="L27" s="45"/>
      <c r="M27" s="10"/>
      <c r="N27" s="27"/>
      <c r="O27" s="45"/>
      <c r="P27" s="12"/>
      <c r="Q27" s="10"/>
      <c r="R27" s="27"/>
      <c r="S27" s="10"/>
      <c r="T27" s="12"/>
      <c r="U27" s="45"/>
      <c r="V27" s="10"/>
      <c r="W27" s="10"/>
      <c r="X27" s="45"/>
      <c r="Y27" s="45"/>
      <c r="Z27" s="10"/>
      <c r="AA27" s="10"/>
      <c r="AB27" s="101"/>
      <c r="AC27" s="24"/>
      <c r="AD27" s="24"/>
      <c r="AE27" s="25"/>
      <c r="AF27" s="25"/>
      <c r="AG27" s="93"/>
    </row>
    <row r="28" spans="1:33" ht="20.100000000000001" customHeight="1" x14ac:dyDescent="0.15">
      <c r="A28" s="7"/>
      <c r="B28" s="341" t="s">
        <v>501</v>
      </c>
      <c r="C28" s="342">
        <v>0.50694444444444442</v>
      </c>
      <c r="D28" s="342"/>
      <c r="E28" s="342"/>
      <c r="G28" s="343" t="str">
        <f>J7</f>
        <v>鹿沼東光ＦＣ</v>
      </c>
      <c r="H28" s="343"/>
      <c r="I28" s="343"/>
      <c r="J28" s="343"/>
      <c r="K28" s="343"/>
      <c r="L28" s="343"/>
      <c r="M28" s="343"/>
      <c r="N28" s="344">
        <f>P28+P29</f>
        <v>0</v>
      </c>
      <c r="O28" s="345" t="s">
        <v>486</v>
      </c>
      <c r="P28" s="12">
        <v>0</v>
      </c>
      <c r="Q28" s="22" t="s">
        <v>510</v>
      </c>
      <c r="R28" s="12">
        <v>0</v>
      </c>
      <c r="S28" s="345" t="s">
        <v>488</v>
      </c>
      <c r="T28" s="344">
        <f>R28+R29</f>
        <v>0</v>
      </c>
      <c r="U28" s="343" t="str">
        <f>N7</f>
        <v>間東ＦＣミラクルズ</v>
      </c>
      <c r="V28" s="343"/>
      <c r="W28" s="343"/>
      <c r="X28" s="343"/>
      <c r="Y28" s="343"/>
      <c r="Z28" s="343"/>
      <c r="AA28" s="343"/>
      <c r="AB28" s="297" t="s">
        <v>479</v>
      </c>
      <c r="AC28" s="340" t="s">
        <v>498</v>
      </c>
      <c r="AD28" s="340" t="s">
        <v>489</v>
      </c>
      <c r="AE28" s="340" t="s">
        <v>490</v>
      </c>
      <c r="AF28" s="340">
        <v>4</v>
      </c>
      <c r="AG28" s="299" t="s">
        <v>483</v>
      </c>
    </row>
    <row r="29" spans="1:33" ht="20.100000000000001" customHeight="1" x14ac:dyDescent="0.15">
      <c r="A29" s="7"/>
      <c r="B29" s="341"/>
      <c r="C29" s="342"/>
      <c r="D29" s="342"/>
      <c r="E29" s="342"/>
      <c r="G29" s="343"/>
      <c r="H29" s="343"/>
      <c r="I29" s="343"/>
      <c r="J29" s="343"/>
      <c r="K29" s="343"/>
      <c r="L29" s="343"/>
      <c r="M29" s="343"/>
      <c r="N29" s="344"/>
      <c r="O29" s="345"/>
      <c r="P29" s="12">
        <v>0</v>
      </c>
      <c r="Q29" s="22" t="s">
        <v>510</v>
      </c>
      <c r="R29" s="12">
        <v>0</v>
      </c>
      <c r="S29" s="345"/>
      <c r="T29" s="344"/>
      <c r="U29" s="343"/>
      <c r="V29" s="343"/>
      <c r="W29" s="343"/>
      <c r="X29" s="343"/>
      <c r="Y29" s="343"/>
      <c r="Z29" s="343"/>
      <c r="AA29" s="343"/>
      <c r="AB29" s="297"/>
      <c r="AC29" s="340"/>
      <c r="AD29" s="340"/>
      <c r="AE29" s="340"/>
      <c r="AF29" s="340"/>
      <c r="AG29" s="299"/>
    </row>
    <row r="30" spans="1:33" ht="20.100000000000001" customHeight="1" x14ac:dyDescent="0.15">
      <c r="A30" s="7"/>
      <c r="C30" s="16"/>
      <c r="D30" s="16"/>
      <c r="E30" s="15"/>
      <c r="G30" s="45"/>
      <c r="H30" s="45"/>
      <c r="I30" s="10"/>
      <c r="J30" s="10"/>
      <c r="K30" s="45"/>
      <c r="L30" s="45"/>
      <c r="M30" s="10"/>
      <c r="N30" s="27"/>
      <c r="O30" s="45"/>
      <c r="P30" s="12"/>
      <c r="Q30" s="10"/>
      <c r="R30" s="27"/>
      <c r="S30" s="10"/>
      <c r="T30" s="12"/>
      <c r="U30" s="45"/>
      <c r="V30" s="10"/>
      <c r="W30" s="10"/>
      <c r="X30" s="45"/>
      <c r="Y30" s="45"/>
      <c r="Z30" s="10"/>
      <c r="AA30" s="10"/>
      <c r="AB30" s="101"/>
      <c r="AC30" s="86"/>
      <c r="AD30" s="24"/>
      <c r="AE30" s="24"/>
      <c r="AF30" s="25"/>
      <c r="AG30" s="102"/>
    </row>
    <row r="31" spans="1:33" ht="20.100000000000001" customHeight="1" x14ac:dyDescent="0.15">
      <c r="A31" s="7"/>
      <c r="B31" s="341" t="s">
        <v>502</v>
      </c>
      <c r="C31" s="342">
        <v>0.53472222222222221</v>
      </c>
      <c r="D31" s="342"/>
      <c r="E31" s="342"/>
      <c r="G31" s="343" t="str">
        <f>W7</f>
        <v>小山ウエストＪＦＣ</v>
      </c>
      <c r="H31" s="343"/>
      <c r="I31" s="343"/>
      <c r="J31" s="343"/>
      <c r="K31" s="343"/>
      <c r="L31" s="343"/>
      <c r="M31" s="343"/>
      <c r="N31" s="344">
        <f>P31+P32</f>
        <v>0</v>
      </c>
      <c r="O31" s="345" t="s">
        <v>486</v>
      </c>
      <c r="P31" s="12">
        <v>0</v>
      </c>
      <c r="Q31" s="22" t="s">
        <v>510</v>
      </c>
      <c r="R31" s="12">
        <v>0</v>
      </c>
      <c r="S31" s="345" t="s">
        <v>488</v>
      </c>
      <c r="T31" s="344">
        <f>R31+R32</f>
        <v>0</v>
      </c>
      <c r="U31" s="343" t="str">
        <f>AA7</f>
        <v>北押原ＦＣ</v>
      </c>
      <c r="V31" s="343"/>
      <c r="W31" s="343"/>
      <c r="X31" s="343"/>
      <c r="Y31" s="343"/>
      <c r="Z31" s="343"/>
      <c r="AA31" s="343"/>
      <c r="AB31" s="297" t="s">
        <v>479</v>
      </c>
      <c r="AC31" s="340" t="s">
        <v>495</v>
      </c>
      <c r="AD31" s="340" t="s">
        <v>496</v>
      </c>
      <c r="AE31" s="340" t="s">
        <v>497</v>
      </c>
      <c r="AF31" s="340">
        <v>1</v>
      </c>
      <c r="AG31" s="299" t="s">
        <v>483</v>
      </c>
    </row>
    <row r="32" spans="1:33" ht="20.100000000000001" customHeight="1" x14ac:dyDescent="0.15">
      <c r="A32" s="7"/>
      <c r="B32" s="341"/>
      <c r="C32" s="342"/>
      <c r="D32" s="342"/>
      <c r="E32" s="342"/>
      <c r="G32" s="343"/>
      <c r="H32" s="343"/>
      <c r="I32" s="343"/>
      <c r="J32" s="343"/>
      <c r="K32" s="343"/>
      <c r="L32" s="343"/>
      <c r="M32" s="343"/>
      <c r="N32" s="344"/>
      <c r="O32" s="345"/>
      <c r="P32" s="12">
        <v>0</v>
      </c>
      <c r="Q32" s="22" t="s">
        <v>510</v>
      </c>
      <c r="R32" s="12">
        <v>0</v>
      </c>
      <c r="S32" s="345"/>
      <c r="T32" s="344"/>
      <c r="U32" s="343"/>
      <c r="V32" s="343"/>
      <c r="W32" s="343"/>
      <c r="X32" s="343"/>
      <c r="Y32" s="343"/>
      <c r="Z32" s="343"/>
      <c r="AA32" s="343"/>
      <c r="AB32" s="297"/>
      <c r="AC32" s="340"/>
      <c r="AD32" s="340"/>
      <c r="AE32" s="340"/>
      <c r="AF32" s="340"/>
      <c r="AG32" s="299"/>
    </row>
    <row r="33" spans="1:33" ht="20.100000000000001" customHeight="1" x14ac:dyDescent="0.15">
      <c r="B33" s="44"/>
      <c r="C33" s="23"/>
      <c r="D33" s="23"/>
      <c r="E33" s="23"/>
      <c r="G33" s="45"/>
      <c r="H33" s="45"/>
      <c r="I33" s="45"/>
      <c r="J33" s="45"/>
      <c r="K33" s="45"/>
      <c r="L33" s="45"/>
      <c r="M33" s="45"/>
      <c r="N33" s="21"/>
      <c r="O33" s="119"/>
      <c r="P33" s="45"/>
      <c r="Q33" s="22"/>
      <c r="R33" s="10"/>
      <c r="S33" s="119"/>
      <c r="T33" s="21"/>
      <c r="U33" s="45"/>
      <c r="V33" s="45"/>
      <c r="W33" s="45"/>
      <c r="X33" s="45"/>
      <c r="Y33" s="45"/>
      <c r="Z33" s="45"/>
      <c r="AA33" s="45"/>
      <c r="AB33" s="86"/>
      <c r="AC33" s="86"/>
      <c r="AF33" s="86"/>
      <c r="AG33" s="86"/>
    </row>
    <row r="34" spans="1:33" ht="20.100000000000001" customHeight="1" x14ac:dyDescent="0.15">
      <c r="C34" s="304" t="str">
        <f>J3</f>
        <v>I</v>
      </c>
      <c r="D34" s="305"/>
      <c r="E34" s="305"/>
      <c r="F34" s="306"/>
      <c r="G34" s="383" t="str">
        <f>C36</f>
        <v>宇大附属小サッカースポーツ少年団</v>
      </c>
      <c r="H34" s="384"/>
      <c r="I34" s="316" t="str">
        <f>C38</f>
        <v>鹿沼東光ＦＣ</v>
      </c>
      <c r="J34" s="317"/>
      <c r="K34" s="336" t="str">
        <f>C40</f>
        <v>間東ＦＣミラクルズ</v>
      </c>
      <c r="L34" s="337"/>
      <c r="M34" s="324" t="s">
        <v>503</v>
      </c>
      <c r="N34" s="324" t="s">
        <v>504</v>
      </c>
      <c r="O34" s="324" t="s">
        <v>511</v>
      </c>
      <c r="P34" s="324" t="s">
        <v>505</v>
      </c>
      <c r="R34" s="326" t="str">
        <f>W3</f>
        <v>II</v>
      </c>
      <c r="S34" s="327"/>
      <c r="T34" s="327"/>
      <c r="U34" s="328"/>
      <c r="V34" s="316" t="str">
        <f>R36</f>
        <v>小山三小　ＦＣ</v>
      </c>
      <c r="W34" s="317"/>
      <c r="X34" s="336" t="str">
        <f>R38</f>
        <v>小山ウエストＪＦＣ</v>
      </c>
      <c r="Y34" s="337"/>
      <c r="Z34" s="316" t="str">
        <f>R40</f>
        <v>北押原ＦＣ</v>
      </c>
      <c r="AA34" s="317"/>
      <c r="AB34" s="324" t="s">
        <v>503</v>
      </c>
      <c r="AC34" s="324" t="s">
        <v>504</v>
      </c>
      <c r="AD34" s="324" t="s">
        <v>511</v>
      </c>
      <c r="AE34" s="324" t="s">
        <v>505</v>
      </c>
    </row>
    <row r="35" spans="1:33" ht="20.100000000000001" customHeight="1" x14ac:dyDescent="0.15">
      <c r="C35" s="307"/>
      <c r="D35" s="308"/>
      <c r="E35" s="308"/>
      <c r="F35" s="309"/>
      <c r="G35" s="385"/>
      <c r="H35" s="386"/>
      <c r="I35" s="318"/>
      <c r="J35" s="319"/>
      <c r="K35" s="338"/>
      <c r="L35" s="339"/>
      <c r="M35" s="325"/>
      <c r="N35" s="325"/>
      <c r="O35" s="325"/>
      <c r="P35" s="325"/>
      <c r="R35" s="329"/>
      <c r="S35" s="330"/>
      <c r="T35" s="330"/>
      <c r="U35" s="331"/>
      <c r="V35" s="318"/>
      <c r="W35" s="319"/>
      <c r="X35" s="338"/>
      <c r="Y35" s="339"/>
      <c r="Z35" s="318"/>
      <c r="AA35" s="319"/>
      <c r="AB35" s="325"/>
      <c r="AC35" s="325"/>
      <c r="AD35" s="325"/>
      <c r="AE35" s="325"/>
    </row>
    <row r="36" spans="1:33" ht="20.100000000000001" customHeight="1" x14ac:dyDescent="0.15">
      <c r="C36" s="304" t="str">
        <f>F7</f>
        <v>宇大附属小サッカースポーツ少年団</v>
      </c>
      <c r="D36" s="305"/>
      <c r="E36" s="305"/>
      <c r="F36" s="306"/>
      <c r="G36" s="399"/>
      <c r="H36" s="400"/>
      <c r="I36" s="28">
        <f>N16</f>
        <v>0</v>
      </c>
      <c r="J36" s="28">
        <f>T16</f>
        <v>0</v>
      </c>
      <c r="K36" s="28">
        <f>N22</f>
        <v>0</v>
      </c>
      <c r="L36" s="28">
        <f>T22</f>
        <v>0</v>
      </c>
      <c r="M36" s="314">
        <f>COUNTIF(G37:L37,"○")*3+COUNTIF(G37:L37,"△")</f>
        <v>2</v>
      </c>
      <c r="N36" s="393">
        <f>O36-J36-L36</f>
        <v>0</v>
      </c>
      <c r="O36" s="393">
        <f>I36+K36</f>
        <v>0</v>
      </c>
      <c r="P36" s="395"/>
      <c r="R36" s="304" t="str">
        <f>S7</f>
        <v>小山三小　ＦＣ</v>
      </c>
      <c r="S36" s="305"/>
      <c r="T36" s="305"/>
      <c r="U36" s="306"/>
      <c r="V36" s="399"/>
      <c r="W36" s="400"/>
      <c r="X36" s="28">
        <f>N19</f>
        <v>0</v>
      </c>
      <c r="Y36" s="28">
        <f>T19</f>
        <v>0</v>
      </c>
      <c r="Z36" s="28">
        <f>N25</f>
        <v>0</v>
      </c>
      <c r="AA36" s="28">
        <f>T25</f>
        <v>0</v>
      </c>
      <c r="AB36" s="314">
        <f>COUNTIF(V37:AA37,"○")*3+COUNTIF(V37:AA37,"△")</f>
        <v>2</v>
      </c>
      <c r="AC36" s="393">
        <f>AD36-Y36-AA36</f>
        <v>0</v>
      </c>
      <c r="AD36" s="393">
        <f>X36+Z36</f>
        <v>0</v>
      </c>
      <c r="AE36" s="395"/>
    </row>
    <row r="37" spans="1:33" ht="20.100000000000001" customHeight="1" x14ac:dyDescent="0.15">
      <c r="C37" s="307"/>
      <c r="D37" s="308"/>
      <c r="E37" s="308"/>
      <c r="F37" s="309"/>
      <c r="G37" s="401"/>
      <c r="H37" s="402"/>
      <c r="I37" s="397" t="str">
        <f>IF(I36&gt;J36,"○",IF(I36&lt;J36,"×",IF(I36=J36,"△")))</f>
        <v>△</v>
      </c>
      <c r="J37" s="398"/>
      <c r="K37" s="397" t="str">
        <f>IF(K36&gt;L36,"○",IF(K36&lt;L36,"×",IF(K36=L36,"△")))</f>
        <v>△</v>
      </c>
      <c r="L37" s="398"/>
      <c r="M37" s="315"/>
      <c r="N37" s="394"/>
      <c r="O37" s="394"/>
      <c r="P37" s="396"/>
      <c r="R37" s="307"/>
      <c r="S37" s="308"/>
      <c r="T37" s="308"/>
      <c r="U37" s="309"/>
      <c r="V37" s="401"/>
      <c r="W37" s="402"/>
      <c r="X37" s="397" t="str">
        <f>IF(X36&gt;Y36,"○",IF(X36&lt;Y36,"×",IF(X36=Y36,"△")))</f>
        <v>△</v>
      </c>
      <c r="Y37" s="398"/>
      <c r="Z37" s="397" t="str">
        <f t="shared" ref="Z37" si="0">IF(Z36&gt;AA36,"○",IF(Z36&lt;AA36,"×",IF(Z36=AA36,"△")))</f>
        <v>△</v>
      </c>
      <c r="AA37" s="398"/>
      <c r="AB37" s="315"/>
      <c r="AC37" s="394"/>
      <c r="AD37" s="394"/>
      <c r="AE37" s="396"/>
    </row>
    <row r="38" spans="1:33" ht="20.100000000000001" customHeight="1" x14ac:dyDescent="0.15">
      <c r="C38" s="304" t="str">
        <f>J7</f>
        <v>鹿沼東光ＦＣ</v>
      </c>
      <c r="D38" s="305"/>
      <c r="E38" s="305"/>
      <c r="F38" s="306"/>
      <c r="G38" s="28">
        <f>J36</f>
        <v>0</v>
      </c>
      <c r="H38" s="28">
        <f>I36</f>
        <v>0</v>
      </c>
      <c r="I38" s="399"/>
      <c r="J38" s="400"/>
      <c r="K38" s="28">
        <f>N28</f>
        <v>0</v>
      </c>
      <c r="L38" s="28">
        <f>T28</f>
        <v>0</v>
      </c>
      <c r="M38" s="314">
        <f>COUNTIF(G39:L39,"○")*3+COUNTIF(G39:L39,"△")</f>
        <v>2</v>
      </c>
      <c r="N38" s="393">
        <f>O38-H38-L38</f>
        <v>0</v>
      </c>
      <c r="O38" s="393">
        <f>G38+K38</f>
        <v>0</v>
      </c>
      <c r="P38" s="395"/>
      <c r="R38" s="304" t="str">
        <f>W7</f>
        <v>小山ウエストＪＦＣ</v>
      </c>
      <c r="S38" s="305"/>
      <c r="T38" s="305"/>
      <c r="U38" s="306"/>
      <c r="V38" s="28">
        <f>Y36</f>
        <v>0</v>
      </c>
      <c r="W38" s="28">
        <f>X36</f>
        <v>0</v>
      </c>
      <c r="X38" s="399"/>
      <c r="Y38" s="400"/>
      <c r="Z38" s="28">
        <f>N31</f>
        <v>0</v>
      </c>
      <c r="AA38" s="28">
        <f>T31</f>
        <v>0</v>
      </c>
      <c r="AB38" s="314">
        <f>COUNTIF(V39:AA39,"○")*3+COUNTIF(V39:AA39,"△")</f>
        <v>2</v>
      </c>
      <c r="AC38" s="393">
        <f>AD38-W38-AA38</f>
        <v>0</v>
      </c>
      <c r="AD38" s="393">
        <f>V38+Z38</f>
        <v>0</v>
      </c>
      <c r="AE38" s="395"/>
    </row>
    <row r="39" spans="1:33" ht="20.100000000000001" customHeight="1" x14ac:dyDescent="0.15">
      <c r="C39" s="307"/>
      <c r="D39" s="308"/>
      <c r="E39" s="308"/>
      <c r="F39" s="309"/>
      <c r="G39" s="397" t="str">
        <f>IF(G38&gt;H38,"○",IF(G38&lt;H38,"×",IF(G38=H38,"△")))</f>
        <v>△</v>
      </c>
      <c r="H39" s="398"/>
      <c r="I39" s="401"/>
      <c r="J39" s="402"/>
      <c r="K39" s="397" t="str">
        <f>IF(K38&gt;L38,"○",IF(K38&lt;L38,"×",IF(K38=L38,"△")))</f>
        <v>△</v>
      </c>
      <c r="L39" s="398"/>
      <c r="M39" s="315"/>
      <c r="N39" s="394"/>
      <c r="O39" s="394"/>
      <c r="P39" s="396"/>
      <c r="R39" s="307"/>
      <c r="S39" s="308"/>
      <c r="T39" s="308"/>
      <c r="U39" s="309"/>
      <c r="V39" s="397" t="str">
        <f>IF(V38&gt;W38,"○",IF(V38&lt;W38,"×",IF(V38=W38,"△")))</f>
        <v>△</v>
      </c>
      <c r="W39" s="398"/>
      <c r="X39" s="401"/>
      <c r="Y39" s="402"/>
      <c r="Z39" s="397" t="str">
        <f t="shared" ref="Z39" si="1">IF(Z38&gt;AA38,"○",IF(Z38&lt;AA38,"×",IF(Z38=AA38,"△")))</f>
        <v>△</v>
      </c>
      <c r="AA39" s="398"/>
      <c r="AB39" s="315"/>
      <c r="AC39" s="394"/>
      <c r="AD39" s="394"/>
      <c r="AE39" s="396"/>
    </row>
    <row r="40" spans="1:33" ht="20.100000000000001" customHeight="1" x14ac:dyDescent="0.15">
      <c r="C40" s="304" t="str">
        <f>N7</f>
        <v>間東ＦＣミラクルズ</v>
      </c>
      <c r="D40" s="305"/>
      <c r="E40" s="305"/>
      <c r="F40" s="306"/>
      <c r="G40" s="28">
        <f>L36</f>
        <v>0</v>
      </c>
      <c r="H40" s="28">
        <f>K36</f>
        <v>0</v>
      </c>
      <c r="I40" s="28">
        <f>L38</f>
        <v>0</v>
      </c>
      <c r="J40" s="28">
        <f>K38</f>
        <v>0</v>
      </c>
      <c r="K40" s="399"/>
      <c r="L40" s="400"/>
      <c r="M40" s="314">
        <f>COUNTIF(G41:L41,"○")*3+COUNTIF(G41:L41,"△")</f>
        <v>2</v>
      </c>
      <c r="N40" s="393">
        <f>O40-H40-J40</f>
        <v>0</v>
      </c>
      <c r="O40" s="393">
        <f>G40+I40</f>
        <v>0</v>
      </c>
      <c r="P40" s="395"/>
      <c r="R40" s="304" t="str">
        <f>AA7</f>
        <v>北押原ＦＣ</v>
      </c>
      <c r="S40" s="305"/>
      <c r="T40" s="305"/>
      <c r="U40" s="306"/>
      <c r="V40" s="28">
        <f>AA36</f>
        <v>0</v>
      </c>
      <c r="W40" s="28">
        <f>Z36</f>
        <v>0</v>
      </c>
      <c r="X40" s="28">
        <f>AA38</f>
        <v>0</v>
      </c>
      <c r="Y40" s="28">
        <f>Z38</f>
        <v>0</v>
      </c>
      <c r="Z40" s="399"/>
      <c r="AA40" s="400"/>
      <c r="AB40" s="314">
        <f>COUNTIF(V41:AA41,"○")*3+COUNTIF(V41:AA41,"△")</f>
        <v>2</v>
      </c>
      <c r="AC40" s="393">
        <f>AD40-W40-Y40</f>
        <v>0</v>
      </c>
      <c r="AD40" s="393">
        <f>V40+X40</f>
        <v>0</v>
      </c>
      <c r="AE40" s="395"/>
    </row>
    <row r="41" spans="1:33" ht="20.100000000000001" customHeight="1" x14ac:dyDescent="0.15">
      <c r="C41" s="307"/>
      <c r="D41" s="308"/>
      <c r="E41" s="308"/>
      <c r="F41" s="309"/>
      <c r="G41" s="397" t="str">
        <f>IF(G40&gt;H40,"○",IF(G40&lt;H40,"×",IF(G40=H40,"△")))</f>
        <v>△</v>
      </c>
      <c r="H41" s="398"/>
      <c r="I41" s="397" t="str">
        <f>IF(I40&gt;J40,"○",IF(I40&lt;J40,"×",IF(I40=J40,"△")))</f>
        <v>△</v>
      </c>
      <c r="J41" s="398"/>
      <c r="K41" s="401"/>
      <c r="L41" s="402"/>
      <c r="M41" s="315"/>
      <c r="N41" s="394"/>
      <c r="O41" s="394"/>
      <c r="P41" s="396"/>
      <c r="R41" s="307"/>
      <c r="S41" s="308"/>
      <c r="T41" s="308"/>
      <c r="U41" s="309"/>
      <c r="V41" s="397" t="str">
        <f>IF(V40&gt;W40,"○",IF(V40&lt;W40,"×",IF(V40=W40,"△")))</f>
        <v>△</v>
      </c>
      <c r="W41" s="398"/>
      <c r="X41" s="397" t="str">
        <f>IF(X40&gt;Y40,"○",IF(X40&lt;Y40,"×",IF(X40=Y40,"△")))</f>
        <v>△</v>
      </c>
      <c r="Y41" s="398"/>
      <c r="Z41" s="401"/>
      <c r="AA41" s="402"/>
      <c r="AB41" s="315"/>
      <c r="AC41" s="394"/>
      <c r="AD41" s="394"/>
      <c r="AE41" s="396"/>
    </row>
    <row r="42" spans="1:33" ht="20.100000000000001" customHeight="1" x14ac:dyDescent="0.15"/>
    <row r="43" spans="1:33" ht="20.100000000000001" customHeight="1" x14ac:dyDescent="0.15"/>
    <row r="44" spans="1:33" ht="21.95" customHeight="1" x14ac:dyDescent="0.15">
      <c r="A44" s="354" t="str">
        <f>U12組合せ①!B3</f>
        <v>■第1日  2月26日  一次リーグ</v>
      </c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N44" s="355" t="s">
        <v>540</v>
      </c>
      <c r="O44" s="355"/>
      <c r="P44" s="355"/>
      <c r="Q44" s="355"/>
      <c r="R44" s="355"/>
      <c r="T44" s="356" t="s">
        <v>541</v>
      </c>
      <c r="U44" s="356"/>
      <c r="V44" s="356"/>
      <c r="W44" s="356"/>
      <c r="X44" s="357" t="str">
        <f>U12組合せ①!T20</f>
        <v>城見ヶ丘運動公園A</v>
      </c>
      <c r="Y44" s="357"/>
      <c r="Z44" s="357"/>
      <c r="AA44" s="357"/>
      <c r="AB44" s="357"/>
      <c r="AC44" s="357"/>
      <c r="AD44" s="357"/>
      <c r="AE44" s="357"/>
      <c r="AF44" s="357"/>
      <c r="AG44" s="357"/>
    </row>
    <row r="45" spans="1:33" ht="20.100000000000001" customHeight="1" x14ac:dyDescent="0.15">
      <c r="A45" s="117"/>
      <c r="B45" s="117"/>
      <c r="C45" s="117"/>
      <c r="D45" s="117"/>
      <c r="E45" s="117"/>
      <c r="F45" s="117"/>
      <c r="G45" s="117"/>
      <c r="H45" s="14"/>
      <c r="I45" s="115"/>
      <c r="J45" s="115"/>
      <c r="K45" s="115"/>
      <c r="L45" s="115"/>
      <c r="N45" s="115"/>
      <c r="O45" s="115"/>
      <c r="P45" s="115"/>
      <c r="Q45" s="115"/>
      <c r="R45" s="115"/>
      <c r="T45" s="87"/>
      <c r="U45" s="87"/>
      <c r="V45" s="87"/>
      <c r="W45" s="87"/>
      <c r="X45" s="116"/>
      <c r="Y45" s="116"/>
      <c r="AA45" s="20"/>
      <c r="AB45" s="100"/>
      <c r="AC45" s="100"/>
      <c r="AD45" s="100"/>
      <c r="AE45" s="100"/>
      <c r="AF45" s="100"/>
      <c r="AG45" s="100"/>
    </row>
    <row r="46" spans="1:33" ht="20.100000000000001" customHeight="1" x14ac:dyDescent="0.15">
      <c r="F46" s="29"/>
      <c r="J46" s="358" t="s">
        <v>542</v>
      </c>
      <c r="K46" s="358"/>
      <c r="W46" s="358" t="s">
        <v>543</v>
      </c>
      <c r="X46" s="358"/>
      <c r="Z46" s="20"/>
      <c r="AA46" s="20"/>
      <c r="AB46" s="100"/>
      <c r="AC46" s="100"/>
      <c r="AD46" s="100"/>
      <c r="AE46" s="100"/>
      <c r="AF46" s="100"/>
      <c r="AG46" s="100"/>
    </row>
    <row r="47" spans="1:33" ht="20.100000000000001" customHeight="1" x14ac:dyDescent="0.15">
      <c r="G47" s="2"/>
      <c r="H47" s="2"/>
      <c r="I47" s="2"/>
      <c r="J47" s="3"/>
      <c r="K47" s="2"/>
      <c r="L47" s="2"/>
      <c r="M47" s="2"/>
      <c r="N47" s="2"/>
      <c r="T47" s="2"/>
      <c r="U47" s="2"/>
      <c r="V47" s="2"/>
      <c r="W47" s="2"/>
      <c r="X47" s="19"/>
      <c r="Y47" s="2"/>
      <c r="Z47" s="20"/>
      <c r="AA47" s="20"/>
      <c r="AB47" s="100"/>
      <c r="AC47" s="100"/>
      <c r="AD47" s="100"/>
      <c r="AE47" s="100"/>
      <c r="AF47" s="100"/>
      <c r="AG47" s="100"/>
    </row>
    <row r="48" spans="1:33" ht="20.100000000000001" customHeight="1" x14ac:dyDescent="0.15">
      <c r="F48" s="4"/>
      <c r="H48" s="5"/>
      <c r="J48" s="6"/>
      <c r="K48" s="5"/>
      <c r="N48" s="4"/>
      <c r="S48" s="4"/>
      <c r="V48" s="5"/>
      <c r="W48" s="6"/>
      <c r="Y48" s="5"/>
      <c r="Z48" s="5"/>
      <c r="AA48" s="6"/>
      <c r="AB48" s="17"/>
    </row>
    <row r="49" spans="1:33" ht="20.100000000000001" customHeight="1" x14ac:dyDescent="0.15">
      <c r="B49" s="359"/>
      <c r="C49" s="359"/>
      <c r="D49" s="7"/>
      <c r="E49" s="7"/>
      <c r="F49" s="250">
        <v>1</v>
      </c>
      <c r="G49" s="250"/>
      <c r="H49" s="11"/>
      <c r="I49" s="11"/>
      <c r="J49" s="250">
        <v>2</v>
      </c>
      <c r="K49" s="250"/>
      <c r="L49" s="11"/>
      <c r="M49" s="11"/>
      <c r="N49" s="250">
        <v>3</v>
      </c>
      <c r="O49" s="250"/>
      <c r="P49" s="26"/>
      <c r="Q49" s="11"/>
      <c r="R49" s="11"/>
      <c r="S49" s="250">
        <v>4</v>
      </c>
      <c r="T49" s="250"/>
      <c r="U49" s="11"/>
      <c r="V49" s="11"/>
      <c r="W49" s="250">
        <v>5</v>
      </c>
      <c r="X49" s="250"/>
      <c r="Y49" s="11"/>
      <c r="Z49" s="11"/>
      <c r="AA49" s="250">
        <v>6</v>
      </c>
      <c r="AB49" s="250"/>
      <c r="AC49" s="7"/>
      <c r="AD49" s="7"/>
      <c r="AE49" s="360"/>
      <c r="AF49" s="361"/>
    </row>
    <row r="50" spans="1:33" ht="20.100000000000001" customHeight="1" x14ac:dyDescent="0.15">
      <c r="B50" s="347"/>
      <c r="C50" s="347"/>
      <c r="D50" s="8"/>
      <c r="E50" s="8"/>
      <c r="F50" s="351" t="str">
        <f>U12組合せ①!U24</f>
        <v>栃木Ｃｈａｒｍｅ．Ｆ．Ｃ</v>
      </c>
      <c r="G50" s="351"/>
      <c r="H50" s="8"/>
      <c r="I50" s="8"/>
      <c r="J50" s="411" t="str">
        <f>U12組合せ①!W24</f>
        <v>犬伏フットボールクラブ</v>
      </c>
      <c r="K50" s="411"/>
      <c r="L50" s="8"/>
      <c r="M50" s="8"/>
      <c r="N50" s="351" t="str">
        <f>U12組合せ①!Y24</f>
        <v>豊郷ジュニアフットボールクラブ宇都宮</v>
      </c>
      <c r="O50" s="351"/>
      <c r="P50" s="9"/>
      <c r="Q50" s="8"/>
      <c r="R50" s="8"/>
      <c r="S50" s="411" t="str">
        <f>U12組合せ①!AB24</f>
        <v>稲村フットボールクラブ</v>
      </c>
      <c r="T50" s="411"/>
      <c r="U50" s="8"/>
      <c r="V50" s="8"/>
      <c r="W50" s="350" t="str">
        <f>U12組合せ①!AD24</f>
        <v>ＦＣみらい P</v>
      </c>
      <c r="X50" s="350"/>
      <c r="Y50" s="8"/>
      <c r="Z50" s="8"/>
      <c r="AA50" s="350" t="str">
        <f>U12組合せ①!AF24</f>
        <v>ＪＦＣアミスタ市貝</v>
      </c>
      <c r="AB50" s="350"/>
      <c r="AC50" s="8"/>
      <c r="AD50" s="8"/>
      <c r="AE50" s="352"/>
      <c r="AF50" s="353"/>
    </row>
    <row r="51" spans="1:33" ht="20.100000000000001" customHeight="1" x14ac:dyDescent="0.15">
      <c r="B51" s="347"/>
      <c r="C51" s="347"/>
      <c r="D51" s="8"/>
      <c r="E51" s="8"/>
      <c r="F51" s="351"/>
      <c r="G51" s="351"/>
      <c r="H51" s="8"/>
      <c r="I51" s="8"/>
      <c r="J51" s="411"/>
      <c r="K51" s="411"/>
      <c r="L51" s="8"/>
      <c r="M51" s="8"/>
      <c r="N51" s="351"/>
      <c r="O51" s="351"/>
      <c r="P51" s="9"/>
      <c r="Q51" s="8"/>
      <c r="R51" s="8"/>
      <c r="S51" s="411"/>
      <c r="T51" s="411"/>
      <c r="U51" s="8"/>
      <c r="V51" s="8"/>
      <c r="W51" s="350"/>
      <c r="X51" s="350"/>
      <c r="Y51" s="8"/>
      <c r="Z51" s="8"/>
      <c r="AA51" s="350"/>
      <c r="AB51" s="350"/>
      <c r="AC51" s="8"/>
      <c r="AD51" s="8"/>
      <c r="AE51" s="352"/>
      <c r="AF51" s="353"/>
    </row>
    <row r="52" spans="1:33" ht="20.100000000000001" customHeight="1" x14ac:dyDescent="0.15">
      <c r="B52" s="347"/>
      <c r="C52" s="347"/>
      <c r="D52" s="8"/>
      <c r="E52" s="8"/>
      <c r="F52" s="351"/>
      <c r="G52" s="351"/>
      <c r="H52" s="8"/>
      <c r="I52" s="8"/>
      <c r="J52" s="411"/>
      <c r="K52" s="411"/>
      <c r="L52" s="8"/>
      <c r="M52" s="8"/>
      <c r="N52" s="351"/>
      <c r="O52" s="351"/>
      <c r="P52" s="9"/>
      <c r="Q52" s="8"/>
      <c r="R52" s="8"/>
      <c r="S52" s="411"/>
      <c r="T52" s="411"/>
      <c r="U52" s="8"/>
      <c r="V52" s="8"/>
      <c r="W52" s="350"/>
      <c r="X52" s="350"/>
      <c r="Y52" s="8"/>
      <c r="Z52" s="8"/>
      <c r="AA52" s="350"/>
      <c r="AB52" s="350"/>
      <c r="AC52" s="8"/>
      <c r="AD52" s="8"/>
      <c r="AE52" s="352"/>
      <c r="AF52" s="353"/>
    </row>
    <row r="53" spans="1:33" ht="20.100000000000001" customHeight="1" x14ac:dyDescent="0.15">
      <c r="B53" s="347"/>
      <c r="C53" s="347"/>
      <c r="D53" s="8"/>
      <c r="E53" s="8"/>
      <c r="F53" s="351"/>
      <c r="G53" s="351"/>
      <c r="H53" s="8"/>
      <c r="I53" s="8"/>
      <c r="J53" s="411"/>
      <c r="K53" s="411"/>
      <c r="L53" s="8"/>
      <c r="M53" s="8"/>
      <c r="N53" s="351"/>
      <c r="O53" s="351"/>
      <c r="P53" s="9"/>
      <c r="Q53" s="8"/>
      <c r="R53" s="8"/>
      <c r="S53" s="411"/>
      <c r="T53" s="411"/>
      <c r="U53" s="8"/>
      <c r="V53" s="8"/>
      <c r="W53" s="350"/>
      <c r="X53" s="350"/>
      <c r="Y53" s="8"/>
      <c r="Z53" s="8"/>
      <c r="AA53" s="350"/>
      <c r="AB53" s="350"/>
      <c r="AC53" s="8"/>
      <c r="AD53" s="8"/>
      <c r="AE53" s="352"/>
      <c r="AF53" s="353"/>
    </row>
    <row r="54" spans="1:33" ht="20.100000000000001" customHeight="1" x14ac:dyDescent="0.15">
      <c r="B54" s="347"/>
      <c r="C54" s="347"/>
      <c r="D54" s="8"/>
      <c r="E54" s="8"/>
      <c r="F54" s="351"/>
      <c r="G54" s="351"/>
      <c r="H54" s="8"/>
      <c r="I54" s="8"/>
      <c r="J54" s="411"/>
      <c r="K54" s="411"/>
      <c r="L54" s="8"/>
      <c r="M54" s="8"/>
      <c r="N54" s="351"/>
      <c r="O54" s="351"/>
      <c r="P54" s="9"/>
      <c r="Q54" s="8"/>
      <c r="R54" s="8"/>
      <c r="S54" s="411"/>
      <c r="T54" s="411"/>
      <c r="U54" s="8"/>
      <c r="V54" s="8"/>
      <c r="W54" s="350"/>
      <c r="X54" s="350"/>
      <c r="Y54" s="8"/>
      <c r="Z54" s="8"/>
      <c r="AA54" s="350"/>
      <c r="AB54" s="350"/>
      <c r="AC54" s="8"/>
      <c r="AD54" s="8"/>
      <c r="AE54" s="352"/>
      <c r="AF54" s="353"/>
    </row>
    <row r="55" spans="1:33" ht="20.100000000000001" customHeight="1" x14ac:dyDescent="0.15">
      <c r="B55" s="347"/>
      <c r="C55" s="347"/>
      <c r="D55" s="8"/>
      <c r="E55" s="8"/>
      <c r="F55" s="351"/>
      <c r="G55" s="351"/>
      <c r="H55" s="8"/>
      <c r="I55" s="8"/>
      <c r="J55" s="411"/>
      <c r="K55" s="411"/>
      <c r="L55" s="8"/>
      <c r="M55" s="8"/>
      <c r="N55" s="351"/>
      <c r="O55" s="351"/>
      <c r="P55" s="9"/>
      <c r="Q55" s="8"/>
      <c r="R55" s="8"/>
      <c r="S55" s="411"/>
      <c r="T55" s="411"/>
      <c r="U55" s="8"/>
      <c r="V55" s="8"/>
      <c r="W55" s="350"/>
      <c r="X55" s="350"/>
      <c r="Y55" s="8"/>
      <c r="Z55" s="8"/>
      <c r="AA55" s="350"/>
      <c r="AB55" s="350"/>
      <c r="AC55" s="8"/>
      <c r="AD55" s="8"/>
      <c r="AE55" s="352"/>
      <c r="AF55" s="353"/>
    </row>
    <row r="56" spans="1:33" ht="20.100000000000001" customHeight="1" x14ac:dyDescent="0.15">
      <c r="B56" s="347"/>
      <c r="C56" s="347"/>
      <c r="D56" s="9"/>
      <c r="E56" s="9"/>
      <c r="F56" s="351"/>
      <c r="G56" s="351"/>
      <c r="H56" s="9"/>
      <c r="I56" s="9"/>
      <c r="J56" s="411"/>
      <c r="K56" s="411"/>
      <c r="L56" s="9"/>
      <c r="M56" s="9"/>
      <c r="N56" s="351"/>
      <c r="O56" s="351"/>
      <c r="P56" s="9"/>
      <c r="Q56" s="9"/>
      <c r="R56" s="9"/>
      <c r="S56" s="411"/>
      <c r="T56" s="411"/>
      <c r="U56" s="9"/>
      <c r="V56" s="9"/>
      <c r="W56" s="350"/>
      <c r="X56" s="350"/>
      <c r="Y56" s="9"/>
      <c r="Z56" s="9"/>
      <c r="AA56" s="350"/>
      <c r="AB56" s="350"/>
      <c r="AC56" s="9"/>
      <c r="AD56" s="9"/>
      <c r="AE56" s="352"/>
      <c r="AF56" s="353"/>
    </row>
    <row r="57" spans="1:33" ht="20.100000000000001" customHeight="1" x14ac:dyDescent="0.15">
      <c r="B57" s="347"/>
      <c r="C57" s="347"/>
      <c r="D57" s="9"/>
      <c r="E57" s="9"/>
      <c r="F57" s="351"/>
      <c r="G57" s="351"/>
      <c r="H57" s="9"/>
      <c r="I57" s="9"/>
      <c r="J57" s="411"/>
      <c r="K57" s="411"/>
      <c r="L57" s="9"/>
      <c r="M57" s="9"/>
      <c r="N57" s="351"/>
      <c r="O57" s="351"/>
      <c r="P57" s="9"/>
      <c r="Q57" s="9"/>
      <c r="R57" s="9"/>
      <c r="S57" s="411"/>
      <c r="T57" s="411"/>
      <c r="U57" s="9"/>
      <c r="V57" s="9"/>
      <c r="W57" s="350"/>
      <c r="X57" s="350"/>
      <c r="Y57" s="9"/>
      <c r="Z57" s="9"/>
      <c r="AA57" s="350"/>
      <c r="AB57" s="350"/>
      <c r="AC57" s="9"/>
      <c r="AD57" s="9"/>
      <c r="AE57" s="352"/>
      <c r="AF57" s="353"/>
    </row>
    <row r="58" spans="1:33" ht="20.100000000000001" customHeight="1" x14ac:dyDescent="0.15">
      <c r="C58" s="86"/>
      <c r="D58" s="86"/>
      <c r="G58" s="86"/>
      <c r="H58" s="86"/>
      <c r="K58" s="86"/>
      <c r="L58" s="86"/>
      <c r="O58" s="86"/>
      <c r="P58" s="86"/>
      <c r="T58" s="86"/>
      <c r="U58" s="86"/>
      <c r="X58" s="86"/>
      <c r="Y58" s="86"/>
      <c r="AB58" s="120" t="s">
        <v>479</v>
      </c>
      <c r="AC58" s="18" t="s">
        <v>480</v>
      </c>
      <c r="AD58" s="18" t="s">
        <v>481</v>
      </c>
      <c r="AE58" s="18" t="s">
        <v>481</v>
      </c>
      <c r="AF58" s="18" t="s">
        <v>482</v>
      </c>
      <c r="AG58" s="103" t="s">
        <v>483</v>
      </c>
    </row>
    <row r="59" spans="1:33" ht="20.100000000000001" customHeight="1" x14ac:dyDescent="0.15">
      <c r="A59" s="7"/>
      <c r="B59" s="341" t="s">
        <v>485</v>
      </c>
      <c r="C59" s="342">
        <v>0.39583333333333331</v>
      </c>
      <c r="D59" s="342"/>
      <c r="E59" s="342"/>
      <c r="G59" s="343" t="str">
        <f>F50</f>
        <v>栃木Ｃｈａｒｍｅ．Ｆ．Ｃ</v>
      </c>
      <c r="H59" s="343"/>
      <c r="I59" s="343"/>
      <c r="J59" s="343"/>
      <c r="K59" s="343"/>
      <c r="L59" s="343"/>
      <c r="M59" s="343"/>
      <c r="N59" s="344">
        <f>P59+P60</f>
        <v>0</v>
      </c>
      <c r="O59" s="345" t="s">
        <v>486</v>
      </c>
      <c r="P59" s="12">
        <v>0</v>
      </c>
      <c r="Q59" s="22" t="s">
        <v>510</v>
      </c>
      <c r="R59" s="12">
        <v>0</v>
      </c>
      <c r="S59" s="345" t="s">
        <v>488</v>
      </c>
      <c r="T59" s="344">
        <f>R59+R60</f>
        <v>0</v>
      </c>
      <c r="U59" s="343" t="str">
        <f>J50</f>
        <v>犬伏フットボールクラブ</v>
      </c>
      <c r="V59" s="343"/>
      <c r="W59" s="343"/>
      <c r="X59" s="343"/>
      <c r="Y59" s="343"/>
      <c r="Z59" s="343"/>
      <c r="AA59" s="343"/>
      <c r="AB59" s="297" t="s">
        <v>479</v>
      </c>
      <c r="AC59" s="340" t="s">
        <v>490</v>
      </c>
      <c r="AD59" s="340" t="s">
        <v>498</v>
      </c>
      <c r="AE59" s="340" t="s">
        <v>489</v>
      </c>
      <c r="AF59" s="340">
        <v>6</v>
      </c>
      <c r="AG59" s="299" t="s">
        <v>483</v>
      </c>
    </row>
    <row r="60" spans="1:33" ht="20.100000000000001" customHeight="1" x14ac:dyDescent="0.15">
      <c r="A60" s="7"/>
      <c r="B60" s="341"/>
      <c r="C60" s="342"/>
      <c r="D60" s="342"/>
      <c r="E60" s="342"/>
      <c r="G60" s="343"/>
      <c r="H60" s="343"/>
      <c r="I60" s="343"/>
      <c r="J60" s="343"/>
      <c r="K60" s="343"/>
      <c r="L60" s="343"/>
      <c r="M60" s="343"/>
      <c r="N60" s="344"/>
      <c r="O60" s="345"/>
      <c r="P60" s="12">
        <v>0</v>
      </c>
      <c r="Q60" s="22" t="s">
        <v>510</v>
      </c>
      <c r="R60" s="12">
        <v>0</v>
      </c>
      <c r="S60" s="345"/>
      <c r="T60" s="344"/>
      <c r="U60" s="343"/>
      <c r="V60" s="343"/>
      <c r="W60" s="343"/>
      <c r="X60" s="343"/>
      <c r="Y60" s="343"/>
      <c r="Z60" s="343"/>
      <c r="AA60" s="343"/>
      <c r="AB60" s="297"/>
      <c r="AC60" s="340"/>
      <c r="AD60" s="340"/>
      <c r="AE60" s="340"/>
      <c r="AF60" s="340"/>
      <c r="AG60" s="299"/>
    </row>
    <row r="61" spans="1:33" ht="20.100000000000001" customHeight="1" x14ac:dyDescent="0.15">
      <c r="C61" s="16"/>
      <c r="D61" s="16"/>
      <c r="E61" s="15"/>
      <c r="G61" s="45"/>
      <c r="H61" s="45"/>
      <c r="I61" s="10"/>
      <c r="J61" s="10"/>
      <c r="K61" s="45"/>
      <c r="L61" s="45"/>
      <c r="M61" s="10"/>
      <c r="N61" s="27"/>
      <c r="O61" s="45"/>
      <c r="P61" s="12"/>
      <c r="Q61" s="10"/>
      <c r="R61" s="27"/>
      <c r="S61" s="10"/>
      <c r="T61" s="12"/>
      <c r="U61" s="45"/>
      <c r="V61" s="10"/>
      <c r="W61" s="10"/>
      <c r="X61" s="45"/>
      <c r="Y61" s="45"/>
      <c r="Z61" s="10"/>
      <c r="AA61" s="10"/>
      <c r="AB61" s="101"/>
      <c r="AC61" s="24"/>
      <c r="AD61" s="24"/>
      <c r="AE61" s="25"/>
      <c r="AF61" s="25"/>
      <c r="AG61" s="93"/>
    </row>
    <row r="62" spans="1:33" ht="20.100000000000001" customHeight="1" x14ac:dyDescent="0.15">
      <c r="A62" s="7"/>
      <c r="B62" s="341" t="s">
        <v>494</v>
      </c>
      <c r="C62" s="342">
        <v>0.4236111111111111</v>
      </c>
      <c r="D62" s="342"/>
      <c r="E62" s="342"/>
      <c r="G62" s="343" t="str">
        <f>S50</f>
        <v>稲村フットボールクラブ</v>
      </c>
      <c r="H62" s="343"/>
      <c r="I62" s="343"/>
      <c r="J62" s="343"/>
      <c r="K62" s="343"/>
      <c r="L62" s="343"/>
      <c r="M62" s="343"/>
      <c r="N62" s="344">
        <f>P62+P63</f>
        <v>0</v>
      </c>
      <c r="O62" s="345" t="s">
        <v>486</v>
      </c>
      <c r="P62" s="12">
        <v>0</v>
      </c>
      <c r="Q62" s="22" t="s">
        <v>510</v>
      </c>
      <c r="R62" s="12">
        <v>0</v>
      </c>
      <c r="S62" s="345" t="s">
        <v>488</v>
      </c>
      <c r="T62" s="344">
        <f>R62+R63</f>
        <v>0</v>
      </c>
      <c r="U62" s="343" t="str">
        <f>W50</f>
        <v>ＦＣみらい P</v>
      </c>
      <c r="V62" s="343"/>
      <c r="W62" s="343"/>
      <c r="X62" s="343"/>
      <c r="Y62" s="343"/>
      <c r="Z62" s="343"/>
      <c r="AA62" s="343"/>
      <c r="AB62" s="297" t="s">
        <v>479</v>
      </c>
      <c r="AC62" s="340" t="s">
        <v>497</v>
      </c>
      <c r="AD62" s="340" t="s">
        <v>495</v>
      </c>
      <c r="AE62" s="340" t="s">
        <v>496</v>
      </c>
      <c r="AF62" s="340">
        <v>3</v>
      </c>
      <c r="AG62" s="299" t="s">
        <v>483</v>
      </c>
    </row>
    <row r="63" spans="1:33" ht="20.100000000000001" customHeight="1" x14ac:dyDescent="0.15">
      <c r="A63" s="7"/>
      <c r="B63" s="341"/>
      <c r="C63" s="342"/>
      <c r="D63" s="342"/>
      <c r="E63" s="342"/>
      <c r="G63" s="343"/>
      <c r="H63" s="343"/>
      <c r="I63" s="343"/>
      <c r="J63" s="343"/>
      <c r="K63" s="343"/>
      <c r="L63" s="343"/>
      <c r="M63" s="343"/>
      <c r="N63" s="344"/>
      <c r="O63" s="345"/>
      <c r="P63" s="12">
        <v>0</v>
      </c>
      <c r="Q63" s="22" t="s">
        <v>510</v>
      </c>
      <c r="R63" s="12">
        <v>0</v>
      </c>
      <c r="S63" s="345"/>
      <c r="T63" s="344"/>
      <c r="U63" s="343"/>
      <c r="V63" s="343"/>
      <c r="W63" s="343"/>
      <c r="X63" s="343"/>
      <c r="Y63" s="343"/>
      <c r="Z63" s="343"/>
      <c r="AA63" s="343"/>
      <c r="AB63" s="297"/>
      <c r="AC63" s="340"/>
      <c r="AD63" s="340"/>
      <c r="AE63" s="340"/>
      <c r="AF63" s="340"/>
      <c r="AG63" s="299"/>
    </row>
    <row r="64" spans="1:33" ht="20.100000000000001" customHeight="1" x14ac:dyDescent="0.15">
      <c r="A64" s="7"/>
      <c r="C64" s="16"/>
      <c r="D64" s="16"/>
      <c r="E64" s="15"/>
      <c r="G64" s="45"/>
      <c r="H64" s="45"/>
      <c r="I64" s="10"/>
      <c r="J64" s="10"/>
      <c r="K64" s="45"/>
      <c r="L64" s="45"/>
      <c r="M64" s="10"/>
      <c r="N64" s="27"/>
      <c r="O64" s="45"/>
      <c r="P64" s="12"/>
      <c r="Q64" s="10"/>
      <c r="R64" s="27"/>
      <c r="S64" s="10"/>
      <c r="T64" s="12"/>
      <c r="U64" s="45"/>
      <c r="V64" s="10"/>
      <c r="W64" s="10"/>
      <c r="X64" s="45"/>
      <c r="Y64" s="45"/>
      <c r="Z64" s="10"/>
      <c r="AA64" s="10"/>
      <c r="AB64" s="101"/>
      <c r="AC64" s="24"/>
      <c r="AD64" s="24"/>
      <c r="AE64" s="25"/>
      <c r="AF64" s="25"/>
      <c r="AG64" s="93"/>
    </row>
    <row r="65" spans="1:33" ht="20.100000000000001" customHeight="1" x14ac:dyDescent="0.15">
      <c r="A65" s="7"/>
      <c r="B65" s="341" t="s">
        <v>499</v>
      </c>
      <c r="C65" s="342">
        <v>0.4513888888888889</v>
      </c>
      <c r="D65" s="342"/>
      <c r="E65" s="342"/>
      <c r="G65" s="343" t="str">
        <f>F50</f>
        <v>栃木Ｃｈａｒｍｅ．Ｆ．Ｃ</v>
      </c>
      <c r="H65" s="343"/>
      <c r="I65" s="343"/>
      <c r="J65" s="343"/>
      <c r="K65" s="343"/>
      <c r="L65" s="343"/>
      <c r="M65" s="343"/>
      <c r="N65" s="344">
        <f>P65+P66</f>
        <v>0</v>
      </c>
      <c r="O65" s="345" t="s">
        <v>486</v>
      </c>
      <c r="P65" s="12">
        <v>0</v>
      </c>
      <c r="Q65" s="22" t="s">
        <v>510</v>
      </c>
      <c r="R65" s="12">
        <v>0</v>
      </c>
      <c r="S65" s="345" t="s">
        <v>488</v>
      </c>
      <c r="T65" s="344">
        <f>R65+R66</f>
        <v>0</v>
      </c>
      <c r="U65" s="346" t="str">
        <f>N50</f>
        <v>豊郷ジュニアフットボールクラブ宇都宮</v>
      </c>
      <c r="V65" s="346"/>
      <c r="W65" s="346"/>
      <c r="X65" s="346"/>
      <c r="Y65" s="346"/>
      <c r="Z65" s="346"/>
      <c r="AA65" s="346"/>
      <c r="AB65" s="297" t="s">
        <v>479</v>
      </c>
      <c r="AC65" s="340" t="s">
        <v>489</v>
      </c>
      <c r="AD65" s="340" t="s">
        <v>490</v>
      </c>
      <c r="AE65" s="340" t="s">
        <v>498</v>
      </c>
      <c r="AF65" s="340">
        <v>5</v>
      </c>
      <c r="AG65" s="299" t="s">
        <v>483</v>
      </c>
    </row>
    <row r="66" spans="1:33" ht="20.100000000000001" customHeight="1" x14ac:dyDescent="0.15">
      <c r="A66" s="7"/>
      <c r="B66" s="341"/>
      <c r="C66" s="342"/>
      <c r="D66" s="342"/>
      <c r="E66" s="342"/>
      <c r="G66" s="343"/>
      <c r="H66" s="343"/>
      <c r="I66" s="343"/>
      <c r="J66" s="343"/>
      <c r="K66" s="343"/>
      <c r="L66" s="343"/>
      <c r="M66" s="343"/>
      <c r="N66" s="344"/>
      <c r="O66" s="345"/>
      <c r="P66" s="12">
        <v>0</v>
      </c>
      <c r="Q66" s="22" t="s">
        <v>510</v>
      </c>
      <c r="R66" s="12">
        <v>0</v>
      </c>
      <c r="S66" s="345"/>
      <c r="T66" s="344"/>
      <c r="U66" s="346"/>
      <c r="V66" s="346"/>
      <c r="W66" s="346"/>
      <c r="X66" s="346"/>
      <c r="Y66" s="346"/>
      <c r="Z66" s="346"/>
      <c r="AA66" s="346"/>
      <c r="AB66" s="297"/>
      <c r="AC66" s="340"/>
      <c r="AD66" s="340"/>
      <c r="AE66" s="340"/>
      <c r="AF66" s="340"/>
      <c r="AG66" s="299"/>
    </row>
    <row r="67" spans="1:33" ht="20.100000000000001" customHeight="1" x14ac:dyDescent="0.15">
      <c r="A67" s="7"/>
      <c r="B67" s="44"/>
      <c r="C67" s="29"/>
      <c r="D67" s="29"/>
      <c r="E67" s="29"/>
      <c r="G67" s="45"/>
      <c r="H67" s="45"/>
      <c r="I67" s="45"/>
      <c r="J67" s="45"/>
      <c r="K67" s="45"/>
      <c r="L67" s="45"/>
      <c r="M67" s="45"/>
      <c r="N67" s="118"/>
      <c r="O67" s="119"/>
      <c r="P67" s="12"/>
      <c r="Q67" s="10"/>
      <c r="R67" s="27"/>
      <c r="S67" s="119"/>
      <c r="T67" s="118"/>
      <c r="U67" s="45"/>
      <c r="V67" s="45"/>
      <c r="W67" s="45"/>
      <c r="X67" s="45"/>
      <c r="Y67" s="45"/>
      <c r="Z67" s="45"/>
      <c r="AA67" s="45"/>
      <c r="AB67" s="101"/>
      <c r="AC67" s="24"/>
      <c r="AD67" s="24"/>
      <c r="AE67" s="25"/>
      <c r="AF67" s="25"/>
      <c r="AG67" s="93"/>
    </row>
    <row r="68" spans="1:33" ht="20.100000000000001" customHeight="1" x14ac:dyDescent="0.15">
      <c r="A68" s="7"/>
      <c r="B68" s="341" t="s">
        <v>500</v>
      </c>
      <c r="C68" s="342">
        <v>0.47916666666666669</v>
      </c>
      <c r="D68" s="342"/>
      <c r="E68" s="342"/>
      <c r="G68" s="343" t="str">
        <f>S50</f>
        <v>稲村フットボールクラブ</v>
      </c>
      <c r="H68" s="343"/>
      <c r="I68" s="343"/>
      <c r="J68" s="343"/>
      <c r="K68" s="343"/>
      <c r="L68" s="343"/>
      <c r="M68" s="343"/>
      <c r="N68" s="344">
        <f>P68+P69</f>
        <v>0</v>
      </c>
      <c r="O68" s="345" t="s">
        <v>486</v>
      </c>
      <c r="P68" s="12">
        <v>0</v>
      </c>
      <c r="Q68" s="22" t="s">
        <v>510</v>
      </c>
      <c r="R68" s="12">
        <v>0</v>
      </c>
      <c r="S68" s="345" t="s">
        <v>488</v>
      </c>
      <c r="T68" s="344">
        <f>R68+R69</f>
        <v>0</v>
      </c>
      <c r="U68" s="343" t="str">
        <f>AA50</f>
        <v>ＪＦＣアミスタ市貝</v>
      </c>
      <c r="V68" s="343"/>
      <c r="W68" s="343"/>
      <c r="X68" s="343"/>
      <c r="Y68" s="343"/>
      <c r="Z68" s="343"/>
      <c r="AA68" s="343"/>
      <c r="AB68" s="297" t="s">
        <v>479</v>
      </c>
      <c r="AC68" s="340" t="s">
        <v>496</v>
      </c>
      <c r="AD68" s="340" t="s">
        <v>497</v>
      </c>
      <c r="AE68" s="340" t="s">
        <v>495</v>
      </c>
      <c r="AF68" s="340">
        <v>2</v>
      </c>
      <c r="AG68" s="299" t="s">
        <v>483</v>
      </c>
    </row>
    <row r="69" spans="1:33" ht="20.100000000000001" customHeight="1" x14ac:dyDescent="0.15">
      <c r="A69" s="7"/>
      <c r="B69" s="341"/>
      <c r="C69" s="342"/>
      <c r="D69" s="342"/>
      <c r="E69" s="342"/>
      <c r="G69" s="343"/>
      <c r="H69" s="343"/>
      <c r="I69" s="343"/>
      <c r="J69" s="343"/>
      <c r="K69" s="343"/>
      <c r="L69" s="343"/>
      <c r="M69" s="343"/>
      <c r="N69" s="344"/>
      <c r="O69" s="345"/>
      <c r="P69" s="12">
        <v>0</v>
      </c>
      <c r="Q69" s="22" t="s">
        <v>510</v>
      </c>
      <c r="R69" s="12">
        <v>0</v>
      </c>
      <c r="S69" s="345"/>
      <c r="T69" s="344"/>
      <c r="U69" s="343"/>
      <c r="V69" s="343"/>
      <c r="W69" s="343"/>
      <c r="X69" s="343"/>
      <c r="Y69" s="343"/>
      <c r="Z69" s="343"/>
      <c r="AA69" s="343"/>
      <c r="AB69" s="297"/>
      <c r="AC69" s="340"/>
      <c r="AD69" s="340"/>
      <c r="AE69" s="340"/>
      <c r="AF69" s="340"/>
      <c r="AG69" s="299"/>
    </row>
    <row r="70" spans="1:33" ht="20.100000000000001" customHeight="1" x14ac:dyDescent="0.15">
      <c r="A70" s="7"/>
      <c r="C70" s="16"/>
      <c r="D70" s="16"/>
      <c r="E70" s="15"/>
      <c r="G70" s="45"/>
      <c r="H70" s="45"/>
      <c r="I70" s="10"/>
      <c r="J70" s="10"/>
      <c r="K70" s="45"/>
      <c r="L70" s="45"/>
      <c r="M70" s="10"/>
      <c r="N70" s="27"/>
      <c r="O70" s="45"/>
      <c r="P70" s="12"/>
      <c r="Q70" s="10"/>
      <c r="R70" s="27"/>
      <c r="S70" s="10"/>
      <c r="T70" s="12"/>
      <c r="U70" s="45"/>
      <c r="V70" s="10"/>
      <c r="W70" s="10"/>
      <c r="X70" s="45"/>
      <c r="Y70" s="45"/>
      <c r="Z70" s="10"/>
      <c r="AA70" s="10"/>
      <c r="AB70" s="101"/>
      <c r="AC70" s="24"/>
      <c r="AD70" s="24"/>
      <c r="AE70" s="25"/>
      <c r="AF70" s="25"/>
      <c r="AG70" s="93"/>
    </row>
    <row r="71" spans="1:33" ht="20.100000000000001" customHeight="1" x14ac:dyDescent="0.15">
      <c r="A71" s="7"/>
      <c r="B71" s="341" t="s">
        <v>501</v>
      </c>
      <c r="C71" s="342">
        <v>0.50694444444444442</v>
      </c>
      <c r="D71" s="342"/>
      <c r="E71" s="342"/>
      <c r="G71" s="343" t="str">
        <f>J50</f>
        <v>犬伏フットボールクラブ</v>
      </c>
      <c r="H71" s="343"/>
      <c r="I71" s="343"/>
      <c r="J71" s="343"/>
      <c r="K71" s="343"/>
      <c r="L71" s="343"/>
      <c r="M71" s="343"/>
      <c r="N71" s="344">
        <f>P71+P72</f>
        <v>0</v>
      </c>
      <c r="O71" s="345" t="s">
        <v>486</v>
      </c>
      <c r="P71" s="12">
        <v>0</v>
      </c>
      <c r="Q71" s="22" t="s">
        <v>510</v>
      </c>
      <c r="R71" s="12">
        <v>0</v>
      </c>
      <c r="S71" s="345" t="s">
        <v>488</v>
      </c>
      <c r="T71" s="344">
        <f>R71+R72</f>
        <v>0</v>
      </c>
      <c r="U71" s="346" t="str">
        <f>N50</f>
        <v>豊郷ジュニアフットボールクラブ宇都宮</v>
      </c>
      <c r="V71" s="346"/>
      <c r="W71" s="346"/>
      <c r="X71" s="346"/>
      <c r="Y71" s="346"/>
      <c r="Z71" s="346"/>
      <c r="AA71" s="346"/>
      <c r="AB71" s="297" t="s">
        <v>479</v>
      </c>
      <c r="AC71" s="340" t="s">
        <v>498</v>
      </c>
      <c r="AD71" s="340" t="s">
        <v>489</v>
      </c>
      <c r="AE71" s="340" t="s">
        <v>490</v>
      </c>
      <c r="AF71" s="340">
        <v>4</v>
      </c>
      <c r="AG71" s="299" t="s">
        <v>483</v>
      </c>
    </row>
    <row r="72" spans="1:33" ht="20.100000000000001" customHeight="1" x14ac:dyDescent="0.15">
      <c r="A72" s="7"/>
      <c r="B72" s="341"/>
      <c r="C72" s="342"/>
      <c r="D72" s="342"/>
      <c r="E72" s="342"/>
      <c r="G72" s="343"/>
      <c r="H72" s="343"/>
      <c r="I72" s="343"/>
      <c r="J72" s="343"/>
      <c r="K72" s="343"/>
      <c r="L72" s="343"/>
      <c r="M72" s="343"/>
      <c r="N72" s="344"/>
      <c r="O72" s="345"/>
      <c r="P72" s="12">
        <v>0</v>
      </c>
      <c r="Q72" s="22" t="s">
        <v>510</v>
      </c>
      <c r="R72" s="12">
        <v>0</v>
      </c>
      <c r="S72" s="345"/>
      <c r="T72" s="344"/>
      <c r="U72" s="346"/>
      <c r="V72" s="346"/>
      <c r="W72" s="346"/>
      <c r="X72" s="346"/>
      <c r="Y72" s="346"/>
      <c r="Z72" s="346"/>
      <c r="AA72" s="346"/>
      <c r="AB72" s="297"/>
      <c r="AC72" s="340"/>
      <c r="AD72" s="340"/>
      <c r="AE72" s="340"/>
      <c r="AF72" s="340"/>
      <c r="AG72" s="299"/>
    </row>
    <row r="73" spans="1:33" ht="20.100000000000001" customHeight="1" x14ac:dyDescent="0.15">
      <c r="A73" s="7"/>
      <c r="C73" s="16"/>
      <c r="D73" s="16"/>
      <c r="E73" s="15"/>
      <c r="G73" s="45"/>
      <c r="H73" s="45"/>
      <c r="I73" s="10"/>
      <c r="J73" s="10"/>
      <c r="K73" s="45"/>
      <c r="L73" s="45"/>
      <c r="M73" s="10"/>
      <c r="N73" s="27"/>
      <c r="O73" s="45"/>
      <c r="P73" s="12"/>
      <c r="Q73" s="10"/>
      <c r="R73" s="27"/>
      <c r="S73" s="10"/>
      <c r="T73" s="12"/>
      <c r="U73" s="45"/>
      <c r="V73" s="10"/>
      <c r="W73" s="10"/>
      <c r="X73" s="45"/>
      <c r="Y73" s="45"/>
      <c r="Z73" s="10"/>
      <c r="AA73" s="10"/>
      <c r="AB73" s="101"/>
      <c r="AC73" s="86"/>
      <c r="AD73" s="24"/>
      <c r="AE73" s="24"/>
      <c r="AF73" s="25"/>
      <c r="AG73" s="102"/>
    </row>
    <row r="74" spans="1:33" ht="20.100000000000001" customHeight="1" x14ac:dyDescent="0.15">
      <c r="A74" s="7"/>
      <c r="B74" s="341" t="s">
        <v>502</v>
      </c>
      <c r="C74" s="342">
        <v>0.53472222222222221</v>
      </c>
      <c r="D74" s="342"/>
      <c r="E74" s="342"/>
      <c r="G74" s="343" t="str">
        <f>W50</f>
        <v>ＦＣみらい P</v>
      </c>
      <c r="H74" s="343"/>
      <c r="I74" s="343"/>
      <c r="J74" s="343"/>
      <c r="K74" s="343"/>
      <c r="L74" s="343"/>
      <c r="M74" s="343"/>
      <c r="N74" s="344">
        <f>P74+P75</f>
        <v>0</v>
      </c>
      <c r="O74" s="345" t="s">
        <v>486</v>
      </c>
      <c r="P74" s="12">
        <v>0</v>
      </c>
      <c r="Q74" s="22" t="s">
        <v>510</v>
      </c>
      <c r="R74" s="12">
        <v>0</v>
      </c>
      <c r="S74" s="345" t="s">
        <v>488</v>
      </c>
      <c r="T74" s="344">
        <f>R74+R75</f>
        <v>0</v>
      </c>
      <c r="U74" s="343" t="str">
        <f>AA50</f>
        <v>ＪＦＣアミスタ市貝</v>
      </c>
      <c r="V74" s="343"/>
      <c r="W74" s="343"/>
      <c r="X74" s="343"/>
      <c r="Y74" s="343"/>
      <c r="Z74" s="343"/>
      <c r="AA74" s="343"/>
      <c r="AB74" s="297" t="s">
        <v>479</v>
      </c>
      <c r="AC74" s="340" t="s">
        <v>495</v>
      </c>
      <c r="AD74" s="340" t="s">
        <v>496</v>
      </c>
      <c r="AE74" s="340" t="s">
        <v>497</v>
      </c>
      <c r="AF74" s="340">
        <v>1</v>
      </c>
      <c r="AG74" s="299" t="s">
        <v>483</v>
      </c>
    </row>
    <row r="75" spans="1:33" ht="20.100000000000001" customHeight="1" x14ac:dyDescent="0.15">
      <c r="A75" s="7"/>
      <c r="B75" s="341"/>
      <c r="C75" s="342"/>
      <c r="D75" s="342"/>
      <c r="E75" s="342"/>
      <c r="G75" s="343"/>
      <c r="H75" s="343"/>
      <c r="I75" s="343"/>
      <c r="J75" s="343"/>
      <c r="K75" s="343"/>
      <c r="L75" s="343"/>
      <c r="M75" s="343"/>
      <c r="N75" s="344"/>
      <c r="O75" s="345"/>
      <c r="P75" s="12">
        <v>0</v>
      </c>
      <c r="Q75" s="22" t="s">
        <v>510</v>
      </c>
      <c r="R75" s="12">
        <v>0</v>
      </c>
      <c r="S75" s="345"/>
      <c r="T75" s="344"/>
      <c r="U75" s="343"/>
      <c r="V75" s="343"/>
      <c r="W75" s="343"/>
      <c r="X75" s="343"/>
      <c r="Y75" s="343"/>
      <c r="Z75" s="343"/>
      <c r="AA75" s="343"/>
      <c r="AB75" s="297"/>
      <c r="AC75" s="340"/>
      <c r="AD75" s="340"/>
      <c r="AE75" s="340"/>
      <c r="AF75" s="340"/>
      <c r="AG75" s="299"/>
    </row>
    <row r="76" spans="1:33" ht="20.100000000000001" customHeight="1" x14ac:dyDescent="0.15">
      <c r="B76" s="44"/>
      <c r="C76" s="23"/>
      <c r="D76" s="23"/>
      <c r="E76" s="23"/>
      <c r="G76" s="45"/>
      <c r="H76" s="45"/>
      <c r="I76" s="45"/>
      <c r="J76" s="45"/>
      <c r="K76" s="45"/>
      <c r="L76" s="45"/>
      <c r="M76" s="45"/>
      <c r="N76" s="21"/>
      <c r="O76" s="119"/>
      <c r="P76" s="45"/>
      <c r="Q76" s="22"/>
      <c r="R76" s="10"/>
      <c r="S76" s="119"/>
      <c r="T76" s="21"/>
      <c r="U76" s="45"/>
      <c r="V76" s="45"/>
      <c r="W76" s="45"/>
      <c r="X76" s="45"/>
      <c r="Y76" s="45"/>
      <c r="Z76" s="45"/>
      <c r="AA76" s="45"/>
      <c r="AB76" s="86"/>
      <c r="AC76" s="86"/>
      <c r="AF76" s="86"/>
      <c r="AG76" s="86"/>
    </row>
    <row r="77" spans="1:33" ht="20.100000000000001" customHeight="1" x14ac:dyDescent="0.15">
      <c r="C77" s="304" t="str">
        <f>J46</f>
        <v>J</v>
      </c>
      <c r="D77" s="305"/>
      <c r="E77" s="305"/>
      <c r="F77" s="306"/>
      <c r="G77" s="379" t="str">
        <f>C79</f>
        <v>栃木Ｃｈａｒｍｅ．Ｆ．Ｃ</v>
      </c>
      <c r="H77" s="380"/>
      <c r="I77" s="383" t="str">
        <f>C81</f>
        <v>犬伏フットボールクラブ</v>
      </c>
      <c r="J77" s="384"/>
      <c r="K77" s="383" t="str">
        <f>C83</f>
        <v>豊郷ジュニアフットボールクラブ宇都宮</v>
      </c>
      <c r="L77" s="384"/>
      <c r="M77" s="324" t="s">
        <v>503</v>
      </c>
      <c r="N77" s="324" t="s">
        <v>504</v>
      </c>
      <c r="O77" s="324" t="s">
        <v>511</v>
      </c>
      <c r="P77" s="324" t="s">
        <v>505</v>
      </c>
      <c r="R77" s="326" t="str">
        <f>W46</f>
        <v>JJ</v>
      </c>
      <c r="S77" s="327"/>
      <c r="T77" s="327"/>
      <c r="U77" s="328"/>
      <c r="V77" s="383" t="str">
        <f>R79</f>
        <v>稲村フットボールクラブ</v>
      </c>
      <c r="W77" s="384"/>
      <c r="X77" s="379" t="str">
        <f>R81</f>
        <v>ＦＣみらい P</v>
      </c>
      <c r="Y77" s="380"/>
      <c r="Z77" s="379" t="str">
        <f>R83</f>
        <v>ＪＦＣアミスタ市貝</v>
      </c>
      <c r="AA77" s="380"/>
      <c r="AB77" s="324" t="s">
        <v>503</v>
      </c>
      <c r="AC77" s="324" t="s">
        <v>504</v>
      </c>
      <c r="AD77" s="324" t="s">
        <v>511</v>
      </c>
      <c r="AE77" s="324" t="s">
        <v>505</v>
      </c>
    </row>
    <row r="78" spans="1:33" ht="20.100000000000001" customHeight="1" x14ac:dyDescent="0.15">
      <c r="C78" s="307"/>
      <c r="D78" s="308"/>
      <c r="E78" s="308"/>
      <c r="F78" s="309"/>
      <c r="G78" s="381"/>
      <c r="H78" s="382"/>
      <c r="I78" s="385"/>
      <c r="J78" s="386"/>
      <c r="K78" s="385"/>
      <c r="L78" s="386"/>
      <c r="M78" s="325"/>
      <c r="N78" s="325"/>
      <c r="O78" s="325"/>
      <c r="P78" s="325"/>
      <c r="R78" s="329"/>
      <c r="S78" s="330"/>
      <c r="T78" s="330"/>
      <c r="U78" s="331"/>
      <c r="V78" s="385"/>
      <c r="W78" s="386"/>
      <c r="X78" s="381"/>
      <c r="Y78" s="382"/>
      <c r="Z78" s="381"/>
      <c r="AA78" s="382"/>
      <c r="AB78" s="325"/>
      <c r="AC78" s="325"/>
      <c r="AD78" s="325"/>
      <c r="AE78" s="325"/>
    </row>
    <row r="79" spans="1:33" ht="20.100000000000001" customHeight="1" x14ac:dyDescent="0.15">
      <c r="C79" s="304" t="str">
        <f>F50</f>
        <v>栃木Ｃｈａｒｍｅ．Ｆ．Ｃ</v>
      </c>
      <c r="D79" s="305"/>
      <c r="E79" s="305"/>
      <c r="F79" s="306"/>
      <c r="G79" s="399"/>
      <c r="H79" s="400"/>
      <c r="I79" s="28">
        <f>N59</f>
        <v>0</v>
      </c>
      <c r="J79" s="28">
        <f>T59</f>
        <v>0</v>
      </c>
      <c r="K79" s="28">
        <f>N65</f>
        <v>0</v>
      </c>
      <c r="L79" s="28">
        <f>T65</f>
        <v>0</v>
      </c>
      <c r="M79" s="314">
        <f>COUNTIF(G80:L80,"○")*3+COUNTIF(G80:L80,"△")</f>
        <v>2</v>
      </c>
      <c r="N79" s="393">
        <f>O79-J79-L79</f>
        <v>0</v>
      </c>
      <c r="O79" s="393">
        <f>I79+K79</f>
        <v>0</v>
      </c>
      <c r="P79" s="395"/>
      <c r="R79" s="304" t="str">
        <f>S50</f>
        <v>稲村フットボールクラブ</v>
      </c>
      <c r="S79" s="305"/>
      <c r="T79" s="305"/>
      <c r="U79" s="306"/>
      <c r="V79" s="399"/>
      <c r="W79" s="400"/>
      <c r="X79" s="28">
        <f>N62</f>
        <v>0</v>
      </c>
      <c r="Y79" s="28">
        <f>T62</f>
        <v>0</v>
      </c>
      <c r="Z79" s="28">
        <f>N68</f>
        <v>0</v>
      </c>
      <c r="AA79" s="28">
        <f>T68</f>
        <v>0</v>
      </c>
      <c r="AB79" s="314">
        <f>COUNTIF(V80:AA80,"○")*3+COUNTIF(V80:AA80,"△")</f>
        <v>2</v>
      </c>
      <c r="AC79" s="393">
        <f>AD79-Y79-AA79</f>
        <v>0</v>
      </c>
      <c r="AD79" s="393">
        <f>X79+Z79</f>
        <v>0</v>
      </c>
      <c r="AE79" s="395"/>
    </row>
    <row r="80" spans="1:33" ht="20.100000000000001" customHeight="1" x14ac:dyDescent="0.15">
      <c r="C80" s="307"/>
      <c r="D80" s="308"/>
      <c r="E80" s="308"/>
      <c r="F80" s="309"/>
      <c r="G80" s="401"/>
      <c r="H80" s="402"/>
      <c r="I80" s="397" t="str">
        <f>IF(I79&gt;J79,"○",IF(I79&lt;J79,"×",IF(I79=J79,"△")))</f>
        <v>△</v>
      </c>
      <c r="J80" s="398"/>
      <c r="K80" s="397" t="str">
        <f>IF(K79&gt;L79,"○",IF(K79&lt;L79,"×",IF(K79=L79,"△")))</f>
        <v>△</v>
      </c>
      <c r="L80" s="398"/>
      <c r="M80" s="315"/>
      <c r="N80" s="394"/>
      <c r="O80" s="394"/>
      <c r="P80" s="396"/>
      <c r="R80" s="307"/>
      <c r="S80" s="308"/>
      <c r="T80" s="308"/>
      <c r="U80" s="309"/>
      <c r="V80" s="401"/>
      <c r="W80" s="402"/>
      <c r="X80" s="397" t="str">
        <f>IF(X79&gt;Y79,"○",IF(X79&lt;Y79,"×",IF(X79=Y79,"△")))</f>
        <v>△</v>
      </c>
      <c r="Y80" s="398"/>
      <c r="Z80" s="397" t="str">
        <f t="shared" ref="Z80" si="2">IF(Z79&gt;AA79,"○",IF(Z79&lt;AA79,"×",IF(Z79=AA79,"△")))</f>
        <v>△</v>
      </c>
      <c r="AA80" s="398"/>
      <c r="AB80" s="315"/>
      <c r="AC80" s="394"/>
      <c r="AD80" s="394"/>
      <c r="AE80" s="396"/>
    </row>
    <row r="81" spans="3:31" ht="20.100000000000001" customHeight="1" x14ac:dyDescent="0.15">
      <c r="C81" s="304" t="str">
        <f>J50</f>
        <v>犬伏フットボールクラブ</v>
      </c>
      <c r="D81" s="305"/>
      <c r="E81" s="305"/>
      <c r="F81" s="306"/>
      <c r="G81" s="28">
        <f>J79</f>
        <v>0</v>
      </c>
      <c r="H81" s="28">
        <f>I79</f>
        <v>0</v>
      </c>
      <c r="I81" s="399"/>
      <c r="J81" s="400"/>
      <c r="K81" s="28">
        <f>N71</f>
        <v>0</v>
      </c>
      <c r="L81" s="28">
        <f>T71</f>
        <v>0</v>
      </c>
      <c r="M81" s="314">
        <f>COUNTIF(G82:L82,"○")*3+COUNTIF(G82:L82,"△")</f>
        <v>2</v>
      </c>
      <c r="N81" s="393">
        <f>O81-H81-L81</f>
        <v>0</v>
      </c>
      <c r="O81" s="393">
        <f>G81+K81</f>
        <v>0</v>
      </c>
      <c r="P81" s="395"/>
      <c r="R81" s="304" t="str">
        <f>W50</f>
        <v>ＦＣみらい P</v>
      </c>
      <c r="S81" s="305"/>
      <c r="T81" s="305"/>
      <c r="U81" s="306"/>
      <c r="V81" s="28">
        <f>Y79</f>
        <v>0</v>
      </c>
      <c r="W81" s="28">
        <f>X79</f>
        <v>0</v>
      </c>
      <c r="X81" s="399"/>
      <c r="Y81" s="400"/>
      <c r="Z81" s="28">
        <f>N74</f>
        <v>0</v>
      </c>
      <c r="AA81" s="28">
        <f>T74</f>
        <v>0</v>
      </c>
      <c r="AB81" s="314">
        <f>COUNTIF(V82:AA82,"○")*3+COUNTIF(V82:AA82,"△")</f>
        <v>2</v>
      </c>
      <c r="AC81" s="393">
        <f>AD81-W81-AA81</f>
        <v>0</v>
      </c>
      <c r="AD81" s="393">
        <f>V81+Z81</f>
        <v>0</v>
      </c>
      <c r="AE81" s="395"/>
    </row>
    <row r="82" spans="3:31" ht="20.100000000000001" customHeight="1" x14ac:dyDescent="0.15">
      <c r="C82" s="307"/>
      <c r="D82" s="308"/>
      <c r="E82" s="308"/>
      <c r="F82" s="309"/>
      <c r="G82" s="397" t="str">
        <f>IF(G81&gt;H81,"○",IF(G81&lt;H81,"×",IF(G81=H81,"△")))</f>
        <v>△</v>
      </c>
      <c r="H82" s="398"/>
      <c r="I82" s="401"/>
      <c r="J82" s="402"/>
      <c r="K82" s="397" t="str">
        <f>IF(K81&gt;L81,"○",IF(K81&lt;L81,"×",IF(K81=L81,"△")))</f>
        <v>△</v>
      </c>
      <c r="L82" s="398"/>
      <c r="M82" s="315"/>
      <c r="N82" s="394"/>
      <c r="O82" s="394"/>
      <c r="P82" s="396"/>
      <c r="R82" s="307"/>
      <c r="S82" s="308"/>
      <c r="T82" s="308"/>
      <c r="U82" s="309"/>
      <c r="V82" s="397" t="str">
        <f>IF(V81&gt;W81,"○",IF(V81&lt;W81,"×",IF(V81=W81,"△")))</f>
        <v>△</v>
      </c>
      <c r="W82" s="398"/>
      <c r="X82" s="401"/>
      <c r="Y82" s="402"/>
      <c r="Z82" s="397" t="str">
        <f t="shared" ref="Z82" si="3">IF(Z81&gt;AA81,"○",IF(Z81&lt;AA81,"×",IF(Z81=AA81,"△")))</f>
        <v>△</v>
      </c>
      <c r="AA82" s="398"/>
      <c r="AB82" s="315"/>
      <c r="AC82" s="394"/>
      <c r="AD82" s="394"/>
      <c r="AE82" s="396"/>
    </row>
    <row r="83" spans="3:31" ht="20.100000000000001" customHeight="1" x14ac:dyDescent="0.15">
      <c r="C83" s="304" t="str">
        <f>N50</f>
        <v>豊郷ジュニアフットボールクラブ宇都宮</v>
      </c>
      <c r="D83" s="305"/>
      <c r="E83" s="305"/>
      <c r="F83" s="306"/>
      <c r="G83" s="28">
        <f>L79</f>
        <v>0</v>
      </c>
      <c r="H83" s="28">
        <f>K79</f>
        <v>0</v>
      </c>
      <c r="I83" s="28">
        <f>L81</f>
        <v>0</v>
      </c>
      <c r="J83" s="28">
        <f>K81</f>
        <v>0</v>
      </c>
      <c r="K83" s="399"/>
      <c r="L83" s="400"/>
      <c r="M83" s="314">
        <f>COUNTIF(G84:L84,"○")*3+COUNTIF(G84:L84,"△")</f>
        <v>2</v>
      </c>
      <c r="N83" s="393">
        <f>O83-H83-J83</f>
        <v>0</v>
      </c>
      <c r="O83" s="393">
        <f>G83+I83</f>
        <v>0</v>
      </c>
      <c r="P83" s="395"/>
      <c r="R83" s="304" t="str">
        <f>AA50</f>
        <v>ＪＦＣアミスタ市貝</v>
      </c>
      <c r="S83" s="305"/>
      <c r="T83" s="305"/>
      <c r="U83" s="306"/>
      <c r="V83" s="28">
        <f>AA79</f>
        <v>0</v>
      </c>
      <c r="W83" s="28">
        <f>Z79</f>
        <v>0</v>
      </c>
      <c r="X83" s="28">
        <f>AA81</f>
        <v>0</v>
      </c>
      <c r="Y83" s="28">
        <f>Z81</f>
        <v>0</v>
      </c>
      <c r="Z83" s="399"/>
      <c r="AA83" s="400"/>
      <c r="AB83" s="314">
        <f>COUNTIF(V84:AA84,"○")*3+COUNTIF(V84:AA84,"△")</f>
        <v>2</v>
      </c>
      <c r="AC83" s="393">
        <f>AD83-W83-Y83</f>
        <v>0</v>
      </c>
      <c r="AD83" s="393">
        <f>V83+X83</f>
        <v>0</v>
      </c>
      <c r="AE83" s="395"/>
    </row>
    <row r="84" spans="3:31" ht="20.100000000000001" customHeight="1" x14ac:dyDescent="0.15">
      <c r="C84" s="307"/>
      <c r="D84" s="308"/>
      <c r="E84" s="308"/>
      <c r="F84" s="309"/>
      <c r="G84" s="397" t="str">
        <f>IF(G83&gt;H83,"○",IF(G83&lt;H83,"×",IF(G83=H83,"△")))</f>
        <v>△</v>
      </c>
      <c r="H84" s="398"/>
      <c r="I84" s="397" t="str">
        <f>IF(I83&gt;J83,"○",IF(I83&lt;J83,"×",IF(I83=J83,"△")))</f>
        <v>△</v>
      </c>
      <c r="J84" s="398"/>
      <c r="K84" s="401"/>
      <c r="L84" s="402"/>
      <c r="M84" s="315"/>
      <c r="N84" s="394"/>
      <c r="O84" s="394"/>
      <c r="P84" s="396"/>
      <c r="R84" s="307"/>
      <c r="S84" s="308"/>
      <c r="T84" s="308"/>
      <c r="U84" s="309"/>
      <c r="V84" s="397" t="str">
        <f>IF(V83&gt;W83,"○",IF(V83&lt;W83,"×",IF(V83=W83,"△")))</f>
        <v>△</v>
      </c>
      <c r="W84" s="398"/>
      <c r="X84" s="397" t="str">
        <f>IF(X83&gt;Y83,"○",IF(X83&lt;Y83,"×",IF(X83=Y83,"△")))</f>
        <v>△</v>
      </c>
      <c r="Y84" s="398"/>
      <c r="Z84" s="401"/>
      <c r="AA84" s="402"/>
      <c r="AB84" s="315"/>
      <c r="AC84" s="394"/>
      <c r="AD84" s="394"/>
      <c r="AE84" s="396"/>
    </row>
    <row r="85" spans="3:31" ht="20.100000000000001" customHeight="1" x14ac:dyDescent="0.15"/>
  </sheetData>
  <mergeCells count="340"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AG85"/>
  <sheetViews>
    <sheetView view="pageBreakPreview" zoomScale="50" zoomScaleNormal="100" zoomScaleSheetLayoutView="50" workbookViewId="0">
      <selection activeCell="K77" sqref="K77:L78"/>
    </sheetView>
  </sheetViews>
  <sheetFormatPr defaultRowHeight="13.5" x14ac:dyDescent="0.1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 x14ac:dyDescent="0.15">
      <c r="A1" s="354" t="str">
        <f>U12組合せ①!B3</f>
        <v>■第1日  2月26日  一次リーグ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N1" s="355" t="s">
        <v>544</v>
      </c>
      <c r="O1" s="355"/>
      <c r="P1" s="355"/>
      <c r="Q1" s="355"/>
      <c r="R1" s="355"/>
      <c r="T1" s="356" t="s">
        <v>545</v>
      </c>
      <c r="U1" s="356"/>
      <c r="V1" s="356"/>
      <c r="W1" s="356"/>
      <c r="X1" s="357" t="str">
        <f>U12組合せ①!AL20</f>
        <v>城見ヶ丘運動公園B</v>
      </c>
      <c r="Y1" s="357"/>
      <c r="Z1" s="357"/>
      <c r="AA1" s="357"/>
      <c r="AB1" s="357"/>
      <c r="AC1" s="357"/>
      <c r="AD1" s="357"/>
      <c r="AE1" s="357"/>
      <c r="AF1" s="357"/>
      <c r="AG1" s="357"/>
    </row>
    <row r="2" spans="1:33" ht="20.100000000000001" customHeight="1" x14ac:dyDescent="0.15">
      <c r="A2" s="117"/>
      <c r="B2" s="117"/>
      <c r="C2" s="117"/>
      <c r="D2" s="117"/>
      <c r="E2" s="117"/>
      <c r="F2" s="117"/>
      <c r="G2" s="117"/>
      <c r="H2" s="14"/>
      <c r="I2" s="115"/>
      <c r="J2" s="115"/>
      <c r="K2" s="115"/>
      <c r="L2" s="115"/>
      <c r="N2" s="115"/>
      <c r="O2" s="115"/>
      <c r="P2" s="115"/>
      <c r="Q2" s="115"/>
      <c r="R2" s="115"/>
      <c r="T2" s="87"/>
      <c r="U2" s="87"/>
      <c r="V2" s="87"/>
      <c r="W2" s="87"/>
      <c r="X2" s="116"/>
      <c r="Y2" s="116"/>
      <c r="AA2" s="20"/>
      <c r="AB2" s="100"/>
      <c r="AC2" s="100"/>
      <c r="AD2" s="100"/>
      <c r="AE2" s="100"/>
      <c r="AF2" s="100"/>
      <c r="AG2" s="100"/>
    </row>
    <row r="3" spans="1:33" ht="20.100000000000001" customHeight="1" x14ac:dyDescent="0.15">
      <c r="F3" s="29"/>
      <c r="J3" s="358" t="s">
        <v>546</v>
      </c>
      <c r="K3" s="358"/>
      <c r="W3" s="358" t="s">
        <v>547</v>
      </c>
      <c r="X3" s="358"/>
      <c r="Z3" s="20"/>
      <c r="AA3" s="20"/>
      <c r="AB3" s="100"/>
      <c r="AC3" s="100"/>
      <c r="AD3" s="100"/>
      <c r="AE3" s="100"/>
      <c r="AF3" s="100"/>
      <c r="AG3" s="100"/>
    </row>
    <row r="4" spans="1:33" ht="20.100000000000001" customHeight="1" x14ac:dyDescent="0.15">
      <c r="G4" s="2"/>
      <c r="H4" s="2"/>
      <c r="I4" s="2"/>
      <c r="J4" s="3"/>
      <c r="K4" s="2"/>
      <c r="L4" s="2"/>
      <c r="M4" s="2"/>
      <c r="N4" s="2"/>
      <c r="T4" s="2"/>
      <c r="U4" s="2"/>
      <c r="V4" s="2"/>
      <c r="W4" s="2"/>
      <c r="X4" s="19"/>
      <c r="Y4" s="2"/>
      <c r="Z4" s="20"/>
      <c r="AA4" s="20"/>
      <c r="AB4" s="100"/>
      <c r="AC4" s="100"/>
      <c r="AD4" s="100"/>
      <c r="AE4" s="100"/>
      <c r="AF4" s="100"/>
      <c r="AG4" s="100"/>
    </row>
    <row r="5" spans="1:33" ht="20.100000000000001" customHeight="1" x14ac:dyDescent="0.15">
      <c r="F5" s="4"/>
      <c r="H5" s="5"/>
      <c r="J5" s="6"/>
      <c r="K5" s="5"/>
      <c r="N5" s="4"/>
      <c r="S5" s="4"/>
      <c r="V5" s="5"/>
      <c r="W5" s="6"/>
      <c r="Y5" s="5"/>
      <c r="Z5" s="5"/>
      <c r="AA5" s="6"/>
      <c r="AB5" s="17"/>
    </row>
    <row r="6" spans="1:33" ht="20.100000000000001" customHeight="1" x14ac:dyDescent="0.15">
      <c r="B6" s="359"/>
      <c r="C6" s="359"/>
      <c r="D6" s="7"/>
      <c r="E6" s="7"/>
      <c r="F6" s="250">
        <v>1</v>
      </c>
      <c r="G6" s="250"/>
      <c r="H6" s="11"/>
      <c r="I6" s="11"/>
      <c r="J6" s="250">
        <v>2</v>
      </c>
      <c r="K6" s="250"/>
      <c r="L6" s="11"/>
      <c r="M6" s="11"/>
      <c r="N6" s="250">
        <v>3</v>
      </c>
      <c r="O6" s="250"/>
      <c r="P6" s="26"/>
      <c r="Q6" s="11"/>
      <c r="R6" s="11"/>
      <c r="S6" s="250">
        <v>4</v>
      </c>
      <c r="T6" s="250"/>
      <c r="U6" s="11"/>
      <c r="V6" s="11"/>
      <c r="W6" s="250">
        <v>5</v>
      </c>
      <c r="X6" s="250"/>
      <c r="Y6" s="11"/>
      <c r="Z6" s="11"/>
      <c r="AA6" s="250">
        <v>6</v>
      </c>
      <c r="AB6" s="250"/>
      <c r="AC6" s="7"/>
      <c r="AD6" s="7"/>
      <c r="AE6" s="360"/>
      <c r="AF6" s="361"/>
    </row>
    <row r="7" spans="1:33" ht="20.100000000000001" customHeight="1" x14ac:dyDescent="0.15">
      <c r="B7" s="347"/>
      <c r="C7" s="347"/>
      <c r="D7" s="8"/>
      <c r="E7" s="8"/>
      <c r="F7" s="348" t="str">
        <f>U12組合せ①!AM24</f>
        <v>大田原城山サッカークラブ</v>
      </c>
      <c r="G7" s="348"/>
      <c r="H7" s="8"/>
      <c r="I7" s="8"/>
      <c r="J7" s="348" t="str">
        <f>U12組合せ①!AO24</f>
        <v>大谷東フットボールクラブ</v>
      </c>
      <c r="K7" s="348"/>
      <c r="L7" s="8"/>
      <c r="M7" s="8"/>
      <c r="N7" s="411" t="str">
        <f>U12組合せ①!AQ24</f>
        <v>ＦＣ　ＶＡＬＯＮ　Ｕ１１</v>
      </c>
      <c r="O7" s="411"/>
      <c r="P7" s="9"/>
      <c r="Q7" s="8"/>
      <c r="R7" s="8"/>
      <c r="S7" s="350" t="str">
        <f>U12組合せ①!AT24</f>
        <v>西那須野西ＳＣ</v>
      </c>
      <c r="T7" s="350"/>
      <c r="U7" s="8"/>
      <c r="V7" s="8"/>
      <c r="W7" s="348" t="str">
        <f>U12組合せ①!AV24</f>
        <v>みはらサッカークラブジュニア</v>
      </c>
      <c r="X7" s="348"/>
      <c r="Y7" s="8"/>
      <c r="Z7" s="8"/>
      <c r="AA7" s="350" t="str">
        <f>U12組合せ①!AX24</f>
        <v>祖母井クラブ</v>
      </c>
      <c r="AB7" s="350"/>
      <c r="AC7" s="8"/>
      <c r="AD7" s="8"/>
      <c r="AE7" s="352"/>
      <c r="AF7" s="353"/>
    </row>
    <row r="8" spans="1:33" ht="20.100000000000001" customHeight="1" x14ac:dyDescent="0.15">
      <c r="B8" s="347"/>
      <c r="C8" s="347"/>
      <c r="D8" s="8"/>
      <c r="E8" s="8"/>
      <c r="F8" s="348"/>
      <c r="G8" s="348"/>
      <c r="H8" s="8"/>
      <c r="I8" s="8"/>
      <c r="J8" s="348"/>
      <c r="K8" s="348"/>
      <c r="L8" s="8"/>
      <c r="M8" s="8"/>
      <c r="N8" s="411"/>
      <c r="O8" s="411"/>
      <c r="P8" s="9"/>
      <c r="Q8" s="8"/>
      <c r="R8" s="8"/>
      <c r="S8" s="350"/>
      <c r="T8" s="350"/>
      <c r="U8" s="8"/>
      <c r="V8" s="8"/>
      <c r="W8" s="348"/>
      <c r="X8" s="348"/>
      <c r="Y8" s="8"/>
      <c r="Z8" s="8"/>
      <c r="AA8" s="350"/>
      <c r="AB8" s="350"/>
      <c r="AC8" s="8"/>
      <c r="AD8" s="8"/>
      <c r="AE8" s="352"/>
      <c r="AF8" s="353"/>
    </row>
    <row r="9" spans="1:33" ht="20.100000000000001" customHeight="1" x14ac:dyDescent="0.15">
      <c r="B9" s="347"/>
      <c r="C9" s="347"/>
      <c r="D9" s="8"/>
      <c r="E9" s="8"/>
      <c r="F9" s="348"/>
      <c r="G9" s="348"/>
      <c r="H9" s="8"/>
      <c r="I9" s="8"/>
      <c r="J9" s="348"/>
      <c r="K9" s="348"/>
      <c r="L9" s="8"/>
      <c r="M9" s="8"/>
      <c r="N9" s="411"/>
      <c r="O9" s="411"/>
      <c r="P9" s="9"/>
      <c r="Q9" s="8"/>
      <c r="R9" s="8"/>
      <c r="S9" s="350"/>
      <c r="T9" s="350"/>
      <c r="U9" s="8"/>
      <c r="V9" s="8"/>
      <c r="W9" s="348"/>
      <c r="X9" s="348"/>
      <c r="Y9" s="8"/>
      <c r="Z9" s="8"/>
      <c r="AA9" s="350"/>
      <c r="AB9" s="350"/>
      <c r="AC9" s="8"/>
      <c r="AD9" s="8"/>
      <c r="AE9" s="352"/>
      <c r="AF9" s="353"/>
    </row>
    <row r="10" spans="1:33" ht="20.100000000000001" customHeight="1" x14ac:dyDescent="0.15">
      <c r="B10" s="347"/>
      <c r="C10" s="347"/>
      <c r="D10" s="8"/>
      <c r="E10" s="8"/>
      <c r="F10" s="348"/>
      <c r="G10" s="348"/>
      <c r="H10" s="8"/>
      <c r="I10" s="8"/>
      <c r="J10" s="348"/>
      <c r="K10" s="348"/>
      <c r="L10" s="8"/>
      <c r="M10" s="8"/>
      <c r="N10" s="411"/>
      <c r="O10" s="411"/>
      <c r="P10" s="9"/>
      <c r="Q10" s="8"/>
      <c r="R10" s="8"/>
      <c r="S10" s="350"/>
      <c r="T10" s="350"/>
      <c r="U10" s="8"/>
      <c r="V10" s="8"/>
      <c r="W10" s="348"/>
      <c r="X10" s="348"/>
      <c r="Y10" s="8"/>
      <c r="Z10" s="8"/>
      <c r="AA10" s="350"/>
      <c r="AB10" s="350"/>
      <c r="AC10" s="8"/>
      <c r="AD10" s="8"/>
      <c r="AE10" s="352"/>
      <c r="AF10" s="353"/>
    </row>
    <row r="11" spans="1:33" ht="20.100000000000001" customHeight="1" x14ac:dyDescent="0.15">
      <c r="B11" s="347"/>
      <c r="C11" s="347"/>
      <c r="D11" s="8"/>
      <c r="E11" s="8"/>
      <c r="F11" s="348"/>
      <c r="G11" s="348"/>
      <c r="H11" s="8"/>
      <c r="I11" s="8"/>
      <c r="J11" s="348"/>
      <c r="K11" s="348"/>
      <c r="L11" s="8"/>
      <c r="M11" s="8"/>
      <c r="N11" s="411"/>
      <c r="O11" s="411"/>
      <c r="P11" s="9"/>
      <c r="Q11" s="8"/>
      <c r="R11" s="8"/>
      <c r="S11" s="350"/>
      <c r="T11" s="350"/>
      <c r="U11" s="8"/>
      <c r="V11" s="8"/>
      <c r="W11" s="348"/>
      <c r="X11" s="348"/>
      <c r="Y11" s="8"/>
      <c r="Z11" s="8"/>
      <c r="AA11" s="350"/>
      <c r="AB11" s="350"/>
      <c r="AC11" s="8"/>
      <c r="AD11" s="8"/>
      <c r="AE11" s="352"/>
      <c r="AF11" s="353"/>
    </row>
    <row r="12" spans="1:33" ht="20.100000000000001" customHeight="1" x14ac:dyDescent="0.15">
      <c r="B12" s="347"/>
      <c r="C12" s="347"/>
      <c r="D12" s="8"/>
      <c r="E12" s="8"/>
      <c r="F12" s="348"/>
      <c r="G12" s="348"/>
      <c r="H12" s="8"/>
      <c r="I12" s="8"/>
      <c r="J12" s="348"/>
      <c r="K12" s="348"/>
      <c r="L12" s="8"/>
      <c r="M12" s="8"/>
      <c r="N12" s="411"/>
      <c r="O12" s="411"/>
      <c r="P12" s="9"/>
      <c r="Q12" s="8"/>
      <c r="R12" s="8"/>
      <c r="S12" s="350"/>
      <c r="T12" s="350"/>
      <c r="U12" s="8"/>
      <c r="V12" s="8"/>
      <c r="W12" s="348"/>
      <c r="X12" s="348"/>
      <c r="Y12" s="8"/>
      <c r="Z12" s="8"/>
      <c r="AA12" s="350"/>
      <c r="AB12" s="350"/>
      <c r="AC12" s="8"/>
      <c r="AD12" s="8"/>
      <c r="AE12" s="352"/>
      <c r="AF12" s="353"/>
    </row>
    <row r="13" spans="1:33" ht="20.100000000000001" customHeight="1" x14ac:dyDescent="0.15">
      <c r="B13" s="347"/>
      <c r="C13" s="347"/>
      <c r="D13" s="9"/>
      <c r="E13" s="9"/>
      <c r="F13" s="348"/>
      <c r="G13" s="348"/>
      <c r="H13" s="9"/>
      <c r="I13" s="9"/>
      <c r="J13" s="348"/>
      <c r="K13" s="348"/>
      <c r="L13" s="9"/>
      <c r="M13" s="9"/>
      <c r="N13" s="411"/>
      <c r="O13" s="411"/>
      <c r="P13" s="9"/>
      <c r="Q13" s="9"/>
      <c r="R13" s="9"/>
      <c r="S13" s="350"/>
      <c r="T13" s="350"/>
      <c r="U13" s="9"/>
      <c r="V13" s="9"/>
      <c r="W13" s="348"/>
      <c r="X13" s="348"/>
      <c r="Y13" s="9"/>
      <c r="Z13" s="9"/>
      <c r="AA13" s="350"/>
      <c r="AB13" s="350"/>
      <c r="AC13" s="9"/>
      <c r="AD13" s="9"/>
      <c r="AE13" s="352"/>
      <c r="AF13" s="353"/>
    </row>
    <row r="14" spans="1:33" ht="20.100000000000001" customHeight="1" x14ac:dyDescent="0.15">
      <c r="B14" s="347"/>
      <c r="C14" s="347"/>
      <c r="D14" s="9"/>
      <c r="E14" s="9"/>
      <c r="F14" s="348"/>
      <c r="G14" s="348"/>
      <c r="H14" s="9"/>
      <c r="I14" s="9"/>
      <c r="J14" s="348"/>
      <c r="K14" s="348"/>
      <c r="L14" s="9"/>
      <c r="M14" s="9"/>
      <c r="N14" s="411"/>
      <c r="O14" s="411"/>
      <c r="P14" s="9"/>
      <c r="Q14" s="9"/>
      <c r="R14" s="9"/>
      <c r="S14" s="350"/>
      <c r="T14" s="350"/>
      <c r="U14" s="9"/>
      <c r="V14" s="9"/>
      <c r="W14" s="348"/>
      <c r="X14" s="348"/>
      <c r="Y14" s="9"/>
      <c r="Z14" s="9"/>
      <c r="AA14" s="350"/>
      <c r="AB14" s="350"/>
      <c r="AC14" s="9"/>
      <c r="AD14" s="9"/>
      <c r="AE14" s="352"/>
      <c r="AF14" s="353"/>
    </row>
    <row r="15" spans="1:33" ht="20.100000000000001" customHeight="1" x14ac:dyDescent="0.15">
      <c r="C15" s="86"/>
      <c r="D15" s="86"/>
      <c r="G15" s="86"/>
      <c r="H15" s="86"/>
      <c r="K15" s="86"/>
      <c r="L15" s="86"/>
      <c r="O15" s="86"/>
      <c r="P15" s="86"/>
      <c r="T15" s="86"/>
      <c r="U15" s="86"/>
      <c r="X15" s="86"/>
      <c r="Y15" s="86"/>
      <c r="AB15" s="120" t="s">
        <v>479</v>
      </c>
      <c r="AC15" s="18" t="s">
        <v>480</v>
      </c>
      <c r="AD15" s="18" t="s">
        <v>481</v>
      </c>
      <c r="AE15" s="18" t="s">
        <v>481</v>
      </c>
      <c r="AF15" s="18" t="s">
        <v>482</v>
      </c>
      <c r="AG15" s="103" t="s">
        <v>483</v>
      </c>
    </row>
    <row r="16" spans="1:33" ht="20.100000000000001" customHeight="1" x14ac:dyDescent="0.15">
      <c r="A16" s="7"/>
      <c r="B16" s="341" t="s">
        <v>485</v>
      </c>
      <c r="C16" s="342">
        <v>0.39583333333333331</v>
      </c>
      <c r="D16" s="342"/>
      <c r="E16" s="342"/>
      <c r="G16" s="343" t="str">
        <f>F7</f>
        <v>大田原城山サッカークラブ</v>
      </c>
      <c r="H16" s="343"/>
      <c r="I16" s="343"/>
      <c r="J16" s="343"/>
      <c r="K16" s="343"/>
      <c r="L16" s="343"/>
      <c r="M16" s="343"/>
      <c r="N16" s="344">
        <f>P16+P17</f>
        <v>0</v>
      </c>
      <c r="O16" s="345" t="s">
        <v>486</v>
      </c>
      <c r="P16" s="12">
        <v>0</v>
      </c>
      <c r="Q16" s="22" t="s">
        <v>510</v>
      </c>
      <c r="R16" s="12">
        <v>0</v>
      </c>
      <c r="S16" s="345" t="s">
        <v>488</v>
      </c>
      <c r="T16" s="344">
        <f>R16+R17</f>
        <v>0</v>
      </c>
      <c r="U16" s="343" t="str">
        <f>J7</f>
        <v>大谷東フットボールクラブ</v>
      </c>
      <c r="V16" s="343"/>
      <c r="W16" s="343"/>
      <c r="X16" s="343"/>
      <c r="Y16" s="343"/>
      <c r="Z16" s="343"/>
      <c r="AA16" s="343"/>
      <c r="AB16" s="297" t="s">
        <v>479</v>
      </c>
      <c r="AC16" s="340" t="s">
        <v>490</v>
      </c>
      <c r="AD16" s="340" t="s">
        <v>498</v>
      </c>
      <c r="AE16" s="340" t="s">
        <v>489</v>
      </c>
      <c r="AF16" s="340">
        <v>6</v>
      </c>
      <c r="AG16" s="299" t="s">
        <v>483</v>
      </c>
    </row>
    <row r="17" spans="1:33" ht="20.100000000000001" customHeight="1" x14ac:dyDescent="0.15">
      <c r="A17" s="7"/>
      <c r="B17" s="341"/>
      <c r="C17" s="342"/>
      <c r="D17" s="342"/>
      <c r="E17" s="342"/>
      <c r="G17" s="343"/>
      <c r="H17" s="343"/>
      <c r="I17" s="343"/>
      <c r="J17" s="343"/>
      <c r="K17" s="343"/>
      <c r="L17" s="343"/>
      <c r="M17" s="343"/>
      <c r="N17" s="344"/>
      <c r="O17" s="345"/>
      <c r="P17" s="12">
        <v>0</v>
      </c>
      <c r="Q17" s="22" t="s">
        <v>510</v>
      </c>
      <c r="R17" s="12">
        <v>0</v>
      </c>
      <c r="S17" s="345"/>
      <c r="T17" s="344"/>
      <c r="U17" s="343"/>
      <c r="V17" s="343"/>
      <c r="W17" s="343"/>
      <c r="X17" s="343"/>
      <c r="Y17" s="343"/>
      <c r="Z17" s="343"/>
      <c r="AA17" s="343"/>
      <c r="AB17" s="297"/>
      <c r="AC17" s="340"/>
      <c r="AD17" s="340"/>
      <c r="AE17" s="340"/>
      <c r="AF17" s="340"/>
      <c r="AG17" s="299"/>
    </row>
    <row r="18" spans="1:33" ht="20.100000000000001" customHeight="1" x14ac:dyDescent="0.15">
      <c r="C18" s="16"/>
      <c r="D18" s="16"/>
      <c r="E18" s="15"/>
      <c r="G18" s="45"/>
      <c r="H18" s="45"/>
      <c r="I18" s="10"/>
      <c r="J18" s="10"/>
      <c r="K18" s="45"/>
      <c r="L18" s="45"/>
      <c r="M18" s="10"/>
      <c r="N18" s="27"/>
      <c r="O18" s="45"/>
      <c r="P18" s="12"/>
      <c r="Q18" s="10"/>
      <c r="R18" s="27"/>
      <c r="S18" s="10"/>
      <c r="T18" s="12"/>
      <c r="U18" s="45"/>
      <c r="V18" s="10"/>
      <c r="W18" s="10"/>
      <c r="X18" s="45"/>
      <c r="Y18" s="45"/>
      <c r="Z18" s="10"/>
      <c r="AA18" s="10"/>
      <c r="AB18" s="101"/>
      <c r="AC18" s="24"/>
      <c r="AD18" s="24"/>
      <c r="AE18" s="25"/>
      <c r="AF18" s="25"/>
      <c r="AG18" s="93"/>
    </row>
    <row r="19" spans="1:33" ht="20.100000000000001" customHeight="1" x14ac:dyDescent="0.15">
      <c r="A19" s="7"/>
      <c r="B19" s="341" t="s">
        <v>494</v>
      </c>
      <c r="C19" s="342">
        <v>0.4236111111111111</v>
      </c>
      <c r="D19" s="342"/>
      <c r="E19" s="342"/>
      <c r="G19" s="343" t="str">
        <f>S7</f>
        <v>西那須野西ＳＣ</v>
      </c>
      <c r="H19" s="343"/>
      <c r="I19" s="343"/>
      <c r="J19" s="343"/>
      <c r="K19" s="343"/>
      <c r="L19" s="343"/>
      <c r="M19" s="343"/>
      <c r="N19" s="344">
        <f>P19+P20</f>
        <v>0</v>
      </c>
      <c r="O19" s="345" t="s">
        <v>486</v>
      </c>
      <c r="P19" s="12">
        <v>0</v>
      </c>
      <c r="Q19" s="22" t="s">
        <v>510</v>
      </c>
      <c r="R19" s="12">
        <v>0</v>
      </c>
      <c r="S19" s="345" t="s">
        <v>488</v>
      </c>
      <c r="T19" s="344">
        <f>R19+R20</f>
        <v>0</v>
      </c>
      <c r="U19" s="346" t="str">
        <f>W7</f>
        <v>みはらサッカークラブジュニア</v>
      </c>
      <c r="V19" s="346"/>
      <c r="W19" s="346"/>
      <c r="X19" s="346"/>
      <c r="Y19" s="346"/>
      <c r="Z19" s="346"/>
      <c r="AA19" s="346"/>
      <c r="AB19" s="297" t="s">
        <v>479</v>
      </c>
      <c r="AC19" s="340" t="s">
        <v>497</v>
      </c>
      <c r="AD19" s="340" t="s">
        <v>495</v>
      </c>
      <c r="AE19" s="340" t="s">
        <v>496</v>
      </c>
      <c r="AF19" s="340">
        <v>3</v>
      </c>
      <c r="AG19" s="299" t="s">
        <v>483</v>
      </c>
    </row>
    <row r="20" spans="1:33" ht="20.100000000000001" customHeight="1" x14ac:dyDescent="0.15">
      <c r="A20" s="7"/>
      <c r="B20" s="341"/>
      <c r="C20" s="342"/>
      <c r="D20" s="342"/>
      <c r="E20" s="342"/>
      <c r="G20" s="343"/>
      <c r="H20" s="343"/>
      <c r="I20" s="343"/>
      <c r="J20" s="343"/>
      <c r="K20" s="343"/>
      <c r="L20" s="343"/>
      <c r="M20" s="343"/>
      <c r="N20" s="344"/>
      <c r="O20" s="345"/>
      <c r="P20" s="12">
        <v>0</v>
      </c>
      <c r="Q20" s="22" t="s">
        <v>510</v>
      </c>
      <c r="R20" s="12">
        <v>0</v>
      </c>
      <c r="S20" s="345"/>
      <c r="T20" s="344"/>
      <c r="U20" s="346"/>
      <c r="V20" s="346"/>
      <c r="W20" s="346"/>
      <c r="X20" s="346"/>
      <c r="Y20" s="346"/>
      <c r="Z20" s="346"/>
      <c r="AA20" s="346"/>
      <c r="AB20" s="297"/>
      <c r="AC20" s="340"/>
      <c r="AD20" s="340"/>
      <c r="AE20" s="340"/>
      <c r="AF20" s="340"/>
      <c r="AG20" s="299"/>
    </row>
    <row r="21" spans="1:33" ht="20.100000000000001" customHeight="1" x14ac:dyDescent="0.15">
      <c r="A21" s="7"/>
      <c r="C21" s="16"/>
      <c r="D21" s="16"/>
      <c r="E21" s="15"/>
      <c r="G21" s="45"/>
      <c r="H21" s="45"/>
      <c r="I21" s="10"/>
      <c r="J21" s="10"/>
      <c r="K21" s="45"/>
      <c r="L21" s="45"/>
      <c r="M21" s="10"/>
      <c r="N21" s="27"/>
      <c r="O21" s="45"/>
      <c r="P21" s="12"/>
      <c r="Q21" s="10"/>
      <c r="R21" s="27"/>
      <c r="S21" s="10"/>
      <c r="T21" s="12"/>
      <c r="U21" s="45"/>
      <c r="V21" s="10"/>
      <c r="W21" s="10"/>
      <c r="X21" s="45"/>
      <c r="Y21" s="45"/>
      <c r="Z21" s="10"/>
      <c r="AA21" s="10"/>
      <c r="AB21" s="101"/>
      <c r="AC21" s="24"/>
      <c r="AD21" s="24"/>
      <c r="AE21" s="25"/>
      <c r="AF21" s="25"/>
      <c r="AG21" s="93"/>
    </row>
    <row r="22" spans="1:33" ht="20.100000000000001" customHeight="1" x14ac:dyDescent="0.15">
      <c r="A22" s="7"/>
      <c r="B22" s="341" t="s">
        <v>499</v>
      </c>
      <c r="C22" s="342">
        <v>0.4513888888888889</v>
      </c>
      <c r="D22" s="342"/>
      <c r="E22" s="342"/>
      <c r="G22" s="343" t="str">
        <f>F7</f>
        <v>大田原城山サッカークラブ</v>
      </c>
      <c r="H22" s="343"/>
      <c r="I22" s="343"/>
      <c r="J22" s="343"/>
      <c r="K22" s="343"/>
      <c r="L22" s="343"/>
      <c r="M22" s="343"/>
      <c r="N22" s="344">
        <f>P22+P23</f>
        <v>0</v>
      </c>
      <c r="O22" s="345" t="s">
        <v>486</v>
      </c>
      <c r="P22" s="12">
        <v>0</v>
      </c>
      <c r="Q22" s="22" t="s">
        <v>510</v>
      </c>
      <c r="R22" s="12">
        <v>0</v>
      </c>
      <c r="S22" s="345" t="s">
        <v>488</v>
      </c>
      <c r="T22" s="344">
        <f>R22+R23</f>
        <v>0</v>
      </c>
      <c r="U22" s="343" t="str">
        <f>N7</f>
        <v>ＦＣ　ＶＡＬＯＮ　Ｕ１１</v>
      </c>
      <c r="V22" s="343"/>
      <c r="W22" s="343"/>
      <c r="X22" s="343"/>
      <c r="Y22" s="343"/>
      <c r="Z22" s="343"/>
      <c r="AA22" s="343"/>
      <c r="AB22" s="297" t="s">
        <v>479</v>
      </c>
      <c r="AC22" s="340" t="s">
        <v>489</v>
      </c>
      <c r="AD22" s="340" t="s">
        <v>490</v>
      </c>
      <c r="AE22" s="340" t="s">
        <v>498</v>
      </c>
      <c r="AF22" s="340">
        <v>5</v>
      </c>
      <c r="AG22" s="299" t="s">
        <v>483</v>
      </c>
    </row>
    <row r="23" spans="1:33" ht="20.100000000000001" customHeight="1" x14ac:dyDescent="0.15">
      <c r="A23" s="7"/>
      <c r="B23" s="341"/>
      <c r="C23" s="342"/>
      <c r="D23" s="342"/>
      <c r="E23" s="342"/>
      <c r="G23" s="343"/>
      <c r="H23" s="343"/>
      <c r="I23" s="343"/>
      <c r="J23" s="343"/>
      <c r="K23" s="343"/>
      <c r="L23" s="343"/>
      <c r="M23" s="343"/>
      <c r="N23" s="344"/>
      <c r="O23" s="345"/>
      <c r="P23" s="12">
        <v>0</v>
      </c>
      <c r="Q23" s="22" t="s">
        <v>510</v>
      </c>
      <c r="R23" s="12">
        <v>0</v>
      </c>
      <c r="S23" s="345"/>
      <c r="T23" s="344"/>
      <c r="U23" s="343"/>
      <c r="V23" s="343"/>
      <c r="W23" s="343"/>
      <c r="X23" s="343"/>
      <c r="Y23" s="343"/>
      <c r="Z23" s="343"/>
      <c r="AA23" s="343"/>
      <c r="AB23" s="297"/>
      <c r="AC23" s="340"/>
      <c r="AD23" s="340"/>
      <c r="AE23" s="340"/>
      <c r="AF23" s="340"/>
      <c r="AG23" s="299"/>
    </row>
    <row r="24" spans="1:33" ht="20.100000000000001" customHeight="1" x14ac:dyDescent="0.15">
      <c r="A24" s="7"/>
      <c r="B24" s="44"/>
      <c r="C24" s="29"/>
      <c r="D24" s="29"/>
      <c r="E24" s="29"/>
      <c r="G24" s="45"/>
      <c r="H24" s="45"/>
      <c r="I24" s="45"/>
      <c r="J24" s="45"/>
      <c r="K24" s="45"/>
      <c r="L24" s="45"/>
      <c r="M24" s="45"/>
      <c r="N24" s="118"/>
      <c r="O24" s="119"/>
      <c r="P24" s="12"/>
      <c r="Q24" s="10"/>
      <c r="R24" s="27"/>
      <c r="S24" s="119"/>
      <c r="T24" s="118"/>
      <c r="U24" s="45"/>
      <c r="V24" s="45"/>
      <c r="W24" s="45"/>
      <c r="X24" s="45"/>
      <c r="Y24" s="45"/>
      <c r="Z24" s="45"/>
      <c r="AA24" s="45"/>
      <c r="AB24" s="101"/>
      <c r="AC24" s="24"/>
      <c r="AD24" s="24"/>
      <c r="AE24" s="25"/>
      <c r="AF24" s="25"/>
      <c r="AG24" s="93"/>
    </row>
    <row r="25" spans="1:33" ht="20.100000000000001" customHeight="1" x14ac:dyDescent="0.15">
      <c r="A25" s="7"/>
      <c r="B25" s="341" t="s">
        <v>500</v>
      </c>
      <c r="C25" s="342">
        <v>0.47916666666666669</v>
      </c>
      <c r="D25" s="342"/>
      <c r="E25" s="342"/>
      <c r="G25" s="343" t="str">
        <f>S7</f>
        <v>西那須野西ＳＣ</v>
      </c>
      <c r="H25" s="343"/>
      <c r="I25" s="343"/>
      <c r="J25" s="343"/>
      <c r="K25" s="343"/>
      <c r="L25" s="343"/>
      <c r="M25" s="343"/>
      <c r="N25" s="344">
        <f>P25+P26</f>
        <v>0</v>
      </c>
      <c r="O25" s="345" t="s">
        <v>486</v>
      </c>
      <c r="P25" s="12">
        <v>0</v>
      </c>
      <c r="Q25" s="22" t="s">
        <v>510</v>
      </c>
      <c r="R25" s="12">
        <v>0</v>
      </c>
      <c r="S25" s="345" t="s">
        <v>488</v>
      </c>
      <c r="T25" s="344">
        <f>R25+R26</f>
        <v>0</v>
      </c>
      <c r="U25" s="343" t="str">
        <f>AA7</f>
        <v>祖母井クラブ</v>
      </c>
      <c r="V25" s="343"/>
      <c r="W25" s="343"/>
      <c r="X25" s="343"/>
      <c r="Y25" s="343"/>
      <c r="Z25" s="343"/>
      <c r="AA25" s="343"/>
      <c r="AB25" s="297" t="s">
        <v>479</v>
      </c>
      <c r="AC25" s="340" t="s">
        <v>496</v>
      </c>
      <c r="AD25" s="340" t="s">
        <v>497</v>
      </c>
      <c r="AE25" s="340" t="s">
        <v>495</v>
      </c>
      <c r="AF25" s="340">
        <v>2</v>
      </c>
      <c r="AG25" s="299" t="s">
        <v>483</v>
      </c>
    </row>
    <row r="26" spans="1:33" ht="20.100000000000001" customHeight="1" x14ac:dyDescent="0.15">
      <c r="A26" s="7"/>
      <c r="B26" s="341"/>
      <c r="C26" s="342"/>
      <c r="D26" s="342"/>
      <c r="E26" s="342"/>
      <c r="G26" s="343"/>
      <c r="H26" s="343"/>
      <c r="I26" s="343"/>
      <c r="J26" s="343"/>
      <c r="K26" s="343"/>
      <c r="L26" s="343"/>
      <c r="M26" s="343"/>
      <c r="N26" s="344"/>
      <c r="O26" s="345"/>
      <c r="P26" s="12">
        <v>0</v>
      </c>
      <c r="Q26" s="22" t="s">
        <v>510</v>
      </c>
      <c r="R26" s="12">
        <v>0</v>
      </c>
      <c r="S26" s="345"/>
      <c r="T26" s="344"/>
      <c r="U26" s="343"/>
      <c r="V26" s="343"/>
      <c r="W26" s="343"/>
      <c r="X26" s="343"/>
      <c r="Y26" s="343"/>
      <c r="Z26" s="343"/>
      <c r="AA26" s="343"/>
      <c r="AB26" s="297"/>
      <c r="AC26" s="340"/>
      <c r="AD26" s="340"/>
      <c r="AE26" s="340"/>
      <c r="AF26" s="340"/>
      <c r="AG26" s="299"/>
    </row>
    <row r="27" spans="1:33" ht="20.100000000000001" customHeight="1" x14ac:dyDescent="0.15">
      <c r="A27" s="7"/>
      <c r="C27" s="16"/>
      <c r="D27" s="16"/>
      <c r="E27" s="15"/>
      <c r="G27" s="45"/>
      <c r="H27" s="45"/>
      <c r="I27" s="10"/>
      <c r="J27" s="10"/>
      <c r="K27" s="45"/>
      <c r="L27" s="45"/>
      <c r="M27" s="10"/>
      <c r="N27" s="27"/>
      <c r="O27" s="45"/>
      <c r="P27" s="12"/>
      <c r="Q27" s="10"/>
      <c r="R27" s="27"/>
      <c r="S27" s="10"/>
      <c r="T27" s="12"/>
      <c r="U27" s="45"/>
      <c r="V27" s="10"/>
      <c r="W27" s="10"/>
      <c r="X27" s="45"/>
      <c r="Y27" s="45"/>
      <c r="Z27" s="10"/>
      <c r="AA27" s="10"/>
      <c r="AB27" s="101"/>
      <c r="AC27" s="24"/>
      <c r="AD27" s="24"/>
      <c r="AE27" s="25"/>
      <c r="AF27" s="25"/>
      <c r="AG27" s="93"/>
    </row>
    <row r="28" spans="1:33" ht="20.100000000000001" customHeight="1" x14ac:dyDescent="0.15">
      <c r="A28" s="7"/>
      <c r="B28" s="341" t="s">
        <v>501</v>
      </c>
      <c r="C28" s="342">
        <v>0.50694444444444442</v>
      </c>
      <c r="D28" s="342"/>
      <c r="E28" s="342"/>
      <c r="G28" s="343" t="str">
        <f>J7</f>
        <v>大谷東フットボールクラブ</v>
      </c>
      <c r="H28" s="343"/>
      <c r="I28" s="343"/>
      <c r="J28" s="343"/>
      <c r="K28" s="343"/>
      <c r="L28" s="343"/>
      <c r="M28" s="343"/>
      <c r="N28" s="344">
        <f>P28+P29</f>
        <v>0</v>
      </c>
      <c r="O28" s="345" t="s">
        <v>486</v>
      </c>
      <c r="P28" s="12">
        <v>0</v>
      </c>
      <c r="Q28" s="22" t="s">
        <v>510</v>
      </c>
      <c r="R28" s="12">
        <v>0</v>
      </c>
      <c r="S28" s="345" t="s">
        <v>488</v>
      </c>
      <c r="T28" s="344">
        <f>R28+R29</f>
        <v>0</v>
      </c>
      <c r="U28" s="343" t="str">
        <f>N7</f>
        <v>ＦＣ　ＶＡＬＯＮ　Ｕ１１</v>
      </c>
      <c r="V28" s="343"/>
      <c r="W28" s="343"/>
      <c r="X28" s="343"/>
      <c r="Y28" s="343"/>
      <c r="Z28" s="343"/>
      <c r="AA28" s="343"/>
      <c r="AB28" s="297" t="s">
        <v>479</v>
      </c>
      <c r="AC28" s="340" t="s">
        <v>498</v>
      </c>
      <c r="AD28" s="340" t="s">
        <v>489</v>
      </c>
      <c r="AE28" s="340" t="s">
        <v>490</v>
      </c>
      <c r="AF28" s="340">
        <v>4</v>
      </c>
      <c r="AG28" s="299" t="s">
        <v>483</v>
      </c>
    </row>
    <row r="29" spans="1:33" ht="20.100000000000001" customHeight="1" x14ac:dyDescent="0.15">
      <c r="A29" s="7"/>
      <c r="B29" s="341"/>
      <c r="C29" s="342"/>
      <c r="D29" s="342"/>
      <c r="E29" s="342"/>
      <c r="G29" s="343"/>
      <c r="H29" s="343"/>
      <c r="I29" s="343"/>
      <c r="J29" s="343"/>
      <c r="K29" s="343"/>
      <c r="L29" s="343"/>
      <c r="M29" s="343"/>
      <c r="N29" s="344"/>
      <c r="O29" s="345"/>
      <c r="P29" s="12">
        <v>0</v>
      </c>
      <c r="Q29" s="22" t="s">
        <v>510</v>
      </c>
      <c r="R29" s="12">
        <v>0</v>
      </c>
      <c r="S29" s="345"/>
      <c r="T29" s="344"/>
      <c r="U29" s="343"/>
      <c r="V29" s="343"/>
      <c r="W29" s="343"/>
      <c r="X29" s="343"/>
      <c r="Y29" s="343"/>
      <c r="Z29" s="343"/>
      <c r="AA29" s="343"/>
      <c r="AB29" s="297"/>
      <c r="AC29" s="340"/>
      <c r="AD29" s="340"/>
      <c r="AE29" s="340"/>
      <c r="AF29" s="340"/>
      <c r="AG29" s="299"/>
    </row>
    <row r="30" spans="1:33" ht="20.100000000000001" customHeight="1" x14ac:dyDescent="0.15">
      <c r="A30" s="7"/>
      <c r="C30" s="16"/>
      <c r="D30" s="16"/>
      <c r="E30" s="15"/>
      <c r="G30" s="45"/>
      <c r="H30" s="45"/>
      <c r="I30" s="10"/>
      <c r="J30" s="10"/>
      <c r="K30" s="45"/>
      <c r="L30" s="45"/>
      <c r="M30" s="10"/>
      <c r="N30" s="27"/>
      <c r="O30" s="45"/>
      <c r="P30" s="12"/>
      <c r="Q30" s="10"/>
      <c r="R30" s="27"/>
      <c r="S30" s="10"/>
      <c r="T30" s="12"/>
      <c r="U30" s="45"/>
      <c r="V30" s="10"/>
      <c r="W30" s="10"/>
      <c r="X30" s="45"/>
      <c r="Y30" s="45"/>
      <c r="Z30" s="10"/>
      <c r="AA30" s="10"/>
      <c r="AB30" s="101"/>
      <c r="AC30" s="86"/>
      <c r="AD30" s="24"/>
      <c r="AE30" s="24"/>
      <c r="AF30" s="25"/>
      <c r="AG30" s="102"/>
    </row>
    <row r="31" spans="1:33" ht="20.100000000000001" customHeight="1" x14ac:dyDescent="0.15">
      <c r="A31" s="7"/>
      <c r="B31" s="341" t="s">
        <v>502</v>
      </c>
      <c r="C31" s="342">
        <v>0.53472222222222221</v>
      </c>
      <c r="D31" s="342"/>
      <c r="E31" s="342"/>
      <c r="G31" s="346" t="str">
        <f>W7</f>
        <v>みはらサッカークラブジュニア</v>
      </c>
      <c r="H31" s="346"/>
      <c r="I31" s="346"/>
      <c r="J31" s="346"/>
      <c r="K31" s="346"/>
      <c r="L31" s="346"/>
      <c r="M31" s="346"/>
      <c r="N31" s="344">
        <f>P31+P32</f>
        <v>0</v>
      </c>
      <c r="O31" s="345" t="s">
        <v>486</v>
      </c>
      <c r="P31" s="12">
        <v>0</v>
      </c>
      <c r="Q31" s="22" t="s">
        <v>510</v>
      </c>
      <c r="R31" s="12">
        <v>0</v>
      </c>
      <c r="S31" s="345" t="s">
        <v>488</v>
      </c>
      <c r="T31" s="344">
        <f>R31+R32</f>
        <v>0</v>
      </c>
      <c r="U31" s="343" t="str">
        <f>AA7</f>
        <v>祖母井クラブ</v>
      </c>
      <c r="V31" s="343"/>
      <c r="W31" s="343"/>
      <c r="X31" s="343"/>
      <c r="Y31" s="343"/>
      <c r="Z31" s="343"/>
      <c r="AA31" s="343"/>
      <c r="AB31" s="297" t="s">
        <v>479</v>
      </c>
      <c r="AC31" s="340" t="s">
        <v>495</v>
      </c>
      <c r="AD31" s="340" t="s">
        <v>496</v>
      </c>
      <c r="AE31" s="340" t="s">
        <v>497</v>
      </c>
      <c r="AF31" s="340">
        <v>1</v>
      </c>
      <c r="AG31" s="299" t="s">
        <v>483</v>
      </c>
    </row>
    <row r="32" spans="1:33" ht="20.100000000000001" customHeight="1" x14ac:dyDescent="0.15">
      <c r="A32" s="7"/>
      <c r="B32" s="341"/>
      <c r="C32" s="342"/>
      <c r="D32" s="342"/>
      <c r="E32" s="342"/>
      <c r="G32" s="346"/>
      <c r="H32" s="346"/>
      <c r="I32" s="346"/>
      <c r="J32" s="346"/>
      <c r="K32" s="346"/>
      <c r="L32" s="346"/>
      <c r="M32" s="346"/>
      <c r="N32" s="344"/>
      <c r="O32" s="345"/>
      <c r="P32" s="12">
        <v>0</v>
      </c>
      <c r="Q32" s="22" t="s">
        <v>510</v>
      </c>
      <c r="R32" s="12">
        <v>0</v>
      </c>
      <c r="S32" s="345"/>
      <c r="T32" s="344"/>
      <c r="U32" s="343"/>
      <c r="V32" s="343"/>
      <c r="W32" s="343"/>
      <c r="X32" s="343"/>
      <c r="Y32" s="343"/>
      <c r="Z32" s="343"/>
      <c r="AA32" s="343"/>
      <c r="AB32" s="297"/>
      <c r="AC32" s="340"/>
      <c r="AD32" s="340"/>
      <c r="AE32" s="340"/>
      <c r="AF32" s="340"/>
      <c r="AG32" s="299"/>
    </row>
    <row r="33" spans="1:33" ht="20.100000000000001" customHeight="1" x14ac:dyDescent="0.15">
      <c r="B33" s="44"/>
      <c r="C33" s="23"/>
      <c r="D33" s="23"/>
      <c r="E33" s="23"/>
      <c r="G33" s="45"/>
      <c r="H33" s="45"/>
      <c r="I33" s="45"/>
      <c r="J33" s="45"/>
      <c r="K33" s="45"/>
      <c r="L33" s="45"/>
      <c r="M33" s="45"/>
      <c r="N33" s="21"/>
      <c r="O33" s="119"/>
      <c r="P33" s="45"/>
      <c r="Q33" s="22"/>
      <c r="R33" s="10"/>
      <c r="S33" s="119"/>
      <c r="T33" s="21"/>
      <c r="U33" s="45"/>
      <c r="V33" s="45"/>
      <c r="W33" s="45"/>
      <c r="X33" s="45"/>
      <c r="Y33" s="45"/>
      <c r="Z33" s="45"/>
      <c r="AA33" s="45"/>
      <c r="AB33" s="86"/>
      <c r="AC33" s="86"/>
      <c r="AF33" s="86"/>
      <c r="AG33" s="86"/>
    </row>
    <row r="34" spans="1:33" ht="20.100000000000001" customHeight="1" x14ac:dyDescent="0.15">
      <c r="C34" s="304" t="str">
        <f>J3</f>
        <v>K</v>
      </c>
      <c r="D34" s="305"/>
      <c r="E34" s="305"/>
      <c r="F34" s="306"/>
      <c r="G34" s="332" t="str">
        <f>C36</f>
        <v>大田原城山サッカークラブ</v>
      </c>
      <c r="H34" s="333"/>
      <c r="I34" s="383" t="str">
        <f>C38</f>
        <v>大谷東フットボールクラブ</v>
      </c>
      <c r="J34" s="384"/>
      <c r="K34" s="383" t="str">
        <f>C40</f>
        <v>ＦＣ　ＶＡＬＯＮ　Ｕ１１</v>
      </c>
      <c r="L34" s="384"/>
      <c r="M34" s="324" t="s">
        <v>503</v>
      </c>
      <c r="N34" s="324" t="s">
        <v>504</v>
      </c>
      <c r="O34" s="324" t="s">
        <v>511</v>
      </c>
      <c r="P34" s="324" t="s">
        <v>505</v>
      </c>
      <c r="R34" s="326" t="str">
        <f>W3</f>
        <v>KK</v>
      </c>
      <c r="S34" s="327"/>
      <c r="T34" s="327"/>
      <c r="U34" s="328"/>
      <c r="V34" s="379" t="str">
        <f>R36</f>
        <v>西那須野西ＳＣ</v>
      </c>
      <c r="W34" s="380"/>
      <c r="X34" s="383" t="str">
        <f>R38</f>
        <v>みはらサッカークラブジュニア</v>
      </c>
      <c r="Y34" s="384"/>
      <c r="Z34" s="383" t="str">
        <f>R40</f>
        <v>祖母井クラブ</v>
      </c>
      <c r="AA34" s="384"/>
      <c r="AB34" s="324" t="s">
        <v>503</v>
      </c>
      <c r="AC34" s="324" t="s">
        <v>504</v>
      </c>
      <c r="AD34" s="324" t="s">
        <v>511</v>
      </c>
      <c r="AE34" s="324" t="s">
        <v>505</v>
      </c>
    </row>
    <row r="35" spans="1:33" ht="20.100000000000001" customHeight="1" x14ac:dyDescent="0.15">
      <c r="C35" s="307"/>
      <c r="D35" s="308"/>
      <c r="E35" s="308"/>
      <c r="F35" s="309"/>
      <c r="G35" s="334"/>
      <c r="H35" s="335"/>
      <c r="I35" s="385"/>
      <c r="J35" s="386"/>
      <c r="K35" s="385"/>
      <c r="L35" s="386"/>
      <c r="M35" s="325"/>
      <c r="N35" s="325"/>
      <c r="O35" s="325"/>
      <c r="P35" s="325"/>
      <c r="R35" s="329"/>
      <c r="S35" s="330"/>
      <c r="T35" s="330"/>
      <c r="U35" s="331"/>
      <c r="V35" s="381"/>
      <c r="W35" s="382"/>
      <c r="X35" s="385"/>
      <c r="Y35" s="386"/>
      <c r="Z35" s="385"/>
      <c r="AA35" s="386"/>
      <c r="AB35" s="325"/>
      <c r="AC35" s="325"/>
      <c r="AD35" s="325"/>
      <c r="AE35" s="325"/>
    </row>
    <row r="36" spans="1:33" ht="20.100000000000001" customHeight="1" x14ac:dyDescent="0.15">
      <c r="C36" s="304" t="str">
        <f>F7</f>
        <v>大田原城山サッカークラブ</v>
      </c>
      <c r="D36" s="305"/>
      <c r="E36" s="305"/>
      <c r="F36" s="306"/>
      <c r="G36" s="399"/>
      <c r="H36" s="400"/>
      <c r="I36" s="28">
        <f>N16</f>
        <v>0</v>
      </c>
      <c r="J36" s="28">
        <f>T16</f>
        <v>0</v>
      </c>
      <c r="K36" s="28">
        <f>N22</f>
        <v>0</v>
      </c>
      <c r="L36" s="28">
        <f>T22</f>
        <v>0</v>
      </c>
      <c r="M36" s="314">
        <f>COUNTIF(G37:L37,"○")*3+COUNTIF(G37:L37,"△")</f>
        <v>2</v>
      </c>
      <c r="N36" s="393">
        <f>O36-J36-L36</f>
        <v>0</v>
      </c>
      <c r="O36" s="393">
        <f>I36+K36</f>
        <v>0</v>
      </c>
      <c r="P36" s="395"/>
      <c r="R36" s="304" t="str">
        <f>S7</f>
        <v>西那須野西ＳＣ</v>
      </c>
      <c r="S36" s="305"/>
      <c r="T36" s="305"/>
      <c r="U36" s="306"/>
      <c r="V36" s="399"/>
      <c r="W36" s="400"/>
      <c r="X36" s="28">
        <f>N19</f>
        <v>0</v>
      </c>
      <c r="Y36" s="28">
        <f>T19</f>
        <v>0</v>
      </c>
      <c r="Z36" s="28">
        <f>N25</f>
        <v>0</v>
      </c>
      <c r="AA36" s="28">
        <f>T25</f>
        <v>0</v>
      </c>
      <c r="AB36" s="314">
        <f>COUNTIF(V37:AA37,"○")*3+COUNTIF(V37:AA37,"△")</f>
        <v>2</v>
      </c>
      <c r="AC36" s="393">
        <f>AD36-Y36-AA36</f>
        <v>0</v>
      </c>
      <c r="AD36" s="393">
        <f>X36+Z36</f>
        <v>0</v>
      </c>
      <c r="AE36" s="395"/>
    </row>
    <row r="37" spans="1:33" ht="20.100000000000001" customHeight="1" x14ac:dyDescent="0.15">
      <c r="C37" s="307"/>
      <c r="D37" s="308"/>
      <c r="E37" s="308"/>
      <c r="F37" s="309"/>
      <c r="G37" s="401"/>
      <c r="H37" s="402"/>
      <c r="I37" s="397" t="str">
        <f>IF(I36&gt;J36,"○",IF(I36&lt;J36,"×",IF(I36=J36,"△")))</f>
        <v>△</v>
      </c>
      <c r="J37" s="398"/>
      <c r="K37" s="397" t="str">
        <f>IF(K36&gt;L36,"○",IF(K36&lt;L36,"×",IF(K36=L36,"△")))</f>
        <v>△</v>
      </c>
      <c r="L37" s="398"/>
      <c r="M37" s="315"/>
      <c r="N37" s="394"/>
      <c r="O37" s="394"/>
      <c r="P37" s="396"/>
      <c r="R37" s="307"/>
      <c r="S37" s="308"/>
      <c r="T37" s="308"/>
      <c r="U37" s="309"/>
      <c r="V37" s="401"/>
      <c r="W37" s="402"/>
      <c r="X37" s="397" t="str">
        <f>IF(X36&gt;Y36,"○",IF(X36&lt;Y36,"×",IF(X36=Y36,"△")))</f>
        <v>△</v>
      </c>
      <c r="Y37" s="398"/>
      <c r="Z37" s="397" t="str">
        <f t="shared" ref="Z37" si="0">IF(Z36&gt;AA36,"○",IF(Z36&lt;AA36,"×",IF(Z36=AA36,"△")))</f>
        <v>△</v>
      </c>
      <c r="AA37" s="398"/>
      <c r="AB37" s="315"/>
      <c r="AC37" s="394"/>
      <c r="AD37" s="394"/>
      <c r="AE37" s="396"/>
    </row>
    <row r="38" spans="1:33" ht="20.100000000000001" customHeight="1" x14ac:dyDescent="0.15">
      <c r="C38" s="304" t="str">
        <f>J7</f>
        <v>大谷東フットボールクラブ</v>
      </c>
      <c r="D38" s="305"/>
      <c r="E38" s="305"/>
      <c r="F38" s="306"/>
      <c r="G38" s="28">
        <f>J36</f>
        <v>0</v>
      </c>
      <c r="H38" s="28">
        <f>I36</f>
        <v>0</v>
      </c>
      <c r="I38" s="399"/>
      <c r="J38" s="400"/>
      <c r="K38" s="28">
        <f>N28</f>
        <v>0</v>
      </c>
      <c r="L38" s="28">
        <f>T28</f>
        <v>0</v>
      </c>
      <c r="M38" s="314">
        <f>COUNTIF(G39:L39,"○")*3+COUNTIF(G39:L39,"△")</f>
        <v>2</v>
      </c>
      <c r="N38" s="393">
        <f>O38-H38-L38</f>
        <v>0</v>
      </c>
      <c r="O38" s="393">
        <f>G38+K38</f>
        <v>0</v>
      </c>
      <c r="P38" s="395"/>
      <c r="R38" s="304" t="str">
        <f>W7</f>
        <v>みはらサッカークラブジュニア</v>
      </c>
      <c r="S38" s="305"/>
      <c r="T38" s="305"/>
      <c r="U38" s="306"/>
      <c r="V38" s="28">
        <f>Y36</f>
        <v>0</v>
      </c>
      <c r="W38" s="28">
        <f>X36</f>
        <v>0</v>
      </c>
      <c r="X38" s="399"/>
      <c r="Y38" s="400"/>
      <c r="Z38" s="28">
        <f>N31</f>
        <v>0</v>
      </c>
      <c r="AA38" s="28">
        <f>T31</f>
        <v>0</v>
      </c>
      <c r="AB38" s="314">
        <f>COUNTIF(V39:AA39,"○")*3+COUNTIF(V39:AA39,"△")</f>
        <v>2</v>
      </c>
      <c r="AC38" s="393">
        <f>AD38-W38-AA38</f>
        <v>0</v>
      </c>
      <c r="AD38" s="393">
        <f>V38+Z38</f>
        <v>0</v>
      </c>
      <c r="AE38" s="395"/>
    </row>
    <row r="39" spans="1:33" ht="20.100000000000001" customHeight="1" x14ac:dyDescent="0.15">
      <c r="C39" s="307"/>
      <c r="D39" s="308"/>
      <c r="E39" s="308"/>
      <c r="F39" s="309"/>
      <c r="G39" s="397" t="str">
        <f>IF(G38&gt;H38,"○",IF(G38&lt;H38,"×",IF(G38=H38,"△")))</f>
        <v>△</v>
      </c>
      <c r="H39" s="398"/>
      <c r="I39" s="401"/>
      <c r="J39" s="402"/>
      <c r="K39" s="397" t="str">
        <f>IF(K38&gt;L38,"○",IF(K38&lt;L38,"×",IF(K38=L38,"△")))</f>
        <v>△</v>
      </c>
      <c r="L39" s="398"/>
      <c r="M39" s="315"/>
      <c r="N39" s="394"/>
      <c r="O39" s="394"/>
      <c r="P39" s="396"/>
      <c r="R39" s="307"/>
      <c r="S39" s="308"/>
      <c r="T39" s="308"/>
      <c r="U39" s="309"/>
      <c r="V39" s="397" t="str">
        <f>IF(V38&gt;W38,"○",IF(V38&lt;W38,"×",IF(V38=W38,"△")))</f>
        <v>△</v>
      </c>
      <c r="W39" s="398"/>
      <c r="X39" s="401"/>
      <c r="Y39" s="402"/>
      <c r="Z39" s="397" t="str">
        <f t="shared" ref="Z39" si="1">IF(Z38&gt;AA38,"○",IF(Z38&lt;AA38,"×",IF(Z38=AA38,"△")))</f>
        <v>△</v>
      </c>
      <c r="AA39" s="398"/>
      <c r="AB39" s="315"/>
      <c r="AC39" s="394"/>
      <c r="AD39" s="394"/>
      <c r="AE39" s="396"/>
    </row>
    <row r="40" spans="1:33" ht="20.100000000000001" customHeight="1" x14ac:dyDescent="0.15">
      <c r="C40" s="304" t="str">
        <f>N7</f>
        <v>ＦＣ　ＶＡＬＯＮ　Ｕ１１</v>
      </c>
      <c r="D40" s="305"/>
      <c r="E40" s="305"/>
      <c r="F40" s="306"/>
      <c r="G40" s="28">
        <f>L36</f>
        <v>0</v>
      </c>
      <c r="H40" s="28">
        <f>K36</f>
        <v>0</v>
      </c>
      <c r="I40" s="28">
        <f>L38</f>
        <v>0</v>
      </c>
      <c r="J40" s="28">
        <f>K38</f>
        <v>0</v>
      </c>
      <c r="K40" s="399"/>
      <c r="L40" s="400"/>
      <c r="M40" s="314">
        <f>COUNTIF(G41:L41,"○")*3+COUNTIF(G41:L41,"△")</f>
        <v>2</v>
      </c>
      <c r="N40" s="393">
        <f>O40-H40-J40</f>
        <v>0</v>
      </c>
      <c r="O40" s="393">
        <f>G40+I40</f>
        <v>0</v>
      </c>
      <c r="P40" s="395"/>
      <c r="R40" s="304" t="str">
        <f>AA7</f>
        <v>祖母井クラブ</v>
      </c>
      <c r="S40" s="305"/>
      <c r="T40" s="305"/>
      <c r="U40" s="306"/>
      <c r="V40" s="28">
        <f>AA36</f>
        <v>0</v>
      </c>
      <c r="W40" s="28">
        <f>Z36</f>
        <v>0</v>
      </c>
      <c r="X40" s="28">
        <f>AA38</f>
        <v>0</v>
      </c>
      <c r="Y40" s="28">
        <f>Z38</f>
        <v>0</v>
      </c>
      <c r="Z40" s="399"/>
      <c r="AA40" s="400"/>
      <c r="AB40" s="314">
        <f>COUNTIF(V41:AA41,"○")*3+COUNTIF(V41:AA41,"△")</f>
        <v>2</v>
      </c>
      <c r="AC40" s="393">
        <f>AD40-W40-Y40</f>
        <v>0</v>
      </c>
      <c r="AD40" s="393">
        <f>V40+X40</f>
        <v>0</v>
      </c>
      <c r="AE40" s="395"/>
    </row>
    <row r="41" spans="1:33" ht="20.100000000000001" customHeight="1" x14ac:dyDescent="0.15">
      <c r="C41" s="307"/>
      <c r="D41" s="308"/>
      <c r="E41" s="308"/>
      <c r="F41" s="309"/>
      <c r="G41" s="397" t="str">
        <f>IF(G40&gt;H40,"○",IF(G40&lt;H40,"×",IF(G40=H40,"△")))</f>
        <v>△</v>
      </c>
      <c r="H41" s="398"/>
      <c r="I41" s="397" t="str">
        <f>IF(I40&gt;J40,"○",IF(I40&lt;J40,"×",IF(I40=J40,"△")))</f>
        <v>△</v>
      </c>
      <c r="J41" s="398"/>
      <c r="K41" s="401"/>
      <c r="L41" s="402"/>
      <c r="M41" s="315"/>
      <c r="N41" s="394"/>
      <c r="O41" s="394"/>
      <c r="P41" s="396"/>
      <c r="R41" s="307"/>
      <c r="S41" s="308"/>
      <c r="T41" s="308"/>
      <c r="U41" s="309"/>
      <c r="V41" s="397" t="str">
        <f>IF(V40&gt;W40,"○",IF(V40&lt;W40,"×",IF(V40=W40,"△")))</f>
        <v>△</v>
      </c>
      <c r="W41" s="398"/>
      <c r="X41" s="397" t="str">
        <f>IF(X40&gt;Y40,"○",IF(X40&lt;Y40,"×",IF(X40=Y40,"△")))</f>
        <v>△</v>
      </c>
      <c r="Y41" s="398"/>
      <c r="Z41" s="401"/>
      <c r="AA41" s="402"/>
      <c r="AB41" s="315"/>
      <c r="AC41" s="394"/>
      <c r="AD41" s="394"/>
      <c r="AE41" s="396"/>
    </row>
    <row r="42" spans="1:33" ht="20.100000000000001" customHeight="1" x14ac:dyDescent="0.15"/>
    <row r="43" spans="1:33" ht="20.100000000000001" customHeight="1" x14ac:dyDescent="0.15"/>
    <row r="44" spans="1:33" ht="21.95" customHeight="1" x14ac:dyDescent="0.15">
      <c r="A44" s="354" t="str">
        <f>U12組合せ①!B3</f>
        <v>■第1日  2月26日  一次リーグ</v>
      </c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N44" s="355" t="s">
        <v>548</v>
      </c>
      <c r="O44" s="355"/>
      <c r="P44" s="355"/>
      <c r="Q44" s="355"/>
      <c r="R44" s="355"/>
      <c r="T44" s="356" t="s">
        <v>549</v>
      </c>
      <c r="U44" s="356"/>
      <c r="V44" s="356"/>
      <c r="W44" s="356"/>
      <c r="X44" s="357" t="str">
        <f>U12組合せ①!BD20</f>
        <v>LUXPERIOR FOOTBALL PARK</v>
      </c>
      <c r="Y44" s="357"/>
      <c r="Z44" s="357"/>
      <c r="AA44" s="357"/>
      <c r="AB44" s="357"/>
      <c r="AC44" s="357"/>
      <c r="AD44" s="357"/>
      <c r="AE44" s="357"/>
      <c r="AF44" s="357"/>
      <c r="AG44" s="357"/>
    </row>
    <row r="45" spans="1:33" ht="20.100000000000001" customHeight="1" x14ac:dyDescent="0.15">
      <c r="A45" s="117"/>
      <c r="B45" s="117"/>
      <c r="C45" s="117"/>
      <c r="D45" s="117"/>
      <c r="E45" s="117"/>
      <c r="F45" s="117"/>
      <c r="G45" s="117"/>
      <c r="H45" s="14"/>
      <c r="I45" s="115"/>
      <c r="J45" s="115"/>
      <c r="K45" s="115"/>
      <c r="L45" s="115"/>
      <c r="N45" s="115"/>
      <c r="O45" s="115"/>
      <c r="P45" s="115"/>
      <c r="Q45" s="115"/>
      <c r="R45" s="115"/>
      <c r="T45" s="87"/>
      <c r="U45" s="87"/>
      <c r="V45" s="87"/>
      <c r="W45" s="87"/>
      <c r="X45" s="116"/>
      <c r="Y45" s="116"/>
      <c r="AA45" s="20"/>
      <c r="AB45" s="100"/>
      <c r="AC45" s="100"/>
      <c r="AD45" s="100"/>
      <c r="AE45" s="100"/>
      <c r="AF45" s="100"/>
      <c r="AG45" s="100"/>
    </row>
    <row r="46" spans="1:33" ht="20.100000000000001" customHeight="1" x14ac:dyDescent="0.15">
      <c r="F46" s="29"/>
      <c r="J46" s="358" t="s">
        <v>550</v>
      </c>
      <c r="K46" s="358"/>
      <c r="W46" s="358" t="s">
        <v>551</v>
      </c>
      <c r="X46" s="358"/>
      <c r="Z46" s="20"/>
      <c r="AA46" s="20"/>
      <c r="AB46" s="100"/>
      <c r="AC46" s="100"/>
      <c r="AD46" s="100"/>
      <c r="AE46" s="100"/>
      <c r="AF46" s="100"/>
      <c r="AG46" s="100"/>
    </row>
    <row r="47" spans="1:33" ht="20.100000000000001" customHeight="1" x14ac:dyDescent="0.15">
      <c r="G47" s="2"/>
      <c r="H47" s="2"/>
      <c r="I47" s="2"/>
      <c r="J47" s="3"/>
      <c r="K47" s="2"/>
      <c r="L47" s="2"/>
      <c r="M47" s="2"/>
      <c r="N47" s="2"/>
      <c r="T47" s="2"/>
      <c r="U47" s="2"/>
      <c r="V47" s="2"/>
      <c r="W47" s="2"/>
      <c r="X47" s="19"/>
      <c r="Y47" s="2"/>
      <c r="Z47" s="20"/>
      <c r="AA47" s="20"/>
      <c r="AB47" s="100"/>
      <c r="AC47" s="100"/>
      <c r="AD47" s="100"/>
      <c r="AE47" s="100"/>
      <c r="AF47" s="100"/>
      <c r="AG47" s="100"/>
    </row>
    <row r="48" spans="1:33" ht="20.100000000000001" customHeight="1" x14ac:dyDescent="0.15">
      <c r="F48" s="4"/>
      <c r="H48" s="5"/>
      <c r="J48" s="6"/>
      <c r="K48" s="5"/>
      <c r="N48" s="4"/>
      <c r="S48" s="4"/>
      <c r="V48" s="5"/>
      <c r="W48" s="6"/>
      <c r="Y48" s="5"/>
      <c r="Z48" s="5"/>
      <c r="AA48" s="6"/>
      <c r="AB48" s="17"/>
    </row>
    <row r="49" spans="1:33" ht="20.100000000000001" customHeight="1" x14ac:dyDescent="0.15">
      <c r="B49" s="359"/>
      <c r="C49" s="359"/>
      <c r="D49" s="7"/>
      <c r="E49" s="7"/>
      <c r="F49" s="250">
        <v>1</v>
      </c>
      <c r="G49" s="250"/>
      <c r="H49" s="11"/>
      <c r="I49" s="11"/>
      <c r="J49" s="250">
        <v>2</v>
      </c>
      <c r="K49" s="250"/>
      <c r="L49" s="11"/>
      <c r="M49" s="11"/>
      <c r="N49" s="250">
        <v>3</v>
      </c>
      <c r="O49" s="250"/>
      <c r="P49" s="26"/>
      <c r="Q49" s="11"/>
      <c r="R49" s="11"/>
      <c r="S49" s="250">
        <v>4</v>
      </c>
      <c r="T49" s="250"/>
      <c r="U49" s="11"/>
      <c r="V49" s="11"/>
      <c r="W49" s="250">
        <v>5</v>
      </c>
      <c r="X49" s="250"/>
      <c r="Y49" s="11"/>
      <c r="Z49" s="11"/>
      <c r="AA49" s="250">
        <v>6</v>
      </c>
      <c r="AB49" s="250"/>
      <c r="AC49" s="7"/>
      <c r="AD49" s="7"/>
      <c r="AE49" s="360"/>
      <c r="AF49" s="361"/>
    </row>
    <row r="50" spans="1:33" ht="20.100000000000001" customHeight="1" x14ac:dyDescent="0.15">
      <c r="B50" s="347"/>
      <c r="C50" s="347"/>
      <c r="D50" s="8"/>
      <c r="E50" s="8"/>
      <c r="F50" s="350" t="str">
        <f>U12組合せ①!BE24</f>
        <v>三島ＦＣ</v>
      </c>
      <c r="G50" s="350"/>
      <c r="H50" s="8"/>
      <c r="I50" s="8"/>
      <c r="J50" s="348" t="str">
        <f>U12組合せ①!BG24</f>
        <v>ＳＵＧＡＯサッカークラブ</v>
      </c>
      <c r="K50" s="348"/>
      <c r="L50" s="8"/>
      <c r="M50" s="8"/>
      <c r="N50" s="350" t="str">
        <f>U12組合せ①!BI24</f>
        <v>ＢＬＵＥ　ＴＵＮＤＥＲ</v>
      </c>
      <c r="O50" s="350"/>
      <c r="P50" s="9"/>
      <c r="Q50" s="8"/>
      <c r="R50" s="8"/>
      <c r="S50" s="414" t="str">
        <f>U12組合せ①!BL24</f>
        <v>フットボールクラブ氏家オレンジ</v>
      </c>
      <c r="T50" s="414"/>
      <c r="U50" s="8"/>
      <c r="V50" s="8"/>
      <c r="W50" s="350" t="str">
        <f>U12組合せ①!BN24</f>
        <v>ＦＣグラシアス</v>
      </c>
      <c r="X50" s="350"/>
      <c r="Y50" s="8"/>
      <c r="Z50" s="8"/>
      <c r="AA50" s="348" t="str">
        <f>U12組合せ①!BP24</f>
        <v>栃木ウーヴァＦＣ・Ｕ－１２</v>
      </c>
      <c r="AB50" s="348"/>
      <c r="AC50" s="8"/>
      <c r="AD50" s="8"/>
      <c r="AE50" s="352"/>
      <c r="AF50" s="353"/>
    </row>
    <row r="51" spans="1:33" ht="20.100000000000001" customHeight="1" x14ac:dyDescent="0.15">
      <c r="B51" s="347"/>
      <c r="C51" s="347"/>
      <c r="D51" s="8"/>
      <c r="E51" s="8"/>
      <c r="F51" s="350"/>
      <c r="G51" s="350"/>
      <c r="H51" s="8"/>
      <c r="I51" s="8"/>
      <c r="J51" s="348"/>
      <c r="K51" s="348"/>
      <c r="L51" s="8"/>
      <c r="M51" s="8"/>
      <c r="N51" s="350"/>
      <c r="O51" s="350"/>
      <c r="P51" s="9"/>
      <c r="Q51" s="8"/>
      <c r="R51" s="8"/>
      <c r="S51" s="414"/>
      <c r="T51" s="414"/>
      <c r="U51" s="8"/>
      <c r="V51" s="8"/>
      <c r="W51" s="350"/>
      <c r="X51" s="350"/>
      <c r="Y51" s="8"/>
      <c r="Z51" s="8"/>
      <c r="AA51" s="348"/>
      <c r="AB51" s="348"/>
      <c r="AC51" s="8"/>
      <c r="AD51" s="8"/>
      <c r="AE51" s="352"/>
      <c r="AF51" s="353"/>
    </row>
    <row r="52" spans="1:33" ht="20.100000000000001" customHeight="1" x14ac:dyDescent="0.15">
      <c r="B52" s="347"/>
      <c r="C52" s="347"/>
      <c r="D52" s="8"/>
      <c r="E52" s="8"/>
      <c r="F52" s="350"/>
      <c r="G52" s="350"/>
      <c r="H52" s="8"/>
      <c r="I52" s="8"/>
      <c r="J52" s="348"/>
      <c r="K52" s="348"/>
      <c r="L52" s="8"/>
      <c r="M52" s="8"/>
      <c r="N52" s="350"/>
      <c r="O52" s="350"/>
      <c r="P52" s="9"/>
      <c r="Q52" s="8"/>
      <c r="R52" s="8"/>
      <c r="S52" s="414"/>
      <c r="T52" s="414"/>
      <c r="U52" s="8"/>
      <c r="V52" s="8"/>
      <c r="W52" s="350"/>
      <c r="X52" s="350"/>
      <c r="Y52" s="8"/>
      <c r="Z52" s="8"/>
      <c r="AA52" s="348"/>
      <c r="AB52" s="348"/>
      <c r="AC52" s="8"/>
      <c r="AD52" s="8"/>
      <c r="AE52" s="352"/>
      <c r="AF52" s="353"/>
    </row>
    <row r="53" spans="1:33" ht="20.100000000000001" customHeight="1" x14ac:dyDescent="0.15">
      <c r="B53" s="347"/>
      <c r="C53" s="347"/>
      <c r="D53" s="8"/>
      <c r="E53" s="8"/>
      <c r="F53" s="350"/>
      <c r="G53" s="350"/>
      <c r="H53" s="8"/>
      <c r="I53" s="8"/>
      <c r="J53" s="348"/>
      <c r="K53" s="348"/>
      <c r="L53" s="8"/>
      <c r="M53" s="8"/>
      <c r="N53" s="350"/>
      <c r="O53" s="350"/>
      <c r="P53" s="9"/>
      <c r="Q53" s="8"/>
      <c r="R53" s="8"/>
      <c r="S53" s="414"/>
      <c r="T53" s="414"/>
      <c r="U53" s="8"/>
      <c r="V53" s="8"/>
      <c r="W53" s="350"/>
      <c r="X53" s="350"/>
      <c r="Y53" s="8"/>
      <c r="Z53" s="8"/>
      <c r="AA53" s="348"/>
      <c r="AB53" s="348"/>
      <c r="AC53" s="8"/>
      <c r="AD53" s="8"/>
      <c r="AE53" s="352"/>
      <c r="AF53" s="353"/>
    </row>
    <row r="54" spans="1:33" ht="20.100000000000001" customHeight="1" x14ac:dyDescent="0.15">
      <c r="B54" s="347"/>
      <c r="C54" s="347"/>
      <c r="D54" s="8"/>
      <c r="E54" s="8"/>
      <c r="F54" s="350"/>
      <c r="G54" s="350"/>
      <c r="H54" s="8"/>
      <c r="I54" s="8"/>
      <c r="J54" s="348"/>
      <c r="K54" s="348"/>
      <c r="L54" s="8"/>
      <c r="M54" s="8"/>
      <c r="N54" s="350"/>
      <c r="O54" s="350"/>
      <c r="P54" s="9"/>
      <c r="Q54" s="8"/>
      <c r="R54" s="8"/>
      <c r="S54" s="414"/>
      <c r="T54" s="414"/>
      <c r="U54" s="8"/>
      <c r="V54" s="8"/>
      <c r="W54" s="350"/>
      <c r="X54" s="350"/>
      <c r="Y54" s="8"/>
      <c r="Z54" s="8"/>
      <c r="AA54" s="348"/>
      <c r="AB54" s="348"/>
      <c r="AC54" s="8"/>
      <c r="AD54" s="8"/>
      <c r="AE54" s="352"/>
      <c r="AF54" s="353"/>
    </row>
    <row r="55" spans="1:33" ht="20.100000000000001" customHeight="1" x14ac:dyDescent="0.15">
      <c r="B55" s="347"/>
      <c r="C55" s="347"/>
      <c r="D55" s="8"/>
      <c r="E55" s="8"/>
      <c r="F55" s="350"/>
      <c r="G55" s="350"/>
      <c r="H55" s="8"/>
      <c r="I55" s="8"/>
      <c r="J55" s="348"/>
      <c r="K55" s="348"/>
      <c r="L55" s="8"/>
      <c r="M55" s="8"/>
      <c r="N55" s="350"/>
      <c r="O55" s="350"/>
      <c r="P55" s="9"/>
      <c r="Q55" s="8"/>
      <c r="R55" s="8"/>
      <c r="S55" s="414"/>
      <c r="T55" s="414"/>
      <c r="U55" s="8"/>
      <c r="V55" s="8"/>
      <c r="W55" s="350"/>
      <c r="X55" s="350"/>
      <c r="Y55" s="8"/>
      <c r="Z55" s="8"/>
      <c r="AA55" s="348"/>
      <c r="AB55" s="348"/>
      <c r="AC55" s="8"/>
      <c r="AD55" s="8"/>
      <c r="AE55" s="352"/>
      <c r="AF55" s="353"/>
    </row>
    <row r="56" spans="1:33" ht="20.100000000000001" customHeight="1" x14ac:dyDescent="0.15">
      <c r="B56" s="347"/>
      <c r="C56" s="347"/>
      <c r="D56" s="9"/>
      <c r="E56" s="9"/>
      <c r="F56" s="350"/>
      <c r="G56" s="350"/>
      <c r="H56" s="9"/>
      <c r="I56" s="9"/>
      <c r="J56" s="348"/>
      <c r="K56" s="348"/>
      <c r="L56" s="9"/>
      <c r="M56" s="9"/>
      <c r="N56" s="350"/>
      <c r="O56" s="350"/>
      <c r="P56" s="9"/>
      <c r="Q56" s="9"/>
      <c r="R56" s="9"/>
      <c r="S56" s="414"/>
      <c r="T56" s="414"/>
      <c r="U56" s="9"/>
      <c r="V56" s="9"/>
      <c r="W56" s="350"/>
      <c r="X56" s="350"/>
      <c r="Y56" s="9"/>
      <c r="Z56" s="9"/>
      <c r="AA56" s="348"/>
      <c r="AB56" s="348"/>
      <c r="AC56" s="9"/>
      <c r="AD56" s="9"/>
      <c r="AE56" s="352"/>
      <c r="AF56" s="353"/>
    </row>
    <row r="57" spans="1:33" ht="20.100000000000001" customHeight="1" x14ac:dyDescent="0.15">
      <c r="B57" s="347"/>
      <c r="C57" s="347"/>
      <c r="D57" s="9"/>
      <c r="E57" s="9"/>
      <c r="F57" s="350"/>
      <c r="G57" s="350"/>
      <c r="H57" s="9"/>
      <c r="I57" s="9"/>
      <c r="J57" s="348"/>
      <c r="K57" s="348"/>
      <c r="L57" s="9"/>
      <c r="M57" s="9"/>
      <c r="N57" s="350"/>
      <c r="O57" s="350"/>
      <c r="P57" s="9"/>
      <c r="Q57" s="9"/>
      <c r="R57" s="9"/>
      <c r="S57" s="414"/>
      <c r="T57" s="414"/>
      <c r="U57" s="9"/>
      <c r="V57" s="9"/>
      <c r="W57" s="350"/>
      <c r="X57" s="350"/>
      <c r="Y57" s="9"/>
      <c r="Z57" s="9"/>
      <c r="AA57" s="348"/>
      <c r="AB57" s="348"/>
      <c r="AC57" s="9"/>
      <c r="AD57" s="9"/>
      <c r="AE57" s="352"/>
      <c r="AF57" s="353"/>
    </row>
    <row r="58" spans="1:33" ht="20.100000000000001" customHeight="1" x14ac:dyDescent="0.15">
      <c r="C58" s="86"/>
      <c r="D58" s="86"/>
      <c r="G58" s="86"/>
      <c r="H58" s="86"/>
      <c r="K58" s="86"/>
      <c r="L58" s="86"/>
      <c r="O58" s="86"/>
      <c r="P58" s="86"/>
      <c r="T58" s="86"/>
      <c r="U58" s="86"/>
      <c r="X58" s="86"/>
      <c r="Y58" s="86"/>
      <c r="AB58" s="120" t="s">
        <v>479</v>
      </c>
      <c r="AC58" s="18" t="s">
        <v>480</v>
      </c>
      <c r="AD58" s="18" t="s">
        <v>481</v>
      </c>
      <c r="AE58" s="18" t="s">
        <v>481</v>
      </c>
      <c r="AF58" s="18" t="s">
        <v>482</v>
      </c>
      <c r="AG58" s="103" t="s">
        <v>483</v>
      </c>
    </row>
    <row r="59" spans="1:33" ht="20.100000000000001" customHeight="1" x14ac:dyDescent="0.15">
      <c r="A59" s="7"/>
      <c r="B59" s="341" t="s">
        <v>485</v>
      </c>
      <c r="C59" s="342">
        <v>0.39583333333333331</v>
      </c>
      <c r="D59" s="342"/>
      <c r="E59" s="342"/>
      <c r="G59" s="343" t="str">
        <f>F50</f>
        <v>三島ＦＣ</v>
      </c>
      <c r="H59" s="343"/>
      <c r="I59" s="343"/>
      <c r="J59" s="343"/>
      <c r="K59" s="343"/>
      <c r="L59" s="343"/>
      <c r="M59" s="343"/>
      <c r="N59" s="344">
        <f>P59+P60</f>
        <v>0</v>
      </c>
      <c r="O59" s="345" t="s">
        <v>486</v>
      </c>
      <c r="P59" s="12">
        <v>0</v>
      </c>
      <c r="Q59" s="22" t="s">
        <v>510</v>
      </c>
      <c r="R59" s="12">
        <v>0</v>
      </c>
      <c r="S59" s="345" t="s">
        <v>488</v>
      </c>
      <c r="T59" s="344">
        <f>R59+R60</f>
        <v>0</v>
      </c>
      <c r="U59" s="343" t="str">
        <f>J50</f>
        <v>ＳＵＧＡＯサッカークラブ</v>
      </c>
      <c r="V59" s="343"/>
      <c r="W59" s="343"/>
      <c r="X59" s="343"/>
      <c r="Y59" s="343"/>
      <c r="Z59" s="343"/>
      <c r="AA59" s="343"/>
      <c r="AB59" s="297" t="s">
        <v>479</v>
      </c>
      <c r="AC59" s="340" t="s">
        <v>490</v>
      </c>
      <c r="AD59" s="340" t="s">
        <v>498</v>
      </c>
      <c r="AE59" s="340" t="s">
        <v>489</v>
      </c>
      <c r="AF59" s="340">
        <v>6</v>
      </c>
      <c r="AG59" s="299" t="s">
        <v>483</v>
      </c>
    </row>
    <row r="60" spans="1:33" ht="20.100000000000001" customHeight="1" x14ac:dyDescent="0.15">
      <c r="A60" s="7"/>
      <c r="B60" s="341"/>
      <c r="C60" s="342"/>
      <c r="D60" s="342"/>
      <c r="E60" s="342"/>
      <c r="G60" s="343"/>
      <c r="H60" s="343"/>
      <c r="I60" s="343"/>
      <c r="J60" s="343"/>
      <c r="K60" s="343"/>
      <c r="L60" s="343"/>
      <c r="M60" s="343"/>
      <c r="N60" s="344"/>
      <c r="O60" s="345"/>
      <c r="P60" s="12">
        <v>0</v>
      </c>
      <c r="Q60" s="22" t="s">
        <v>510</v>
      </c>
      <c r="R60" s="12">
        <v>0</v>
      </c>
      <c r="S60" s="345"/>
      <c r="T60" s="344"/>
      <c r="U60" s="343"/>
      <c r="V60" s="343"/>
      <c r="W60" s="343"/>
      <c r="X60" s="343"/>
      <c r="Y60" s="343"/>
      <c r="Z60" s="343"/>
      <c r="AA60" s="343"/>
      <c r="AB60" s="297"/>
      <c r="AC60" s="340"/>
      <c r="AD60" s="340"/>
      <c r="AE60" s="340"/>
      <c r="AF60" s="340"/>
      <c r="AG60" s="299"/>
    </row>
    <row r="61" spans="1:33" ht="20.100000000000001" customHeight="1" x14ac:dyDescent="0.15">
      <c r="C61" s="16"/>
      <c r="D61" s="16"/>
      <c r="E61" s="15"/>
      <c r="G61" s="45"/>
      <c r="H61" s="45"/>
      <c r="I61" s="10"/>
      <c r="J61" s="10"/>
      <c r="K61" s="45"/>
      <c r="L61" s="45"/>
      <c r="M61" s="10"/>
      <c r="N61" s="27"/>
      <c r="O61" s="45"/>
      <c r="P61" s="12"/>
      <c r="Q61" s="10"/>
      <c r="R61" s="27"/>
      <c r="S61" s="10"/>
      <c r="T61" s="12"/>
      <c r="U61" s="45"/>
      <c r="V61" s="10"/>
      <c r="W61" s="10"/>
      <c r="X61" s="45"/>
      <c r="Y61" s="45"/>
      <c r="Z61" s="10"/>
      <c r="AA61" s="10"/>
      <c r="AB61" s="101"/>
      <c r="AC61" s="24"/>
      <c r="AD61" s="24"/>
      <c r="AE61" s="25"/>
      <c r="AF61" s="25"/>
      <c r="AG61" s="93"/>
    </row>
    <row r="62" spans="1:33" ht="20.100000000000001" customHeight="1" x14ac:dyDescent="0.15">
      <c r="A62" s="7"/>
      <c r="B62" s="341" t="s">
        <v>494</v>
      </c>
      <c r="C62" s="342">
        <v>0.4236111111111111</v>
      </c>
      <c r="D62" s="342"/>
      <c r="E62" s="342"/>
      <c r="G62" s="346" t="str">
        <f>S50</f>
        <v>フットボールクラブ氏家オレンジ</v>
      </c>
      <c r="H62" s="346"/>
      <c r="I62" s="346"/>
      <c r="J62" s="346"/>
      <c r="K62" s="346"/>
      <c r="L62" s="346"/>
      <c r="M62" s="346"/>
      <c r="N62" s="344">
        <f>P62+P63</f>
        <v>0</v>
      </c>
      <c r="O62" s="345" t="s">
        <v>486</v>
      </c>
      <c r="P62" s="12">
        <v>0</v>
      </c>
      <c r="Q62" s="22" t="s">
        <v>510</v>
      </c>
      <c r="R62" s="12">
        <v>0</v>
      </c>
      <c r="S62" s="345" t="s">
        <v>488</v>
      </c>
      <c r="T62" s="344">
        <f>R62+R63</f>
        <v>0</v>
      </c>
      <c r="U62" s="343" t="str">
        <f>W50</f>
        <v>ＦＣグラシアス</v>
      </c>
      <c r="V62" s="343"/>
      <c r="W62" s="343"/>
      <c r="X62" s="343"/>
      <c r="Y62" s="343"/>
      <c r="Z62" s="343"/>
      <c r="AA62" s="343"/>
      <c r="AB62" s="297" t="s">
        <v>479</v>
      </c>
      <c r="AC62" s="340" t="s">
        <v>497</v>
      </c>
      <c r="AD62" s="340" t="s">
        <v>495</v>
      </c>
      <c r="AE62" s="340" t="s">
        <v>496</v>
      </c>
      <c r="AF62" s="340">
        <v>3</v>
      </c>
      <c r="AG62" s="299" t="s">
        <v>483</v>
      </c>
    </row>
    <row r="63" spans="1:33" ht="20.100000000000001" customHeight="1" x14ac:dyDescent="0.15">
      <c r="A63" s="7"/>
      <c r="B63" s="341"/>
      <c r="C63" s="342"/>
      <c r="D63" s="342"/>
      <c r="E63" s="342"/>
      <c r="G63" s="346"/>
      <c r="H63" s="346"/>
      <c r="I63" s="346"/>
      <c r="J63" s="346"/>
      <c r="K63" s="346"/>
      <c r="L63" s="346"/>
      <c r="M63" s="346"/>
      <c r="N63" s="344"/>
      <c r="O63" s="345"/>
      <c r="P63" s="12">
        <v>0</v>
      </c>
      <c r="Q63" s="22" t="s">
        <v>510</v>
      </c>
      <c r="R63" s="12">
        <v>0</v>
      </c>
      <c r="S63" s="345"/>
      <c r="T63" s="344"/>
      <c r="U63" s="343"/>
      <c r="V63" s="343"/>
      <c r="W63" s="343"/>
      <c r="X63" s="343"/>
      <c r="Y63" s="343"/>
      <c r="Z63" s="343"/>
      <c r="AA63" s="343"/>
      <c r="AB63" s="297"/>
      <c r="AC63" s="340"/>
      <c r="AD63" s="340"/>
      <c r="AE63" s="340"/>
      <c r="AF63" s="340"/>
      <c r="AG63" s="299"/>
    </row>
    <row r="64" spans="1:33" ht="20.100000000000001" customHeight="1" x14ac:dyDescent="0.15">
      <c r="A64" s="7"/>
      <c r="C64" s="16"/>
      <c r="D64" s="16"/>
      <c r="E64" s="15"/>
      <c r="G64" s="45"/>
      <c r="H64" s="45"/>
      <c r="I64" s="10"/>
      <c r="J64" s="10"/>
      <c r="K64" s="45"/>
      <c r="L64" s="45"/>
      <c r="M64" s="10"/>
      <c r="N64" s="27"/>
      <c r="O64" s="45"/>
      <c r="P64" s="12"/>
      <c r="Q64" s="10"/>
      <c r="R64" s="27"/>
      <c r="S64" s="10"/>
      <c r="T64" s="12"/>
      <c r="U64" s="45"/>
      <c r="V64" s="10"/>
      <c r="W64" s="10"/>
      <c r="X64" s="45"/>
      <c r="Y64" s="45"/>
      <c r="Z64" s="10"/>
      <c r="AA64" s="10"/>
      <c r="AB64" s="101"/>
      <c r="AC64" s="24"/>
      <c r="AD64" s="24"/>
      <c r="AE64" s="25"/>
      <c r="AF64" s="25"/>
      <c r="AG64" s="93"/>
    </row>
    <row r="65" spans="1:33" ht="20.100000000000001" customHeight="1" x14ac:dyDescent="0.15">
      <c r="A65" s="7"/>
      <c r="B65" s="341" t="s">
        <v>499</v>
      </c>
      <c r="C65" s="342">
        <v>0.4513888888888889</v>
      </c>
      <c r="D65" s="342"/>
      <c r="E65" s="342"/>
      <c r="G65" s="343" t="str">
        <f>F50</f>
        <v>三島ＦＣ</v>
      </c>
      <c r="H65" s="343"/>
      <c r="I65" s="343"/>
      <c r="J65" s="343"/>
      <c r="K65" s="343"/>
      <c r="L65" s="343"/>
      <c r="M65" s="343"/>
      <c r="N65" s="344">
        <f>P65+P66</f>
        <v>0</v>
      </c>
      <c r="O65" s="345" t="s">
        <v>486</v>
      </c>
      <c r="P65" s="12">
        <v>0</v>
      </c>
      <c r="Q65" s="22" t="s">
        <v>510</v>
      </c>
      <c r="R65" s="12">
        <v>0</v>
      </c>
      <c r="S65" s="345" t="s">
        <v>488</v>
      </c>
      <c r="T65" s="344">
        <f>R65+R66</f>
        <v>0</v>
      </c>
      <c r="U65" s="343" t="str">
        <f>N50</f>
        <v>ＢＬＵＥ　ＴＵＮＤＥＲ</v>
      </c>
      <c r="V65" s="343"/>
      <c r="W65" s="343"/>
      <c r="X65" s="343"/>
      <c r="Y65" s="343"/>
      <c r="Z65" s="343"/>
      <c r="AA65" s="343"/>
      <c r="AB65" s="297" t="s">
        <v>479</v>
      </c>
      <c r="AC65" s="340" t="s">
        <v>489</v>
      </c>
      <c r="AD65" s="340" t="s">
        <v>490</v>
      </c>
      <c r="AE65" s="340" t="s">
        <v>498</v>
      </c>
      <c r="AF65" s="340">
        <v>5</v>
      </c>
      <c r="AG65" s="299" t="s">
        <v>483</v>
      </c>
    </row>
    <row r="66" spans="1:33" ht="20.100000000000001" customHeight="1" x14ac:dyDescent="0.15">
      <c r="A66" s="7"/>
      <c r="B66" s="341"/>
      <c r="C66" s="342"/>
      <c r="D66" s="342"/>
      <c r="E66" s="342"/>
      <c r="G66" s="343"/>
      <c r="H66" s="343"/>
      <c r="I66" s="343"/>
      <c r="J66" s="343"/>
      <c r="K66" s="343"/>
      <c r="L66" s="343"/>
      <c r="M66" s="343"/>
      <c r="N66" s="344"/>
      <c r="O66" s="345"/>
      <c r="P66" s="12">
        <v>0</v>
      </c>
      <c r="Q66" s="22" t="s">
        <v>510</v>
      </c>
      <c r="R66" s="12">
        <v>0</v>
      </c>
      <c r="S66" s="345"/>
      <c r="T66" s="344"/>
      <c r="U66" s="343"/>
      <c r="V66" s="343"/>
      <c r="W66" s="343"/>
      <c r="X66" s="343"/>
      <c r="Y66" s="343"/>
      <c r="Z66" s="343"/>
      <c r="AA66" s="343"/>
      <c r="AB66" s="297"/>
      <c r="AC66" s="340"/>
      <c r="AD66" s="340"/>
      <c r="AE66" s="340"/>
      <c r="AF66" s="340"/>
      <c r="AG66" s="299"/>
    </row>
    <row r="67" spans="1:33" ht="20.100000000000001" customHeight="1" x14ac:dyDescent="0.15">
      <c r="A67" s="7"/>
      <c r="B67" s="44"/>
      <c r="C67" s="29"/>
      <c r="D67" s="29"/>
      <c r="E67" s="29"/>
      <c r="G67" s="45"/>
      <c r="H67" s="45"/>
      <c r="I67" s="45"/>
      <c r="J67" s="45"/>
      <c r="K67" s="45"/>
      <c r="L67" s="45"/>
      <c r="M67" s="45"/>
      <c r="N67" s="118"/>
      <c r="O67" s="119"/>
      <c r="P67" s="12"/>
      <c r="Q67" s="10"/>
      <c r="R67" s="27"/>
      <c r="S67" s="119"/>
      <c r="T67" s="118"/>
      <c r="U67" s="45"/>
      <c r="V67" s="45"/>
      <c r="W67" s="45"/>
      <c r="X67" s="45"/>
      <c r="Y67" s="45"/>
      <c r="Z67" s="45"/>
      <c r="AA67" s="45"/>
      <c r="AB67" s="101"/>
      <c r="AC67" s="24"/>
      <c r="AD67" s="24"/>
      <c r="AE67" s="25"/>
      <c r="AF67" s="25"/>
      <c r="AG67" s="93"/>
    </row>
    <row r="68" spans="1:33" ht="20.100000000000001" customHeight="1" x14ac:dyDescent="0.15">
      <c r="A68" s="7"/>
      <c r="B68" s="341" t="s">
        <v>500</v>
      </c>
      <c r="C68" s="342">
        <v>0.47916666666666669</v>
      </c>
      <c r="D68" s="342"/>
      <c r="E68" s="342"/>
      <c r="G68" s="346" t="str">
        <f>S50</f>
        <v>フットボールクラブ氏家オレンジ</v>
      </c>
      <c r="H68" s="346"/>
      <c r="I68" s="346"/>
      <c r="J68" s="346"/>
      <c r="K68" s="346"/>
      <c r="L68" s="346"/>
      <c r="M68" s="346"/>
      <c r="N68" s="344">
        <f>P68+P69</f>
        <v>0</v>
      </c>
      <c r="O68" s="345" t="s">
        <v>486</v>
      </c>
      <c r="P68" s="12">
        <v>0</v>
      </c>
      <c r="Q68" s="22" t="s">
        <v>510</v>
      </c>
      <c r="R68" s="12">
        <v>0</v>
      </c>
      <c r="S68" s="345" t="s">
        <v>488</v>
      </c>
      <c r="T68" s="344">
        <f>R68+R69</f>
        <v>0</v>
      </c>
      <c r="U68" s="343" t="str">
        <f>AA50</f>
        <v>栃木ウーヴァＦＣ・Ｕ－１２</v>
      </c>
      <c r="V68" s="343"/>
      <c r="W68" s="343"/>
      <c r="X68" s="343"/>
      <c r="Y68" s="343"/>
      <c r="Z68" s="343"/>
      <c r="AA68" s="343"/>
      <c r="AB68" s="297" t="s">
        <v>479</v>
      </c>
      <c r="AC68" s="340" t="s">
        <v>496</v>
      </c>
      <c r="AD68" s="340" t="s">
        <v>497</v>
      </c>
      <c r="AE68" s="340" t="s">
        <v>495</v>
      </c>
      <c r="AF68" s="340">
        <v>2</v>
      </c>
      <c r="AG68" s="299" t="s">
        <v>483</v>
      </c>
    </row>
    <row r="69" spans="1:33" ht="20.100000000000001" customHeight="1" x14ac:dyDescent="0.15">
      <c r="A69" s="7"/>
      <c r="B69" s="341"/>
      <c r="C69" s="342"/>
      <c r="D69" s="342"/>
      <c r="E69" s="342"/>
      <c r="G69" s="346"/>
      <c r="H69" s="346"/>
      <c r="I69" s="346"/>
      <c r="J69" s="346"/>
      <c r="K69" s="346"/>
      <c r="L69" s="346"/>
      <c r="M69" s="346"/>
      <c r="N69" s="344"/>
      <c r="O69" s="345"/>
      <c r="P69" s="12">
        <v>0</v>
      </c>
      <c r="Q69" s="22" t="s">
        <v>510</v>
      </c>
      <c r="R69" s="12">
        <v>0</v>
      </c>
      <c r="S69" s="345"/>
      <c r="T69" s="344"/>
      <c r="U69" s="343"/>
      <c r="V69" s="343"/>
      <c r="W69" s="343"/>
      <c r="X69" s="343"/>
      <c r="Y69" s="343"/>
      <c r="Z69" s="343"/>
      <c r="AA69" s="343"/>
      <c r="AB69" s="297"/>
      <c r="AC69" s="340"/>
      <c r="AD69" s="340"/>
      <c r="AE69" s="340"/>
      <c r="AF69" s="340"/>
      <c r="AG69" s="299"/>
    </row>
    <row r="70" spans="1:33" ht="20.100000000000001" customHeight="1" x14ac:dyDescent="0.15">
      <c r="A70" s="7"/>
      <c r="C70" s="16"/>
      <c r="D70" s="16"/>
      <c r="E70" s="15"/>
      <c r="G70" s="45"/>
      <c r="H70" s="45"/>
      <c r="I70" s="10"/>
      <c r="J70" s="10"/>
      <c r="K70" s="45"/>
      <c r="L70" s="45"/>
      <c r="M70" s="10"/>
      <c r="N70" s="27"/>
      <c r="O70" s="45"/>
      <c r="P70" s="12"/>
      <c r="Q70" s="10"/>
      <c r="R70" s="27"/>
      <c r="S70" s="10"/>
      <c r="T70" s="12"/>
      <c r="U70" s="45"/>
      <c r="V70" s="10"/>
      <c r="W70" s="10"/>
      <c r="X70" s="45"/>
      <c r="Y70" s="45"/>
      <c r="Z70" s="10"/>
      <c r="AA70" s="10"/>
      <c r="AB70" s="101"/>
      <c r="AC70" s="24"/>
      <c r="AD70" s="24"/>
      <c r="AE70" s="25"/>
      <c r="AF70" s="25"/>
      <c r="AG70" s="93"/>
    </row>
    <row r="71" spans="1:33" ht="20.100000000000001" customHeight="1" x14ac:dyDescent="0.15">
      <c r="A71" s="7"/>
      <c r="B71" s="341" t="s">
        <v>501</v>
      </c>
      <c r="C71" s="342">
        <v>0.50694444444444442</v>
      </c>
      <c r="D71" s="342"/>
      <c r="E71" s="342"/>
      <c r="G71" s="343" t="str">
        <f>J50</f>
        <v>ＳＵＧＡＯサッカークラブ</v>
      </c>
      <c r="H71" s="343"/>
      <c r="I71" s="343"/>
      <c r="J71" s="343"/>
      <c r="K71" s="343"/>
      <c r="L71" s="343"/>
      <c r="M71" s="343"/>
      <c r="N71" s="344">
        <f>P71+P72</f>
        <v>0</v>
      </c>
      <c r="O71" s="345" t="s">
        <v>486</v>
      </c>
      <c r="P71" s="12">
        <v>0</v>
      </c>
      <c r="Q71" s="22" t="s">
        <v>510</v>
      </c>
      <c r="R71" s="12">
        <v>0</v>
      </c>
      <c r="S71" s="345" t="s">
        <v>488</v>
      </c>
      <c r="T71" s="344">
        <f>R71+R72</f>
        <v>0</v>
      </c>
      <c r="U71" s="343" t="str">
        <f>N50</f>
        <v>ＢＬＵＥ　ＴＵＮＤＥＲ</v>
      </c>
      <c r="V71" s="343"/>
      <c r="W71" s="343"/>
      <c r="X71" s="343"/>
      <c r="Y71" s="343"/>
      <c r="Z71" s="343"/>
      <c r="AA71" s="343"/>
      <c r="AB71" s="297" t="s">
        <v>479</v>
      </c>
      <c r="AC71" s="340" t="s">
        <v>498</v>
      </c>
      <c r="AD71" s="340" t="s">
        <v>489</v>
      </c>
      <c r="AE71" s="340" t="s">
        <v>490</v>
      </c>
      <c r="AF71" s="340">
        <v>4</v>
      </c>
      <c r="AG71" s="299" t="s">
        <v>483</v>
      </c>
    </row>
    <row r="72" spans="1:33" ht="20.100000000000001" customHeight="1" x14ac:dyDescent="0.15">
      <c r="A72" s="7"/>
      <c r="B72" s="341"/>
      <c r="C72" s="342"/>
      <c r="D72" s="342"/>
      <c r="E72" s="342"/>
      <c r="G72" s="343"/>
      <c r="H72" s="343"/>
      <c r="I72" s="343"/>
      <c r="J72" s="343"/>
      <c r="K72" s="343"/>
      <c r="L72" s="343"/>
      <c r="M72" s="343"/>
      <c r="N72" s="344"/>
      <c r="O72" s="345"/>
      <c r="P72" s="12">
        <v>0</v>
      </c>
      <c r="Q72" s="22" t="s">
        <v>510</v>
      </c>
      <c r="R72" s="12">
        <v>0</v>
      </c>
      <c r="S72" s="345"/>
      <c r="T72" s="344"/>
      <c r="U72" s="343"/>
      <c r="V72" s="343"/>
      <c r="W72" s="343"/>
      <c r="X72" s="343"/>
      <c r="Y72" s="343"/>
      <c r="Z72" s="343"/>
      <c r="AA72" s="343"/>
      <c r="AB72" s="297"/>
      <c r="AC72" s="340"/>
      <c r="AD72" s="340"/>
      <c r="AE72" s="340"/>
      <c r="AF72" s="340"/>
      <c r="AG72" s="299"/>
    </row>
    <row r="73" spans="1:33" ht="20.100000000000001" customHeight="1" x14ac:dyDescent="0.15">
      <c r="A73" s="7"/>
      <c r="C73" s="16"/>
      <c r="D73" s="16"/>
      <c r="E73" s="15"/>
      <c r="G73" s="45"/>
      <c r="H73" s="45"/>
      <c r="I73" s="10"/>
      <c r="J73" s="10"/>
      <c r="K73" s="45"/>
      <c r="L73" s="45"/>
      <c r="M73" s="10"/>
      <c r="N73" s="27"/>
      <c r="O73" s="45"/>
      <c r="P73" s="12"/>
      <c r="Q73" s="10"/>
      <c r="R73" s="27"/>
      <c r="S73" s="10"/>
      <c r="T73" s="12"/>
      <c r="U73" s="45"/>
      <c r="V73" s="10"/>
      <c r="W73" s="10"/>
      <c r="X73" s="45"/>
      <c r="Y73" s="45"/>
      <c r="Z73" s="10"/>
      <c r="AA73" s="10"/>
      <c r="AB73" s="101"/>
      <c r="AC73" s="86"/>
      <c r="AD73" s="24"/>
      <c r="AE73" s="24"/>
      <c r="AF73" s="25"/>
      <c r="AG73" s="102"/>
    </row>
    <row r="74" spans="1:33" ht="20.100000000000001" customHeight="1" x14ac:dyDescent="0.15">
      <c r="A74" s="7"/>
      <c r="B74" s="341" t="s">
        <v>502</v>
      </c>
      <c r="C74" s="342">
        <v>0.53472222222222221</v>
      </c>
      <c r="D74" s="342"/>
      <c r="E74" s="342"/>
      <c r="G74" s="343" t="str">
        <f>W50</f>
        <v>ＦＣグラシアス</v>
      </c>
      <c r="H74" s="343"/>
      <c r="I74" s="343"/>
      <c r="J74" s="343"/>
      <c r="K74" s="343"/>
      <c r="L74" s="343"/>
      <c r="M74" s="343"/>
      <c r="N74" s="344">
        <f>P74+P75</f>
        <v>0</v>
      </c>
      <c r="O74" s="345" t="s">
        <v>486</v>
      </c>
      <c r="P74" s="12">
        <v>0</v>
      </c>
      <c r="Q74" s="22" t="s">
        <v>510</v>
      </c>
      <c r="R74" s="12">
        <v>0</v>
      </c>
      <c r="S74" s="345" t="s">
        <v>488</v>
      </c>
      <c r="T74" s="344">
        <f>R74+R75</f>
        <v>0</v>
      </c>
      <c r="U74" s="343" t="str">
        <f>AA50</f>
        <v>栃木ウーヴァＦＣ・Ｕ－１２</v>
      </c>
      <c r="V74" s="343"/>
      <c r="W74" s="343"/>
      <c r="X74" s="343"/>
      <c r="Y74" s="343"/>
      <c r="Z74" s="343"/>
      <c r="AA74" s="343"/>
      <c r="AB74" s="297" t="s">
        <v>479</v>
      </c>
      <c r="AC74" s="340" t="s">
        <v>495</v>
      </c>
      <c r="AD74" s="340" t="s">
        <v>496</v>
      </c>
      <c r="AE74" s="340" t="s">
        <v>497</v>
      </c>
      <c r="AF74" s="340">
        <v>1</v>
      </c>
      <c r="AG74" s="299" t="s">
        <v>483</v>
      </c>
    </row>
    <row r="75" spans="1:33" ht="20.100000000000001" customHeight="1" x14ac:dyDescent="0.15">
      <c r="A75" s="7"/>
      <c r="B75" s="341"/>
      <c r="C75" s="342"/>
      <c r="D75" s="342"/>
      <c r="E75" s="342"/>
      <c r="G75" s="343"/>
      <c r="H75" s="343"/>
      <c r="I75" s="343"/>
      <c r="J75" s="343"/>
      <c r="K75" s="343"/>
      <c r="L75" s="343"/>
      <c r="M75" s="343"/>
      <c r="N75" s="344"/>
      <c r="O75" s="345"/>
      <c r="P75" s="12">
        <v>0</v>
      </c>
      <c r="Q75" s="22" t="s">
        <v>510</v>
      </c>
      <c r="R75" s="12">
        <v>0</v>
      </c>
      <c r="S75" s="345"/>
      <c r="T75" s="344"/>
      <c r="U75" s="343"/>
      <c r="V75" s="343"/>
      <c r="W75" s="343"/>
      <c r="X75" s="343"/>
      <c r="Y75" s="343"/>
      <c r="Z75" s="343"/>
      <c r="AA75" s="343"/>
      <c r="AB75" s="297"/>
      <c r="AC75" s="340"/>
      <c r="AD75" s="340"/>
      <c r="AE75" s="340"/>
      <c r="AF75" s="340"/>
      <c r="AG75" s="299"/>
    </row>
    <row r="76" spans="1:33" ht="20.100000000000001" customHeight="1" x14ac:dyDescent="0.15">
      <c r="B76" s="44"/>
      <c r="C76" s="23"/>
      <c r="D76" s="23"/>
      <c r="E76" s="23"/>
      <c r="G76" s="45"/>
      <c r="H76" s="45"/>
      <c r="I76" s="45"/>
      <c r="J76" s="45"/>
      <c r="K76" s="45"/>
      <c r="L76" s="45"/>
      <c r="M76" s="45"/>
      <c r="N76" s="21"/>
      <c r="O76" s="119"/>
      <c r="P76" s="45"/>
      <c r="Q76" s="22"/>
      <c r="R76" s="10"/>
      <c r="S76" s="119"/>
      <c r="T76" s="21"/>
      <c r="U76" s="45"/>
      <c r="V76" s="45"/>
      <c r="W76" s="45"/>
      <c r="X76" s="45"/>
      <c r="Y76" s="45"/>
      <c r="Z76" s="45"/>
      <c r="AA76" s="45"/>
      <c r="AB76" s="86"/>
      <c r="AC76" s="86"/>
      <c r="AF76" s="86"/>
      <c r="AG76" s="86"/>
    </row>
    <row r="77" spans="1:33" ht="20.100000000000001" customHeight="1" x14ac:dyDescent="0.15">
      <c r="C77" s="304" t="str">
        <f>J46</f>
        <v>L</v>
      </c>
      <c r="D77" s="305"/>
      <c r="E77" s="305"/>
      <c r="F77" s="306"/>
      <c r="G77" s="316" t="str">
        <f>C79</f>
        <v>三島ＦＣ</v>
      </c>
      <c r="H77" s="317"/>
      <c r="I77" s="383" t="str">
        <f>C81</f>
        <v>ＳＵＧＡＯサッカークラブ</v>
      </c>
      <c r="J77" s="384"/>
      <c r="K77" s="379" t="str">
        <f>C83</f>
        <v>ＢＬＵＥ　ＴＵＮＤＥＲ</v>
      </c>
      <c r="L77" s="380"/>
      <c r="M77" s="324" t="s">
        <v>503</v>
      </c>
      <c r="N77" s="324" t="s">
        <v>504</v>
      </c>
      <c r="O77" s="324" t="s">
        <v>511</v>
      </c>
      <c r="P77" s="324" t="s">
        <v>505</v>
      </c>
      <c r="R77" s="326" t="str">
        <f>W46</f>
        <v>LL</v>
      </c>
      <c r="S77" s="327"/>
      <c r="T77" s="327"/>
      <c r="U77" s="328"/>
      <c r="V77" s="383" t="str">
        <f>R79</f>
        <v>フットボールクラブ氏家オレンジ</v>
      </c>
      <c r="W77" s="384"/>
      <c r="X77" s="336" t="str">
        <f>R81</f>
        <v>ＦＣグラシアス</v>
      </c>
      <c r="Y77" s="337"/>
      <c r="Z77" s="383" t="str">
        <f>R83</f>
        <v>栃木ウーヴァＦＣ・Ｕ－１２</v>
      </c>
      <c r="AA77" s="384"/>
      <c r="AB77" s="324" t="s">
        <v>503</v>
      </c>
      <c r="AC77" s="324" t="s">
        <v>504</v>
      </c>
      <c r="AD77" s="324" t="s">
        <v>511</v>
      </c>
      <c r="AE77" s="324" t="s">
        <v>505</v>
      </c>
    </row>
    <row r="78" spans="1:33" ht="20.100000000000001" customHeight="1" x14ac:dyDescent="0.15">
      <c r="C78" s="307"/>
      <c r="D78" s="308"/>
      <c r="E78" s="308"/>
      <c r="F78" s="309"/>
      <c r="G78" s="318"/>
      <c r="H78" s="319"/>
      <c r="I78" s="385"/>
      <c r="J78" s="386"/>
      <c r="K78" s="381"/>
      <c r="L78" s="382"/>
      <c r="M78" s="325"/>
      <c r="N78" s="325"/>
      <c r="O78" s="325"/>
      <c r="P78" s="325"/>
      <c r="R78" s="329"/>
      <c r="S78" s="330"/>
      <c r="T78" s="330"/>
      <c r="U78" s="331"/>
      <c r="V78" s="385"/>
      <c r="W78" s="386"/>
      <c r="X78" s="338"/>
      <c r="Y78" s="339"/>
      <c r="Z78" s="385"/>
      <c r="AA78" s="386"/>
      <c r="AB78" s="325"/>
      <c r="AC78" s="325"/>
      <c r="AD78" s="325"/>
      <c r="AE78" s="325"/>
    </row>
    <row r="79" spans="1:33" ht="20.100000000000001" customHeight="1" x14ac:dyDescent="0.15">
      <c r="C79" s="304" t="str">
        <f>F50</f>
        <v>三島ＦＣ</v>
      </c>
      <c r="D79" s="305"/>
      <c r="E79" s="305"/>
      <c r="F79" s="306"/>
      <c r="G79" s="399"/>
      <c r="H79" s="400"/>
      <c r="I79" s="28">
        <f>N59</f>
        <v>0</v>
      </c>
      <c r="J79" s="28">
        <f>T59</f>
        <v>0</v>
      </c>
      <c r="K79" s="28">
        <f>N65</f>
        <v>0</v>
      </c>
      <c r="L79" s="28">
        <f>T65</f>
        <v>0</v>
      </c>
      <c r="M79" s="314">
        <f>COUNTIF(G80:L80,"○")*3+COUNTIF(G80:L80,"△")</f>
        <v>2</v>
      </c>
      <c r="N79" s="393">
        <f>O79-J79-L79</f>
        <v>0</v>
      </c>
      <c r="O79" s="393">
        <f>I79+K79</f>
        <v>0</v>
      </c>
      <c r="P79" s="395"/>
      <c r="R79" s="304" t="str">
        <f>S50</f>
        <v>フットボールクラブ氏家オレンジ</v>
      </c>
      <c r="S79" s="305"/>
      <c r="T79" s="305"/>
      <c r="U79" s="306"/>
      <c r="V79" s="399"/>
      <c r="W79" s="400"/>
      <c r="X79" s="28">
        <f>N62</f>
        <v>0</v>
      </c>
      <c r="Y79" s="28">
        <f>T62</f>
        <v>0</v>
      </c>
      <c r="Z79" s="28">
        <f>N68</f>
        <v>0</v>
      </c>
      <c r="AA79" s="28">
        <f>T68</f>
        <v>0</v>
      </c>
      <c r="AB79" s="314">
        <f>COUNTIF(V80:AA80,"○")*3+COUNTIF(V80:AA80,"△")</f>
        <v>2</v>
      </c>
      <c r="AC79" s="393">
        <f>AD79-Y79-AA79</f>
        <v>0</v>
      </c>
      <c r="AD79" s="393">
        <f>X79+Z79</f>
        <v>0</v>
      </c>
      <c r="AE79" s="395"/>
    </row>
    <row r="80" spans="1:33" ht="20.100000000000001" customHeight="1" x14ac:dyDescent="0.15">
      <c r="C80" s="307"/>
      <c r="D80" s="308"/>
      <c r="E80" s="308"/>
      <c r="F80" s="309"/>
      <c r="G80" s="401"/>
      <c r="H80" s="402"/>
      <c r="I80" s="397" t="str">
        <f>IF(I79&gt;J79,"○",IF(I79&lt;J79,"×",IF(I79=J79,"△")))</f>
        <v>△</v>
      </c>
      <c r="J80" s="398"/>
      <c r="K80" s="397" t="str">
        <f>IF(K79&gt;L79,"○",IF(K79&lt;L79,"×",IF(K79=L79,"△")))</f>
        <v>△</v>
      </c>
      <c r="L80" s="398"/>
      <c r="M80" s="315"/>
      <c r="N80" s="394"/>
      <c r="O80" s="394"/>
      <c r="P80" s="396"/>
      <c r="R80" s="307"/>
      <c r="S80" s="308"/>
      <c r="T80" s="308"/>
      <c r="U80" s="309"/>
      <c r="V80" s="401"/>
      <c r="W80" s="402"/>
      <c r="X80" s="397" t="str">
        <f>IF(X79&gt;Y79,"○",IF(X79&lt;Y79,"×",IF(X79=Y79,"△")))</f>
        <v>△</v>
      </c>
      <c r="Y80" s="398"/>
      <c r="Z80" s="397" t="str">
        <f t="shared" ref="Z80" si="2">IF(Z79&gt;AA79,"○",IF(Z79&lt;AA79,"×",IF(Z79=AA79,"△")))</f>
        <v>△</v>
      </c>
      <c r="AA80" s="398"/>
      <c r="AB80" s="315"/>
      <c r="AC80" s="394"/>
      <c r="AD80" s="394"/>
      <c r="AE80" s="396"/>
    </row>
    <row r="81" spans="3:31" ht="20.100000000000001" customHeight="1" x14ac:dyDescent="0.15">
      <c r="C81" s="304" t="str">
        <f>J50</f>
        <v>ＳＵＧＡＯサッカークラブ</v>
      </c>
      <c r="D81" s="305"/>
      <c r="E81" s="305"/>
      <c r="F81" s="306"/>
      <c r="G81" s="28">
        <f>J79</f>
        <v>0</v>
      </c>
      <c r="H81" s="28">
        <f>I79</f>
        <v>0</v>
      </c>
      <c r="I81" s="399"/>
      <c r="J81" s="400"/>
      <c r="K81" s="28">
        <f>N71</f>
        <v>0</v>
      </c>
      <c r="L81" s="28">
        <f>T71</f>
        <v>0</v>
      </c>
      <c r="M81" s="314">
        <f>COUNTIF(G82:L82,"○")*3+COUNTIF(G82:L82,"△")</f>
        <v>2</v>
      </c>
      <c r="N81" s="393">
        <f>O81-H81-L81</f>
        <v>0</v>
      </c>
      <c r="O81" s="393">
        <f>G81+K81</f>
        <v>0</v>
      </c>
      <c r="P81" s="395"/>
      <c r="R81" s="304" t="str">
        <f>W50</f>
        <v>ＦＣグラシアス</v>
      </c>
      <c r="S81" s="305"/>
      <c r="T81" s="305"/>
      <c r="U81" s="306"/>
      <c r="V81" s="28">
        <f>Y79</f>
        <v>0</v>
      </c>
      <c r="W81" s="28">
        <f>X79</f>
        <v>0</v>
      </c>
      <c r="X81" s="399"/>
      <c r="Y81" s="400"/>
      <c r="Z81" s="28">
        <f>N74</f>
        <v>0</v>
      </c>
      <c r="AA81" s="28">
        <f>T74</f>
        <v>0</v>
      </c>
      <c r="AB81" s="314">
        <f>COUNTIF(V82:AA82,"○")*3+COUNTIF(V82:AA82,"△")</f>
        <v>2</v>
      </c>
      <c r="AC81" s="393">
        <f>AD81-W81-AA81</f>
        <v>0</v>
      </c>
      <c r="AD81" s="393">
        <f>V81+Z81</f>
        <v>0</v>
      </c>
      <c r="AE81" s="395"/>
    </row>
    <row r="82" spans="3:31" ht="20.100000000000001" customHeight="1" x14ac:dyDescent="0.15">
      <c r="C82" s="307"/>
      <c r="D82" s="308"/>
      <c r="E82" s="308"/>
      <c r="F82" s="309"/>
      <c r="G82" s="397" t="str">
        <f>IF(G81&gt;H81,"○",IF(G81&lt;H81,"×",IF(G81=H81,"△")))</f>
        <v>△</v>
      </c>
      <c r="H82" s="398"/>
      <c r="I82" s="401"/>
      <c r="J82" s="402"/>
      <c r="K82" s="397" t="str">
        <f>IF(K81&gt;L81,"○",IF(K81&lt;L81,"×",IF(K81=L81,"△")))</f>
        <v>△</v>
      </c>
      <c r="L82" s="398"/>
      <c r="M82" s="315"/>
      <c r="N82" s="394"/>
      <c r="O82" s="394"/>
      <c r="P82" s="396"/>
      <c r="R82" s="307"/>
      <c r="S82" s="308"/>
      <c r="T82" s="308"/>
      <c r="U82" s="309"/>
      <c r="V82" s="397" t="str">
        <f>IF(V81&gt;W81,"○",IF(V81&lt;W81,"×",IF(V81=W81,"△")))</f>
        <v>△</v>
      </c>
      <c r="W82" s="398"/>
      <c r="X82" s="401"/>
      <c r="Y82" s="402"/>
      <c r="Z82" s="397" t="str">
        <f t="shared" ref="Z82" si="3">IF(Z81&gt;AA81,"○",IF(Z81&lt;AA81,"×",IF(Z81=AA81,"△")))</f>
        <v>△</v>
      </c>
      <c r="AA82" s="398"/>
      <c r="AB82" s="315"/>
      <c r="AC82" s="394"/>
      <c r="AD82" s="394"/>
      <c r="AE82" s="396"/>
    </row>
    <row r="83" spans="3:31" ht="20.100000000000001" customHeight="1" x14ac:dyDescent="0.15">
      <c r="C83" s="304" t="str">
        <f>N50</f>
        <v>ＢＬＵＥ　ＴＵＮＤＥＲ</v>
      </c>
      <c r="D83" s="305"/>
      <c r="E83" s="305"/>
      <c r="F83" s="306"/>
      <c r="G83" s="28">
        <f>L79</f>
        <v>0</v>
      </c>
      <c r="H83" s="28">
        <f>K79</f>
        <v>0</v>
      </c>
      <c r="I83" s="28">
        <f>L81</f>
        <v>0</v>
      </c>
      <c r="J83" s="28">
        <f>K81</f>
        <v>0</v>
      </c>
      <c r="K83" s="399"/>
      <c r="L83" s="400"/>
      <c r="M83" s="314">
        <f>COUNTIF(G84:L84,"○")*3+COUNTIF(G84:L84,"△")</f>
        <v>2</v>
      </c>
      <c r="N83" s="393">
        <f>O83-H83-J83</f>
        <v>0</v>
      </c>
      <c r="O83" s="393">
        <f>G83+I83</f>
        <v>0</v>
      </c>
      <c r="P83" s="395"/>
      <c r="R83" s="304" t="str">
        <f>AA50</f>
        <v>栃木ウーヴァＦＣ・Ｕ－１２</v>
      </c>
      <c r="S83" s="305"/>
      <c r="T83" s="305"/>
      <c r="U83" s="306"/>
      <c r="V83" s="28">
        <f>AA79</f>
        <v>0</v>
      </c>
      <c r="W83" s="28">
        <f>Z79</f>
        <v>0</v>
      </c>
      <c r="X83" s="28">
        <f>AA81</f>
        <v>0</v>
      </c>
      <c r="Y83" s="28">
        <f>Z81</f>
        <v>0</v>
      </c>
      <c r="Z83" s="399"/>
      <c r="AA83" s="400"/>
      <c r="AB83" s="314">
        <f>COUNTIF(V84:AA84,"○")*3+COUNTIF(V84:AA84,"△")</f>
        <v>2</v>
      </c>
      <c r="AC83" s="393">
        <f>AD83-W83-Y83</f>
        <v>0</v>
      </c>
      <c r="AD83" s="393">
        <f>V83+X83</f>
        <v>0</v>
      </c>
      <c r="AE83" s="395"/>
    </row>
    <row r="84" spans="3:31" ht="20.100000000000001" customHeight="1" x14ac:dyDescent="0.15">
      <c r="C84" s="307"/>
      <c r="D84" s="308"/>
      <c r="E84" s="308"/>
      <c r="F84" s="309"/>
      <c r="G84" s="397" t="str">
        <f>IF(G83&gt;H83,"○",IF(G83&lt;H83,"×",IF(G83=H83,"△")))</f>
        <v>△</v>
      </c>
      <c r="H84" s="398"/>
      <c r="I84" s="397" t="str">
        <f>IF(I83&gt;J83,"○",IF(I83&lt;J83,"×",IF(I83=J83,"△")))</f>
        <v>△</v>
      </c>
      <c r="J84" s="398"/>
      <c r="K84" s="401"/>
      <c r="L84" s="402"/>
      <c r="M84" s="315"/>
      <c r="N84" s="394"/>
      <c r="O84" s="394"/>
      <c r="P84" s="396"/>
      <c r="R84" s="307"/>
      <c r="S84" s="308"/>
      <c r="T84" s="308"/>
      <c r="U84" s="309"/>
      <c r="V84" s="397" t="str">
        <f>IF(V83&gt;W83,"○",IF(V83&lt;W83,"×",IF(V83=W83,"△")))</f>
        <v>△</v>
      </c>
      <c r="W84" s="398"/>
      <c r="X84" s="397" t="str">
        <f>IF(X83&gt;Y83,"○",IF(X83&lt;Y83,"×",IF(X83=Y83,"△")))</f>
        <v>△</v>
      </c>
      <c r="Y84" s="398"/>
      <c r="Z84" s="401"/>
      <c r="AA84" s="402"/>
      <c r="AB84" s="315"/>
      <c r="AC84" s="394"/>
      <c r="AD84" s="394"/>
      <c r="AE84" s="396"/>
    </row>
    <row r="85" spans="3:31" ht="20.100000000000001" customHeight="1" x14ac:dyDescent="0.15"/>
  </sheetData>
  <mergeCells count="340"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抽選結果・会場準備担当</vt:lpstr>
      <vt:lpstr>U12組合せ①</vt:lpstr>
      <vt:lpstr>U12選手権②</vt:lpstr>
      <vt:lpstr>AB</vt:lpstr>
      <vt:lpstr>CD</vt:lpstr>
      <vt:lpstr>EF</vt:lpstr>
      <vt:lpstr>GH</vt:lpstr>
      <vt:lpstr>IJ</vt:lpstr>
      <vt:lpstr>KL</vt:lpstr>
      <vt:lpstr>MN</vt:lpstr>
      <vt:lpstr>OP</vt:lpstr>
      <vt:lpstr>QR</vt:lpstr>
      <vt:lpstr>ST</vt:lpstr>
      <vt:lpstr>UV</vt:lpstr>
      <vt:lpstr>WX</vt:lpstr>
      <vt:lpstr>YZ</vt:lpstr>
      <vt:lpstr>2日目ab</vt:lpstr>
      <vt:lpstr>2日目cd</vt:lpstr>
      <vt:lpstr>2日目ef</vt:lpstr>
      <vt:lpstr>2日目gh</vt:lpstr>
      <vt:lpstr>3日目準々決勝・準決勝・決勝</vt:lpstr>
      <vt:lpstr>'2日目ab'!Print_Area</vt:lpstr>
      <vt:lpstr>'2日目cd'!Print_Area</vt:lpstr>
      <vt:lpstr>'2日目ef'!Print_Area</vt:lpstr>
      <vt:lpstr>'2日目gh'!Print_Area</vt:lpstr>
      <vt:lpstr>'3日目準々決勝・準決勝・決勝'!Print_Area</vt:lpstr>
      <vt:lpstr>AB!Print_Area</vt:lpstr>
      <vt:lpstr>CD!Print_Area</vt:lpstr>
      <vt:lpstr>EF!Print_Area</vt:lpstr>
      <vt:lpstr>GH!Print_Area</vt:lpstr>
      <vt:lpstr>IJ!Print_Area</vt:lpstr>
      <vt:lpstr>KL!Print_Area</vt:lpstr>
      <vt:lpstr>MN!Print_Area</vt:lpstr>
      <vt:lpstr>OP!Print_Area</vt:lpstr>
      <vt:lpstr>QR!Print_Area</vt:lpstr>
      <vt:lpstr>ST!Print_Area</vt:lpstr>
      <vt:lpstr>U12選手権②!Print_Area</vt:lpstr>
      <vt:lpstr>U12組合せ①!Print_Area</vt:lpstr>
      <vt:lpstr>UV!Print_Area</vt:lpstr>
      <vt:lpstr>WX!Print_Area</vt:lpstr>
      <vt:lpstr>YZ!Print_Area</vt:lpstr>
      <vt:lpstr>抽選結果・会場準備担当!Print_Area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mamom</cp:lastModifiedBy>
  <cp:revision/>
  <cp:lastPrinted>2022-02-02T23:45:22Z</cp:lastPrinted>
  <dcterms:created xsi:type="dcterms:W3CDTF">2005-09-26T14:53:02Z</dcterms:created>
  <dcterms:modified xsi:type="dcterms:W3CDTF">2022-02-03T10:50:34Z</dcterms:modified>
  <cp:category/>
  <cp:contentStatus/>
</cp:coreProperties>
</file>