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R4U11選手権関係\"/>
    </mc:Choice>
  </mc:AlternateContent>
  <bookViews>
    <workbookView xWindow="0" yWindow="0" windowWidth="23040" windowHeight="9372" tabRatio="767" activeTab="12"/>
  </bookViews>
  <sheets>
    <sheet name="抽選結果" sheetId="135" r:id="rId1"/>
    <sheet name="U11組合せ" sheetId="85" r:id="rId2"/>
    <sheet name="AB" sheetId="124" r:id="rId3"/>
    <sheet name="CD" sheetId="126" r:id="rId4"/>
    <sheet name="EF" sheetId="129" r:id="rId5"/>
    <sheet name="GH" sheetId="130" r:id="rId6"/>
    <sheet name="IJ" sheetId="134" r:id="rId7"/>
    <sheet name="KL" sheetId="131" r:id="rId8"/>
    <sheet name="MN" sheetId="132" r:id="rId9"/>
    <sheet name="OP" sheetId="133" r:id="rId10"/>
    <sheet name="２日目ab" sheetId="88" r:id="rId11"/>
    <sheet name="２日目cd" sheetId="89" r:id="rId12"/>
    <sheet name="３日目・準々決勝・準決勝" sheetId="83" r:id="rId13"/>
    <sheet name="4日目最終日" sheetId="120" r:id="rId14"/>
  </sheets>
  <definedNames>
    <definedName name="_xlnm.Print_Area" localSheetId="10">'２日目ab'!$A$1:$Y$76</definedName>
    <definedName name="_xlnm.Print_Area" localSheetId="11">'２日目cd'!$A$1:$Y$76</definedName>
    <definedName name="_xlnm.Print_Area" localSheetId="13">'4日目最終日'!$A$1:$Y$57</definedName>
    <definedName name="_xlnm.Print_Area" localSheetId="2">AB!$A$1:$AG$96</definedName>
    <definedName name="_xlnm.Print_Area" localSheetId="3">CD!$A$1:$AG$90</definedName>
    <definedName name="_xlnm.Print_Area" localSheetId="5">GH!$A$1:$AG$93</definedName>
    <definedName name="_xlnm.Print_Area" localSheetId="6">IJ!$A$1:$AG$90</definedName>
    <definedName name="_xlnm.Print_Area" localSheetId="7">KL!$A$1:$AG$90</definedName>
    <definedName name="_xlnm.Print_Area" localSheetId="8">MN!$A$1:$AG$90</definedName>
    <definedName name="_xlnm.Print_Area" localSheetId="9">OP!$A$1:$AG$90</definedName>
    <definedName name="_xlnm.Print_Area" localSheetId="1">U11組合せ!$A$1:$AP$143</definedName>
    <definedName name="_xlnm.Print_Area" localSheetId="0">抽選結果!$A$1:$F$137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120" l="1"/>
  <c r="F9" i="120"/>
  <c r="Q41" i="83"/>
  <c r="E41" i="83"/>
  <c r="Q37" i="83"/>
  <c r="E37" i="83"/>
  <c r="Q75" i="88" l="1"/>
  <c r="E75" i="88"/>
  <c r="Q69" i="88"/>
  <c r="E69" i="88"/>
  <c r="Q72" i="88"/>
  <c r="E72" i="88"/>
  <c r="K9" i="83"/>
  <c r="H9" i="83"/>
  <c r="E9" i="83"/>
  <c r="B9" i="83"/>
  <c r="X9" i="83"/>
  <c r="U9" i="83"/>
  <c r="R9" i="83"/>
  <c r="O9" i="83"/>
  <c r="J9" i="89" l="1"/>
  <c r="J9" i="88"/>
  <c r="U27" i="89"/>
  <c r="U27" i="88"/>
  <c r="X9" i="89"/>
  <c r="X9" i="88"/>
  <c r="J27" i="89"/>
  <c r="J27" i="88"/>
  <c r="U9" i="89"/>
  <c r="U9" i="88"/>
  <c r="O27" i="89"/>
  <c r="O27" i="88"/>
  <c r="G9" i="89"/>
  <c r="G9" i="88"/>
  <c r="X27" i="89"/>
  <c r="X27" i="88"/>
  <c r="D27" i="89"/>
  <c r="D27" i="88"/>
  <c r="D9" i="89"/>
  <c r="D9" i="88"/>
  <c r="O9" i="89"/>
  <c r="O9" i="88"/>
  <c r="R9" i="89"/>
  <c r="R9" i="88"/>
  <c r="R27" i="89"/>
  <c r="R27" i="88"/>
  <c r="AN55" i="85"/>
  <c r="A27" i="89"/>
  <c r="A27" i="88"/>
  <c r="G27" i="89"/>
  <c r="G27" i="88"/>
  <c r="A9" i="89"/>
  <c r="A9" i="88"/>
  <c r="T32" i="130"/>
  <c r="U32" i="130"/>
  <c r="V7" i="133"/>
  <c r="AP128" i="85" l="1"/>
  <c r="AP111" i="85"/>
  <c r="AP94" i="85"/>
  <c r="AP77" i="85"/>
  <c r="AP60" i="85"/>
  <c r="AP43" i="85"/>
  <c r="AP26" i="85"/>
  <c r="AP9" i="85"/>
  <c r="A128" i="85"/>
  <c r="A111" i="85"/>
  <c r="A94" i="85"/>
  <c r="A60" i="85"/>
  <c r="A77" i="85"/>
  <c r="A43" i="85"/>
  <c r="A9" i="85"/>
  <c r="A26" i="85"/>
  <c r="C9" i="85"/>
  <c r="AN12" i="85"/>
  <c r="AN10" i="85"/>
  <c r="AN14" i="85"/>
  <c r="AN17" i="85"/>
  <c r="AN19" i="85"/>
  <c r="AN21" i="85"/>
  <c r="AN23" i="85"/>
  <c r="AN27" i="85"/>
  <c r="AN31" i="85"/>
  <c r="AN29" i="85"/>
  <c r="AN34" i="85"/>
  <c r="AN36" i="85"/>
  <c r="AN38" i="85"/>
  <c r="AN40" i="85"/>
  <c r="AN44" i="85"/>
  <c r="AN48" i="85"/>
  <c r="AN46" i="85"/>
  <c r="AN51" i="85"/>
  <c r="AN53" i="85"/>
  <c r="AN57" i="85"/>
  <c r="AN61" i="85"/>
  <c r="AN65" i="85"/>
  <c r="AN63" i="85"/>
  <c r="AN68" i="85"/>
  <c r="AN70" i="85"/>
  <c r="AN72" i="85"/>
  <c r="AN74" i="85"/>
  <c r="AN78" i="85"/>
  <c r="AN82" i="85"/>
  <c r="AN80" i="85"/>
  <c r="AN85" i="85"/>
  <c r="AN87" i="85"/>
  <c r="AN89" i="85"/>
  <c r="AN91" i="85"/>
  <c r="AN95" i="85"/>
  <c r="AN99" i="85"/>
  <c r="AN97" i="85"/>
  <c r="AN102" i="85"/>
  <c r="AN104" i="85"/>
  <c r="AN106" i="85"/>
  <c r="AN108" i="85"/>
  <c r="AN112" i="85"/>
  <c r="AN116" i="85"/>
  <c r="AN114" i="85"/>
  <c r="AN119" i="85"/>
  <c r="AN121" i="85"/>
  <c r="AN123" i="85"/>
  <c r="AN125" i="85"/>
  <c r="AN129" i="85"/>
  <c r="AN133" i="85"/>
  <c r="AN131" i="85"/>
  <c r="AN136" i="85"/>
  <c r="AN138" i="85"/>
  <c r="AN140" i="85"/>
  <c r="AN142" i="85"/>
  <c r="C137" i="85"/>
  <c r="C141" i="85"/>
  <c r="C139" i="85"/>
  <c r="C130" i="85"/>
  <c r="C132" i="85"/>
  <c r="C134" i="85"/>
  <c r="C128" i="85"/>
  <c r="C124" i="85"/>
  <c r="C122" i="85"/>
  <c r="C120" i="85"/>
  <c r="C113" i="85"/>
  <c r="C115" i="85"/>
  <c r="C117" i="85"/>
  <c r="C111" i="85"/>
  <c r="C107" i="85"/>
  <c r="C105" i="85"/>
  <c r="C103" i="85"/>
  <c r="C94" i="85"/>
  <c r="C96" i="85"/>
  <c r="C98" i="85"/>
  <c r="C100" i="85"/>
  <c r="C86" i="85"/>
  <c r="C90" i="85"/>
  <c r="C88" i="85"/>
  <c r="C79" i="85"/>
  <c r="C81" i="85"/>
  <c r="C83" i="85"/>
  <c r="C77" i="85"/>
  <c r="C73" i="85"/>
  <c r="C71" i="85"/>
  <c r="C69" i="85"/>
  <c r="C62" i="85"/>
  <c r="C64" i="85"/>
  <c r="C66" i="85"/>
  <c r="C60" i="85"/>
  <c r="C56" i="85"/>
  <c r="C54" i="85"/>
  <c r="C52" i="85"/>
  <c r="C49" i="85"/>
  <c r="C47" i="85"/>
  <c r="C45" i="85"/>
  <c r="C43" i="85"/>
  <c r="C35" i="85"/>
  <c r="C39" i="85"/>
  <c r="C37" i="85"/>
  <c r="C28" i="85"/>
  <c r="C30" i="85"/>
  <c r="C32" i="85"/>
  <c r="C26" i="85"/>
  <c r="C11" i="85"/>
  <c r="C13" i="85"/>
  <c r="C15" i="85"/>
  <c r="C17" i="85"/>
  <c r="C19" i="85"/>
  <c r="C21" i="85"/>
  <c r="C23" i="85"/>
  <c r="A130" i="135"/>
  <c r="A129" i="135"/>
  <c r="A128" i="135"/>
  <c r="A127" i="135"/>
  <c r="A126" i="135"/>
  <c r="A125" i="135"/>
  <c r="A124" i="135"/>
  <c r="A123" i="135"/>
  <c r="A122" i="135"/>
  <c r="A121" i="135"/>
  <c r="A120" i="135"/>
  <c r="A119" i="135"/>
  <c r="A118" i="135"/>
  <c r="A117" i="135"/>
  <c r="A116" i="135"/>
  <c r="A115" i="135"/>
  <c r="A114" i="135"/>
  <c r="A113" i="135"/>
  <c r="A112" i="135"/>
  <c r="A109" i="135"/>
  <c r="A108" i="135"/>
  <c r="A107" i="135"/>
  <c r="A106" i="135"/>
  <c r="A105" i="135"/>
  <c r="A104" i="135"/>
  <c r="A103" i="135"/>
  <c r="A102" i="135"/>
  <c r="A101" i="135"/>
  <c r="A100" i="135"/>
  <c r="A99" i="135"/>
  <c r="A98" i="135"/>
  <c r="A97" i="135"/>
  <c r="A96" i="135"/>
  <c r="A93" i="135"/>
  <c r="A92" i="135"/>
  <c r="A91" i="135"/>
  <c r="A90" i="135"/>
  <c r="A89" i="135"/>
  <c r="A88" i="135"/>
  <c r="A87" i="135"/>
  <c r="A86" i="135"/>
  <c r="A85" i="135"/>
  <c r="A84" i="135"/>
  <c r="A83" i="135"/>
  <c r="A82" i="135"/>
  <c r="A81" i="135"/>
  <c r="A80" i="135"/>
  <c r="A79" i="135"/>
  <c r="A78" i="135"/>
  <c r="A77" i="135"/>
  <c r="A74" i="135"/>
  <c r="A73" i="135"/>
  <c r="A72" i="135"/>
  <c r="A71" i="135"/>
  <c r="A70" i="135"/>
  <c r="A69" i="135"/>
  <c r="A68" i="135"/>
  <c r="A67" i="135"/>
  <c r="A66" i="135"/>
  <c r="A65" i="135"/>
  <c r="A64" i="135"/>
  <c r="A63" i="135"/>
  <c r="A62" i="135"/>
  <c r="A59" i="135"/>
  <c r="A58" i="135"/>
  <c r="A57" i="135"/>
  <c r="A56" i="135"/>
  <c r="A55" i="135"/>
  <c r="A54" i="135"/>
  <c r="A53" i="135"/>
  <c r="A52" i="135"/>
  <c r="A51" i="135"/>
  <c r="A50" i="135"/>
  <c r="A49" i="135"/>
  <c r="A48" i="135"/>
  <c r="A47" i="135"/>
  <c r="A44" i="135"/>
  <c r="A43" i="135"/>
  <c r="A42" i="135"/>
  <c r="A41" i="135"/>
  <c r="A40" i="135"/>
  <c r="A39" i="135"/>
  <c r="A38" i="135"/>
  <c r="A37" i="135"/>
  <c r="A36" i="135"/>
  <c r="A35" i="135"/>
  <c r="A34" i="135"/>
  <c r="A31" i="135"/>
  <c r="A30" i="135"/>
  <c r="A29" i="135"/>
  <c r="A28" i="135"/>
  <c r="A27" i="135"/>
  <c r="A26" i="135"/>
  <c r="A25" i="135"/>
  <c r="A24" i="135"/>
  <c r="A23" i="135"/>
  <c r="A22" i="135"/>
  <c r="A5" i="135"/>
  <c r="A6" i="135"/>
  <c r="A7" i="135"/>
  <c r="A8" i="135"/>
  <c r="A9" i="135"/>
  <c r="A10" i="135"/>
  <c r="A11" i="135"/>
  <c r="A12" i="135"/>
  <c r="A13" i="135"/>
  <c r="A14" i="135"/>
  <c r="A15" i="135"/>
  <c r="A16" i="135"/>
  <c r="A17" i="135"/>
  <c r="A18" i="135"/>
  <c r="A19" i="135"/>
  <c r="A4" i="135"/>
  <c r="Z52" i="134" l="1"/>
  <c r="U71" i="134" s="1"/>
  <c r="V52" i="134"/>
  <c r="R84" i="134" s="1"/>
  <c r="R52" i="134"/>
  <c r="R82" i="134" s="1"/>
  <c r="O52" i="134"/>
  <c r="L80" i="134" s="1"/>
  <c r="K52" i="134"/>
  <c r="U75" i="134" s="1"/>
  <c r="G52" i="134"/>
  <c r="H80" i="134" s="1"/>
  <c r="C52" i="134"/>
  <c r="G67" i="134" s="1"/>
  <c r="Z7" i="134"/>
  <c r="Z35" i="134" s="1"/>
  <c r="V7" i="134"/>
  <c r="G32" i="134" s="1"/>
  <c r="R7" i="134"/>
  <c r="G26" i="134" s="1"/>
  <c r="O7" i="134"/>
  <c r="B43" i="134" s="1"/>
  <c r="K7" i="134"/>
  <c r="B41" i="134" s="1"/>
  <c r="G7" i="134"/>
  <c r="H35" i="134" s="1"/>
  <c r="C7" i="134"/>
  <c r="G16" i="134" s="1"/>
  <c r="X46" i="134"/>
  <c r="X1" i="134"/>
  <c r="Y86" i="134"/>
  <c r="M86" i="134"/>
  <c r="V84" i="134"/>
  <c r="V85" i="134" s="1"/>
  <c r="Y82" i="134"/>
  <c r="X82" i="134"/>
  <c r="X83" i="134" s="1"/>
  <c r="K82" i="134"/>
  <c r="J82" i="134"/>
  <c r="R80" i="134"/>
  <c r="B80" i="134"/>
  <c r="T77" i="134"/>
  <c r="AA84" i="134" s="1"/>
  <c r="N77" i="134"/>
  <c r="Z84" i="134" s="1"/>
  <c r="T75" i="134"/>
  <c r="H86" i="134" s="1"/>
  <c r="N75" i="134"/>
  <c r="J84" i="134" s="1"/>
  <c r="T73" i="134"/>
  <c r="M82" i="134" s="1"/>
  <c r="N73" i="134"/>
  <c r="G88" i="134" s="1"/>
  <c r="T71" i="134"/>
  <c r="AA82" i="134" s="1"/>
  <c r="N71" i="134"/>
  <c r="Z82" i="134" s="1"/>
  <c r="T69" i="134"/>
  <c r="H88" i="134" s="1"/>
  <c r="N69" i="134"/>
  <c r="L84" i="134" s="1"/>
  <c r="T67" i="134"/>
  <c r="F86" i="134" s="1"/>
  <c r="N67" i="134"/>
  <c r="G86" i="134" s="1"/>
  <c r="T65" i="134"/>
  <c r="N65" i="134"/>
  <c r="W84" i="134" s="1"/>
  <c r="T63" i="134"/>
  <c r="J88" i="134" s="1"/>
  <c r="N63" i="134"/>
  <c r="L86" i="134" s="1"/>
  <c r="T61" i="134"/>
  <c r="F84" i="134" s="1"/>
  <c r="N61" i="134"/>
  <c r="H82" i="134" s="1"/>
  <c r="I46" i="134"/>
  <c r="A46" i="134"/>
  <c r="J39" i="134"/>
  <c r="AA37" i="134"/>
  <c r="H37" i="134"/>
  <c r="R35" i="134"/>
  <c r="B35" i="134"/>
  <c r="T32" i="134"/>
  <c r="AA39" i="134" s="1"/>
  <c r="N32" i="134"/>
  <c r="Z39" i="134" s="1"/>
  <c r="Z40" i="134" s="1"/>
  <c r="T30" i="134"/>
  <c r="H41" i="134" s="1"/>
  <c r="N30" i="134"/>
  <c r="I41" i="134" s="1"/>
  <c r="T28" i="134"/>
  <c r="M37" i="134" s="1"/>
  <c r="N28" i="134"/>
  <c r="G43" i="134" s="1"/>
  <c r="T26" i="134"/>
  <c r="V41" i="134" s="1"/>
  <c r="N26" i="134"/>
  <c r="Z37" i="134" s="1"/>
  <c r="Z38" i="134" s="1"/>
  <c r="T24" i="134"/>
  <c r="H43" i="134" s="1"/>
  <c r="N24" i="134"/>
  <c r="I43" i="134" s="1"/>
  <c r="T22" i="134"/>
  <c r="F41" i="134" s="1"/>
  <c r="N22" i="134"/>
  <c r="G41" i="134" s="1"/>
  <c r="T20" i="134"/>
  <c r="Y37" i="134" s="1"/>
  <c r="N20" i="134"/>
  <c r="X37" i="134" s="1"/>
  <c r="T18" i="134"/>
  <c r="M41" i="134" s="1"/>
  <c r="N18" i="134"/>
  <c r="L41" i="134" s="1"/>
  <c r="T16" i="134"/>
  <c r="F39" i="134" s="1"/>
  <c r="N16" i="134"/>
  <c r="G39" i="134" s="1"/>
  <c r="I1" i="134"/>
  <c r="A1" i="134"/>
  <c r="Z52" i="133"/>
  <c r="Z80" i="133" s="1"/>
  <c r="V52" i="133"/>
  <c r="G77" i="133" s="1"/>
  <c r="R52" i="133"/>
  <c r="V80" i="133" s="1"/>
  <c r="O52" i="133"/>
  <c r="U73" i="133" s="1"/>
  <c r="K52" i="133"/>
  <c r="U75" i="133" s="1"/>
  <c r="G52" i="133"/>
  <c r="B84" i="133" s="1"/>
  <c r="C52" i="133"/>
  <c r="B82" i="133" s="1"/>
  <c r="Z7" i="133"/>
  <c r="U32" i="133" s="1"/>
  <c r="G32" i="133"/>
  <c r="R7" i="133"/>
  <c r="R37" i="133" s="1"/>
  <c r="O7" i="133"/>
  <c r="U24" i="133" s="1"/>
  <c r="K7" i="133"/>
  <c r="U22" i="133" s="1"/>
  <c r="G7" i="133"/>
  <c r="G30" i="133" s="1"/>
  <c r="C7" i="133"/>
  <c r="G22" i="133" s="1"/>
  <c r="X46" i="133"/>
  <c r="X1" i="133"/>
  <c r="Z52" i="132"/>
  <c r="U71" i="132" s="1"/>
  <c r="V52" i="132"/>
  <c r="R52" i="132"/>
  <c r="G71" i="132" s="1"/>
  <c r="O52" i="132"/>
  <c r="L80" i="132" s="1"/>
  <c r="K52" i="132"/>
  <c r="J80" i="132" s="1"/>
  <c r="G52" i="132"/>
  <c r="B84" i="132" s="1"/>
  <c r="C52" i="132"/>
  <c r="F80" i="132" s="1"/>
  <c r="Z7" i="132"/>
  <c r="R41" i="132" s="1"/>
  <c r="V7" i="132"/>
  <c r="R39" i="132" s="1"/>
  <c r="R7" i="132"/>
  <c r="G26" i="132" s="1"/>
  <c r="O7" i="132"/>
  <c r="K7" i="132"/>
  <c r="U30" i="132" s="1"/>
  <c r="G7" i="132"/>
  <c r="B39" i="132" s="1"/>
  <c r="C7" i="132"/>
  <c r="G28" i="132" s="1"/>
  <c r="X46" i="132"/>
  <c r="X1" i="132"/>
  <c r="Z52" i="131"/>
  <c r="Z80" i="131" s="1"/>
  <c r="V52" i="131"/>
  <c r="R84" i="131" s="1"/>
  <c r="R52" i="131"/>
  <c r="R82" i="131" s="1"/>
  <c r="O52" i="131"/>
  <c r="U73" i="131" s="1"/>
  <c r="K52" i="131"/>
  <c r="U67" i="131" s="1"/>
  <c r="G52" i="131"/>
  <c r="G69" i="131" s="1"/>
  <c r="C52" i="131"/>
  <c r="B82" i="131" s="1"/>
  <c r="Z7" i="131"/>
  <c r="Z35" i="131" s="1"/>
  <c r="V7" i="131"/>
  <c r="G32" i="131" s="1"/>
  <c r="R7" i="131"/>
  <c r="R37" i="131" s="1"/>
  <c r="O7" i="131"/>
  <c r="U28" i="131" s="1"/>
  <c r="K7" i="131"/>
  <c r="U22" i="131" s="1"/>
  <c r="G7" i="131"/>
  <c r="G30" i="131" s="1"/>
  <c r="C7" i="131"/>
  <c r="G22" i="131" s="1"/>
  <c r="X46" i="131"/>
  <c r="X1" i="131"/>
  <c r="Z55" i="130"/>
  <c r="U80" i="130" s="1"/>
  <c r="V55" i="130"/>
  <c r="R87" i="130" s="1"/>
  <c r="R55" i="130"/>
  <c r="V83" i="130" s="1"/>
  <c r="O55" i="130"/>
  <c r="U76" i="130" s="1"/>
  <c r="K55" i="130"/>
  <c r="B89" i="130" s="1"/>
  <c r="G55" i="130"/>
  <c r="G78" i="130" s="1"/>
  <c r="C55" i="130"/>
  <c r="F83" i="130" s="1"/>
  <c r="Z7" i="130"/>
  <c r="R44" i="130" s="1"/>
  <c r="V7" i="130"/>
  <c r="R42" i="130" s="1"/>
  <c r="R7" i="130"/>
  <c r="G21" i="130" s="1"/>
  <c r="O7" i="130"/>
  <c r="L38" i="130" s="1"/>
  <c r="K7" i="130"/>
  <c r="G7" i="130"/>
  <c r="G26" i="130" s="1"/>
  <c r="C7" i="130"/>
  <c r="G30" i="130" s="1"/>
  <c r="X49" i="130"/>
  <c r="X1" i="130"/>
  <c r="Z52" i="129"/>
  <c r="V52" i="129"/>
  <c r="G77" i="129" s="1"/>
  <c r="R52" i="129"/>
  <c r="G71" i="129" s="1"/>
  <c r="O52" i="129"/>
  <c r="U69" i="129" s="1"/>
  <c r="K52" i="129"/>
  <c r="B86" i="129" s="1"/>
  <c r="G52" i="129"/>
  <c r="H80" i="129" s="1"/>
  <c r="C52" i="129"/>
  <c r="G73" i="129" s="1"/>
  <c r="Z7" i="129"/>
  <c r="U26" i="129" s="1"/>
  <c r="V7" i="129"/>
  <c r="G32" i="129" s="1"/>
  <c r="R7" i="129"/>
  <c r="G26" i="129" s="1"/>
  <c r="O7" i="129"/>
  <c r="B43" i="129" s="1"/>
  <c r="K7" i="129"/>
  <c r="U22" i="129" s="1"/>
  <c r="G7" i="129"/>
  <c r="B39" i="129" s="1"/>
  <c r="C7" i="129"/>
  <c r="F35" i="129" s="1"/>
  <c r="X46" i="129"/>
  <c r="X1" i="129"/>
  <c r="F88" i="133"/>
  <c r="Y86" i="133"/>
  <c r="W86" i="133"/>
  <c r="H86" i="133"/>
  <c r="K84" i="133"/>
  <c r="R80" i="133"/>
  <c r="B80" i="133"/>
  <c r="T77" i="133"/>
  <c r="X86" i="133" s="1"/>
  <c r="X87" i="133" s="1"/>
  <c r="N77" i="133"/>
  <c r="Z84" i="133" s="1"/>
  <c r="T75" i="133"/>
  <c r="N75" i="133"/>
  <c r="J84" i="133" s="1"/>
  <c r="T73" i="133"/>
  <c r="M82" i="133" s="1"/>
  <c r="N73" i="133"/>
  <c r="G88" i="133" s="1"/>
  <c r="T71" i="133"/>
  <c r="AA82" i="133" s="1"/>
  <c r="N71" i="133"/>
  <c r="Z82" i="133" s="1"/>
  <c r="T69" i="133"/>
  <c r="M84" i="133" s="1"/>
  <c r="N69" i="133"/>
  <c r="L84" i="133" s="1"/>
  <c r="L85" i="133" s="1"/>
  <c r="T67" i="133"/>
  <c r="F86" i="133" s="1"/>
  <c r="N67" i="133"/>
  <c r="G86" i="133" s="1"/>
  <c r="T65" i="133"/>
  <c r="Y82" i="133" s="1"/>
  <c r="N65" i="133"/>
  <c r="W84" i="133" s="1"/>
  <c r="T63" i="133"/>
  <c r="M86" i="133" s="1"/>
  <c r="N63" i="133"/>
  <c r="L86" i="133" s="1"/>
  <c r="T61" i="133"/>
  <c r="F84" i="133" s="1"/>
  <c r="N61" i="133"/>
  <c r="H82" i="133" s="1"/>
  <c r="F43" i="133"/>
  <c r="J37" i="133"/>
  <c r="I37" i="133"/>
  <c r="R35" i="133"/>
  <c r="B35" i="133"/>
  <c r="T32" i="133"/>
  <c r="AA39" i="133" s="1"/>
  <c r="N32" i="133"/>
  <c r="Z39" i="133" s="1"/>
  <c r="T30" i="133"/>
  <c r="H41" i="133" s="1"/>
  <c r="N30" i="133"/>
  <c r="I41" i="133" s="1"/>
  <c r="T28" i="133"/>
  <c r="M37" i="133" s="1"/>
  <c r="N28" i="133"/>
  <c r="G43" i="133" s="1"/>
  <c r="T26" i="133"/>
  <c r="V41" i="133" s="1"/>
  <c r="N26" i="133"/>
  <c r="W41" i="133" s="1"/>
  <c r="G26" i="133"/>
  <c r="T24" i="133"/>
  <c r="M39" i="133" s="1"/>
  <c r="N24" i="133"/>
  <c r="L39" i="133" s="1"/>
  <c r="T22" i="133"/>
  <c r="F41" i="133" s="1"/>
  <c r="N22" i="133"/>
  <c r="G41" i="133" s="1"/>
  <c r="T20" i="133"/>
  <c r="V39" i="133" s="1"/>
  <c r="N20" i="133"/>
  <c r="X37" i="133" s="1"/>
  <c r="T18" i="133"/>
  <c r="J43" i="133" s="1"/>
  <c r="N18" i="133"/>
  <c r="K43" i="133" s="1"/>
  <c r="T16" i="133"/>
  <c r="F39" i="133" s="1"/>
  <c r="N16" i="133"/>
  <c r="G39" i="133" s="1"/>
  <c r="I1" i="133"/>
  <c r="I46" i="133" s="1"/>
  <c r="A1" i="133"/>
  <c r="A46" i="133" s="1"/>
  <c r="J88" i="132"/>
  <c r="I88" i="132"/>
  <c r="K84" i="132"/>
  <c r="J84" i="132"/>
  <c r="J85" i="132" s="1"/>
  <c r="I82" i="132"/>
  <c r="R80" i="132"/>
  <c r="B80" i="132"/>
  <c r="T77" i="132"/>
  <c r="N77" i="132"/>
  <c r="Z84" i="132" s="1"/>
  <c r="T75" i="132"/>
  <c r="H86" i="132" s="1"/>
  <c r="N75" i="132"/>
  <c r="I86" i="132" s="1"/>
  <c r="T73" i="132"/>
  <c r="M82" i="132" s="1"/>
  <c r="N73" i="132"/>
  <c r="T71" i="132"/>
  <c r="V86" i="132" s="1"/>
  <c r="N71" i="132"/>
  <c r="Z82" i="132" s="1"/>
  <c r="T69" i="132"/>
  <c r="H88" i="132" s="1"/>
  <c r="H89" i="132" s="1"/>
  <c r="N69" i="132"/>
  <c r="L84" i="132" s="1"/>
  <c r="T67" i="132"/>
  <c r="F86" i="132" s="1"/>
  <c r="N67" i="132"/>
  <c r="G86" i="132" s="1"/>
  <c r="T65" i="132"/>
  <c r="N65" i="132"/>
  <c r="X82" i="132" s="1"/>
  <c r="T63" i="132"/>
  <c r="M86" i="132" s="1"/>
  <c r="N63" i="132"/>
  <c r="L86" i="132" s="1"/>
  <c r="T61" i="132"/>
  <c r="F84" i="132" s="1"/>
  <c r="N61" i="132"/>
  <c r="G84" i="132" s="1"/>
  <c r="I46" i="132"/>
  <c r="A46" i="132"/>
  <c r="I43" i="132"/>
  <c r="L39" i="132"/>
  <c r="G39" i="132"/>
  <c r="I37" i="132"/>
  <c r="R35" i="132"/>
  <c r="B35" i="132"/>
  <c r="T32" i="132"/>
  <c r="X41" i="132" s="1"/>
  <c r="N32" i="132"/>
  <c r="T30" i="132"/>
  <c r="H41" i="132" s="1"/>
  <c r="N30" i="132"/>
  <c r="I41" i="132" s="1"/>
  <c r="T28" i="132"/>
  <c r="M37" i="132" s="1"/>
  <c r="N28" i="132"/>
  <c r="G43" i="132" s="1"/>
  <c r="T26" i="132"/>
  <c r="V41" i="132" s="1"/>
  <c r="N26" i="132"/>
  <c r="W41" i="132" s="1"/>
  <c r="T24" i="132"/>
  <c r="H43" i="132" s="1"/>
  <c r="H44" i="132" s="1"/>
  <c r="N24" i="132"/>
  <c r="T22" i="132"/>
  <c r="F41" i="132" s="1"/>
  <c r="N22" i="132"/>
  <c r="G41" i="132" s="1"/>
  <c r="T20" i="132"/>
  <c r="V39" i="132" s="1"/>
  <c r="N20" i="132"/>
  <c r="W39" i="132" s="1"/>
  <c r="T18" i="132"/>
  <c r="M41" i="132" s="1"/>
  <c r="N18" i="132"/>
  <c r="K43" i="132" s="1"/>
  <c r="T16" i="132"/>
  <c r="F39" i="132" s="1"/>
  <c r="N16" i="132"/>
  <c r="H37" i="132" s="1"/>
  <c r="I1" i="132"/>
  <c r="A1" i="132"/>
  <c r="H88" i="131"/>
  <c r="G88" i="131"/>
  <c r="Y86" i="131"/>
  <c r="W86" i="131"/>
  <c r="J82" i="131"/>
  <c r="H82" i="131"/>
  <c r="R80" i="131"/>
  <c r="B80" i="131"/>
  <c r="T77" i="131"/>
  <c r="AA84" i="131" s="1"/>
  <c r="N77" i="131"/>
  <c r="Z84" i="131" s="1"/>
  <c r="T75" i="131"/>
  <c r="H86" i="131" s="1"/>
  <c r="N75" i="131"/>
  <c r="J84" i="131" s="1"/>
  <c r="T73" i="131"/>
  <c r="M82" i="131" s="1"/>
  <c r="N73" i="131"/>
  <c r="L82" i="131" s="1"/>
  <c r="T71" i="131"/>
  <c r="AA82" i="131" s="1"/>
  <c r="N71" i="131"/>
  <c r="Z82" i="131" s="1"/>
  <c r="T69" i="131"/>
  <c r="M84" i="131" s="1"/>
  <c r="N69" i="131"/>
  <c r="L84" i="131" s="1"/>
  <c r="L85" i="131" s="1"/>
  <c r="T67" i="131"/>
  <c r="F86" i="131" s="1"/>
  <c r="N67" i="131"/>
  <c r="G86" i="131" s="1"/>
  <c r="T65" i="131"/>
  <c r="Y82" i="131" s="1"/>
  <c r="N65" i="131"/>
  <c r="W84" i="131" s="1"/>
  <c r="T63" i="131"/>
  <c r="M86" i="131" s="1"/>
  <c r="N63" i="131"/>
  <c r="K88" i="131" s="1"/>
  <c r="T61" i="131"/>
  <c r="F84" i="131" s="1"/>
  <c r="N61" i="131"/>
  <c r="G84" i="131" s="1"/>
  <c r="Y37" i="131"/>
  <c r="J37" i="131"/>
  <c r="R35" i="131"/>
  <c r="B35" i="131"/>
  <c r="T32" i="131"/>
  <c r="AA39" i="131" s="1"/>
  <c r="N32" i="131"/>
  <c r="Z39" i="131" s="1"/>
  <c r="T30" i="131"/>
  <c r="H41" i="131" s="1"/>
  <c r="N30" i="131"/>
  <c r="I41" i="131" s="1"/>
  <c r="T28" i="131"/>
  <c r="M37" i="131" s="1"/>
  <c r="N28" i="131"/>
  <c r="L37" i="131" s="1"/>
  <c r="L38" i="131" s="1"/>
  <c r="T26" i="131"/>
  <c r="AA37" i="131" s="1"/>
  <c r="N26" i="131"/>
  <c r="Z37" i="131" s="1"/>
  <c r="Z38" i="131" s="1"/>
  <c r="T24" i="131"/>
  <c r="H43" i="131" s="1"/>
  <c r="N24" i="131"/>
  <c r="L39" i="131" s="1"/>
  <c r="T22" i="131"/>
  <c r="F41" i="131" s="1"/>
  <c r="N22" i="131"/>
  <c r="G41" i="131" s="1"/>
  <c r="T20" i="131"/>
  <c r="V39" i="131" s="1"/>
  <c r="N20" i="131"/>
  <c r="X37" i="131" s="1"/>
  <c r="T18" i="131"/>
  <c r="M41" i="131" s="1"/>
  <c r="N18" i="131"/>
  <c r="L41" i="131" s="1"/>
  <c r="T16" i="131"/>
  <c r="F39" i="131" s="1"/>
  <c r="N16" i="131"/>
  <c r="G39" i="131" s="1"/>
  <c r="I1" i="131"/>
  <c r="I46" i="131" s="1"/>
  <c r="A1" i="131"/>
  <c r="A46" i="131" s="1"/>
  <c r="H91" i="130"/>
  <c r="V87" i="130"/>
  <c r="M87" i="130"/>
  <c r="K85" i="130"/>
  <c r="J85" i="130"/>
  <c r="J86" i="130" s="1"/>
  <c r="R83" i="130"/>
  <c r="B83" i="130"/>
  <c r="T80" i="130"/>
  <c r="AA87" i="130" s="1"/>
  <c r="N80" i="130"/>
  <c r="Y89" i="130" s="1"/>
  <c r="T78" i="130"/>
  <c r="K87" i="130" s="1"/>
  <c r="N78" i="130"/>
  <c r="J87" i="130" s="1"/>
  <c r="J88" i="130" s="1"/>
  <c r="T76" i="130"/>
  <c r="M85" i="130" s="1"/>
  <c r="N76" i="130"/>
  <c r="G91" i="130" s="1"/>
  <c r="T74" i="130"/>
  <c r="AA85" i="130" s="1"/>
  <c r="N74" i="130"/>
  <c r="Z85" i="130" s="1"/>
  <c r="Z86" i="130" s="1"/>
  <c r="T72" i="130"/>
  <c r="N72" i="130"/>
  <c r="L87" i="130" s="1"/>
  <c r="L88" i="130" s="1"/>
  <c r="T70" i="130"/>
  <c r="F89" i="130" s="1"/>
  <c r="N70" i="130"/>
  <c r="G89" i="130" s="1"/>
  <c r="T68" i="130"/>
  <c r="Y85" i="130" s="1"/>
  <c r="N68" i="130"/>
  <c r="X85" i="130" s="1"/>
  <c r="T66" i="130"/>
  <c r="M89" i="130" s="1"/>
  <c r="N66" i="130"/>
  <c r="L89" i="130" s="1"/>
  <c r="T64" i="130"/>
  <c r="I85" i="130" s="1"/>
  <c r="N64" i="130"/>
  <c r="H85" i="130" s="1"/>
  <c r="M42" i="130"/>
  <c r="K42" i="130"/>
  <c r="R38" i="130"/>
  <c r="B38" i="130"/>
  <c r="T35" i="130"/>
  <c r="X44" i="130" s="1"/>
  <c r="N35" i="130"/>
  <c r="Z42" i="130" s="1"/>
  <c r="H44" i="130"/>
  <c r="I44" i="130"/>
  <c r="T30" i="130"/>
  <c r="M40" i="130" s="1"/>
  <c r="N30" i="130"/>
  <c r="G46" i="130" s="1"/>
  <c r="T28" i="130"/>
  <c r="AA40" i="130" s="1"/>
  <c r="N28" i="130"/>
  <c r="Z40" i="130" s="1"/>
  <c r="T26" i="130"/>
  <c r="H46" i="130" s="1"/>
  <c r="N26" i="130"/>
  <c r="I46" i="130" s="1"/>
  <c r="T23" i="130"/>
  <c r="F44" i="130" s="1"/>
  <c r="G44" i="130"/>
  <c r="T21" i="130"/>
  <c r="Y40" i="130" s="1"/>
  <c r="N21" i="130"/>
  <c r="X40" i="130" s="1"/>
  <c r="M44" i="130"/>
  <c r="N18" i="130"/>
  <c r="L44" i="130" s="1"/>
  <c r="L45" i="130" s="1"/>
  <c r="T16" i="130"/>
  <c r="F42" i="130" s="1"/>
  <c r="N16" i="130"/>
  <c r="G42" i="130" s="1"/>
  <c r="I1" i="130"/>
  <c r="I49" i="130" s="1"/>
  <c r="A1" i="130"/>
  <c r="A49" i="130" s="1"/>
  <c r="W86" i="129"/>
  <c r="Z84" i="129"/>
  <c r="R80" i="129"/>
  <c r="B80" i="129"/>
  <c r="T77" i="129"/>
  <c r="AA84" i="129" s="1"/>
  <c r="N77" i="129"/>
  <c r="Y86" i="129" s="1"/>
  <c r="T75" i="129"/>
  <c r="K84" i="129" s="1"/>
  <c r="N75" i="129"/>
  <c r="J84" i="129" s="1"/>
  <c r="T73" i="129"/>
  <c r="M82" i="129" s="1"/>
  <c r="N73" i="129"/>
  <c r="G88" i="129" s="1"/>
  <c r="T71" i="129"/>
  <c r="AA82" i="129" s="1"/>
  <c r="N71" i="129"/>
  <c r="Z82" i="129" s="1"/>
  <c r="T69" i="129"/>
  <c r="M84" i="129" s="1"/>
  <c r="N69" i="129"/>
  <c r="L84" i="129" s="1"/>
  <c r="T67" i="129"/>
  <c r="F86" i="129" s="1"/>
  <c r="N67" i="129"/>
  <c r="G86" i="129" s="1"/>
  <c r="T65" i="129"/>
  <c r="V84" i="129" s="1"/>
  <c r="N65" i="129"/>
  <c r="X82" i="129" s="1"/>
  <c r="T63" i="129"/>
  <c r="M86" i="129" s="1"/>
  <c r="N63" i="129"/>
  <c r="K88" i="129" s="1"/>
  <c r="T61" i="129"/>
  <c r="I82" i="129" s="1"/>
  <c r="N61" i="129"/>
  <c r="H82" i="129" s="1"/>
  <c r="W41" i="129"/>
  <c r="L41" i="129"/>
  <c r="Z39" i="129"/>
  <c r="R35" i="129"/>
  <c r="B35" i="129"/>
  <c r="T32" i="129"/>
  <c r="AA39" i="129" s="1"/>
  <c r="N32" i="129"/>
  <c r="Y41" i="129" s="1"/>
  <c r="T30" i="129"/>
  <c r="H41" i="129" s="1"/>
  <c r="N30" i="129"/>
  <c r="J39" i="129" s="1"/>
  <c r="T28" i="129"/>
  <c r="M37" i="129" s="1"/>
  <c r="N28" i="129"/>
  <c r="G43" i="129" s="1"/>
  <c r="T26" i="129"/>
  <c r="V41" i="129" s="1"/>
  <c r="N26" i="129"/>
  <c r="Z37" i="129" s="1"/>
  <c r="T24" i="129"/>
  <c r="H43" i="129" s="1"/>
  <c r="N24" i="129"/>
  <c r="L39" i="129" s="1"/>
  <c r="T22" i="129"/>
  <c r="F41" i="129" s="1"/>
  <c r="N22" i="129"/>
  <c r="G41" i="129" s="1"/>
  <c r="T20" i="129"/>
  <c r="Y37" i="129" s="1"/>
  <c r="N20" i="129"/>
  <c r="W39" i="129" s="1"/>
  <c r="T18" i="129"/>
  <c r="M41" i="129" s="1"/>
  <c r="N18" i="129"/>
  <c r="K43" i="129" s="1"/>
  <c r="T16" i="129"/>
  <c r="F39" i="129" s="1"/>
  <c r="N16" i="129"/>
  <c r="G39" i="129" s="1"/>
  <c r="I1" i="129"/>
  <c r="I46" i="129" s="1"/>
  <c r="A1" i="129"/>
  <c r="A46" i="129" s="1"/>
  <c r="Z52" i="126"/>
  <c r="Z80" i="126" s="1"/>
  <c r="V52" i="126"/>
  <c r="G77" i="126" s="1"/>
  <c r="R52" i="126"/>
  <c r="G65" i="126" s="1"/>
  <c r="O52" i="126"/>
  <c r="B88" i="126" s="1"/>
  <c r="K52" i="126"/>
  <c r="U67" i="126" s="1"/>
  <c r="G52" i="126"/>
  <c r="G75" i="126" s="1"/>
  <c r="C52" i="126"/>
  <c r="B82" i="126" s="1"/>
  <c r="Z7" i="126"/>
  <c r="Z35" i="126" s="1"/>
  <c r="V7" i="126"/>
  <c r="X35" i="126" s="1"/>
  <c r="R7" i="126"/>
  <c r="R37" i="126" s="1"/>
  <c r="O7" i="126"/>
  <c r="U28" i="126" s="1"/>
  <c r="K7" i="126"/>
  <c r="U22" i="126" s="1"/>
  <c r="G7" i="126"/>
  <c r="G24" i="126" s="1"/>
  <c r="C7" i="126"/>
  <c r="F35" i="126" s="1"/>
  <c r="X46" i="126"/>
  <c r="X1" i="126"/>
  <c r="Z58" i="124"/>
  <c r="U83" i="124" s="1"/>
  <c r="V58" i="124"/>
  <c r="R90" i="124" s="1"/>
  <c r="R58" i="124"/>
  <c r="R88" i="124" s="1"/>
  <c r="O58" i="124"/>
  <c r="U79" i="124" s="1"/>
  <c r="K58" i="124"/>
  <c r="B92" i="124" s="1"/>
  <c r="G58" i="124"/>
  <c r="U67" i="124" s="1"/>
  <c r="C58" i="124"/>
  <c r="F86" i="124" s="1"/>
  <c r="AD7" i="124"/>
  <c r="Z7" i="124"/>
  <c r="V7" i="124"/>
  <c r="G38" i="124" s="1"/>
  <c r="R7" i="124"/>
  <c r="G36" i="124" s="1"/>
  <c r="O7" i="124"/>
  <c r="U18" i="124" s="1"/>
  <c r="K7" i="124"/>
  <c r="B47" i="124" s="1"/>
  <c r="J41" i="124" s="1"/>
  <c r="G7" i="124"/>
  <c r="G34" i="124" s="1"/>
  <c r="C7" i="124"/>
  <c r="G32" i="124" s="1"/>
  <c r="R35" i="126"/>
  <c r="B35" i="126"/>
  <c r="R80" i="126"/>
  <c r="B80" i="126"/>
  <c r="R86" i="124"/>
  <c r="B86" i="124"/>
  <c r="E47" i="88"/>
  <c r="E40" i="88"/>
  <c r="I1" i="126"/>
  <c r="I46" i="126" s="1"/>
  <c r="A1" i="126"/>
  <c r="A46" i="126" s="1"/>
  <c r="T32" i="126"/>
  <c r="X41" i="126" s="1"/>
  <c r="N32" i="126"/>
  <c r="Z39" i="126" s="1"/>
  <c r="T30" i="126"/>
  <c r="H41" i="126" s="1"/>
  <c r="N30" i="126"/>
  <c r="I41" i="126" s="1"/>
  <c r="T28" i="126"/>
  <c r="F43" i="126" s="1"/>
  <c r="N28" i="126"/>
  <c r="G43" i="126" s="1"/>
  <c r="T26" i="126"/>
  <c r="AA37" i="126" s="1"/>
  <c r="N26" i="126"/>
  <c r="W41" i="126" s="1"/>
  <c r="T24" i="126"/>
  <c r="H43" i="126" s="1"/>
  <c r="N24" i="126"/>
  <c r="L39" i="126" s="1"/>
  <c r="T22" i="126"/>
  <c r="F41" i="126" s="1"/>
  <c r="N22" i="126"/>
  <c r="G41" i="126" s="1"/>
  <c r="T20" i="126"/>
  <c r="Y37" i="126" s="1"/>
  <c r="N20" i="126"/>
  <c r="X37" i="126" s="1"/>
  <c r="T18" i="126"/>
  <c r="J43" i="126" s="1"/>
  <c r="N18" i="126"/>
  <c r="K43" i="126" s="1"/>
  <c r="T16" i="126"/>
  <c r="F39" i="126" s="1"/>
  <c r="N16" i="126"/>
  <c r="H37" i="126" s="1"/>
  <c r="T77" i="126"/>
  <c r="X86" i="126" s="1"/>
  <c r="N77" i="126"/>
  <c r="Z84" i="126" s="1"/>
  <c r="T75" i="126"/>
  <c r="H86" i="126" s="1"/>
  <c r="N75" i="126"/>
  <c r="I86" i="126" s="1"/>
  <c r="T73" i="126"/>
  <c r="F88" i="126" s="1"/>
  <c r="N73" i="126"/>
  <c r="G88" i="126" s="1"/>
  <c r="T71" i="126"/>
  <c r="AA82" i="126" s="1"/>
  <c r="N71" i="126"/>
  <c r="W86" i="126" s="1"/>
  <c r="T69" i="126"/>
  <c r="H88" i="126" s="1"/>
  <c r="N69" i="126"/>
  <c r="L84" i="126" s="1"/>
  <c r="T67" i="126"/>
  <c r="F86" i="126" s="1"/>
  <c r="N67" i="126"/>
  <c r="G86" i="126" s="1"/>
  <c r="T65" i="126"/>
  <c r="V84" i="126" s="1"/>
  <c r="N65" i="126"/>
  <c r="X82" i="126" s="1"/>
  <c r="T63" i="126"/>
  <c r="J88" i="126" s="1"/>
  <c r="N63" i="126"/>
  <c r="K88" i="126" s="1"/>
  <c r="T61" i="126"/>
  <c r="F84" i="126" s="1"/>
  <c r="N61" i="126"/>
  <c r="H82" i="126" s="1"/>
  <c r="X52" i="124"/>
  <c r="I1" i="124"/>
  <c r="I52" i="124" s="1"/>
  <c r="A1" i="124"/>
  <c r="A52" i="124" s="1"/>
  <c r="X1" i="124"/>
  <c r="T83" i="124"/>
  <c r="X92" i="124" s="1"/>
  <c r="N83" i="124"/>
  <c r="Z90" i="124" s="1"/>
  <c r="T81" i="124"/>
  <c r="H92" i="124" s="1"/>
  <c r="N81" i="124"/>
  <c r="I92" i="124" s="1"/>
  <c r="T79" i="124"/>
  <c r="F94" i="124" s="1"/>
  <c r="N79" i="124"/>
  <c r="G94" i="124" s="1"/>
  <c r="T77" i="124"/>
  <c r="AA88" i="124" s="1"/>
  <c r="N77" i="124"/>
  <c r="W92" i="124" s="1"/>
  <c r="T75" i="124"/>
  <c r="H94" i="124" s="1"/>
  <c r="N75" i="124"/>
  <c r="L90" i="124" s="1"/>
  <c r="T73" i="124"/>
  <c r="F92" i="124" s="1"/>
  <c r="N73" i="124"/>
  <c r="G92" i="124" s="1"/>
  <c r="T71" i="124"/>
  <c r="Y88" i="124" s="1"/>
  <c r="N71" i="124"/>
  <c r="X88" i="124" s="1"/>
  <c r="T69" i="124"/>
  <c r="J94" i="124" s="1"/>
  <c r="N69" i="124"/>
  <c r="K94" i="124" s="1"/>
  <c r="T67" i="124"/>
  <c r="F90" i="124" s="1"/>
  <c r="N67" i="124"/>
  <c r="H88" i="124" s="1"/>
  <c r="R41" i="124"/>
  <c r="B41" i="124"/>
  <c r="T38" i="124"/>
  <c r="AA45" i="124" s="1"/>
  <c r="X47" i="124" s="1"/>
  <c r="N38" i="124"/>
  <c r="Z45" i="124" s="1"/>
  <c r="T36" i="124"/>
  <c r="AC43" i="124" s="1"/>
  <c r="V49" i="124" s="1"/>
  <c r="N36" i="124"/>
  <c r="AB43" i="124" s="1"/>
  <c r="T34" i="124"/>
  <c r="K45" i="124" s="1"/>
  <c r="H47" i="124" s="1"/>
  <c r="N34" i="124"/>
  <c r="J45" i="124" s="1"/>
  <c r="T32" i="124"/>
  <c r="M43" i="124" s="1"/>
  <c r="F49" i="124" s="1"/>
  <c r="N32" i="124"/>
  <c r="L43" i="124" s="1"/>
  <c r="G49" i="124" s="1"/>
  <c r="T30" i="124"/>
  <c r="AC45" i="124" s="1"/>
  <c r="X49" i="124" s="1"/>
  <c r="N30" i="124"/>
  <c r="AB45" i="124" s="1"/>
  <c r="T28" i="124"/>
  <c r="AA43" i="124" s="1"/>
  <c r="V47" i="124" s="1"/>
  <c r="N28" i="124"/>
  <c r="Z43" i="124" s="1"/>
  <c r="T26" i="124"/>
  <c r="M45" i="124" s="1"/>
  <c r="H49" i="124" s="1"/>
  <c r="N26" i="124"/>
  <c r="L45" i="124" s="1"/>
  <c r="I49" i="124" s="1"/>
  <c r="T24" i="124"/>
  <c r="K43" i="124" s="1"/>
  <c r="F47" i="124" s="1"/>
  <c r="N24" i="124"/>
  <c r="J43" i="124" s="1"/>
  <c r="T22" i="124"/>
  <c r="AC47" i="124" s="1"/>
  <c r="Z49" i="124" s="1"/>
  <c r="N22" i="124"/>
  <c r="AB47" i="124" s="1"/>
  <c r="T20" i="124"/>
  <c r="Y43" i="124" s="1"/>
  <c r="V45" i="124" s="1"/>
  <c r="N20" i="124"/>
  <c r="X43" i="124" s="1"/>
  <c r="T18" i="124"/>
  <c r="M47" i="124" s="1"/>
  <c r="J49" i="124" s="1"/>
  <c r="N18" i="124"/>
  <c r="L47" i="124" s="1"/>
  <c r="K49" i="124" s="1"/>
  <c r="T16" i="124"/>
  <c r="I43" i="124" s="1"/>
  <c r="F45" i="124" s="1"/>
  <c r="N16" i="124"/>
  <c r="H43" i="124" s="1"/>
  <c r="G45" i="124" s="1"/>
  <c r="Z40" i="131" l="1"/>
  <c r="Y41" i="131"/>
  <c r="F43" i="131"/>
  <c r="I43" i="131"/>
  <c r="H44" i="131" s="1"/>
  <c r="J43" i="131"/>
  <c r="Z87" i="130"/>
  <c r="W87" i="130"/>
  <c r="V88" i="130" s="1"/>
  <c r="L90" i="130"/>
  <c r="J91" i="130"/>
  <c r="Z40" i="133"/>
  <c r="L40" i="133"/>
  <c r="H43" i="133"/>
  <c r="K37" i="133"/>
  <c r="J38" i="133"/>
  <c r="M41" i="133"/>
  <c r="L42" i="130"/>
  <c r="L43" i="130" s="1"/>
  <c r="V86" i="129"/>
  <c r="V87" i="129" s="1"/>
  <c r="Z83" i="129"/>
  <c r="J85" i="129"/>
  <c r="V86" i="133"/>
  <c r="J82" i="133"/>
  <c r="X82" i="133"/>
  <c r="I82" i="133"/>
  <c r="X86" i="134"/>
  <c r="X87" i="134" s="1"/>
  <c r="K84" i="134"/>
  <c r="J85" i="134" s="1"/>
  <c r="I82" i="134"/>
  <c r="F43" i="134"/>
  <c r="I41" i="129"/>
  <c r="H37" i="129"/>
  <c r="M39" i="132"/>
  <c r="L40" i="132" s="1"/>
  <c r="J39" i="132"/>
  <c r="O39" i="132" s="1"/>
  <c r="H87" i="132"/>
  <c r="AA82" i="132"/>
  <c r="Z83" i="132" s="1"/>
  <c r="K40" i="130"/>
  <c r="K46" i="130"/>
  <c r="J43" i="134"/>
  <c r="I37" i="134"/>
  <c r="H47" i="130"/>
  <c r="V85" i="129"/>
  <c r="F40" i="132"/>
  <c r="H89" i="134"/>
  <c r="Z85" i="131"/>
  <c r="Z40" i="129"/>
  <c r="J42" i="130"/>
  <c r="I91" i="130"/>
  <c r="O91" i="130" s="1"/>
  <c r="L40" i="131"/>
  <c r="X86" i="131"/>
  <c r="X87" i="131" s="1"/>
  <c r="J43" i="132"/>
  <c r="J44" i="132" s="1"/>
  <c r="H37" i="133"/>
  <c r="H38" i="133" s="1"/>
  <c r="N37" i="133" s="1"/>
  <c r="V87" i="133"/>
  <c r="AB86" i="133" s="1"/>
  <c r="J83" i="134"/>
  <c r="V86" i="134"/>
  <c r="K37" i="131"/>
  <c r="J38" i="131" s="1"/>
  <c r="W86" i="134"/>
  <c r="M39" i="131"/>
  <c r="J37" i="134"/>
  <c r="K39" i="132"/>
  <c r="J40" i="132" s="1"/>
  <c r="K82" i="132"/>
  <c r="K82" i="126"/>
  <c r="I37" i="129"/>
  <c r="F43" i="129"/>
  <c r="F44" i="129" s="1"/>
  <c r="X86" i="129"/>
  <c r="X87" i="129" s="1"/>
  <c r="AB86" i="129" s="1"/>
  <c r="Z83" i="131"/>
  <c r="I88" i="131"/>
  <c r="Y37" i="133"/>
  <c r="K82" i="133"/>
  <c r="J83" i="133" s="1"/>
  <c r="H88" i="133"/>
  <c r="K37" i="134"/>
  <c r="F88" i="134"/>
  <c r="F89" i="134" s="1"/>
  <c r="Y82" i="126"/>
  <c r="J37" i="129"/>
  <c r="I43" i="129"/>
  <c r="H44" i="129" s="1"/>
  <c r="L85" i="129"/>
  <c r="J82" i="129"/>
  <c r="J83" i="129" s="1"/>
  <c r="W39" i="131"/>
  <c r="V40" i="131" s="1"/>
  <c r="AB39" i="131" s="1"/>
  <c r="X82" i="131"/>
  <c r="AC82" i="131" s="1"/>
  <c r="J88" i="131"/>
  <c r="I88" i="133"/>
  <c r="F44" i="134"/>
  <c r="L87" i="134"/>
  <c r="M84" i="134"/>
  <c r="L85" i="134" s="1"/>
  <c r="L86" i="129"/>
  <c r="L87" i="129" s="1"/>
  <c r="Z85" i="129"/>
  <c r="I43" i="133"/>
  <c r="H44" i="133" s="1"/>
  <c r="K37" i="129"/>
  <c r="K82" i="129"/>
  <c r="F88" i="129"/>
  <c r="W44" i="130"/>
  <c r="V89" i="130"/>
  <c r="L42" i="131"/>
  <c r="J37" i="132"/>
  <c r="L87" i="132"/>
  <c r="M84" i="132"/>
  <c r="L85" i="132" s="1"/>
  <c r="J39" i="133"/>
  <c r="J88" i="133"/>
  <c r="H87" i="134"/>
  <c r="I88" i="134"/>
  <c r="H89" i="131"/>
  <c r="X37" i="129"/>
  <c r="Y82" i="129"/>
  <c r="H88" i="129"/>
  <c r="Y44" i="130"/>
  <c r="X45" i="130" s="1"/>
  <c r="W89" i="130"/>
  <c r="V84" i="131"/>
  <c r="V85" i="131" s="1"/>
  <c r="AB84" i="131" s="1"/>
  <c r="K37" i="132"/>
  <c r="L41" i="132"/>
  <c r="L42" i="132" s="1"/>
  <c r="K39" i="133"/>
  <c r="L42" i="134"/>
  <c r="K39" i="134"/>
  <c r="J40" i="134" s="1"/>
  <c r="Z85" i="134"/>
  <c r="AB84" i="134" s="1"/>
  <c r="H44" i="134"/>
  <c r="H45" i="130"/>
  <c r="K39" i="129"/>
  <c r="I88" i="129"/>
  <c r="H40" i="130"/>
  <c r="F46" i="130"/>
  <c r="Z88" i="130"/>
  <c r="X89" i="130"/>
  <c r="X90" i="130" s="1"/>
  <c r="V41" i="131"/>
  <c r="Z37" i="132"/>
  <c r="W86" i="132"/>
  <c r="V87" i="132" s="1"/>
  <c r="J85" i="133"/>
  <c r="L39" i="134"/>
  <c r="O39" i="134" s="1"/>
  <c r="J43" i="130"/>
  <c r="F42" i="132"/>
  <c r="J40" i="129"/>
  <c r="J88" i="129"/>
  <c r="J89" i="129" s="1"/>
  <c r="I40" i="130"/>
  <c r="W41" i="131"/>
  <c r="V42" i="131" s="1"/>
  <c r="AB41" i="131" s="1"/>
  <c r="AA37" i="132"/>
  <c r="F43" i="132"/>
  <c r="O43" i="132" s="1"/>
  <c r="F88" i="132"/>
  <c r="M39" i="134"/>
  <c r="H42" i="129"/>
  <c r="M39" i="129"/>
  <c r="L40" i="129" s="1"/>
  <c r="W84" i="129"/>
  <c r="AC84" i="129" s="1"/>
  <c r="Z41" i="130"/>
  <c r="J40" i="130"/>
  <c r="J41" i="130" s="1"/>
  <c r="F91" i="130"/>
  <c r="F92" i="130" s="1"/>
  <c r="X41" i="131"/>
  <c r="X42" i="131" s="1"/>
  <c r="L41" i="133"/>
  <c r="O41" i="133" s="1"/>
  <c r="U77" i="129"/>
  <c r="Z80" i="129"/>
  <c r="I86" i="134"/>
  <c r="X83" i="131"/>
  <c r="AB82" i="131" s="1"/>
  <c r="H42" i="132"/>
  <c r="G71" i="134"/>
  <c r="G63" i="131"/>
  <c r="R40" i="130"/>
  <c r="G26" i="131"/>
  <c r="G20" i="133"/>
  <c r="G28" i="130"/>
  <c r="G20" i="129"/>
  <c r="G77" i="131"/>
  <c r="V35" i="129"/>
  <c r="G65" i="134"/>
  <c r="U77" i="134"/>
  <c r="R39" i="131"/>
  <c r="U72" i="130"/>
  <c r="B91" i="130"/>
  <c r="B88" i="133"/>
  <c r="J38" i="130"/>
  <c r="U69" i="131"/>
  <c r="U73" i="129"/>
  <c r="B37" i="134"/>
  <c r="U30" i="134"/>
  <c r="U63" i="134"/>
  <c r="G68" i="130"/>
  <c r="B88" i="134"/>
  <c r="U30" i="126"/>
  <c r="R85" i="130"/>
  <c r="V80" i="129"/>
  <c r="U24" i="129"/>
  <c r="G74" i="130"/>
  <c r="B43" i="131"/>
  <c r="U65" i="134"/>
  <c r="F35" i="134"/>
  <c r="G22" i="134"/>
  <c r="X35" i="131"/>
  <c r="G71" i="131"/>
  <c r="Z80" i="132"/>
  <c r="H38" i="130"/>
  <c r="U73" i="134"/>
  <c r="G73" i="133"/>
  <c r="L83" i="130"/>
  <c r="G67" i="132"/>
  <c r="B88" i="132"/>
  <c r="G67" i="133"/>
  <c r="U32" i="131"/>
  <c r="R41" i="131"/>
  <c r="Z35" i="133"/>
  <c r="G61" i="132"/>
  <c r="G61" i="133"/>
  <c r="J80" i="133"/>
  <c r="U67" i="129"/>
  <c r="G18" i="130"/>
  <c r="U23" i="130"/>
  <c r="G32" i="130"/>
  <c r="G66" i="130"/>
  <c r="U70" i="130"/>
  <c r="G18" i="133"/>
  <c r="G24" i="133"/>
  <c r="H35" i="129"/>
  <c r="G63" i="129"/>
  <c r="B44" i="130"/>
  <c r="G72" i="130"/>
  <c r="U75" i="131"/>
  <c r="J80" i="131"/>
  <c r="J35" i="129"/>
  <c r="B42" i="130"/>
  <c r="L80" i="131"/>
  <c r="H80" i="132"/>
  <c r="U16" i="130"/>
  <c r="B86" i="131"/>
  <c r="U73" i="132"/>
  <c r="B39" i="133"/>
  <c r="G28" i="134"/>
  <c r="B84" i="134"/>
  <c r="B84" i="131"/>
  <c r="H80" i="133"/>
  <c r="U65" i="126"/>
  <c r="X80" i="126"/>
  <c r="G28" i="129"/>
  <c r="B87" i="130"/>
  <c r="H80" i="131"/>
  <c r="U61" i="132"/>
  <c r="G69" i="132"/>
  <c r="G75" i="132"/>
  <c r="U61" i="129"/>
  <c r="U61" i="133"/>
  <c r="G69" i="133"/>
  <c r="G75" i="133"/>
  <c r="G69" i="129"/>
  <c r="G75" i="129"/>
  <c r="U73" i="126"/>
  <c r="U61" i="126"/>
  <c r="G69" i="126"/>
  <c r="R84" i="126"/>
  <c r="U28" i="129"/>
  <c r="U64" i="130"/>
  <c r="H83" i="130"/>
  <c r="B86" i="133"/>
  <c r="F80" i="133"/>
  <c r="X35" i="133"/>
  <c r="U16" i="133"/>
  <c r="H35" i="133"/>
  <c r="G16" i="133"/>
  <c r="G28" i="133"/>
  <c r="F35" i="133"/>
  <c r="B37" i="133"/>
  <c r="G63" i="132"/>
  <c r="U67" i="132"/>
  <c r="G73" i="132"/>
  <c r="B82" i="132"/>
  <c r="G30" i="132"/>
  <c r="G24" i="132"/>
  <c r="G22" i="132"/>
  <c r="G16" i="132"/>
  <c r="B37" i="132"/>
  <c r="U61" i="131"/>
  <c r="H35" i="131"/>
  <c r="G24" i="131"/>
  <c r="U16" i="131"/>
  <c r="B39" i="131"/>
  <c r="B37" i="131"/>
  <c r="G16" i="131"/>
  <c r="G28" i="131"/>
  <c r="F35" i="131"/>
  <c r="X80" i="134"/>
  <c r="G77" i="134"/>
  <c r="Z80" i="134"/>
  <c r="U69" i="134"/>
  <c r="U61" i="134"/>
  <c r="G69" i="134"/>
  <c r="G75" i="134"/>
  <c r="G61" i="134"/>
  <c r="F80" i="134"/>
  <c r="B82" i="134"/>
  <c r="G73" i="134"/>
  <c r="U68" i="130"/>
  <c r="G64" i="130"/>
  <c r="G70" i="130"/>
  <c r="G76" i="130"/>
  <c r="B85" i="130"/>
  <c r="U26" i="130"/>
  <c r="B46" i="130"/>
  <c r="U30" i="130"/>
  <c r="G65" i="129"/>
  <c r="R86" i="129"/>
  <c r="G61" i="129"/>
  <c r="G67" i="129"/>
  <c r="B37" i="129"/>
  <c r="G16" i="129"/>
  <c r="G22" i="129"/>
  <c r="G63" i="126"/>
  <c r="U75" i="126"/>
  <c r="G18" i="126"/>
  <c r="B39" i="126"/>
  <c r="B37" i="126"/>
  <c r="U24" i="134"/>
  <c r="U22" i="134"/>
  <c r="J35" i="134"/>
  <c r="B39" i="134"/>
  <c r="O86" i="134"/>
  <c r="F87" i="134"/>
  <c r="N86" i="134" s="1"/>
  <c r="F42" i="134"/>
  <c r="O41" i="134"/>
  <c r="AC82" i="134"/>
  <c r="Z83" i="134"/>
  <c r="AB82" i="134" s="1"/>
  <c r="H83" i="134"/>
  <c r="X38" i="134"/>
  <c r="AB37" i="134" s="1"/>
  <c r="AC37" i="134"/>
  <c r="H42" i="134"/>
  <c r="AC84" i="134"/>
  <c r="F40" i="134"/>
  <c r="O43" i="134"/>
  <c r="J89" i="134"/>
  <c r="R41" i="134"/>
  <c r="H38" i="134"/>
  <c r="U67" i="134"/>
  <c r="L37" i="134"/>
  <c r="L38" i="134" s="1"/>
  <c r="W41" i="134"/>
  <c r="G63" i="134"/>
  <c r="U16" i="134"/>
  <c r="U28" i="134"/>
  <c r="R39" i="134"/>
  <c r="X41" i="134"/>
  <c r="L82" i="134"/>
  <c r="L83" i="134" s="1"/>
  <c r="J80" i="134"/>
  <c r="B86" i="134"/>
  <c r="G18" i="134"/>
  <c r="G24" i="134"/>
  <c r="G30" i="134"/>
  <c r="L35" i="134"/>
  <c r="V39" i="134"/>
  <c r="Y41" i="134"/>
  <c r="V80" i="134"/>
  <c r="AC86" i="134"/>
  <c r="K88" i="134"/>
  <c r="O88" i="134"/>
  <c r="R86" i="134"/>
  <c r="U20" i="134"/>
  <c r="U26" i="134"/>
  <c r="U32" i="134"/>
  <c r="W39" i="134"/>
  <c r="V35" i="134"/>
  <c r="K43" i="134"/>
  <c r="J44" i="134" s="1"/>
  <c r="U18" i="134"/>
  <c r="X35" i="134"/>
  <c r="R37" i="134"/>
  <c r="G84" i="134"/>
  <c r="F85" i="134" s="1"/>
  <c r="G20" i="134"/>
  <c r="U65" i="133"/>
  <c r="R82" i="133"/>
  <c r="G71" i="133"/>
  <c r="G65" i="133"/>
  <c r="U69" i="133"/>
  <c r="L80" i="133"/>
  <c r="U67" i="133"/>
  <c r="G63" i="133"/>
  <c r="U30" i="133"/>
  <c r="J35" i="133"/>
  <c r="B41" i="133"/>
  <c r="U77" i="132"/>
  <c r="R86" i="132"/>
  <c r="U69" i="132"/>
  <c r="U63" i="132"/>
  <c r="U75" i="132"/>
  <c r="B86" i="132"/>
  <c r="G20" i="132"/>
  <c r="U16" i="132"/>
  <c r="H35" i="132"/>
  <c r="F35" i="132"/>
  <c r="V80" i="131"/>
  <c r="G65" i="131"/>
  <c r="U63" i="131"/>
  <c r="B88" i="131"/>
  <c r="G75" i="131"/>
  <c r="G20" i="131"/>
  <c r="L35" i="131"/>
  <c r="U24" i="131"/>
  <c r="G18" i="131"/>
  <c r="U30" i="131"/>
  <c r="J35" i="131"/>
  <c r="B41" i="131"/>
  <c r="R89" i="130"/>
  <c r="U78" i="130"/>
  <c r="J83" i="130"/>
  <c r="G23" i="130"/>
  <c r="B40" i="130"/>
  <c r="G16" i="130"/>
  <c r="F38" i="130"/>
  <c r="U65" i="129"/>
  <c r="R84" i="129"/>
  <c r="R82" i="129"/>
  <c r="B88" i="129"/>
  <c r="L80" i="129"/>
  <c r="J80" i="129"/>
  <c r="U75" i="129"/>
  <c r="B84" i="129"/>
  <c r="B82" i="129"/>
  <c r="F80" i="129"/>
  <c r="R37" i="129"/>
  <c r="U30" i="129"/>
  <c r="F40" i="133"/>
  <c r="H83" i="133"/>
  <c r="F87" i="133"/>
  <c r="V42" i="133"/>
  <c r="X38" i="133"/>
  <c r="L87" i="133"/>
  <c r="F89" i="133"/>
  <c r="F42" i="133"/>
  <c r="H42" i="133"/>
  <c r="X83" i="133"/>
  <c r="AC82" i="133"/>
  <c r="F85" i="133"/>
  <c r="N84" i="133" s="1"/>
  <c r="O84" i="133"/>
  <c r="J44" i="133"/>
  <c r="V40" i="133"/>
  <c r="AB39" i="133" s="1"/>
  <c r="O43" i="133"/>
  <c r="F44" i="133"/>
  <c r="Z83" i="133"/>
  <c r="Z37" i="133"/>
  <c r="U71" i="133"/>
  <c r="U77" i="133"/>
  <c r="AA37" i="133"/>
  <c r="AC37" i="133" s="1"/>
  <c r="R86" i="133"/>
  <c r="R41" i="133"/>
  <c r="R84" i="133"/>
  <c r="L37" i="133"/>
  <c r="L38" i="133" s="1"/>
  <c r="U28" i="133"/>
  <c r="X41" i="133"/>
  <c r="AC41" i="133" s="1"/>
  <c r="K88" i="133"/>
  <c r="W39" i="133"/>
  <c r="AC39" i="133" s="1"/>
  <c r="U63" i="133"/>
  <c r="X80" i="133"/>
  <c r="AA84" i="133"/>
  <c r="Z85" i="133" s="1"/>
  <c r="I86" i="133"/>
  <c r="H87" i="133" s="1"/>
  <c r="U26" i="133"/>
  <c r="B43" i="133"/>
  <c r="L82" i="133"/>
  <c r="L83" i="133" s="1"/>
  <c r="V84" i="133"/>
  <c r="R39" i="133"/>
  <c r="L35" i="133"/>
  <c r="Y41" i="133"/>
  <c r="AC86" i="133"/>
  <c r="V35" i="133"/>
  <c r="G84" i="133"/>
  <c r="U20" i="133"/>
  <c r="U18" i="133"/>
  <c r="U20" i="132"/>
  <c r="AA84" i="132"/>
  <c r="Z85" i="132" s="1"/>
  <c r="X86" i="132"/>
  <c r="Z35" i="132"/>
  <c r="L35" i="132"/>
  <c r="U28" i="132"/>
  <c r="B43" i="132"/>
  <c r="U32" i="132"/>
  <c r="X37" i="132"/>
  <c r="V42" i="132"/>
  <c r="R37" i="132"/>
  <c r="V35" i="132"/>
  <c r="V40" i="132"/>
  <c r="U26" i="132"/>
  <c r="Y37" i="132"/>
  <c r="J82" i="132"/>
  <c r="H38" i="132"/>
  <c r="U24" i="132"/>
  <c r="G32" i="132"/>
  <c r="O86" i="132"/>
  <c r="F87" i="132"/>
  <c r="N86" i="132" s="1"/>
  <c r="X35" i="132"/>
  <c r="Y82" i="132"/>
  <c r="AC82" i="132" s="1"/>
  <c r="V84" i="132"/>
  <c r="G77" i="132"/>
  <c r="X80" i="132"/>
  <c r="R84" i="132"/>
  <c r="U65" i="132"/>
  <c r="G88" i="132"/>
  <c r="L82" i="132"/>
  <c r="L83" i="132" s="1"/>
  <c r="U18" i="132"/>
  <c r="Z39" i="132"/>
  <c r="AC39" i="132" s="1"/>
  <c r="Y41" i="132"/>
  <c r="X42" i="132" s="1"/>
  <c r="G18" i="132"/>
  <c r="B41" i="132"/>
  <c r="J35" i="132"/>
  <c r="U22" i="132"/>
  <c r="AA39" i="132"/>
  <c r="H82" i="132"/>
  <c r="F85" i="132"/>
  <c r="L37" i="132"/>
  <c r="L38" i="132" s="1"/>
  <c r="Y86" i="132"/>
  <c r="W84" i="132"/>
  <c r="V80" i="132"/>
  <c r="R82" i="132"/>
  <c r="K88" i="132"/>
  <c r="J89" i="132" s="1"/>
  <c r="G65" i="132"/>
  <c r="J89" i="131"/>
  <c r="F42" i="131"/>
  <c r="O41" i="131"/>
  <c r="F40" i="131"/>
  <c r="H42" i="131"/>
  <c r="AC39" i="131"/>
  <c r="F87" i="131"/>
  <c r="L83" i="131"/>
  <c r="X38" i="131"/>
  <c r="AB37" i="131" s="1"/>
  <c r="AC37" i="131"/>
  <c r="F85" i="131"/>
  <c r="K84" i="131"/>
  <c r="O84" i="131" s="1"/>
  <c r="J39" i="131"/>
  <c r="J40" i="131" s="1"/>
  <c r="F44" i="131"/>
  <c r="U65" i="131"/>
  <c r="U71" i="131"/>
  <c r="U77" i="131"/>
  <c r="I82" i="131"/>
  <c r="H83" i="131" s="1"/>
  <c r="H37" i="131"/>
  <c r="K39" i="131"/>
  <c r="G61" i="131"/>
  <c r="G67" i="131"/>
  <c r="G73" i="131"/>
  <c r="R86" i="131"/>
  <c r="U20" i="131"/>
  <c r="U26" i="131"/>
  <c r="I37" i="131"/>
  <c r="F80" i="131"/>
  <c r="K82" i="131"/>
  <c r="J83" i="131" s="1"/>
  <c r="V86" i="131"/>
  <c r="F88" i="131"/>
  <c r="G43" i="131"/>
  <c r="X80" i="131"/>
  <c r="I86" i="131"/>
  <c r="H87" i="131" s="1"/>
  <c r="V35" i="131"/>
  <c r="K43" i="131"/>
  <c r="J44" i="131" s="1"/>
  <c r="L86" i="131"/>
  <c r="L87" i="131" s="1"/>
  <c r="U18" i="131"/>
  <c r="F45" i="130"/>
  <c r="O44" i="130"/>
  <c r="X86" i="130"/>
  <c r="AB85" i="130" s="1"/>
  <c r="AC85" i="130"/>
  <c r="O42" i="130"/>
  <c r="F43" i="130"/>
  <c r="N42" i="130" s="1"/>
  <c r="F47" i="130"/>
  <c r="Z43" i="130"/>
  <c r="F90" i="130"/>
  <c r="H86" i="130"/>
  <c r="N85" i="130" s="1"/>
  <c r="AC40" i="130"/>
  <c r="X41" i="130"/>
  <c r="AB40" i="130" s="1"/>
  <c r="L85" i="130"/>
  <c r="L86" i="130" s="1"/>
  <c r="V42" i="130"/>
  <c r="K91" i="130"/>
  <c r="J92" i="130" s="1"/>
  <c r="W42" i="130"/>
  <c r="J46" i="130"/>
  <c r="J47" i="130" s="1"/>
  <c r="U66" i="130"/>
  <c r="X83" i="130"/>
  <c r="F87" i="130"/>
  <c r="I89" i="130"/>
  <c r="U35" i="130"/>
  <c r="H89" i="130"/>
  <c r="V38" i="130"/>
  <c r="G80" i="130"/>
  <c r="Z83" i="130"/>
  <c r="G87" i="130"/>
  <c r="U21" i="130"/>
  <c r="L40" i="130"/>
  <c r="L41" i="130" s="1"/>
  <c r="U18" i="130"/>
  <c r="X38" i="130"/>
  <c r="AA42" i="130"/>
  <c r="V44" i="130"/>
  <c r="G35" i="130"/>
  <c r="Z38" i="130"/>
  <c r="U28" i="130"/>
  <c r="U74" i="130"/>
  <c r="O39" i="129"/>
  <c r="F40" i="129"/>
  <c r="F87" i="129"/>
  <c r="X38" i="129"/>
  <c r="H83" i="129"/>
  <c r="V42" i="129"/>
  <c r="L42" i="129"/>
  <c r="O41" i="129"/>
  <c r="F42" i="129"/>
  <c r="X83" i="129"/>
  <c r="AB82" i="129" s="1"/>
  <c r="AC82" i="129"/>
  <c r="R41" i="129"/>
  <c r="L82" i="129"/>
  <c r="L83" i="129" s="1"/>
  <c r="H38" i="129"/>
  <c r="L37" i="129"/>
  <c r="L38" i="129" s="1"/>
  <c r="U16" i="129"/>
  <c r="R39" i="129"/>
  <c r="B41" i="129"/>
  <c r="X41" i="129"/>
  <c r="X42" i="129" s="1"/>
  <c r="G18" i="129"/>
  <c r="G24" i="129"/>
  <c r="G30" i="129"/>
  <c r="L35" i="129"/>
  <c r="V39" i="129"/>
  <c r="H86" i="129"/>
  <c r="H87" i="129" s="1"/>
  <c r="AC86" i="129"/>
  <c r="J43" i="129"/>
  <c r="J44" i="129" s="1"/>
  <c r="U63" i="129"/>
  <c r="X80" i="129"/>
  <c r="F84" i="129"/>
  <c r="I86" i="129"/>
  <c r="G84" i="129"/>
  <c r="U18" i="129"/>
  <c r="X35" i="129"/>
  <c r="F89" i="129"/>
  <c r="AA37" i="129"/>
  <c r="AC37" i="129" s="1"/>
  <c r="U20" i="129"/>
  <c r="U32" i="129"/>
  <c r="Z35" i="129"/>
  <c r="U71" i="129"/>
  <c r="J82" i="126"/>
  <c r="I88" i="126"/>
  <c r="O88" i="126" s="1"/>
  <c r="L86" i="126"/>
  <c r="K37" i="126"/>
  <c r="V39" i="126"/>
  <c r="M41" i="126"/>
  <c r="R86" i="126"/>
  <c r="U77" i="126"/>
  <c r="U71" i="126"/>
  <c r="R82" i="126"/>
  <c r="G71" i="126"/>
  <c r="V80" i="126"/>
  <c r="U69" i="126"/>
  <c r="U63" i="126"/>
  <c r="L80" i="126"/>
  <c r="B86" i="126"/>
  <c r="J80" i="126"/>
  <c r="B84" i="126"/>
  <c r="H80" i="126"/>
  <c r="G61" i="126"/>
  <c r="G67" i="126"/>
  <c r="G73" i="126"/>
  <c r="F80" i="126"/>
  <c r="U26" i="126"/>
  <c r="R41" i="126"/>
  <c r="U32" i="126"/>
  <c r="R39" i="126"/>
  <c r="U20" i="126"/>
  <c r="G32" i="126"/>
  <c r="G26" i="126"/>
  <c r="V35" i="126"/>
  <c r="G20" i="126"/>
  <c r="U24" i="126"/>
  <c r="U18" i="126"/>
  <c r="L35" i="126"/>
  <c r="B43" i="126"/>
  <c r="B41" i="126"/>
  <c r="J35" i="126"/>
  <c r="H35" i="126"/>
  <c r="G30" i="126"/>
  <c r="U16" i="126"/>
  <c r="G16" i="126"/>
  <c r="G22" i="126"/>
  <c r="G28" i="126"/>
  <c r="M37" i="126"/>
  <c r="G39" i="126"/>
  <c r="F40" i="126" s="1"/>
  <c r="M82" i="126"/>
  <c r="G84" i="126"/>
  <c r="F85" i="126" s="1"/>
  <c r="Y86" i="126"/>
  <c r="H42" i="126"/>
  <c r="I37" i="126"/>
  <c r="H38" i="126" s="1"/>
  <c r="M39" i="126"/>
  <c r="L40" i="126" s="1"/>
  <c r="V41" i="126"/>
  <c r="V42" i="126" s="1"/>
  <c r="I43" i="126"/>
  <c r="H44" i="126" s="1"/>
  <c r="X87" i="126"/>
  <c r="I82" i="126"/>
  <c r="H83" i="126" s="1"/>
  <c r="M84" i="126"/>
  <c r="L85" i="126" s="1"/>
  <c r="J37" i="126"/>
  <c r="J38" i="126" s="1"/>
  <c r="L41" i="126"/>
  <c r="Y41" i="126"/>
  <c r="X42" i="126" s="1"/>
  <c r="X38" i="126"/>
  <c r="F44" i="126"/>
  <c r="F42" i="126"/>
  <c r="J44" i="126"/>
  <c r="Z37" i="126"/>
  <c r="Z38" i="126" s="1"/>
  <c r="J39" i="126"/>
  <c r="L37" i="126"/>
  <c r="K39" i="126"/>
  <c r="W39" i="126"/>
  <c r="AA39" i="126"/>
  <c r="Z40" i="126" s="1"/>
  <c r="X83" i="126"/>
  <c r="J89" i="126"/>
  <c r="F89" i="126"/>
  <c r="H87" i="126"/>
  <c r="F87" i="126"/>
  <c r="Z82" i="126"/>
  <c r="Z83" i="126" s="1"/>
  <c r="J84" i="126"/>
  <c r="W84" i="126"/>
  <c r="M86" i="126"/>
  <c r="V86" i="126"/>
  <c r="L82" i="126"/>
  <c r="K84" i="126"/>
  <c r="AA84" i="126"/>
  <c r="Z85" i="126" s="1"/>
  <c r="J50" i="124"/>
  <c r="J88" i="124"/>
  <c r="L92" i="124"/>
  <c r="Y92" i="124"/>
  <c r="X93" i="124" s="1"/>
  <c r="K88" i="124"/>
  <c r="G90" i="124"/>
  <c r="F91" i="124" s="1"/>
  <c r="M90" i="124"/>
  <c r="L91" i="124" s="1"/>
  <c r="F46" i="124"/>
  <c r="H93" i="124"/>
  <c r="M88" i="124"/>
  <c r="V90" i="124"/>
  <c r="I94" i="124"/>
  <c r="O94" i="124" s="1"/>
  <c r="U20" i="124"/>
  <c r="I88" i="124"/>
  <c r="H89" i="124" s="1"/>
  <c r="O49" i="124"/>
  <c r="B43" i="124"/>
  <c r="F41" i="124" s="1"/>
  <c r="R43" i="124"/>
  <c r="R45" i="124"/>
  <c r="G69" i="124"/>
  <c r="G77" i="124"/>
  <c r="G67" i="124"/>
  <c r="G75" i="124"/>
  <c r="G83" i="124"/>
  <c r="R92" i="124"/>
  <c r="V41" i="124"/>
  <c r="B45" i="124"/>
  <c r="H41" i="124" s="1"/>
  <c r="G73" i="124"/>
  <c r="G81" i="124"/>
  <c r="Z86" i="124"/>
  <c r="U16" i="124"/>
  <c r="X41" i="124"/>
  <c r="G71" i="124"/>
  <c r="G79" i="124"/>
  <c r="X89" i="124"/>
  <c r="J95" i="124"/>
  <c r="F95" i="124"/>
  <c r="F93" i="124"/>
  <c r="L86" i="124"/>
  <c r="B88" i="124"/>
  <c r="Z88" i="124"/>
  <c r="Z89" i="124" s="1"/>
  <c r="J90" i="124"/>
  <c r="W90" i="124"/>
  <c r="M92" i="124"/>
  <c r="V92" i="124"/>
  <c r="B94" i="124"/>
  <c r="H86" i="124"/>
  <c r="V86" i="124"/>
  <c r="L88" i="124"/>
  <c r="B90" i="124"/>
  <c r="K90" i="124"/>
  <c r="U69" i="124"/>
  <c r="U71" i="124"/>
  <c r="U73" i="124"/>
  <c r="U75" i="124"/>
  <c r="U77" i="124"/>
  <c r="U81" i="124"/>
  <c r="J86" i="124"/>
  <c r="X86" i="124"/>
  <c r="AA90" i="124"/>
  <c r="Z91" i="124" s="1"/>
  <c r="J46" i="124"/>
  <c r="U24" i="124"/>
  <c r="G18" i="124"/>
  <c r="U34" i="124"/>
  <c r="W47" i="124"/>
  <c r="V48" i="124" s="1"/>
  <c r="Z44" i="124"/>
  <c r="Z46" i="124"/>
  <c r="Y47" i="124"/>
  <c r="X48" i="124" s="1"/>
  <c r="I47" i="124"/>
  <c r="H48" i="124" s="1"/>
  <c r="AB46" i="124"/>
  <c r="Y49" i="124"/>
  <c r="X50" i="124" s="1"/>
  <c r="L48" i="124"/>
  <c r="AA49" i="124"/>
  <c r="Z50" i="124" s="1"/>
  <c r="AB48" i="124"/>
  <c r="R47" i="124"/>
  <c r="U28" i="124"/>
  <c r="Z41" i="124"/>
  <c r="G22" i="124"/>
  <c r="U38" i="124"/>
  <c r="W45" i="124"/>
  <c r="V46" i="124" s="1"/>
  <c r="AE43" i="124"/>
  <c r="X44" i="124"/>
  <c r="H50" i="124"/>
  <c r="U32" i="124"/>
  <c r="U26" i="124"/>
  <c r="AB41" i="124"/>
  <c r="U36" i="124"/>
  <c r="R49" i="124"/>
  <c r="U30" i="124"/>
  <c r="U22" i="124"/>
  <c r="J44" i="124"/>
  <c r="G47" i="124"/>
  <c r="F48" i="124" s="1"/>
  <c r="W49" i="124"/>
  <c r="V50" i="124" s="1"/>
  <c r="AB44" i="124"/>
  <c r="F50" i="124"/>
  <c r="O43" i="124"/>
  <c r="L44" i="124"/>
  <c r="O45" i="124"/>
  <c r="L46" i="124"/>
  <c r="B49" i="124"/>
  <c r="L41" i="124" s="1"/>
  <c r="G16" i="124"/>
  <c r="G20" i="124"/>
  <c r="G24" i="124"/>
  <c r="G26" i="124"/>
  <c r="G28" i="124"/>
  <c r="G30" i="124"/>
  <c r="H44" i="124"/>
  <c r="H92" i="130" l="1"/>
  <c r="AC87" i="130"/>
  <c r="AB87" i="130"/>
  <c r="J40" i="133"/>
  <c r="AC84" i="131"/>
  <c r="N82" i="129"/>
  <c r="AB82" i="133"/>
  <c r="O88" i="133"/>
  <c r="J38" i="129"/>
  <c r="AC41" i="129"/>
  <c r="Z38" i="132"/>
  <c r="O37" i="132"/>
  <c r="F89" i="132"/>
  <c r="N84" i="132"/>
  <c r="N44" i="130"/>
  <c r="N43" i="134"/>
  <c r="H41" i="130"/>
  <c r="N40" i="130" s="1"/>
  <c r="J83" i="132"/>
  <c r="N88" i="132"/>
  <c r="O43" i="129"/>
  <c r="F44" i="132"/>
  <c r="N43" i="132" s="1"/>
  <c r="N43" i="129"/>
  <c r="AC89" i="130"/>
  <c r="N84" i="134"/>
  <c r="X42" i="134"/>
  <c r="N41" i="134"/>
  <c r="AC41" i="131"/>
  <c r="V87" i="134"/>
  <c r="AB86" i="134" s="1"/>
  <c r="N37" i="132"/>
  <c r="N91" i="130"/>
  <c r="O43" i="131"/>
  <c r="AC41" i="132"/>
  <c r="N82" i="133"/>
  <c r="AB84" i="129"/>
  <c r="N41" i="132"/>
  <c r="J38" i="132"/>
  <c r="N39" i="132"/>
  <c r="O92" i="124"/>
  <c r="N41" i="131"/>
  <c r="N39" i="133"/>
  <c r="AC41" i="134"/>
  <c r="O39" i="133"/>
  <c r="O82" i="134"/>
  <c r="L42" i="133"/>
  <c r="H89" i="129"/>
  <c r="N88" i="129" s="1"/>
  <c r="H89" i="133"/>
  <c r="J38" i="134"/>
  <c r="N37" i="134" s="1"/>
  <c r="L40" i="134"/>
  <c r="N39" i="134" s="1"/>
  <c r="V90" i="130"/>
  <c r="AB89" i="130" s="1"/>
  <c r="H90" i="130"/>
  <c r="N89" i="130" s="1"/>
  <c r="J85" i="131"/>
  <c r="N84" i="131" s="1"/>
  <c r="O37" i="133"/>
  <c r="N41" i="133"/>
  <c r="N39" i="129"/>
  <c r="J83" i="126"/>
  <c r="AB41" i="129"/>
  <c r="O84" i="132"/>
  <c r="J89" i="133"/>
  <c r="O88" i="129"/>
  <c r="O41" i="132"/>
  <c r="N88" i="134"/>
  <c r="N82" i="134"/>
  <c r="O37" i="134"/>
  <c r="V42" i="134"/>
  <c r="AB41" i="134" s="1"/>
  <c r="O84" i="134"/>
  <c r="AC39" i="134"/>
  <c r="V40" i="134"/>
  <c r="AB39" i="134" s="1"/>
  <c r="O86" i="133"/>
  <c r="AC84" i="133"/>
  <c r="V85" i="133"/>
  <c r="AB84" i="133" s="1"/>
  <c r="N88" i="133"/>
  <c r="N86" i="133"/>
  <c r="Z38" i="133"/>
  <c r="AB37" i="133" s="1"/>
  <c r="O82" i="133"/>
  <c r="AB41" i="133"/>
  <c r="X42" i="133"/>
  <c r="N43" i="133"/>
  <c r="AC84" i="132"/>
  <c r="V85" i="132"/>
  <c r="AB84" i="132" s="1"/>
  <c r="Z40" i="132"/>
  <c r="AB39" i="132" s="1"/>
  <c r="X83" i="132"/>
  <c r="AB82" i="132" s="1"/>
  <c r="O88" i="132"/>
  <c r="X87" i="132"/>
  <c r="AB86" i="132"/>
  <c r="O82" i="132"/>
  <c r="H83" i="132"/>
  <c r="N82" i="132" s="1"/>
  <c r="AB41" i="132"/>
  <c r="X38" i="132"/>
  <c r="AB37" i="132" s="1"/>
  <c r="AC37" i="132"/>
  <c r="AC86" i="132"/>
  <c r="N43" i="131"/>
  <c r="O86" i="131"/>
  <c r="N82" i="131"/>
  <c r="V87" i="131"/>
  <c r="AB86" i="131" s="1"/>
  <c r="AC86" i="131"/>
  <c r="O37" i="131"/>
  <c r="H38" i="131"/>
  <c r="N37" i="131" s="1"/>
  <c r="N39" i="131"/>
  <c r="O82" i="131"/>
  <c r="O39" i="131"/>
  <c r="F89" i="131"/>
  <c r="N88" i="131" s="1"/>
  <c r="O88" i="131"/>
  <c r="N86" i="131"/>
  <c r="N46" i="130"/>
  <c r="O46" i="130"/>
  <c r="AC42" i="130"/>
  <c r="V43" i="130"/>
  <c r="AB42" i="130" s="1"/>
  <c r="V45" i="130"/>
  <c r="AB44" i="130" s="1"/>
  <c r="AC44" i="130"/>
  <c r="O85" i="130"/>
  <c r="O40" i="130"/>
  <c r="O87" i="130"/>
  <c r="F88" i="130"/>
  <c r="N87" i="130" s="1"/>
  <c r="O89" i="130"/>
  <c r="N37" i="129"/>
  <c r="O82" i="129"/>
  <c r="AC39" i="129"/>
  <c r="V40" i="129"/>
  <c r="AB39" i="129" s="1"/>
  <c r="N86" i="129"/>
  <c r="O86" i="129"/>
  <c r="O37" i="129"/>
  <c r="Z38" i="129"/>
  <c r="AB37" i="129" s="1"/>
  <c r="N41" i="129"/>
  <c r="F85" i="129"/>
  <c r="N84" i="129" s="1"/>
  <c r="O84" i="129"/>
  <c r="L42" i="126"/>
  <c r="AC37" i="126"/>
  <c r="H89" i="126"/>
  <c r="O82" i="126"/>
  <c r="L87" i="126"/>
  <c r="AC39" i="126"/>
  <c r="J40" i="126"/>
  <c r="N39" i="126" s="1"/>
  <c r="L38" i="126"/>
  <c r="N37" i="126" s="1"/>
  <c r="AB37" i="126"/>
  <c r="AB41" i="126"/>
  <c r="O43" i="126"/>
  <c r="N41" i="126"/>
  <c r="N45" i="124"/>
  <c r="AC84" i="126"/>
  <c r="V85" i="126"/>
  <c r="AB84" i="126" s="1"/>
  <c r="AC41" i="126"/>
  <c r="L83" i="126"/>
  <c r="N82" i="126" s="1"/>
  <c r="N43" i="126"/>
  <c r="J85" i="126"/>
  <c r="N84" i="126" s="1"/>
  <c r="N88" i="126"/>
  <c r="O41" i="126"/>
  <c r="O86" i="126"/>
  <c r="V40" i="126"/>
  <c r="AB39" i="126" s="1"/>
  <c r="O39" i="126"/>
  <c r="O37" i="126"/>
  <c r="O84" i="126"/>
  <c r="AC82" i="126"/>
  <c r="V87" i="126"/>
  <c r="AB86" i="126" s="1"/>
  <c r="AC86" i="126"/>
  <c r="N86" i="126"/>
  <c r="AB82" i="126"/>
  <c r="J89" i="124"/>
  <c r="AE47" i="124"/>
  <c r="H95" i="124"/>
  <c r="N94" i="124" s="1"/>
  <c r="O90" i="124"/>
  <c r="L89" i="124"/>
  <c r="N43" i="124"/>
  <c r="AE45" i="124"/>
  <c r="N49" i="124"/>
  <c r="N47" i="124"/>
  <c r="AC90" i="124"/>
  <c r="O47" i="124"/>
  <c r="V91" i="124"/>
  <c r="AB90" i="124" s="1"/>
  <c r="AE49" i="124"/>
  <c r="AD47" i="124"/>
  <c r="AD45" i="124"/>
  <c r="J91" i="124"/>
  <c r="N90" i="124" s="1"/>
  <c r="L93" i="124"/>
  <c r="N92" i="124" s="1"/>
  <c r="AC88" i="124"/>
  <c r="V93" i="124"/>
  <c r="AB92" i="124" s="1"/>
  <c r="AC92" i="124"/>
  <c r="O88" i="124"/>
  <c r="AB88" i="124"/>
  <c r="AD49" i="124"/>
  <c r="AD43" i="124"/>
  <c r="N88" i="124" l="1"/>
  <c r="R1" i="83"/>
  <c r="Z67" i="85"/>
  <c r="R1" i="120"/>
  <c r="C2" i="120"/>
  <c r="A1" i="120"/>
  <c r="Q23" i="120"/>
  <c r="P23" i="120"/>
  <c r="J23" i="120"/>
  <c r="E23" i="120"/>
  <c r="X8" i="85" l="1"/>
  <c r="D2" i="89" l="1"/>
  <c r="D2" i="88"/>
  <c r="C2" i="83"/>
  <c r="R1" i="89"/>
  <c r="R1" i="88"/>
  <c r="AK8" i="85"/>
  <c r="A1" i="83" l="1"/>
  <c r="Q61" i="89"/>
  <c r="Q74" i="89" s="1"/>
  <c r="E61" i="89"/>
  <c r="Q58" i="89"/>
  <c r="E74" i="89" s="1"/>
  <c r="E58" i="89"/>
  <c r="Q49" i="89"/>
  <c r="Q68" i="89" s="1"/>
  <c r="E49" i="89"/>
  <c r="Q46" i="89"/>
  <c r="E68" i="89" s="1"/>
  <c r="E46" i="89"/>
  <c r="Q55" i="89"/>
  <c r="E55" i="89"/>
  <c r="Q71" i="89" s="1"/>
  <c r="Q52" i="89"/>
  <c r="E71" i="89" s="1"/>
  <c r="E52" i="89"/>
  <c r="Q43" i="89"/>
  <c r="E43" i="89"/>
  <c r="Q65" i="89" s="1"/>
  <c r="Q40" i="89"/>
  <c r="E40" i="89"/>
  <c r="E65" i="89" s="1"/>
  <c r="P74" i="89"/>
  <c r="J74" i="89"/>
  <c r="P71" i="89"/>
  <c r="J71" i="89"/>
  <c r="P68" i="89"/>
  <c r="J68" i="89"/>
  <c r="P65" i="89"/>
  <c r="J65" i="89"/>
  <c r="P61" i="89"/>
  <c r="J61" i="89"/>
  <c r="P58" i="89"/>
  <c r="J58" i="89"/>
  <c r="P55" i="89"/>
  <c r="J55" i="89"/>
  <c r="P52" i="89"/>
  <c r="J52" i="89"/>
  <c r="P49" i="89"/>
  <c r="J49" i="89"/>
  <c r="P46" i="89"/>
  <c r="J46" i="89"/>
  <c r="P43" i="89"/>
  <c r="J43" i="89"/>
  <c r="P40" i="89"/>
  <c r="J40" i="89"/>
  <c r="A1" i="89"/>
  <c r="Q62" i="88" l="1"/>
  <c r="E62" i="88"/>
  <c r="Q59" i="88"/>
  <c r="E59" i="88"/>
  <c r="Q50" i="88"/>
  <c r="E50" i="88"/>
  <c r="Q47" i="88"/>
  <c r="Q56" i="88"/>
  <c r="E56" i="88"/>
  <c r="Q53" i="88"/>
  <c r="E53" i="88"/>
  <c r="Q44" i="88"/>
  <c r="E44" i="88"/>
  <c r="Q65" i="88" s="1"/>
  <c r="Q40" i="88"/>
  <c r="E65" i="88" s="1"/>
  <c r="A1" i="88"/>
  <c r="P75" i="88"/>
  <c r="J75" i="88"/>
  <c r="P72" i="88"/>
  <c r="J72" i="88"/>
  <c r="P69" i="88"/>
  <c r="J69" i="88"/>
  <c r="P65" i="88"/>
  <c r="J65" i="88"/>
  <c r="P62" i="88"/>
  <c r="J62" i="88"/>
  <c r="P59" i="88"/>
  <c r="J59" i="88"/>
  <c r="P56" i="88"/>
  <c r="J56" i="88"/>
  <c r="P53" i="88"/>
  <c r="J53" i="88"/>
  <c r="P50" i="88"/>
  <c r="J50" i="88"/>
  <c r="P47" i="88"/>
  <c r="J47" i="88"/>
  <c r="P44" i="88"/>
  <c r="J44" i="88"/>
  <c r="P40" i="88"/>
  <c r="J40" i="88"/>
  <c r="AC8" i="85" l="1"/>
  <c r="P41" i="83" l="1"/>
  <c r="J41" i="83"/>
  <c r="P37" i="83"/>
  <c r="J37" i="83"/>
  <c r="Q32" i="83"/>
  <c r="P32" i="83"/>
  <c r="J32" i="83"/>
  <c r="E32" i="83"/>
  <c r="Q28" i="83"/>
  <c r="P28" i="83"/>
  <c r="J28" i="83"/>
  <c r="E28" i="83"/>
  <c r="Q24" i="83"/>
  <c r="P24" i="83"/>
  <c r="J24" i="83"/>
  <c r="E24" i="83"/>
  <c r="Q20" i="83"/>
  <c r="P20" i="83"/>
  <c r="J20" i="83"/>
  <c r="E20" i="83"/>
</calcChain>
</file>

<file path=xl/sharedStrings.xml><?xml version="1.0" encoding="utf-8"?>
<sst xmlns="http://schemas.openxmlformats.org/spreadsheetml/2006/main" count="2220" uniqueCount="645">
  <si>
    <t>⑥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</si>
  <si>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</si>
  <si>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</si>
  <si>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</si>
  <si>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</si>
  <si>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</si>
  <si>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会場</t>
  </si>
  <si>
    <t>A③</t>
  </si>
  <si>
    <t>B③</t>
  </si>
  <si>
    <t>A①</t>
  </si>
  <si>
    <t>B①</t>
  </si>
  <si>
    <t>A②</t>
  </si>
  <si>
    <t>B②</t>
  </si>
  <si>
    <t>準々決勝</t>
  </si>
  <si>
    <t>A①</t>
    <phoneticPr fontId="2"/>
  </si>
  <si>
    <t>（</t>
  </si>
  <si>
    <t>ー</t>
  </si>
  <si>
    <t>）</t>
  </si>
  <si>
    <t>B①</t>
    <phoneticPr fontId="2"/>
  </si>
  <si>
    <t>A②</t>
    <phoneticPr fontId="2"/>
  </si>
  <si>
    <t>B②</t>
    <phoneticPr fontId="2"/>
  </si>
  <si>
    <t>準決勝</t>
  </si>
  <si>
    <t>A③</t>
    <phoneticPr fontId="2"/>
  </si>
  <si>
    <t>B③</t>
    <phoneticPr fontId="2"/>
  </si>
  <si>
    <t>A④</t>
    <phoneticPr fontId="2"/>
  </si>
  <si>
    <t>優　勝</t>
    <rPh sb="0" eb="1">
      <t>ユウ</t>
    </rPh>
    <rPh sb="2" eb="3">
      <t>マサル</t>
    </rPh>
    <phoneticPr fontId="2"/>
  </si>
  <si>
    <t>c</t>
    <phoneticPr fontId="2"/>
  </si>
  <si>
    <t>A</t>
    <phoneticPr fontId="2"/>
  </si>
  <si>
    <t>第３位</t>
    <rPh sb="0" eb="1">
      <t>ダイ</t>
    </rPh>
    <rPh sb="2" eb="3">
      <t>イ</t>
    </rPh>
    <phoneticPr fontId="2"/>
  </si>
  <si>
    <t>第１会場</t>
    <rPh sb="0" eb="1">
      <t>ダイ</t>
    </rPh>
    <phoneticPr fontId="2"/>
  </si>
  <si>
    <t>A⑤</t>
    <phoneticPr fontId="2"/>
  </si>
  <si>
    <t>A⑥</t>
    <phoneticPr fontId="2"/>
  </si>
  <si>
    <t>B⑤</t>
    <phoneticPr fontId="2"/>
  </si>
  <si>
    <t>B⑥</t>
    <phoneticPr fontId="2"/>
  </si>
  <si>
    <t>B④</t>
    <phoneticPr fontId="2"/>
  </si>
  <si>
    <t>＜ピッチ＞</t>
    <phoneticPr fontId="2"/>
  </si>
  <si>
    <t>－</t>
  </si>
  <si>
    <t>B</t>
    <phoneticPr fontId="2"/>
  </si>
  <si>
    <t>aブロック</t>
  </si>
  <si>
    <t>a1</t>
  </si>
  <si>
    <t>a2</t>
  </si>
  <si>
    <t>a3</t>
  </si>
  <si>
    <t>a4</t>
  </si>
  <si>
    <t>a5</t>
  </si>
  <si>
    <t>a6</t>
  </si>
  <si>
    <t>a7</t>
  </si>
  <si>
    <t>a8</t>
  </si>
  <si>
    <t>a５　　a６　　a７　　a８</t>
  </si>
  <si>
    <t>a８　　a７　　a６　　a５</t>
  </si>
  <si>
    <t>a1　　a２　　a３　　a４</t>
  </si>
  <si>
    <t>a４　　a３　　a２　　a1</t>
  </si>
  <si>
    <t>b５　　b６　　b７　　b８</t>
  </si>
  <si>
    <t>b８　　b７　　b６　　b５</t>
  </si>
  <si>
    <t>b1</t>
  </si>
  <si>
    <t>b２</t>
  </si>
  <si>
    <t>b３</t>
  </si>
  <si>
    <t>b４</t>
  </si>
  <si>
    <t>b５</t>
  </si>
  <si>
    <t>b６</t>
  </si>
  <si>
    <t>b７</t>
  </si>
  <si>
    <t>b８</t>
  </si>
  <si>
    <t>bブロック</t>
  </si>
  <si>
    <t>d</t>
    <phoneticPr fontId="2"/>
  </si>
  <si>
    <t>cブロック</t>
  </si>
  <si>
    <t>c1</t>
  </si>
  <si>
    <t>c2</t>
  </si>
  <si>
    <t>c3</t>
  </si>
  <si>
    <t>c4</t>
  </si>
  <si>
    <t>c5</t>
  </si>
  <si>
    <t>c6</t>
  </si>
  <si>
    <t>c7</t>
  </si>
  <si>
    <t>c8</t>
  </si>
  <si>
    <t>c８　　c７　　c６　　c５</t>
  </si>
  <si>
    <t>c1　　c２　　c３　　c４</t>
  </si>
  <si>
    <t>c４　　c３　　c２　　c1</t>
  </si>
  <si>
    <t>dブロック</t>
  </si>
  <si>
    <t>d1</t>
  </si>
  <si>
    <t>d２</t>
  </si>
  <si>
    <t>d３</t>
  </si>
  <si>
    <t>d４</t>
  </si>
  <si>
    <t>d５</t>
  </si>
  <si>
    <t>d６</t>
  </si>
  <si>
    <t>d７</t>
  </si>
  <si>
    <t>d８</t>
  </si>
  <si>
    <t>d５　　d６　　d７　　d８</t>
  </si>
  <si>
    <t>d８　　d７　　d６　　d５</t>
  </si>
  <si>
    <t>d1　　d２　　d３　　d４</t>
  </si>
  <si>
    <t>d４　　d３　　d２　　d1</t>
  </si>
  <si>
    <t>第2会場</t>
    <rPh sb="0" eb="1">
      <t>ダイ</t>
    </rPh>
    <phoneticPr fontId="2"/>
  </si>
  <si>
    <t>第15会場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</si>
  <si>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</si>
  <si>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</si>
  <si>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</si>
  <si>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</si>
  <si>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</si>
  <si>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</si>
  <si>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a</t>
    <phoneticPr fontId="2"/>
  </si>
  <si>
    <t>b</t>
    <phoneticPr fontId="2"/>
  </si>
  <si>
    <t>II１位</t>
    <rPh sb="3" eb="4">
      <t>イ</t>
    </rPh>
    <phoneticPr fontId="2"/>
  </si>
  <si>
    <t>C１位</t>
    <rPh sb="2" eb="3">
      <t>イ</t>
    </rPh>
    <phoneticPr fontId="2"/>
  </si>
  <si>
    <t>KK１位</t>
    <rPh sb="3" eb="4">
      <t>イ</t>
    </rPh>
    <phoneticPr fontId="2"/>
  </si>
  <si>
    <t>AA1位</t>
    <rPh sb="3" eb="4">
      <t>イ</t>
    </rPh>
    <phoneticPr fontId="2"/>
  </si>
  <si>
    <t>I1位</t>
    <rPh sb="2" eb="3">
      <t>イ</t>
    </rPh>
    <phoneticPr fontId="2"/>
  </si>
  <si>
    <t>CC1位</t>
    <rPh sb="3" eb="4">
      <t>イ</t>
    </rPh>
    <phoneticPr fontId="2"/>
  </si>
  <si>
    <t>K1位</t>
    <rPh sb="2" eb="3">
      <t>イ</t>
    </rPh>
    <phoneticPr fontId="2"/>
  </si>
  <si>
    <t>EE1位</t>
    <rPh sb="3" eb="4">
      <t>イ</t>
    </rPh>
    <phoneticPr fontId="2"/>
  </si>
  <si>
    <t>M1位</t>
    <rPh sb="2" eb="3">
      <t>イ</t>
    </rPh>
    <phoneticPr fontId="2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</si>
  <si>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</si>
  <si>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</si>
  <si>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</si>
  <si>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</si>
  <si>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予選リーグ</t>
    <rPh sb="0" eb="2">
      <t>ヨセン</t>
    </rPh>
    <phoneticPr fontId="2"/>
  </si>
  <si>
    <t>決勝トーナメント１・２回戦</t>
    <rPh sb="0" eb="2">
      <t>ケッショウ</t>
    </rPh>
    <rPh sb="11" eb="13">
      <t>カイセン</t>
    </rPh>
    <phoneticPr fontId="2"/>
  </si>
  <si>
    <t>A１位</t>
    <rPh sb="2" eb="3">
      <t>イ</t>
    </rPh>
    <phoneticPr fontId="2"/>
  </si>
  <si>
    <t>E１位</t>
    <rPh sb="2" eb="3">
      <t>イ</t>
    </rPh>
    <phoneticPr fontId="2"/>
  </si>
  <si>
    <t>MM１位</t>
    <rPh sb="3" eb="4">
      <t>イ</t>
    </rPh>
    <phoneticPr fontId="2"/>
  </si>
  <si>
    <t>G１位</t>
    <rPh sb="2" eb="3">
      <t>イ</t>
    </rPh>
    <phoneticPr fontId="2"/>
  </si>
  <si>
    <t>OO１位</t>
    <rPh sb="3" eb="4">
      <t>イ</t>
    </rPh>
    <phoneticPr fontId="2"/>
  </si>
  <si>
    <t>B１位</t>
    <rPh sb="2" eb="3">
      <t>イ</t>
    </rPh>
    <phoneticPr fontId="2"/>
  </si>
  <si>
    <t>JJ１位</t>
    <rPh sb="3" eb="4">
      <t>イ</t>
    </rPh>
    <phoneticPr fontId="2"/>
  </si>
  <si>
    <t>D１位</t>
    <rPh sb="2" eb="3">
      <t>イ</t>
    </rPh>
    <phoneticPr fontId="2"/>
  </si>
  <si>
    <t>LL１位</t>
    <rPh sb="3" eb="4">
      <t>イ</t>
    </rPh>
    <phoneticPr fontId="2"/>
  </si>
  <si>
    <t>F１位</t>
    <rPh sb="2" eb="3">
      <t>イ</t>
    </rPh>
    <phoneticPr fontId="2"/>
  </si>
  <si>
    <t>NN１位</t>
    <rPh sb="3" eb="4">
      <t>イ</t>
    </rPh>
    <phoneticPr fontId="2"/>
  </si>
  <si>
    <t>H１位</t>
    <rPh sb="2" eb="3">
      <t>イ</t>
    </rPh>
    <phoneticPr fontId="2"/>
  </si>
  <si>
    <t>PP１位</t>
    <rPh sb="3" eb="4">
      <t>イ</t>
    </rPh>
    <phoneticPr fontId="2"/>
  </si>
  <si>
    <t>P１位</t>
    <rPh sb="2" eb="3">
      <t>イ</t>
    </rPh>
    <phoneticPr fontId="2"/>
  </si>
  <si>
    <t>HH１位</t>
    <rPh sb="3" eb="4">
      <t>イ</t>
    </rPh>
    <phoneticPr fontId="2"/>
  </si>
  <si>
    <t>N１位</t>
    <rPh sb="2" eb="3">
      <t>イ</t>
    </rPh>
    <phoneticPr fontId="2"/>
  </si>
  <si>
    <t>FF１位</t>
    <rPh sb="3" eb="4">
      <t>イ</t>
    </rPh>
    <phoneticPr fontId="2"/>
  </si>
  <si>
    <t>L１位</t>
    <rPh sb="2" eb="3">
      <t>イ</t>
    </rPh>
    <phoneticPr fontId="2"/>
  </si>
  <si>
    <t>DD１位</t>
    <rPh sb="3" eb="4">
      <t>イ</t>
    </rPh>
    <phoneticPr fontId="2"/>
  </si>
  <si>
    <t>J１位</t>
    <rPh sb="2" eb="3">
      <t>イ</t>
    </rPh>
    <phoneticPr fontId="2"/>
  </si>
  <si>
    <t>BB１位</t>
    <rPh sb="3" eb="4">
      <t>イ</t>
    </rPh>
    <phoneticPr fontId="2"/>
  </si>
  <si>
    <t>O１位</t>
    <rPh sb="2" eb="3">
      <t>イ</t>
    </rPh>
    <phoneticPr fontId="2"/>
  </si>
  <si>
    <t>GG１位</t>
    <rPh sb="3" eb="4">
      <t>イ</t>
    </rPh>
    <phoneticPr fontId="2"/>
  </si>
  <si>
    <t>第16会場</t>
    <rPh sb="0" eb="1">
      <t>ダイ</t>
    </rPh>
    <rPh sb="3" eb="5">
      <t>カイジョウ</t>
    </rPh>
    <phoneticPr fontId="2"/>
  </si>
  <si>
    <t>BB</t>
  </si>
  <si>
    <t>D</t>
  </si>
  <si>
    <t>DD</t>
  </si>
  <si>
    <t>E</t>
  </si>
  <si>
    <t>EE</t>
  </si>
  <si>
    <t>F</t>
  </si>
  <si>
    <t>FF</t>
  </si>
  <si>
    <t>G</t>
  </si>
  <si>
    <t>GG</t>
  </si>
  <si>
    <t>H</t>
  </si>
  <si>
    <t>HH</t>
  </si>
  <si>
    <t>I</t>
  </si>
  <si>
    <t>JJ</t>
  </si>
  <si>
    <t>J</t>
  </si>
  <si>
    <t>KK</t>
  </si>
  <si>
    <t>K</t>
  </si>
  <si>
    <t>LL</t>
  </si>
  <si>
    <t>L</t>
  </si>
  <si>
    <t>MM</t>
  </si>
  <si>
    <t>M</t>
  </si>
  <si>
    <t>NN</t>
  </si>
  <si>
    <t>N</t>
  </si>
  <si>
    <t>AA</t>
    <phoneticPr fontId="2"/>
  </si>
  <si>
    <t>A</t>
    <phoneticPr fontId="2"/>
  </si>
  <si>
    <t>B</t>
  </si>
  <si>
    <t>C</t>
  </si>
  <si>
    <t>CC</t>
  </si>
  <si>
    <t>OO</t>
  </si>
  <si>
    <t>O</t>
  </si>
  <si>
    <t>PP</t>
  </si>
  <si>
    <t>P</t>
  </si>
  <si>
    <t>■第1日　1月7日</t>
    <rPh sb="6" eb="7">
      <t>ツキ</t>
    </rPh>
    <rPh sb="8" eb="9">
      <t>ニチ</t>
    </rPh>
    <phoneticPr fontId="2"/>
  </si>
  <si>
    <t>■第2日　1月9日</t>
    <rPh sb="6" eb="7">
      <t>ツキ</t>
    </rPh>
    <rPh sb="8" eb="9">
      <t>ニチ</t>
    </rPh>
    <phoneticPr fontId="2"/>
  </si>
  <si>
    <t>■第3日　1月14日</t>
    <rPh sb="6" eb="7">
      <t>ツキ</t>
    </rPh>
    <rPh sb="9" eb="10">
      <t>ニチ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</si>
  <si>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</si>
  <si>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</si>
  <si>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■第4日　1月21日</t>
    <rPh sb="6" eb="7">
      <t>ツキ</t>
    </rPh>
    <rPh sb="9" eb="10">
      <t>ニチ</t>
    </rPh>
    <phoneticPr fontId="2"/>
  </si>
  <si>
    <t>第40回栃木県U-11サッカー選手権大会　U-11大会の部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5" eb="27">
      <t>タイカイ</t>
    </rPh>
    <rPh sb="28" eb="29">
      <t>ブ</t>
    </rPh>
    <rPh sb="30" eb="31">
      <t>ク</t>
    </rPh>
    <rPh sb="32" eb="33">
      <t>ア</t>
    </rPh>
    <rPh sb="35" eb="36">
      <t>ヒョウ</t>
    </rPh>
    <phoneticPr fontId="2"/>
  </si>
  <si>
    <t>会場</t>
    <phoneticPr fontId="2"/>
  </si>
  <si>
    <t>決　勝</t>
    <rPh sb="0" eb="1">
      <t>ケッ</t>
    </rPh>
    <rPh sb="2" eb="3">
      <t>マサル</t>
    </rPh>
    <phoneticPr fontId="2"/>
  </si>
  <si>
    <t>審判委員会</t>
    <phoneticPr fontId="2"/>
  </si>
  <si>
    <t>■成績</t>
    <rPh sb="1" eb="3">
      <t>セイセキ</t>
    </rPh>
    <phoneticPr fontId="2"/>
  </si>
  <si>
    <t>優秀選手</t>
    <rPh sb="0" eb="2">
      <t>ユウシュウ</t>
    </rPh>
    <rPh sb="2" eb="4">
      <t>センシュ</t>
    </rPh>
    <phoneticPr fontId="2"/>
  </si>
  <si>
    <t>準優勝</t>
    <rPh sb="0" eb="3">
      <t>ジュンユウショウ</t>
    </rPh>
    <phoneticPr fontId="2"/>
  </si>
  <si>
    <t>(            )</t>
    <phoneticPr fontId="2"/>
  </si>
  <si>
    <t>ab</t>
    <phoneticPr fontId="2"/>
  </si>
  <si>
    <t>cd</t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</si>
  <si>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</si>
  <si>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ピッチ</t>
    <phoneticPr fontId="2"/>
  </si>
  <si>
    <t>（</t>
    <phoneticPr fontId="2"/>
  </si>
  <si>
    <t>-</t>
    <phoneticPr fontId="2"/>
  </si>
  <si>
    <t>）</t>
    <phoneticPr fontId="2"/>
  </si>
  <si>
    <t>⑦</t>
    <phoneticPr fontId="2"/>
  </si>
  <si>
    <t>⑧</t>
    <phoneticPr fontId="2"/>
  </si>
  <si>
    <t>⑨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</si>
  <si>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</si>
  <si>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</si>
  <si>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</si>
  <si>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Ｂ</t>
    <phoneticPr fontId="2"/>
  </si>
  <si>
    <t>A</t>
  </si>
  <si>
    <t>AA</t>
  </si>
  <si>
    <t>主，</t>
    <rPh sb="0" eb="1">
      <t>シュ</t>
    </rPh>
    <phoneticPr fontId="2"/>
  </si>
  <si>
    <t>副，</t>
    <rPh sb="0" eb="1">
      <t>フク</t>
    </rPh>
    <phoneticPr fontId="2"/>
  </si>
  <si>
    <t>４ｔｈ</t>
    <phoneticPr fontId="2"/>
  </si>
  <si>
    <t>Ａ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</si>
  <si>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</si>
  <si>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</si>
  <si>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</si>
  <si>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</si>
  <si>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</si>
  <si>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</si>
  <si>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</si>
  <si>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</si>
  <si>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第1会場</t>
    <rPh sb="0" eb="1">
      <t>ダイ</t>
    </rPh>
    <rPh sb="2" eb="4">
      <t>カイジョウ</t>
    </rPh>
    <phoneticPr fontId="2"/>
  </si>
  <si>
    <t>(</t>
    <phoneticPr fontId="2"/>
  </si>
  <si>
    <t>)</t>
    <phoneticPr fontId="2"/>
  </si>
  <si>
    <t>第2会場</t>
    <rPh sb="0" eb="1">
      <t>ダイ</t>
    </rPh>
    <rPh sb="2" eb="4">
      <t>カイジョウ</t>
    </rPh>
    <phoneticPr fontId="2"/>
  </si>
  <si>
    <t>6,</t>
    <phoneticPr fontId="2"/>
  </si>
  <si>
    <t>7,</t>
    <phoneticPr fontId="2"/>
  </si>
  <si>
    <t>5,</t>
    <phoneticPr fontId="2"/>
  </si>
  <si>
    <t>2,</t>
    <phoneticPr fontId="2"/>
  </si>
  <si>
    <t>3,</t>
    <phoneticPr fontId="2"/>
  </si>
  <si>
    <t>1,</t>
    <phoneticPr fontId="2"/>
  </si>
  <si>
    <t>4,</t>
    <phoneticPr fontId="2"/>
  </si>
  <si>
    <t>(主　 副 　 副 　 4th)</t>
    <phoneticPr fontId="2"/>
  </si>
  <si>
    <t>(主、 副 、 副 、 4th)</t>
    <phoneticPr fontId="2"/>
  </si>
  <si>
    <t>a６　　a５　　a８　　a７</t>
    <phoneticPr fontId="2"/>
  </si>
  <si>
    <t>b４　　b３　　b２　　b1</t>
    <phoneticPr fontId="2"/>
  </si>
  <si>
    <t>b６　　b５　　b８　　b７</t>
  </si>
  <si>
    <t>b1　　b２　　b３　　b４</t>
    <phoneticPr fontId="2"/>
  </si>
  <si>
    <t>a２　　a１　　a４　　a３</t>
    <phoneticPr fontId="2"/>
  </si>
  <si>
    <t>b２　　b１　　b４　　b３</t>
    <phoneticPr fontId="2"/>
  </si>
  <si>
    <t>c６　　c５　　c８　　c７</t>
  </si>
  <si>
    <t>c５　　c６　　c７　　c８</t>
    <phoneticPr fontId="2"/>
  </si>
  <si>
    <t>c２　　c１　　c４　　c３</t>
    <phoneticPr fontId="2"/>
  </si>
  <si>
    <t>d６　　d５　　d８　　d７</t>
  </si>
  <si>
    <t>d２　　d１　　d４　　d３</t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</si>
  <si>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</si>
  <si>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</si>
  <si>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</si>
  <si>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</si>
  <si>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</si>
  <si>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</si>
  <si>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</si>
  <si>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</si>
  <si>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(主、　 副 、　 副 、　 4th)</t>
    <phoneticPr fontId="2"/>
  </si>
  <si>
    <t>BB</t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</si>
  <si>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</si>
  <si>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</si>
  <si>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C</t>
    <phoneticPr fontId="2"/>
  </si>
  <si>
    <t>CC</t>
    <phoneticPr fontId="2"/>
  </si>
  <si>
    <t>D</t>
    <phoneticPr fontId="2"/>
  </si>
  <si>
    <t>DD</t>
    <phoneticPr fontId="2"/>
  </si>
  <si>
    <t>I</t>
    <phoneticPr fontId="2"/>
  </si>
  <si>
    <t>II</t>
    <phoneticPr fontId="2"/>
  </si>
  <si>
    <t>J</t>
    <phoneticPr fontId="2"/>
  </si>
  <si>
    <t>JJ</t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</si>
  <si>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</si>
  <si>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</si>
  <si>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E</t>
    <phoneticPr fontId="2"/>
  </si>
  <si>
    <t>EE</t>
    <phoneticPr fontId="2"/>
  </si>
  <si>
    <t>F</t>
    <phoneticPr fontId="2"/>
  </si>
  <si>
    <t>FF</t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</si>
  <si>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</si>
  <si>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</si>
  <si>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G</t>
    <phoneticPr fontId="2"/>
  </si>
  <si>
    <t>GG</t>
    <phoneticPr fontId="2"/>
  </si>
  <si>
    <t>H</t>
    <phoneticPr fontId="2"/>
  </si>
  <si>
    <t>HH</t>
    <phoneticPr fontId="2"/>
  </si>
  <si>
    <t>K</t>
    <phoneticPr fontId="2"/>
  </si>
  <si>
    <t>KK</t>
    <phoneticPr fontId="2"/>
  </si>
  <si>
    <t>L</t>
    <phoneticPr fontId="2"/>
  </si>
  <si>
    <t>LL</t>
    <phoneticPr fontId="2"/>
  </si>
  <si>
    <t>M</t>
    <phoneticPr fontId="2"/>
  </si>
  <si>
    <t>MM</t>
    <phoneticPr fontId="2"/>
  </si>
  <si>
    <t>N</t>
    <phoneticPr fontId="2"/>
  </si>
  <si>
    <t>NN</t>
    <phoneticPr fontId="2"/>
  </si>
  <si>
    <t>O</t>
    <phoneticPr fontId="2"/>
  </si>
  <si>
    <t>OO</t>
    <phoneticPr fontId="2"/>
  </si>
  <si>
    <t>P</t>
    <phoneticPr fontId="2"/>
  </si>
  <si>
    <t>PP</t>
    <phoneticPr fontId="2"/>
  </si>
  <si>
    <t>栃木県グリーンスタジアムサブグランド</t>
    <rPh sb="0" eb="3">
      <t>トチギケン</t>
    </rPh>
    <phoneticPr fontId="2"/>
  </si>
  <si>
    <t>SAKURAグリーンフィールド</t>
    <phoneticPr fontId="2"/>
  </si>
  <si>
    <t>第40回栃木県U-11サッカ－選手権大会
　U-11大会の部　抽選順</t>
    <rPh sb="26" eb="28">
      <t>タイカイ</t>
    </rPh>
    <rPh sb="29" eb="30">
      <t>ブ</t>
    </rPh>
    <rPh sb="31" eb="33">
      <t>チュウセン</t>
    </rPh>
    <rPh sb="33" eb="34">
      <t>ジュン</t>
    </rPh>
    <phoneticPr fontId="2"/>
  </si>
  <si>
    <t>【会場担当チーム】(16チーム)</t>
    <rPh sb="1" eb="3">
      <t>カイジョウ</t>
    </rPh>
    <rPh sb="3" eb="5">
      <t>タントウ</t>
    </rPh>
    <phoneticPr fontId="2"/>
  </si>
  <si>
    <t>カテット白沢サッカースクール</t>
  </si>
  <si>
    <t>カテットシラサワサッカースクール</t>
  </si>
  <si>
    <t>宇都宮市サッカー場（平出）AB</t>
    <rPh sb="0" eb="4">
      <t>ウツノミヤシ</t>
    </rPh>
    <rPh sb="8" eb="9">
      <t>ジョウ</t>
    </rPh>
    <rPh sb="10" eb="12">
      <t>ヒライデ</t>
    </rPh>
    <phoneticPr fontId="36"/>
  </si>
  <si>
    <t>さつきが丘スポーツ少年団サッカー部</t>
  </si>
  <si>
    <t>サツキガオカスポーツショウネンダンサッカーブ</t>
  </si>
  <si>
    <t>サンエコ自然の森サッカー場A</t>
    <rPh sb="4" eb="6">
      <t>シゼン</t>
    </rPh>
    <rPh sb="7" eb="8">
      <t>モリ</t>
    </rPh>
    <rPh sb="12" eb="13">
      <t>ジョウ</t>
    </rPh>
    <phoneticPr fontId="36"/>
  </si>
  <si>
    <t>鹿沼東光ＦＣ</t>
  </si>
  <si>
    <t>カヌマトウコウエフシー</t>
  </si>
  <si>
    <t>サンエコ自然の森サッカー場B</t>
    <rPh sb="4" eb="6">
      <t>シゼン</t>
    </rPh>
    <rPh sb="7" eb="8">
      <t>モリ</t>
    </rPh>
    <rPh sb="12" eb="13">
      <t>ジョウ</t>
    </rPh>
    <phoneticPr fontId="36"/>
  </si>
  <si>
    <t>益子ＳＣ</t>
  </si>
  <si>
    <t>マシコエスシー</t>
  </si>
  <si>
    <t>益子町民センターグランドA</t>
    <rPh sb="0" eb="2">
      <t>マシコ</t>
    </rPh>
    <rPh sb="2" eb="4">
      <t>チョウミン</t>
    </rPh>
    <phoneticPr fontId="36"/>
  </si>
  <si>
    <t>茂木ＦＣ</t>
  </si>
  <si>
    <t>モテギエフシー</t>
  </si>
  <si>
    <t>益子町民センターグランドB</t>
    <rPh sb="0" eb="2">
      <t>マシコ</t>
    </rPh>
    <rPh sb="2" eb="4">
      <t>チョウミン</t>
    </rPh>
    <phoneticPr fontId="36"/>
  </si>
  <si>
    <t>石橋ＦＣ</t>
  </si>
  <si>
    <t>イシバシエフシー</t>
  </si>
  <si>
    <t>大松山運動公園多目的グランドＡ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36"/>
  </si>
  <si>
    <t>壬生ＦＣユナイテッド</t>
  </si>
  <si>
    <t>ミブエフシーユナイテッド</t>
  </si>
  <si>
    <t>大松山運動公園多目的グランドB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36"/>
  </si>
  <si>
    <t>南河内サッカースポーツ少年団</t>
  </si>
  <si>
    <t>ミナミカワウチサッカースポーツショウネンダン</t>
  </si>
  <si>
    <t>別処山公園サッカー場Ａ</t>
    <rPh sb="0" eb="1">
      <t>ベツ</t>
    </rPh>
    <rPh sb="1" eb="2">
      <t>トコロ</t>
    </rPh>
    <rPh sb="9" eb="10">
      <t>ジョウ</t>
    </rPh>
    <phoneticPr fontId="36"/>
  </si>
  <si>
    <t>ＪＦＣ　Ｗｉｎｇ</t>
  </si>
  <si>
    <t>ジェイエフシーウィング</t>
  </si>
  <si>
    <t>別処山公園サッカー場B</t>
    <rPh sb="0" eb="1">
      <t>ベツ</t>
    </rPh>
    <rPh sb="1" eb="2">
      <t>トコロ</t>
    </rPh>
    <rPh sb="9" eb="10">
      <t>ジョウ</t>
    </rPh>
    <phoneticPr fontId="36"/>
  </si>
  <si>
    <t>栃木ウーヴァＦＣ・Ｕ－１１ホワイト</t>
  </si>
  <si>
    <t>トチギウーヴァフットボールクラブ</t>
  </si>
  <si>
    <t>大平運動公園第2多目的広場A</t>
    <rPh sb="0" eb="7">
      <t>オオヒラウンドウコウエンダイ</t>
    </rPh>
    <rPh sb="8" eb="13">
      <t>タモクテキヒロバ</t>
    </rPh>
    <phoneticPr fontId="36"/>
  </si>
  <si>
    <t>栃木ウーヴァＦＣ・Ｕ－１１ブルー</t>
  </si>
  <si>
    <t>トチギウーヴァフットボールクラブ　ブルー</t>
  </si>
  <si>
    <t>大平運動公園第2多目的広場B</t>
    <rPh sb="0" eb="7">
      <t>オオヒラウンドウコウエンダイ</t>
    </rPh>
    <rPh sb="8" eb="13">
      <t>タモクテキヒロバ</t>
    </rPh>
    <phoneticPr fontId="36"/>
  </si>
  <si>
    <t>足利サッカークラブジュニア</t>
  </si>
  <si>
    <t>アシカガサッカークラブジュニア</t>
  </si>
  <si>
    <t>本町緑地サッカー場</t>
    <rPh sb="0" eb="2">
      <t>ホンマチ</t>
    </rPh>
    <rPh sb="2" eb="4">
      <t>リョクチ</t>
    </rPh>
    <rPh sb="8" eb="9">
      <t>ジョウ</t>
    </rPh>
    <phoneticPr fontId="36"/>
  </si>
  <si>
    <t>キヨハラサッカースポーツショウネンダン</t>
  </si>
  <si>
    <t>石井緑地サッカー場No3</t>
    <rPh sb="0" eb="2">
      <t>イシイ</t>
    </rPh>
    <rPh sb="2" eb="4">
      <t>リョクチ</t>
    </rPh>
    <rPh sb="8" eb="9">
      <t>ジョウ</t>
    </rPh>
    <phoneticPr fontId="36"/>
  </si>
  <si>
    <t>富士見サッカースポーツ少年団</t>
  </si>
  <si>
    <t>フジミサッカースポーツショウネンダン</t>
  </si>
  <si>
    <t>石井緑地サッカー場No4</t>
    <rPh sb="0" eb="2">
      <t>イシイ</t>
    </rPh>
    <rPh sb="2" eb="4">
      <t>リョクチ</t>
    </rPh>
    <rPh sb="8" eb="9">
      <t>ジョウ</t>
    </rPh>
    <phoneticPr fontId="36"/>
  </si>
  <si>
    <t>緑が丘ＹＦＣサッカー教室</t>
  </si>
  <si>
    <t>ミドリガオカワイエフシーサッカーキョウシツ</t>
  </si>
  <si>
    <t>石井緑地サッカー場No5</t>
    <rPh sb="0" eb="2">
      <t>イシイ</t>
    </rPh>
    <rPh sb="2" eb="4">
      <t>リョクチ</t>
    </rPh>
    <rPh sb="8" eb="9">
      <t>ジョウ</t>
    </rPh>
    <phoneticPr fontId="36"/>
  </si>
  <si>
    <t>国本ジュニアサッカークラブ</t>
    <phoneticPr fontId="2"/>
  </si>
  <si>
    <t>クニモトジュニアサッカークラブ（クニモトジェイエスシー）</t>
  </si>
  <si>
    <t>石井緑地サッカー場No6</t>
    <rPh sb="0" eb="2">
      <t>イシイ</t>
    </rPh>
    <rPh sb="2" eb="4">
      <t>リョクチ</t>
    </rPh>
    <rPh sb="8" eb="9">
      <t>ジョウ</t>
    </rPh>
    <phoneticPr fontId="36"/>
  </si>
  <si>
    <t>【上都賀地区】（10チーム）</t>
    <rPh sb="1" eb="4">
      <t>カミツガ</t>
    </rPh>
    <rPh sb="4" eb="6">
      <t>チク</t>
    </rPh>
    <phoneticPr fontId="38"/>
  </si>
  <si>
    <t>鹿沼西ＦＣ</t>
  </si>
  <si>
    <t>カヌマニシエフシー</t>
  </si>
  <si>
    <t>北押原ＦＣ</t>
  </si>
  <si>
    <t>キタオシハラエフシー</t>
  </si>
  <si>
    <t>ＦＣあわのレジェンド</t>
  </si>
  <si>
    <t>エフシーアワノレジェンド</t>
  </si>
  <si>
    <t>ＮＩＫＫＯ．ＳＰＯＲＴＳ．ＣＬＵＢ（日光スポーツクラブ）</t>
  </si>
  <si>
    <t>ニッコウスポーツクラブ</t>
  </si>
  <si>
    <t>今市ジュニオール</t>
  </si>
  <si>
    <t>イマイチジュニオール</t>
  </si>
  <si>
    <t>ＫＳＣ鹿沼</t>
  </si>
  <si>
    <t>ケーエスシーカヌマ</t>
  </si>
  <si>
    <t>今市ＦＣプログレス</t>
  </si>
  <si>
    <t>イマイチエフシープログレス</t>
  </si>
  <si>
    <t>Ｎ　Ｆ　Ｃ</t>
  </si>
  <si>
    <t>エヌ　エフ　シー</t>
  </si>
  <si>
    <t>アルゼンチンサッカークラブ日光</t>
  </si>
  <si>
    <t>アルゼンチンサッカークラブニッコウ</t>
  </si>
  <si>
    <t>藤原ＦＣ</t>
  </si>
  <si>
    <t>フジハラエフシー</t>
  </si>
  <si>
    <t>【芳賀地区】（12チーム）</t>
    <rPh sb="1" eb="3">
      <t>ハガ</t>
    </rPh>
    <rPh sb="3" eb="5">
      <t>チク</t>
    </rPh>
    <phoneticPr fontId="38"/>
  </si>
  <si>
    <t>真岡西サッカークラブブリッツ</t>
  </si>
  <si>
    <t>モオカニシサッカークラブブリッツ</t>
  </si>
  <si>
    <t>亀山サッカークラブ</t>
  </si>
  <si>
    <t>カメヤマサッカークラブ</t>
  </si>
  <si>
    <t>久下田ＦＣ</t>
  </si>
  <si>
    <t>クゲタフットボールクラブ</t>
  </si>
  <si>
    <t>祖母井クラブ</t>
  </si>
  <si>
    <t>ウバガイクラブ</t>
  </si>
  <si>
    <t>エスペランサＭＯＫＡ</t>
  </si>
  <si>
    <t>エスペランサモオカ</t>
  </si>
  <si>
    <t>ＦＣ真岡２１ファンタジー</t>
  </si>
  <si>
    <t>エフシーモオカニジュウイチファンタジー</t>
  </si>
  <si>
    <t>ＪＦＣアミスタ市貝</t>
  </si>
  <si>
    <t>ジェイエフシーアミスタイチカイ</t>
  </si>
  <si>
    <t>ＪＦＣアミスタＢ</t>
  </si>
  <si>
    <t>おおぞらＳＣ</t>
  </si>
  <si>
    <t>オオゾラエスシー</t>
  </si>
  <si>
    <t>ＦＣ中村</t>
  </si>
  <si>
    <t>エフシーナカムラ</t>
  </si>
  <si>
    <t>Ｊ－ＳＰＯＲＴＳＦＯＯＴＢＡＬＬＣＬＵＢ</t>
  </si>
  <si>
    <t>ジェイスポーツフットボールクラブ</t>
  </si>
  <si>
    <t>【下都賀地区】（13チーム）</t>
    <rPh sb="1" eb="4">
      <t>シモツガ</t>
    </rPh>
    <phoneticPr fontId="38"/>
  </si>
  <si>
    <t>都賀クラブジュニア</t>
  </si>
  <si>
    <t>ツガクラブジュニア</t>
  </si>
  <si>
    <t>野木ＳＳＳ</t>
  </si>
  <si>
    <t>ノギスリーエス</t>
  </si>
  <si>
    <t>小山三小　ＦＣ</t>
  </si>
  <si>
    <t>オヤマサンショウエフシー</t>
  </si>
  <si>
    <t>ＦＣプリメーロ</t>
  </si>
  <si>
    <t>フットボールクラブプリメーロ</t>
  </si>
  <si>
    <t>ＦＣがむしゃら</t>
  </si>
  <si>
    <t>エフシーガムシャラ</t>
  </si>
  <si>
    <t>間東ＦＣミラクルズ</t>
  </si>
  <si>
    <t>マヒガシエフシーミラクルズ</t>
  </si>
  <si>
    <t>栃木ジュニオール</t>
  </si>
  <si>
    <t>トチギジュニオール</t>
  </si>
  <si>
    <t>大谷北ＦＣフォルテ</t>
  </si>
  <si>
    <t>オオヤキタエフシーフォルテ</t>
  </si>
  <si>
    <t>ＳＡＫＵＲＡ　ＦＯＯＴＢＡＬＬ　ＣＬＵＢ　Ｊｒ</t>
  </si>
  <si>
    <t>サクラフットボールクラブジュニア</t>
  </si>
  <si>
    <t>大谷東フットボールクラブ</t>
  </si>
  <si>
    <t>オオヤヒガシフットボールクラブ</t>
  </si>
  <si>
    <t>Ｆ．Ｃ．栃木ジュニア</t>
  </si>
  <si>
    <t>エフシートチギジュニア</t>
  </si>
  <si>
    <t>カマラーダ　ＦＣ</t>
  </si>
  <si>
    <t>カマラーダエフシー</t>
  </si>
  <si>
    <t>栃木Ｃｈａｒｍｅ．Ｆ．Ｃ</t>
  </si>
  <si>
    <t>トチギシャルムエフシー</t>
  </si>
  <si>
    <t>【両毛地区】（13チーム）</t>
    <rPh sb="1" eb="3">
      <t>リョウモウ</t>
    </rPh>
    <phoneticPr fontId="38"/>
  </si>
  <si>
    <t>佐野ＳＳＳ</t>
  </si>
  <si>
    <t>サノスリーエス</t>
  </si>
  <si>
    <t>赤見フットボールクラブ</t>
  </si>
  <si>
    <t>アカミフットボールクラブ</t>
  </si>
  <si>
    <t>御厨フットボールクラブ</t>
  </si>
  <si>
    <t>ミクリヤフットボールクラブ</t>
  </si>
  <si>
    <t>ＦＣ毛野</t>
  </si>
  <si>
    <t>エフシーケノ</t>
  </si>
  <si>
    <t>ＦＣ　ＳＨＵＪＡＫＵ</t>
  </si>
  <si>
    <t>エフシーシュジャク</t>
  </si>
  <si>
    <t>北郷山辺千歳ＦＣ</t>
  </si>
  <si>
    <t>キタゴウヤマベチトセエフシー</t>
  </si>
  <si>
    <t>坂西ジュニオール</t>
  </si>
  <si>
    <t>サカニシジュニオール</t>
  </si>
  <si>
    <t>三重・山前ＦＣ</t>
  </si>
  <si>
    <t>ミエヤママエエフシー</t>
  </si>
  <si>
    <t>ＪＦＣ　足利ラトゥール</t>
  </si>
  <si>
    <t>ＪＦＣアシカガラトゥール</t>
  </si>
  <si>
    <t>ＧＲＳ足利Ｊｒ．</t>
  </si>
  <si>
    <t>ジーアールエスアシカガジュニア</t>
  </si>
  <si>
    <t>ＣＡ．アトレチコ　佐野</t>
  </si>
  <si>
    <t>シーエーアトレチコサノ</t>
  </si>
  <si>
    <t>呑竜ＦＣ</t>
  </si>
  <si>
    <t>ドンリュウエフシー</t>
  </si>
  <si>
    <t>葛生ＦＣ</t>
  </si>
  <si>
    <t>クズウエフシー</t>
  </si>
  <si>
    <t>【北那須地区】（17チーム）</t>
    <rPh sb="1" eb="2">
      <t>キタ</t>
    </rPh>
    <rPh sb="2" eb="4">
      <t>ナス</t>
    </rPh>
    <rPh sb="4" eb="6">
      <t>チク</t>
    </rPh>
    <phoneticPr fontId="38"/>
  </si>
  <si>
    <t>大田原城山サッカークラブ</t>
  </si>
  <si>
    <t>オオタワラシロヤマサッカークラブ</t>
  </si>
  <si>
    <t>西原ＦＣ</t>
  </si>
  <si>
    <t>ニシハラエフシー</t>
  </si>
  <si>
    <t>紫塚ＦＣ</t>
  </si>
  <si>
    <t>ムラサキヅカエフシー</t>
  </si>
  <si>
    <t>ジヴェルチード那須</t>
  </si>
  <si>
    <t>ジヴェルチードナス</t>
  </si>
  <si>
    <t>稲村フットボールクラブ</t>
  </si>
  <si>
    <t>イナムラフットボールクラブ</t>
  </si>
  <si>
    <t>東那須野ＦＣフェニックス</t>
  </si>
  <si>
    <t>ヒガシナスノエフシーフェニックス</t>
  </si>
  <si>
    <t>ＦＣ　Ａｖａｎｃｅ</t>
  </si>
  <si>
    <t>エフシー　アヴァンセ</t>
  </si>
  <si>
    <t>ＦＣ西那須２１アストロ</t>
  </si>
  <si>
    <t>エフシーニシナスニジュウイチアストロ</t>
  </si>
  <si>
    <t>南イレブン</t>
  </si>
  <si>
    <t>ミナミイレブン</t>
  </si>
  <si>
    <t>西那須野西ＳＣ</t>
  </si>
  <si>
    <t>ニシナスノニシサッカークラブ</t>
  </si>
  <si>
    <t>高林・青木フットボールクラブ</t>
    <phoneticPr fontId="2"/>
  </si>
  <si>
    <t>タカバヤシアオキフットボールクラブ</t>
  </si>
  <si>
    <t>フットボールクラブガナドール大田原Ｕ１２</t>
  </si>
  <si>
    <t>フットボールクラブガナドールオオタワラアンダー１２</t>
  </si>
  <si>
    <t>野原グランディオスＦＣ</t>
  </si>
  <si>
    <t>ノハラグランディオスエフシー</t>
  </si>
  <si>
    <t>那須野ヶ原ＦＣボンジボーラ</t>
  </si>
  <si>
    <t>ナスノガハラエフシ－ボンジボーラ</t>
  </si>
  <si>
    <t>ＫＯＨＡＲＵ　ＰＲＯＵＤ栃木フットボールクラブ</t>
  </si>
  <si>
    <t>コハルプラウドトチギフットボールクラブ</t>
  </si>
  <si>
    <t>ＦＣ黒羽</t>
  </si>
  <si>
    <t>エフシークロバネ</t>
  </si>
  <si>
    <t>ＦＣ　ＷＩＬＬＥ</t>
  </si>
  <si>
    <t>フットボールクラブ　ヴィレ</t>
  </si>
  <si>
    <t>【塩谷・南那須地区】（14チーム）</t>
    <rPh sb="1" eb="3">
      <t>シオヤ</t>
    </rPh>
    <rPh sb="4" eb="7">
      <t>ミナミナス</t>
    </rPh>
    <rPh sb="7" eb="9">
      <t>チク</t>
    </rPh>
    <phoneticPr fontId="38"/>
  </si>
  <si>
    <t>ＦＣアラノ</t>
  </si>
  <si>
    <t>エフシーアラノ</t>
  </si>
  <si>
    <t>フットボールクラブ氏家</t>
  </si>
  <si>
    <t>フットボールクラブウジイエ</t>
  </si>
  <si>
    <t>熟田フットボールクラブ</t>
  </si>
  <si>
    <t>ニイタフットボールクラブ</t>
  </si>
  <si>
    <t>上松山クラブ</t>
  </si>
  <si>
    <t>カミマツヤマクラブ</t>
  </si>
  <si>
    <t>阿久津サッカークラブ</t>
  </si>
  <si>
    <t>アクツサッカークラブ</t>
  </si>
  <si>
    <t>ＢＬＵＥ　ＴＨＵＮＤＥＲ</t>
  </si>
  <si>
    <t>ブルーサンダー</t>
  </si>
  <si>
    <t>高根沢西フットボールクラブ</t>
  </si>
  <si>
    <t>タカネザワニシフットボールクラブ</t>
  </si>
  <si>
    <t>喜連川ＳＣＪｒ</t>
  </si>
  <si>
    <t>キツレガワエスシージュニア</t>
  </si>
  <si>
    <t>しおやＦＣヴィガウス</t>
  </si>
  <si>
    <t>シオヤエフシーヴィガウス</t>
  </si>
  <si>
    <t>ＦＣ　ＳＦｉＤＡ</t>
  </si>
  <si>
    <t>エフシー　スフィーダ</t>
  </si>
  <si>
    <t>ＡＣ　ＥＳＰＡＣＩＯ</t>
  </si>
  <si>
    <t>エーシーエスパシオ</t>
  </si>
  <si>
    <t>ヴェルフェ矢板Ｕ－１２</t>
  </si>
  <si>
    <t>ヴェルフェヤイタユージュウニ</t>
  </si>
  <si>
    <t>ＦＣバジェルボ那須烏山</t>
  </si>
  <si>
    <t>エフシーバジェルボナスカラスヤマ</t>
  </si>
  <si>
    <t>さくらボン・ディ・ボーラ</t>
  </si>
  <si>
    <t>サクラボンディボーラ</t>
  </si>
  <si>
    <t>【宇河地区】（19チーム）</t>
    <rPh sb="1" eb="2">
      <t>ヒサシ</t>
    </rPh>
    <rPh sb="2" eb="3">
      <t>カワ</t>
    </rPh>
    <rPh sb="3" eb="5">
      <t>チク</t>
    </rPh>
    <phoneticPr fontId="38"/>
  </si>
  <si>
    <t>岡西ＦＣ</t>
  </si>
  <si>
    <t>オカニシエフシー</t>
  </si>
  <si>
    <t>宝木キッカーズ</t>
  </si>
  <si>
    <t>タカラギキッカーズ</t>
  </si>
  <si>
    <t>昭和戸祭・細谷サッカークラブ</t>
  </si>
  <si>
    <t>ショウワトマツリホソヤサッカークラブ</t>
  </si>
  <si>
    <t>豊郷ＪＦＣ宇都宮</t>
  </si>
  <si>
    <t>トヨサトジュニアフットボールクラブウツノミヤ</t>
  </si>
  <si>
    <t>ウエストフットコム</t>
  </si>
  <si>
    <t>ＮＰＯ法人サウス宇都宮スポーツクラブ</t>
  </si>
  <si>
    <t>エヌピーオーホウジンサウスウツノミヤスポーツクラブ</t>
  </si>
  <si>
    <t>上三川サッカークラブ</t>
  </si>
  <si>
    <t>カミノカワサッカークラブ</t>
  </si>
  <si>
    <t>ＦＣブロケード</t>
  </si>
  <si>
    <t>エフシーブロケード</t>
  </si>
  <si>
    <t>宇大附属小サッカースポーツ少年団</t>
  </si>
  <si>
    <t>ウダイフゾクショウサッカースポーツショウネンダン</t>
  </si>
  <si>
    <t>ＳＵＧＡＯサッカークラブ</t>
  </si>
  <si>
    <t>スガオウサッカークラブ</t>
  </si>
  <si>
    <t>ＦＣＲｉｓｏ</t>
  </si>
  <si>
    <t>フットボールクラブリーゾ</t>
  </si>
  <si>
    <t>石井フットボールクラブ</t>
  </si>
  <si>
    <t>イシイフットボールクラブ</t>
  </si>
  <si>
    <t>ＦＣアネーロ宇都宮</t>
  </si>
  <si>
    <t>エフシーアネーロウツノミヤ</t>
  </si>
  <si>
    <t>ＦＣグラシアス</t>
  </si>
  <si>
    <t>エフシーグラシアス</t>
  </si>
  <si>
    <t>ＦＣアリーバ</t>
  </si>
  <si>
    <t>フットボールクラブ　アリーバ</t>
  </si>
  <si>
    <t>上河内ジュニアサッカークラブ</t>
  </si>
  <si>
    <t>カミカワチジュニアサッカークラブ</t>
  </si>
  <si>
    <t>ｕｎｉｏｎ ｓｐｏｒｔｓ ｃｌｕｂ</t>
    <phoneticPr fontId="2"/>
  </si>
  <si>
    <t>ユニオンスポーツクラブ</t>
  </si>
  <si>
    <t>ＦＣスポルト宇都宮</t>
  </si>
  <si>
    <t>エフシースポルトウツノミヤ</t>
  </si>
  <si>
    <t>宇都宮フットボールクラブジュニア</t>
  </si>
  <si>
    <t>ウツノミヤフットボールクラブジュニア</t>
  </si>
  <si>
    <t>清原サッカースポーツ少年団</t>
    <phoneticPr fontId="2"/>
  </si>
  <si>
    <t>A4</t>
    <phoneticPr fontId="2"/>
  </si>
  <si>
    <t>B4</t>
    <phoneticPr fontId="2"/>
  </si>
  <si>
    <t>J4</t>
    <phoneticPr fontId="2"/>
  </si>
  <si>
    <t>L4</t>
    <phoneticPr fontId="2"/>
  </si>
  <si>
    <t>F4</t>
    <phoneticPr fontId="2"/>
  </si>
  <si>
    <t>K4</t>
    <phoneticPr fontId="2"/>
  </si>
  <si>
    <t>D4</t>
    <phoneticPr fontId="2"/>
  </si>
  <si>
    <t>E4</t>
    <phoneticPr fontId="2"/>
  </si>
  <si>
    <t>M4</t>
    <phoneticPr fontId="2"/>
  </si>
  <si>
    <t>O4</t>
    <phoneticPr fontId="2"/>
  </si>
  <si>
    <t>H4</t>
    <phoneticPr fontId="2"/>
  </si>
  <si>
    <t>P4</t>
    <phoneticPr fontId="2"/>
  </si>
  <si>
    <t>N4</t>
    <phoneticPr fontId="2"/>
  </si>
  <si>
    <t>G4</t>
    <phoneticPr fontId="2"/>
  </si>
  <si>
    <t>C4</t>
    <phoneticPr fontId="2"/>
  </si>
  <si>
    <t>I4</t>
    <phoneticPr fontId="2"/>
  </si>
  <si>
    <t>H1</t>
    <phoneticPr fontId="2"/>
  </si>
  <si>
    <t>A3</t>
    <phoneticPr fontId="2"/>
  </si>
  <si>
    <t>G3</t>
    <phoneticPr fontId="2"/>
  </si>
  <si>
    <t>C3</t>
    <phoneticPr fontId="2"/>
  </si>
  <si>
    <t>N5</t>
    <phoneticPr fontId="2"/>
  </si>
  <si>
    <t>K6</t>
    <phoneticPr fontId="2"/>
  </si>
  <si>
    <t>P6</t>
    <phoneticPr fontId="2"/>
  </si>
  <si>
    <t>E5</t>
    <phoneticPr fontId="2"/>
  </si>
  <si>
    <t>M6</t>
    <phoneticPr fontId="2"/>
  </si>
  <si>
    <t>O6</t>
    <phoneticPr fontId="2"/>
  </si>
  <si>
    <t>N3</t>
    <phoneticPr fontId="2"/>
  </si>
  <si>
    <t>P2</t>
    <phoneticPr fontId="2"/>
  </si>
  <si>
    <t>H5</t>
    <phoneticPr fontId="2"/>
  </si>
  <si>
    <t>B5</t>
    <phoneticPr fontId="2"/>
  </si>
  <si>
    <t>A8</t>
    <phoneticPr fontId="2"/>
  </si>
  <si>
    <t>O2</t>
    <phoneticPr fontId="2"/>
  </si>
  <si>
    <t>I6</t>
    <phoneticPr fontId="2"/>
  </si>
  <si>
    <t>J5</t>
    <phoneticPr fontId="2"/>
  </si>
  <si>
    <t>B1</t>
    <phoneticPr fontId="2"/>
  </si>
  <si>
    <t>D1</t>
    <phoneticPr fontId="2"/>
  </si>
  <si>
    <t>G6</t>
    <phoneticPr fontId="2"/>
  </si>
  <si>
    <t>C1</t>
    <phoneticPr fontId="2"/>
  </si>
  <si>
    <t>A5</t>
    <phoneticPr fontId="2"/>
  </si>
  <si>
    <t>J7</t>
    <phoneticPr fontId="2"/>
  </si>
  <si>
    <t>N6</t>
    <phoneticPr fontId="2"/>
  </si>
  <si>
    <t>I3</t>
    <phoneticPr fontId="2"/>
  </si>
  <si>
    <t>C5</t>
    <phoneticPr fontId="2"/>
  </si>
  <si>
    <t>O7</t>
    <phoneticPr fontId="2"/>
  </si>
  <si>
    <t>B7</t>
    <phoneticPr fontId="2"/>
  </si>
  <si>
    <t>G5</t>
    <phoneticPr fontId="2"/>
  </si>
  <si>
    <t>H6</t>
    <phoneticPr fontId="2"/>
  </si>
  <si>
    <t>L7</t>
    <phoneticPr fontId="2"/>
  </si>
  <si>
    <t>A1</t>
    <phoneticPr fontId="2"/>
  </si>
  <si>
    <t>P5</t>
    <phoneticPr fontId="2"/>
  </si>
  <si>
    <t>F7</t>
    <phoneticPr fontId="2"/>
  </si>
  <si>
    <t>K2</t>
    <phoneticPr fontId="2"/>
  </si>
  <si>
    <t>O1</t>
    <phoneticPr fontId="2"/>
  </si>
  <si>
    <t>G1</t>
    <phoneticPr fontId="2"/>
  </si>
  <si>
    <t>I5</t>
    <phoneticPr fontId="2"/>
  </si>
  <si>
    <t>C7</t>
    <phoneticPr fontId="2"/>
  </si>
  <si>
    <t>B3</t>
    <phoneticPr fontId="2"/>
  </si>
  <si>
    <t>D3</t>
    <phoneticPr fontId="2"/>
  </si>
  <si>
    <t>J3</t>
    <phoneticPr fontId="2"/>
  </si>
  <si>
    <t>E6</t>
    <phoneticPr fontId="2"/>
  </si>
  <si>
    <t>A6</t>
    <phoneticPr fontId="2"/>
  </si>
  <si>
    <t>L3</t>
    <phoneticPr fontId="2"/>
  </si>
  <si>
    <t>M7</t>
    <phoneticPr fontId="2"/>
  </si>
  <si>
    <t>F3</t>
    <phoneticPr fontId="2"/>
  </si>
  <si>
    <t>F5</t>
    <phoneticPr fontId="2"/>
  </si>
  <si>
    <t>I7</t>
    <phoneticPr fontId="2"/>
  </si>
  <si>
    <t>I1</t>
    <phoneticPr fontId="2"/>
  </si>
  <si>
    <t>K1</t>
    <phoneticPr fontId="2"/>
  </si>
  <si>
    <t>D6</t>
    <phoneticPr fontId="2"/>
  </si>
  <si>
    <t>J6</t>
    <phoneticPr fontId="2"/>
  </si>
  <si>
    <t>L5</t>
    <phoneticPr fontId="2"/>
  </si>
  <si>
    <t>P1</t>
    <phoneticPr fontId="2"/>
  </si>
  <si>
    <t>E3</t>
    <phoneticPr fontId="2"/>
  </si>
  <si>
    <t>B6</t>
    <phoneticPr fontId="2"/>
  </si>
  <si>
    <t>N2</t>
    <phoneticPr fontId="2"/>
  </si>
  <si>
    <t>C2</t>
    <phoneticPr fontId="2"/>
  </si>
  <si>
    <t>G2</t>
    <phoneticPr fontId="2"/>
  </si>
  <si>
    <t>O5</t>
    <phoneticPr fontId="2"/>
  </si>
  <si>
    <t>H7</t>
    <phoneticPr fontId="2"/>
  </si>
  <si>
    <t>M3</t>
    <phoneticPr fontId="2"/>
  </si>
  <si>
    <t>A2</t>
    <phoneticPr fontId="2"/>
  </si>
  <si>
    <t>H3</t>
    <phoneticPr fontId="2"/>
  </si>
  <si>
    <t>J1</t>
    <phoneticPr fontId="2"/>
  </si>
  <si>
    <t>M2</t>
    <phoneticPr fontId="2"/>
  </si>
  <si>
    <t>D7</t>
    <phoneticPr fontId="2"/>
  </si>
  <si>
    <t>I2</t>
    <phoneticPr fontId="2"/>
  </si>
  <si>
    <t>A7</t>
    <phoneticPr fontId="2"/>
  </si>
  <si>
    <t>N1</t>
    <phoneticPr fontId="2"/>
  </si>
  <si>
    <t>E2</t>
    <phoneticPr fontId="2"/>
  </si>
  <si>
    <t>P7</t>
    <phoneticPr fontId="2"/>
  </si>
  <si>
    <t>G7</t>
    <phoneticPr fontId="2"/>
  </si>
  <si>
    <t>F1</t>
    <phoneticPr fontId="2"/>
  </si>
  <si>
    <t>K5</t>
    <phoneticPr fontId="2"/>
  </si>
  <si>
    <t>L2</t>
    <phoneticPr fontId="2"/>
  </si>
  <si>
    <t>D5</t>
    <phoneticPr fontId="2"/>
  </si>
  <si>
    <t>L6</t>
    <phoneticPr fontId="2"/>
  </si>
  <si>
    <t>F2</t>
    <phoneticPr fontId="2"/>
  </si>
  <si>
    <t>H2</t>
    <phoneticPr fontId="2"/>
  </si>
  <si>
    <t>M5</t>
    <phoneticPr fontId="2"/>
  </si>
  <si>
    <t>F6</t>
    <phoneticPr fontId="2"/>
  </si>
  <si>
    <t>N7</t>
    <phoneticPr fontId="2"/>
  </si>
  <si>
    <t>E7</t>
    <phoneticPr fontId="2"/>
  </si>
  <si>
    <t>K3</t>
    <phoneticPr fontId="2"/>
  </si>
  <si>
    <t>L1</t>
    <phoneticPr fontId="2"/>
  </si>
  <si>
    <t>B2</t>
    <phoneticPr fontId="2"/>
  </si>
  <si>
    <t>C6</t>
    <phoneticPr fontId="2"/>
  </si>
  <si>
    <t>P3</t>
    <phoneticPr fontId="2"/>
  </si>
  <si>
    <t>O3</t>
    <phoneticPr fontId="2"/>
  </si>
  <si>
    <t>K7</t>
    <phoneticPr fontId="2"/>
  </si>
  <si>
    <t>M1</t>
    <phoneticPr fontId="2"/>
  </si>
  <si>
    <t>E1</t>
    <phoneticPr fontId="2"/>
  </si>
  <si>
    <t>D2</t>
    <phoneticPr fontId="2"/>
  </si>
  <si>
    <t>J2</t>
    <phoneticPr fontId="2"/>
  </si>
  <si>
    <t>（棄　権）</t>
    <rPh sb="1" eb="2">
      <t>キ</t>
    </rPh>
    <rPh sb="3" eb="4">
      <t>ケン</t>
    </rPh>
    <phoneticPr fontId="2"/>
  </si>
  <si>
    <t>PK</t>
    <phoneticPr fontId="2"/>
  </si>
  <si>
    <t>PK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</si>
</sst>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name val="ＤＨＰ平成ゴシックW5"/>
      <family val="3"/>
      <charset val="128"/>
    </font>
    <font>
      <sz val="24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BIZ UDPゴシック"/>
      <family val="3"/>
      <charset val="128"/>
    </font>
    <font>
      <sz val="20"/>
      <color theme="1"/>
      <name val="ＤＨＰ特太ゴシック体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sz val="17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  <font>
      <sz val="8.5"/>
      <name val="ＭＳ Ｐゴシック"/>
      <family val="3"/>
      <charset val="128"/>
    </font>
    <font>
      <sz val="1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 style="thick">
        <color rgb="FFFF0000"/>
      </top>
      <bottom/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dashed">
        <color indexed="64"/>
      </right>
      <top/>
      <bottom style="thick">
        <color rgb="FFFF0000"/>
      </bottom>
      <diagonal/>
    </border>
    <border>
      <left style="thick">
        <color rgb="FFFF0000"/>
      </left>
      <right style="dash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</cellStyleXfs>
  <cellXfs count="51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vertical="center" textRotation="255" shrinkToFi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Alignment="1">
      <alignment vertical="top" textRotation="255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0" fillId="0" borderId="0" xfId="0" applyNumberFormat="1">
      <alignment vertical="center"/>
    </xf>
    <xf numFmtId="2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2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56" fontId="6" fillId="0" borderId="13" xfId="0" applyNumberFormat="1" applyFont="1" applyBorder="1" applyAlignment="1">
      <alignment vertical="center" shrinkToFit="1"/>
    </xf>
    <xf numFmtId="56" fontId="6" fillId="0" borderId="2" xfId="0" applyNumberFormat="1" applyFont="1" applyBorder="1" applyAlignment="1">
      <alignment vertical="center" shrinkToFit="1"/>
    </xf>
    <xf numFmtId="56" fontId="6" fillId="0" borderId="11" xfId="0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4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vertical="center" textRotation="255" shrinkToFi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textRotation="255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56" fontId="9" fillId="0" borderId="0" xfId="0" applyNumberFormat="1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top" textRotation="255" shrinkToFit="1"/>
    </xf>
    <xf numFmtId="0" fontId="15" fillId="0" borderId="0" xfId="0" applyFont="1" applyAlignment="1">
      <alignment vertical="distributed"/>
    </xf>
    <xf numFmtId="0" fontId="26" fillId="0" borderId="0" xfId="0" applyFont="1" applyAlignment="1">
      <alignment vertical="distributed" textRotation="255" shrinkToFit="1"/>
    </xf>
    <xf numFmtId="0" fontId="26" fillId="0" borderId="0" xfId="0" applyFont="1" applyAlignment="1">
      <alignment vertical="top" textRotation="255" shrinkToFit="1"/>
    </xf>
    <xf numFmtId="0" fontId="26" fillId="0" borderId="0" xfId="0" applyFont="1" applyAlignment="1">
      <alignment horizontal="center" vertical="top" textRotation="255"/>
    </xf>
    <xf numFmtId="20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3" fillId="0" borderId="0" xfId="0" applyNumberFormat="1" applyFont="1">
      <alignment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4" xfId="0" applyFont="1" applyBorder="1">
      <alignment vertical="center"/>
    </xf>
    <xf numFmtId="0" fontId="15" fillId="0" borderId="0" xfId="0" applyFont="1" applyAlignment="1">
      <alignment horizontal="center" vertical="distributed"/>
    </xf>
    <xf numFmtId="0" fontId="4" fillId="0" borderId="0" xfId="0" applyFont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56" fontId="9" fillId="0" borderId="0" xfId="0" applyNumberFormat="1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right" vertical="center" shrinkToFit="1"/>
    </xf>
    <xf numFmtId="0" fontId="19" fillId="0" borderId="0" xfId="0" applyFont="1" applyAlignment="1">
      <alignment vertical="center" textRotation="255" shrinkToFit="1"/>
    </xf>
    <xf numFmtId="56" fontId="6" fillId="0" borderId="0" xfId="0" applyNumberFormat="1" applyFont="1" applyAlignment="1">
      <alignment vertical="center" shrinkToFit="1"/>
    </xf>
    <xf numFmtId="0" fontId="19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top" textRotation="255" wrapText="1"/>
    </xf>
    <xf numFmtId="0" fontId="6" fillId="0" borderId="0" xfId="0" applyFont="1" applyAlignment="1">
      <alignment horizontal="center" vertical="distributed" textRotation="255"/>
    </xf>
    <xf numFmtId="0" fontId="19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255" shrinkToFit="1"/>
    </xf>
    <xf numFmtId="0" fontId="5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9" fillId="0" borderId="14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right" vertical="center" shrinkToFit="1"/>
    </xf>
    <xf numFmtId="0" fontId="14" fillId="0" borderId="14" xfId="0" applyFont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32" fillId="0" borderId="0" xfId="2" applyFont="1">
      <alignment vertical="center"/>
    </xf>
    <xf numFmtId="0" fontId="33" fillId="0" borderId="0" xfId="2" applyFont="1" applyAlignment="1">
      <alignment horizontal="center" vertical="center"/>
    </xf>
    <xf numFmtId="0" fontId="33" fillId="0" borderId="0" xfId="2" applyFont="1" applyAlignment="1">
      <alignment vertical="center" shrinkToFit="1"/>
    </xf>
    <xf numFmtId="0" fontId="34" fillId="0" borderId="0" xfId="2" applyFont="1" applyAlignment="1">
      <alignment horizontal="left" vertical="center" shrinkToFit="1"/>
    </xf>
    <xf numFmtId="0" fontId="30" fillId="0" borderId="0" xfId="2" applyAlignment="1">
      <alignment vertical="center" shrinkToFit="1"/>
    </xf>
    <xf numFmtId="0" fontId="35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 shrinkToFit="1"/>
    </xf>
    <xf numFmtId="0" fontId="34" fillId="0" borderId="0" xfId="2" applyFont="1" applyAlignment="1">
      <alignment vertical="center" shrinkToFit="1"/>
    </xf>
    <xf numFmtId="0" fontId="37" fillId="0" borderId="0" xfId="2" applyFont="1" applyAlignment="1">
      <alignment horizontal="left" vertical="center"/>
    </xf>
    <xf numFmtId="0" fontId="39" fillId="0" borderId="0" xfId="2" applyFont="1" applyAlignment="1">
      <alignment horizontal="left" vertical="center" shrinkToFit="1"/>
    </xf>
    <xf numFmtId="0" fontId="40" fillId="0" borderId="0" xfId="2" applyFont="1" applyAlignment="1">
      <alignment horizontal="left" vertical="center" shrinkToFit="1"/>
    </xf>
    <xf numFmtId="0" fontId="34" fillId="0" borderId="0" xfId="2" quotePrefix="1" applyFont="1" applyAlignment="1">
      <alignment horizontal="center" vertical="center" shrinkToFit="1"/>
    </xf>
    <xf numFmtId="0" fontId="34" fillId="0" borderId="0" xfId="2" applyFont="1" applyAlignment="1">
      <alignment horizontal="center" vertical="center"/>
    </xf>
    <xf numFmtId="0" fontId="34" fillId="0" borderId="0" xfId="2" quotePrefix="1" applyFont="1" applyAlignment="1">
      <alignment horizontal="center" vertical="center"/>
    </xf>
    <xf numFmtId="0" fontId="39" fillId="0" borderId="0" xfId="2" applyFont="1" applyAlignment="1">
      <alignment vertical="center" shrinkToFit="1"/>
    </xf>
    <xf numFmtId="0" fontId="34" fillId="0" borderId="0" xfId="2" applyFont="1" applyAlignment="1">
      <alignment horizontal="center" vertical="center" shrinkToFit="1"/>
    </xf>
    <xf numFmtId="0" fontId="39" fillId="0" borderId="0" xfId="2" applyFont="1" applyAlignment="1">
      <alignment horizontal="center" vertical="center" shrinkToFit="1"/>
    </xf>
    <xf numFmtId="0" fontId="40" fillId="0" borderId="0" xfId="2" applyFont="1" applyAlignment="1">
      <alignment horizontal="left" vertical="center"/>
    </xf>
    <xf numFmtId="0" fontId="30" fillId="0" borderId="0" xfId="2">
      <alignment vertical="center"/>
    </xf>
    <xf numFmtId="0" fontId="41" fillId="0" borderId="0" xfId="2" applyFont="1" applyAlignment="1">
      <alignment vertical="center" shrinkToFi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textRotation="255" shrinkToFi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textRotation="255" wrapText="1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>
      <alignment vertical="center"/>
    </xf>
    <xf numFmtId="0" fontId="6" fillId="0" borderId="42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44" xfId="0" applyFont="1" applyBorder="1">
      <alignment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56" fontId="6" fillId="0" borderId="39" xfId="0" applyNumberFormat="1" applyFont="1" applyBorder="1" applyAlignment="1">
      <alignment vertical="center" shrinkToFit="1"/>
    </xf>
    <xf numFmtId="56" fontId="6" fillId="0" borderId="35" xfId="0" applyNumberFormat="1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6" fillId="0" borderId="39" xfId="0" applyFont="1" applyBorder="1" applyAlignment="1">
      <alignment horizontal="center" vertical="center" shrinkToFit="1"/>
    </xf>
    <xf numFmtId="56" fontId="6" fillId="0" borderId="34" xfId="0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0" borderId="0" xfId="0" applyFont="1" applyAlignment="1">
      <alignment horizontal="center" vertical="top"/>
    </xf>
    <xf numFmtId="0" fontId="11" fillId="0" borderId="42" xfId="0" applyFont="1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1" fillId="0" borderId="0" xfId="2" applyFont="1" applyAlignment="1">
      <alignment horizontal="center" vertical="center" wrapText="1" shrinkToFit="1"/>
    </xf>
    <xf numFmtId="0" fontId="31" fillId="0" borderId="0" xfId="2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5" fillId="5" borderId="6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19" fillId="3" borderId="12" xfId="0" applyFont="1" applyFill="1" applyBorder="1" applyAlignment="1">
      <alignment horizontal="center" vertical="center" textRotation="255" shrinkToFit="1"/>
    </xf>
    <xf numFmtId="0" fontId="19" fillId="3" borderId="9" xfId="0" applyFont="1" applyFill="1" applyBorder="1" applyAlignment="1">
      <alignment horizontal="center" vertical="center" textRotation="255" shrinkToFit="1"/>
    </xf>
    <xf numFmtId="0" fontId="19" fillId="3" borderId="7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23" fillId="0" borderId="18" xfId="0" applyFont="1" applyBorder="1" applyAlignment="1">
      <alignment horizontal="center" vertical="center" textRotation="255" shrinkToFit="1"/>
    </xf>
    <xf numFmtId="0" fontId="23" fillId="0" borderId="19" xfId="0" applyFont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1" xfId="0" applyFont="1" applyBorder="1" applyAlignment="1">
      <alignment horizontal="center" vertical="center" textRotation="255" shrinkToFit="1"/>
    </xf>
    <xf numFmtId="0" fontId="23" fillId="0" borderId="22" xfId="0" applyFont="1" applyBorder="1" applyAlignment="1">
      <alignment horizontal="center" vertical="center" textRotation="255" shrinkToFit="1"/>
    </xf>
    <xf numFmtId="0" fontId="23" fillId="0" borderId="23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/>
    </xf>
    <xf numFmtId="0" fontId="19" fillId="3" borderId="6" xfId="0" applyFont="1" applyFill="1" applyBorder="1" applyAlignment="1">
      <alignment horizontal="center" vertical="center" textRotation="255" shrinkToFit="1"/>
    </xf>
    <xf numFmtId="0" fontId="5" fillId="3" borderId="6" xfId="0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center" vertical="center" textRotation="255" shrinkToFit="1"/>
    </xf>
    <xf numFmtId="0" fontId="19" fillId="0" borderId="12" xfId="0" applyFont="1" applyBorder="1" applyAlignment="1">
      <alignment horizontal="center" vertical="center" textRotation="255" shrinkToFit="1"/>
    </xf>
    <xf numFmtId="0" fontId="19" fillId="0" borderId="9" xfId="0" applyFont="1" applyBorder="1" applyAlignment="1">
      <alignment horizontal="center" vertical="center" textRotation="255" shrinkToFit="1"/>
    </xf>
    <xf numFmtId="0" fontId="19" fillId="0" borderId="7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56" fontId="0" fillId="0" borderId="16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56" fontId="2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top" shrinkToFit="1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textRotation="255" shrinkToFit="1"/>
    </xf>
    <xf numFmtId="0" fontId="44" fillId="0" borderId="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distributed" textRotation="255" shrinkToFi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top" textRotation="255" wrapText="1"/>
    </xf>
    <xf numFmtId="0" fontId="4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19" fillId="0" borderId="0" xfId="0" applyFont="1" applyAlignment="1">
      <alignment horizontal="center" vertical="top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textRotation="255" shrinkToFit="1"/>
    </xf>
    <xf numFmtId="0" fontId="5" fillId="0" borderId="0" xfId="0" applyFont="1" applyAlignment="1">
      <alignment horizontal="center" vertical="top" textRotation="255" wrapText="1" shrinkToFit="1"/>
    </xf>
    <xf numFmtId="0" fontId="19" fillId="0" borderId="6" xfId="0" applyFont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shrinkToFit="1"/>
    </xf>
    <xf numFmtId="0" fontId="45" fillId="3" borderId="6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43" fillId="0" borderId="6" xfId="0" applyFont="1" applyBorder="1" applyAlignment="1">
      <alignment horizontal="center" vertical="center" wrapText="1" shrinkToFit="1"/>
    </xf>
    <xf numFmtId="0" fontId="46" fillId="0" borderId="6" xfId="0" applyFont="1" applyBorder="1" applyAlignment="1">
      <alignment horizontal="center" vertical="center" wrapText="1" shrinkToFi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 textRotation="255" wrapText="1" shrinkToFit="1"/>
    </xf>
    <xf numFmtId="0" fontId="19" fillId="0" borderId="0" xfId="0" applyFont="1" applyAlignment="1">
      <alignment horizontal="center" vertical="top" textRotation="255" wrapText="1" shrinkToFit="1"/>
    </xf>
    <xf numFmtId="0" fontId="4" fillId="0" borderId="0" xfId="0" applyFont="1" applyAlignment="1">
      <alignment horizontal="center" vertical="top" textRotation="255" wrapText="1" shrinkToFit="1"/>
    </xf>
    <xf numFmtId="0" fontId="43" fillId="3" borderId="0" xfId="0" applyFont="1" applyFill="1" applyAlignment="1">
      <alignment horizontal="center" vertical="top" textRotation="255" wrapText="1" shrinkToFit="1"/>
    </xf>
    <xf numFmtId="0" fontId="0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47" fillId="3" borderId="0" xfId="0" applyFont="1" applyFill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wrapText="1" shrinkToFit="1"/>
    </xf>
    <xf numFmtId="0" fontId="1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 textRotation="255" wrapText="1" shrinkToFit="1"/>
    </xf>
    <xf numFmtId="0" fontId="43" fillId="0" borderId="0" xfId="0" applyFont="1" applyAlignment="1">
      <alignment horizontal="center" vertical="top" textRotation="255" wrapText="1" shrinkToFit="1"/>
    </xf>
    <xf numFmtId="0" fontId="45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5" fillId="3" borderId="0" xfId="0" applyFont="1" applyFill="1" applyAlignment="1">
      <alignment horizontal="center" vertical="top" textRotation="255" wrapText="1" shrinkToFit="1"/>
    </xf>
    <xf numFmtId="0" fontId="4" fillId="3" borderId="0" xfId="0" applyFont="1" applyFill="1" applyAlignment="1">
      <alignment horizontal="center" vertical="top" textRotation="255" shrinkToFit="1"/>
    </xf>
    <xf numFmtId="0" fontId="49" fillId="0" borderId="0" xfId="0" applyFont="1" applyAlignment="1">
      <alignment horizontal="center" vertical="top" textRotation="255" wrapText="1" shrinkToFit="1"/>
    </xf>
    <xf numFmtId="0" fontId="19" fillId="3" borderId="0" xfId="0" applyFont="1" applyFill="1" applyAlignment="1">
      <alignment horizontal="center" vertical="top" textRotation="255" wrapText="1" shrinkToFit="1"/>
    </xf>
    <xf numFmtId="0" fontId="50" fillId="0" borderId="6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43" fillId="3" borderId="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top" textRotation="255" shrinkToFit="1"/>
    </xf>
    <xf numFmtId="0" fontId="6" fillId="3" borderId="6" xfId="0" applyFont="1" applyFill="1" applyBorder="1" applyAlignment="1">
      <alignment horizontal="center" vertical="top" textRotation="255" shrinkToFit="1"/>
    </xf>
    <xf numFmtId="0" fontId="51" fillId="0" borderId="6" xfId="0" applyFont="1" applyBorder="1" applyAlignment="1">
      <alignment horizontal="center" vertical="top" textRotation="255" wrapText="1" shrinkToFit="1"/>
    </xf>
    <xf numFmtId="0" fontId="51" fillId="3" borderId="6" xfId="0" applyFont="1" applyFill="1" applyBorder="1" applyAlignment="1">
      <alignment horizontal="center" vertical="top" textRotation="255" wrapText="1" shrinkToFit="1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top" textRotation="255" wrapText="1" shrinkToFit="1"/>
    </xf>
    <xf numFmtId="0" fontId="6" fillId="3" borderId="6" xfId="0" applyFont="1" applyFill="1" applyBorder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center" wrapText="1" shrinkToFit="1"/>
    </xf>
    <xf numFmtId="0" fontId="51" fillId="3" borderId="0" xfId="0" applyFont="1" applyFill="1" applyAlignment="1">
      <alignment horizontal="center" vertical="center" wrapText="1" shrinkToFit="1"/>
    </xf>
    <xf numFmtId="0" fontId="6" fillId="5" borderId="0" xfId="0" applyFont="1" applyFill="1" applyAlignment="1">
      <alignment horizontal="center" vertical="center" shrinkToFit="1"/>
    </xf>
    <xf numFmtId="0" fontId="6" fillId="0" borderId="6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1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 wrapText="1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4" fillId="3" borderId="0" xfId="0" applyFont="1" applyFill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0" fillId="0" borderId="39" xfId="0" applyBorder="1">
      <alignment vertical="center"/>
    </xf>
    <xf numFmtId="0" fontId="19" fillId="5" borderId="6" xfId="0" applyFont="1" applyFill="1" applyBorder="1" applyAlignment="1">
      <alignment horizontal="center" vertical="center" textRotation="255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19" fillId="5" borderId="12" xfId="0" applyFont="1" applyFill="1" applyBorder="1" applyAlignment="1">
      <alignment horizontal="center" vertical="center" textRotation="255" shrinkToFit="1"/>
    </xf>
    <xf numFmtId="0" fontId="19" fillId="5" borderId="9" xfId="0" applyFont="1" applyFill="1" applyBorder="1" applyAlignment="1">
      <alignment horizontal="center" vertical="center" textRotation="255" shrinkToFit="1"/>
    </xf>
    <xf numFmtId="0" fontId="19" fillId="5" borderId="7" xfId="0" applyFont="1" applyFill="1" applyBorder="1" applyAlignment="1">
      <alignment horizontal="center" vertical="center" textRotation="255" shrinkToFit="1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11" fillId="0" borderId="39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vertical="center" textRotation="255" wrapText="1"/>
    </xf>
    <xf numFmtId="0" fontId="4" fillId="3" borderId="6" xfId="0" applyFont="1" applyFill="1" applyBorder="1" applyAlignment="1">
      <alignment horizontal="center" vertical="top" textRotation="255" wrapText="1"/>
    </xf>
    <xf numFmtId="0" fontId="5" fillId="3" borderId="6" xfId="0" applyFont="1" applyFill="1" applyBorder="1" applyAlignment="1">
      <alignment horizontal="center" vertical="top" textRotation="255" wrapText="1"/>
    </xf>
    <xf numFmtId="0" fontId="1" fillId="5" borderId="12" xfId="1" applyFill="1" applyBorder="1">
      <alignment vertical="center"/>
    </xf>
    <xf numFmtId="0" fontId="1" fillId="5" borderId="7" xfId="1" applyFill="1" applyBorder="1">
      <alignment vertical="center"/>
    </xf>
    <xf numFmtId="0" fontId="11" fillId="0" borderId="42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9</xdr:row>
      <xdr:rowOff>19050</xdr:rowOff>
    </xdr:from>
    <xdr:to>
      <xdr:col>24</xdr:col>
      <xdr:colOff>158750</xdr:colOff>
      <xdr:row>40</xdr:row>
      <xdr:rowOff>82550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5D1EAD2B-F84A-4429-95E5-F2A526DA8FE7}"/>
            </a:ext>
          </a:extLst>
        </xdr:cNvPr>
        <xdr:cNvSpPr/>
      </xdr:nvSpPr>
      <xdr:spPr>
        <a:xfrm>
          <a:off x="4857750" y="1803400"/>
          <a:ext cx="1409700" cy="40005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1/7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7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8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9</a:t>
          </a:r>
          <a:r>
            <a:rPr kumimoji="1" lang="ja-JP" altLang="en-US" sz="800"/>
            <a:t>試合　</a:t>
          </a:r>
          <a:r>
            <a:rPr kumimoji="1" lang="en-US" altLang="ja-JP" sz="800"/>
            <a:t>14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   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1/21</a:t>
          </a:r>
        </a:p>
        <a:p>
          <a:pPr algn="l"/>
          <a:r>
            <a:rPr kumimoji="1" lang="ja-JP" altLang="en-US" sz="800"/>
            <a:t>　決勝戦　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206375</xdr:colOff>
      <xdr:row>4</xdr:row>
      <xdr:rowOff>31750</xdr:rowOff>
    </xdr:from>
    <xdr:to>
      <xdr:col>12</xdr:col>
      <xdr:colOff>206375</xdr:colOff>
      <xdr:row>5</xdr:row>
      <xdr:rowOff>15875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D7014DB3-158C-E1EE-3C0C-1B464FC9DEA4}"/>
            </a:ext>
          </a:extLst>
        </xdr:cNvPr>
        <xdr:cNvCxnSpPr/>
      </xdr:nvCxnSpPr>
      <xdr:spPr>
        <a:xfrm>
          <a:off x="5349875" y="1571625"/>
          <a:ext cx="0" cy="3333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showGridLines="0" topLeftCell="A118" zoomScale="188" zoomScaleNormal="130" zoomScaleSheetLayoutView="100" workbookViewId="0">
      <selection activeCell="B131" sqref="B131"/>
    </sheetView>
  </sheetViews>
  <sheetFormatPr defaultColWidth="9" defaultRowHeight="16.2"/>
  <cols>
    <col min="1" max="1" width="5" style="182" customWidth="1"/>
    <col min="2" max="2" width="9" style="182"/>
    <col min="3" max="3" width="4.44140625" style="165" customWidth="1"/>
    <col min="4" max="4" width="49.109375" style="166" bestFit="1" customWidth="1"/>
    <col min="5" max="5" width="0.109375" style="181" customWidth="1"/>
    <col min="6" max="6" width="30.6640625" style="166" customWidth="1"/>
    <col min="7" max="7" width="9" style="182"/>
    <col min="8" max="8" width="36.33203125" style="182" customWidth="1"/>
    <col min="9" max="16384" width="9" style="182"/>
  </cols>
  <sheetData>
    <row r="1" spans="1:6" s="164" customFormat="1" ht="48" customHeight="1">
      <c r="C1" s="284" t="s">
        <v>280</v>
      </c>
      <c r="D1" s="285"/>
      <c r="E1" s="285"/>
      <c r="F1" s="285"/>
    </row>
    <row r="2" spans="1:6" s="168" customFormat="1" ht="20.100000000000001" customHeight="1">
      <c r="C2" s="165"/>
      <c r="D2" s="166"/>
      <c r="E2" s="167"/>
      <c r="F2" s="166"/>
    </row>
    <row r="3" spans="1:6" s="168" customFormat="1" ht="20.100000000000001" customHeight="1">
      <c r="C3" s="169" t="s">
        <v>281</v>
      </c>
      <c r="D3" s="166"/>
      <c r="E3" s="167"/>
      <c r="F3" s="166"/>
    </row>
    <row r="4" spans="1:6" s="168" customFormat="1" ht="20.100000000000001" customHeight="1">
      <c r="A4">
        <f>COUNTIF(B:B,B4)</f>
        <v>1</v>
      </c>
      <c r="B4" s="185" t="s">
        <v>529</v>
      </c>
      <c r="C4" s="170">
        <v>1</v>
      </c>
      <c r="D4" s="166" t="s">
        <v>282</v>
      </c>
      <c r="E4" s="166" t="s">
        <v>283</v>
      </c>
      <c r="F4" s="171" t="s">
        <v>284</v>
      </c>
    </row>
    <row r="5" spans="1:6" s="168" customFormat="1" ht="20.100000000000001" customHeight="1">
      <c r="A5">
        <f t="shared" ref="A5:A19" si="0">COUNTIF(B:B,B5)</f>
        <v>1</v>
      </c>
      <c r="B5" s="185" t="s">
        <v>530</v>
      </c>
      <c r="C5" s="170">
        <v>2</v>
      </c>
      <c r="D5" s="166" t="s">
        <v>285</v>
      </c>
      <c r="E5" s="166" t="s">
        <v>286</v>
      </c>
      <c r="F5" s="171" t="s">
        <v>287</v>
      </c>
    </row>
    <row r="6" spans="1:6" s="168" customFormat="1" ht="20.100000000000001" customHeight="1">
      <c r="A6">
        <f t="shared" si="0"/>
        <v>1</v>
      </c>
      <c r="B6" s="185" t="s">
        <v>531</v>
      </c>
      <c r="C6" s="170">
        <v>3</v>
      </c>
      <c r="D6" s="166" t="s">
        <v>288</v>
      </c>
      <c r="E6" s="166" t="s">
        <v>289</v>
      </c>
      <c r="F6" s="171" t="s">
        <v>290</v>
      </c>
    </row>
    <row r="7" spans="1:6" s="168" customFormat="1" ht="20.100000000000001" customHeight="1">
      <c r="A7">
        <f t="shared" si="0"/>
        <v>1</v>
      </c>
      <c r="B7" s="185" t="s">
        <v>532</v>
      </c>
      <c r="C7" s="170">
        <v>4</v>
      </c>
      <c r="D7" s="166" t="s">
        <v>291</v>
      </c>
      <c r="E7" s="166" t="s">
        <v>292</v>
      </c>
      <c r="F7" s="171" t="s">
        <v>293</v>
      </c>
    </row>
    <row r="8" spans="1:6" s="168" customFormat="1" ht="20.100000000000001" customHeight="1">
      <c r="A8">
        <f t="shared" si="0"/>
        <v>1</v>
      </c>
      <c r="B8" s="185" t="s">
        <v>533</v>
      </c>
      <c r="C8" s="170">
        <v>5</v>
      </c>
      <c r="D8" s="166" t="s">
        <v>294</v>
      </c>
      <c r="E8" s="166" t="s">
        <v>295</v>
      </c>
      <c r="F8" s="171" t="s">
        <v>296</v>
      </c>
    </row>
    <row r="9" spans="1:6" s="168" customFormat="1" ht="20.100000000000001" customHeight="1">
      <c r="A9">
        <f t="shared" si="0"/>
        <v>1</v>
      </c>
      <c r="B9" s="185" t="s">
        <v>534</v>
      </c>
      <c r="C9" s="170">
        <v>6</v>
      </c>
      <c r="D9" s="166" t="s">
        <v>297</v>
      </c>
      <c r="E9" s="166" t="s">
        <v>298</v>
      </c>
      <c r="F9" s="171" t="s">
        <v>299</v>
      </c>
    </row>
    <row r="10" spans="1:6" s="168" customFormat="1" ht="20.100000000000001" customHeight="1">
      <c r="A10">
        <f t="shared" si="0"/>
        <v>1</v>
      </c>
      <c r="B10" s="185" t="s">
        <v>535</v>
      </c>
      <c r="C10" s="170">
        <v>7</v>
      </c>
      <c r="D10" s="166" t="s">
        <v>300</v>
      </c>
      <c r="E10" s="166" t="s">
        <v>301</v>
      </c>
      <c r="F10" s="171" t="s">
        <v>302</v>
      </c>
    </row>
    <row r="11" spans="1:6" s="168" customFormat="1" ht="20.100000000000001" customHeight="1">
      <c r="A11">
        <f t="shared" si="0"/>
        <v>1</v>
      </c>
      <c r="B11" s="185" t="s">
        <v>536</v>
      </c>
      <c r="C11" s="170">
        <v>8</v>
      </c>
      <c r="D11" s="166" t="s">
        <v>303</v>
      </c>
      <c r="E11" s="166" t="s">
        <v>304</v>
      </c>
      <c r="F11" s="171" t="s">
        <v>305</v>
      </c>
    </row>
    <row r="12" spans="1:6" s="168" customFormat="1" ht="20.100000000000001" customHeight="1">
      <c r="A12">
        <f t="shared" si="0"/>
        <v>1</v>
      </c>
      <c r="B12" s="185" t="s">
        <v>537</v>
      </c>
      <c r="C12" s="170">
        <v>9</v>
      </c>
      <c r="D12" s="166" t="s">
        <v>306</v>
      </c>
      <c r="E12" s="166" t="s">
        <v>307</v>
      </c>
      <c r="F12" s="171" t="s">
        <v>308</v>
      </c>
    </row>
    <row r="13" spans="1:6" s="168" customFormat="1" ht="20.100000000000001" customHeight="1">
      <c r="A13">
        <f t="shared" si="0"/>
        <v>1</v>
      </c>
      <c r="B13" s="185" t="s">
        <v>538</v>
      </c>
      <c r="C13" s="170">
        <v>10</v>
      </c>
      <c r="D13" s="166" t="s">
        <v>309</v>
      </c>
      <c r="E13" s="166" t="s">
        <v>310</v>
      </c>
      <c r="F13" s="171" t="s">
        <v>311</v>
      </c>
    </row>
    <row r="14" spans="1:6" s="168" customFormat="1" ht="20.100000000000001" customHeight="1">
      <c r="A14">
        <f t="shared" si="0"/>
        <v>1</v>
      </c>
      <c r="B14" s="185" t="s">
        <v>539</v>
      </c>
      <c r="C14" s="170">
        <v>11</v>
      </c>
      <c r="D14" s="166" t="s">
        <v>312</v>
      </c>
      <c r="E14" s="166" t="s">
        <v>313</v>
      </c>
      <c r="F14" s="171" t="s">
        <v>314</v>
      </c>
    </row>
    <row r="15" spans="1:6" s="168" customFormat="1" ht="20.100000000000001" customHeight="1">
      <c r="A15">
        <f t="shared" si="0"/>
        <v>1</v>
      </c>
      <c r="B15" s="185" t="s">
        <v>540</v>
      </c>
      <c r="C15" s="170">
        <v>12</v>
      </c>
      <c r="D15" s="166" t="s">
        <v>315</v>
      </c>
      <c r="E15" s="166" t="s">
        <v>316</v>
      </c>
      <c r="F15" s="171" t="s">
        <v>317</v>
      </c>
    </row>
    <row r="16" spans="1:6" s="168" customFormat="1" ht="20.100000000000001" customHeight="1">
      <c r="A16">
        <f t="shared" si="0"/>
        <v>1</v>
      </c>
      <c r="B16" s="185" t="s">
        <v>541</v>
      </c>
      <c r="C16" s="170">
        <v>13</v>
      </c>
      <c r="D16" s="166" t="s">
        <v>528</v>
      </c>
      <c r="E16" s="166" t="s">
        <v>318</v>
      </c>
      <c r="F16" s="171" t="s">
        <v>319</v>
      </c>
    </row>
    <row r="17" spans="1:6" s="168" customFormat="1" ht="20.100000000000001" customHeight="1">
      <c r="A17">
        <f t="shared" si="0"/>
        <v>1</v>
      </c>
      <c r="B17" s="185" t="s">
        <v>542</v>
      </c>
      <c r="C17" s="170">
        <v>14</v>
      </c>
      <c r="D17" s="166" t="s">
        <v>320</v>
      </c>
      <c r="E17" s="166" t="s">
        <v>321</v>
      </c>
      <c r="F17" s="171" t="s">
        <v>322</v>
      </c>
    </row>
    <row r="18" spans="1:6" s="168" customFormat="1" ht="20.100000000000001" customHeight="1">
      <c r="A18">
        <f t="shared" si="0"/>
        <v>1</v>
      </c>
      <c r="B18" s="185" t="s">
        <v>543</v>
      </c>
      <c r="C18" s="170">
        <v>15</v>
      </c>
      <c r="D18" s="166" t="s">
        <v>323</v>
      </c>
      <c r="E18" s="166" t="s">
        <v>324</v>
      </c>
      <c r="F18" s="171" t="s">
        <v>325</v>
      </c>
    </row>
    <row r="19" spans="1:6" s="168" customFormat="1" ht="20.100000000000001" customHeight="1">
      <c r="A19">
        <f t="shared" si="0"/>
        <v>1</v>
      </c>
      <c r="B19" s="185" t="s">
        <v>544</v>
      </c>
      <c r="C19" s="170">
        <v>16</v>
      </c>
      <c r="D19" s="166" t="s">
        <v>326</v>
      </c>
      <c r="E19" s="166" t="s">
        <v>327</v>
      </c>
      <c r="F19" s="171" t="s">
        <v>328</v>
      </c>
    </row>
    <row r="20" spans="1:6" s="168" customFormat="1" ht="20.100000000000001" customHeight="1">
      <c r="C20" s="165"/>
      <c r="D20" s="166"/>
      <c r="E20" s="167"/>
      <c r="F20" s="166"/>
    </row>
    <row r="21" spans="1:6" s="168" customFormat="1" ht="20.100000000000001" customHeight="1">
      <c r="C21" s="172" t="s">
        <v>329</v>
      </c>
      <c r="D21" s="173"/>
      <c r="E21" s="174"/>
      <c r="F21" s="171"/>
    </row>
    <row r="22" spans="1:6" s="168" customFormat="1" ht="20.100000000000001" customHeight="1">
      <c r="A22">
        <f t="shared" ref="A22:A31" si="1">COUNTIF(B:B,B22)</f>
        <v>1</v>
      </c>
      <c r="B22" s="185" t="s">
        <v>545</v>
      </c>
      <c r="C22" s="175">
        <v>1</v>
      </c>
      <c r="D22" s="166" t="s">
        <v>330</v>
      </c>
      <c r="E22" s="166" t="s">
        <v>331</v>
      </c>
      <c r="F22" s="166"/>
    </row>
    <row r="23" spans="1:6" s="168" customFormat="1" ht="20.100000000000001" customHeight="1">
      <c r="A23">
        <f t="shared" si="1"/>
        <v>1</v>
      </c>
      <c r="B23" s="185" t="s">
        <v>546</v>
      </c>
      <c r="C23" s="175">
        <v>2</v>
      </c>
      <c r="D23" s="166" t="s">
        <v>332</v>
      </c>
      <c r="E23" s="166" t="s">
        <v>333</v>
      </c>
      <c r="F23" s="166"/>
    </row>
    <row r="24" spans="1:6" s="168" customFormat="1" ht="20.100000000000001" customHeight="1">
      <c r="A24">
        <f t="shared" si="1"/>
        <v>1</v>
      </c>
      <c r="B24" s="185" t="s">
        <v>547</v>
      </c>
      <c r="C24" s="175">
        <v>3</v>
      </c>
      <c r="D24" s="166" t="s">
        <v>334</v>
      </c>
      <c r="E24" s="166" t="s">
        <v>335</v>
      </c>
      <c r="F24" s="166"/>
    </row>
    <row r="25" spans="1:6" s="168" customFormat="1" ht="20.100000000000001" customHeight="1">
      <c r="A25">
        <f t="shared" si="1"/>
        <v>1</v>
      </c>
      <c r="B25" s="185" t="s">
        <v>548</v>
      </c>
      <c r="C25" s="175">
        <v>4</v>
      </c>
      <c r="D25" s="166" t="s">
        <v>336</v>
      </c>
      <c r="E25" s="166" t="s">
        <v>337</v>
      </c>
      <c r="F25" s="166"/>
    </row>
    <row r="26" spans="1:6" s="168" customFormat="1" ht="20.100000000000001" customHeight="1">
      <c r="A26">
        <f t="shared" si="1"/>
        <v>1</v>
      </c>
      <c r="B26" s="185" t="s">
        <v>549</v>
      </c>
      <c r="C26" s="175">
        <v>5</v>
      </c>
      <c r="D26" s="166" t="s">
        <v>338</v>
      </c>
      <c r="E26" s="166" t="s">
        <v>339</v>
      </c>
      <c r="F26" s="166"/>
    </row>
    <row r="27" spans="1:6" s="168" customFormat="1" ht="20.100000000000001" customHeight="1">
      <c r="A27">
        <f t="shared" si="1"/>
        <v>1</v>
      </c>
      <c r="B27" s="185" t="s">
        <v>550</v>
      </c>
      <c r="C27" s="175">
        <v>6</v>
      </c>
      <c r="D27" s="166" t="s">
        <v>340</v>
      </c>
      <c r="E27" s="166" t="s">
        <v>341</v>
      </c>
      <c r="F27" s="166"/>
    </row>
    <row r="28" spans="1:6" s="168" customFormat="1" ht="20.100000000000001" customHeight="1">
      <c r="A28">
        <f t="shared" si="1"/>
        <v>1</v>
      </c>
      <c r="B28" s="185" t="s">
        <v>551</v>
      </c>
      <c r="C28" s="175">
        <v>7</v>
      </c>
      <c r="D28" s="166" t="s">
        <v>342</v>
      </c>
      <c r="E28" s="166" t="s">
        <v>343</v>
      </c>
      <c r="F28" s="166"/>
    </row>
    <row r="29" spans="1:6" s="168" customFormat="1" ht="20.100000000000001" customHeight="1">
      <c r="A29">
        <f t="shared" si="1"/>
        <v>1</v>
      </c>
      <c r="B29" s="185" t="s">
        <v>552</v>
      </c>
      <c r="C29" s="175">
        <v>8</v>
      </c>
      <c r="D29" s="166" t="s">
        <v>344</v>
      </c>
      <c r="E29" s="166" t="s">
        <v>345</v>
      </c>
      <c r="F29" s="166"/>
    </row>
    <row r="30" spans="1:6" s="168" customFormat="1" ht="20.100000000000001" customHeight="1">
      <c r="A30">
        <f t="shared" si="1"/>
        <v>1</v>
      </c>
      <c r="B30" s="185" t="s">
        <v>553</v>
      </c>
      <c r="C30" s="175">
        <v>9</v>
      </c>
      <c r="D30" s="166" t="s">
        <v>346</v>
      </c>
      <c r="E30" s="166" t="s">
        <v>347</v>
      </c>
      <c r="F30" s="166"/>
    </row>
    <row r="31" spans="1:6" s="168" customFormat="1" ht="20.100000000000001" customHeight="1">
      <c r="A31">
        <f t="shared" si="1"/>
        <v>1</v>
      </c>
      <c r="B31" s="185" t="s">
        <v>554</v>
      </c>
      <c r="C31" s="175">
        <v>10</v>
      </c>
      <c r="D31" s="166" t="s">
        <v>348</v>
      </c>
      <c r="E31" s="166" t="s">
        <v>349</v>
      </c>
      <c r="F31" s="166"/>
    </row>
    <row r="32" spans="1:6" s="168" customFormat="1" ht="20.100000000000001" customHeight="1">
      <c r="C32" s="176"/>
      <c r="D32" s="166"/>
      <c r="E32" s="166"/>
      <c r="F32" s="166"/>
    </row>
    <row r="33" spans="1:6" s="168" customFormat="1" ht="20.100000000000001" customHeight="1">
      <c r="C33" s="172" t="s">
        <v>350</v>
      </c>
      <c r="D33" s="166"/>
      <c r="E33" s="166"/>
      <c r="F33" s="166"/>
    </row>
    <row r="34" spans="1:6" s="168" customFormat="1" ht="20.100000000000001" customHeight="1">
      <c r="A34">
        <f t="shared" ref="A34:A44" si="2">COUNTIF(B:B,B34)</f>
        <v>1</v>
      </c>
      <c r="B34" s="185" t="s">
        <v>555</v>
      </c>
      <c r="C34" s="175">
        <v>1</v>
      </c>
      <c r="D34" s="166" t="s">
        <v>351</v>
      </c>
      <c r="E34" s="166" t="s">
        <v>352</v>
      </c>
      <c r="F34" s="166"/>
    </row>
    <row r="35" spans="1:6" s="168" customFormat="1" ht="20.100000000000001" customHeight="1">
      <c r="A35">
        <f t="shared" si="2"/>
        <v>1</v>
      </c>
      <c r="B35" s="185" t="s">
        <v>556</v>
      </c>
      <c r="C35" s="175">
        <v>2</v>
      </c>
      <c r="D35" s="166" t="s">
        <v>353</v>
      </c>
      <c r="E35" s="166" t="s">
        <v>354</v>
      </c>
      <c r="F35" s="166"/>
    </row>
    <row r="36" spans="1:6" s="168" customFormat="1" ht="20.100000000000001" customHeight="1">
      <c r="A36">
        <f t="shared" si="2"/>
        <v>1</v>
      </c>
      <c r="B36" s="185" t="s">
        <v>557</v>
      </c>
      <c r="C36" s="175">
        <v>3</v>
      </c>
      <c r="D36" s="166" t="s">
        <v>355</v>
      </c>
      <c r="E36" s="166" t="s">
        <v>356</v>
      </c>
      <c r="F36" s="166"/>
    </row>
    <row r="37" spans="1:6" s="168" customFormat="1" ht="20.100000000000001" customHeight="1">
      <c r="A37">
        <f t="shared" si="2"/>
        <v>1</v>
      </c>
      <c r="B37" s="185" t="s">
        <v>558</v>
      </c>
      <c r="C37" s="175">
        <v>4</v>
      </c>
      <c r="D37" s="166" t="s">
        <v>357</v>
      </c>
      <c r="E37" s="166" t="s">
        <v>358</v>
      </c>
      <c r="F37" s="166"/>
    </row>
    <row r="38" spans="1:6" s="168" customFormat="1" ht="20.100000000000001" customHeight="1">
      <c r="A38">
        <f t="shared" si="2"/>
        <v>1</v>
      </c>
      <c r="B38" s="185" t="s">
        <v>559</v>
      </c>
      <c r="C38" s="175">
        <v>5</v>
      </c>
      <c r="D38" s="166" t="s">
        <v>359</v>
      </c>
      <c r="E38" s="166" t="s">
        <v>360</v>
      </c>
      <c r="F38" s="166"/>
    </row>
    <row r="39" spans="1:6" s="168" customFormat="1" ht="20.100000000000001" customHeight="1">
      <c r="A39">
        <f t="shared" si="2"/>
        <v>1</v>
      </c>
      <c r="B39" s="185" t="s">
        <v>560</v>
      </c>
      <c r="C39" s="175">
        <v>6</v>
      </c>
      <c r="D39" s="166" t="s">
        <v>361</v>
      </c>
      <c r="E39" s="166" t="s">
        <v>362</v>
      </c>
      <c r="F39" s="166"/>
    </row>
    <row r="40" spans="1:6" s="168" customFormat="1" ht="20.100000000000001" customHeight="1">
      <c r="A40">
        <f t="shared" si="2"/>
        <v>1</v>
      </c>
      <c r="B40" s="185" t="s">
        <v>561</v>
      </c>
      <c r="C40" s="175">
        <v>7</v>
      </c>
      <c r="D40" s="166" t="s">
        <v>363</v>
      </c>
      <c r="E40" s="166" t="s">
        <v>364</v>
      </c>
      <c r="F40" s="166"/>
    </row>
    <row r="41" spans="1:6" s="168" customFormat="1" ht="20.100000000000001" customHeight="1">
      <c r="A41">
        <f t="shared" si="2"/>
        <v>1</v>
      </c>
      <c r="B41" s="185" t="s">
        <v>562</v>
      </c>
      <c r="C41" s="175">
        <v>8</v>
      </c>
      <c r="D41" s="166" t="s">
        <v>365</v>
      </c>
      <c r="E41" s="166" t="s">
        <v>364</v>
      </c>
      <c r="F41" s="166"/>
    </row>
    <row r="42" spans="1:6" s="168" customFormat="1" ht="20.100000000000001" customHeight="1">
      <c r="A42">
        <f t="shared" si="2"/>
        <v>1</v>
      </c>
      <c r="B42" s="185" t="s">
        <v>564</v>
      </c>
      <c r="C42" s="175">
        <v>9</v>
      </c>
      <c r="D42" s="166" t="s">
        <v>366</v>
      </c>
      <c r="E42" s="166" t="s">
        <v>367</v>
      </c>
      <c r="F42" s="166"/>
    </row>
    <row r="43" spans="1:6" s="168" customFormat="1" ht="20.100000000000001" customHeight="1">
      <c r="A43">
        <f t="shared" si="2"/>
        <v>1</v>
      </c>
      <c r="B43" s="185" t="s">
        <v>565</v>
      </c>
      <c r="C43" s="175">
        <v>10</v>
      </c>
      <c r="D43" s="166" t="s">
        <v>368</v>
      </c>
      <c r="E43" s="166" t="s">
        <v>369</v>
      </c>
      <c r="F43" s="166"/>
    </row>
    <row r="44" spans="1:6" s="168" customFormat="1" ht="20.100000000000001" customHeight="1">
      <c r="A44">
        <f t="shared" si="2"/>
        <v>1</v>
      </c>
      <c r="B44" s="185" t="s">
        <v>566</v>
      </c>
      <c r="C44" s="175">
        <v>11</v>
      </c>
      <c r="D44" s="166" t="s">
        <v>370</v>
      </c>
      <c r="E44" s="166" t="s">
        <v>371</v>
      </c>
      <c r="F44" s="166"/>
    </row>
    <row r="45" spans="1:6" s="168" customFormat="1" ht="20.100000000000001" customHeight="1">
      <c r="C45" s="177"/>
      <c r="D45" s="178"/>
      <c r="E45" s="167"/>
      <c r="F45" s="166"/>
    </row>
    <row r="46" spans="1:6" s="168" customFormat="1" ht="20.100000000000001" customHeight="1">
      <c r="C46" s="172" t="s">
        <v>372</v>
      </c>
      <c r="D46" s="173"/>
      <c r="E46" s="167"/>
      <c r="F46" s="166"/>
    </row>
    <row r="47" spans="1:6" s="168" customFormat="1" ht="20.100000000000001" customHeight="1">
      <c r="A47">
        <f t="shared" ref="A47:A59" si="3">COUNTIF(B:B,B47)</f>
        <v>1</v>
      </c>
      <c r="B47" s="185" t="s">
        <v>567</v>
      </c>
      <c r="C47" s="175">
        <v>1</v>
      </c>
      <c r="D47" s="166" t="s">
        <v>373</v>
      </c>
      <c r="E47" s="166" t="s">
        <v>374</v>
      </c>
      <c r="F47" s="166"/>
    </row>
    <row r="48" spans="1:6" s="168" customFormat="1" ht="20.100000000000001" customHeight="1">
      <c r="A48">
        <f t="shared" si="3"/>
        <v>1</v>
      </c>
      <c r="B48" s="185" t="s">
        <v>568</v>
      </c>
      <c r="C48" s="175">
        <v>2</v>
      </c>
      <c r="D48" s="166" t="s">
        <v>375</v>
      </c>
      <c r="E48" s="166" t="s">
        <v>376</v>
      </c>
      <c r="F48" s="171"/>
    </row>
    <row r="49" spans="1:6" s="168" customFormat="1" ht="20.100000000000001" customHeight="1">
      <c r="A49">
        <f t="shared" si="3"/>
        <v>1</v>
      </c>
      <c r="B49" s="185" t="s">
        <v>569</v>
      </c>
      <c r="C49" s="175">
        <v>3</v>
      </c>
      <c r="D49" s="166" t="s">
        <v>377</v>
      </c>
      <c r="E49" s="166" t="s">
        <v>378</v>
      </c>
      <c r="F49" s="171"/>
    </row>
    <row r="50" spans="1:6" s="168" customFormat="1" ht="20.100000000000001" customHeight="1">
      <c r="A50">
        <f t="shared" si="3"/>
        <v>1</v>
      </c>
      <c r="B50" s="185" t="s">
        <v>570</v>
      </c>
      <c r="C50" s="175">
        <v>4</v>
      </c>
      <c r="D50" s="166" t="s">
        <v>379</v>
      </c>
      <c r="E50" s="166" t="s">
        <v>380</v>
      </c>
      <c r="F50" s="171"/>
    </row>
    <row r="51" spans="1:6" s="168" customFormat="1" ht="20.100000000000001" customHeight="1">
      <c r="A51">
        <f t="shared" si="3"/>
        <v>1</v>
      </c>
      <c r="B51" s="185" t="s">
        <v>571</v>
      </c>
      <c r="C51" s="175">
        <v>5</v>
      </c>
      <c r="D51" s="166" t="s">
        <v>381</v>
      </c>
      <c r="E51" s="166" t="s">
        <v>382</v>
      </c>
      <c r="F51" s="171"/>
    </row>
    <row r="52" spans="1:6" s="168" customFormat="1" ht="20.100000000000001" customHeight="1">
      <c r="A52">
        <f t="shared" si="3"/>
        <v>1</v>
      </c>
      <c r="B52" s="185" t="s">
        <v>572</v>
      </c>
      <c r="C52" s="175">
        <v>6</v>
      </c>
      <c r="D52" s="166" t="s">
        <v>383</v>
      </c>
      <c r="E52" s="166" t="s">
        <v>384</v>
      </c>
      <c r="F52" s="171"/>
    </row>
    <row r="53" spans="1:6" s="168" customFormat="1" ht="20.100000000000001" customHeight="1">
      <c r="A53">
        <f t="shared" si="3"/>
        <v>1</v>
      </c>
      <c r="B53" s="185" t="s">
        <v>573</v>
      </c>
      <c r="C53" s="175">
        <v>7</v>
      </c>
      <c r="D53" s="166" t="s">
        <v>385</v>
      </c>
      <c r="E53" s="166" t="s">
        <v>386</v>
      </c>
      <c r="F53" s="171"/>
    </row>
    <row r="54" spans="1:6" s="168" customFormat="1" ht="20.100000000000001" customHeight="1">
      <c r="A54">
        <f t="shared" si="3"/>
        <v>1</v>
      </c>
      <c r="B54" s="185" t="s">
        <v>574</v>
      </c>
      <c r="C54" s="175">
        <v>8</v>
      </c>
      <c r="D54" s="166" t="s">
        <v>387</v>
      </c>
      <c r="E54" s="166" t="s">
        <v>388</v>
      </c>
      <c r="F54" s="171"/>
    </row>
    <row r="55" spans="1:6" s="168" customFormat="1" ht="20.100000000000001" customHeight="1">
      <c r="A55">
        <f t="shared" si="3"/>
        <v>1</v>
      </c>
      <c r="B55" s="185" t="s">
        <v>575</v>
      </c>
      <c r="C55" s="175">
        <v>9</v>
      </c>
      <c r="D55" s="166" t="s">
        <v>389</v>
      </c>
      <c r="E55" s="166" t="s">
        <v>390</v>
      </c>
      <c r="F55" s="171"/>
    </row>
    <row r="56" spans="1:6" s="168" customFormat="1" ht="20.100000000000001" customHeight="1">
      <c r="A56">
        <f t="shared" si="3"/>
        <v>1</v>
      </c>
      <c r="B56" s="185" t="s">
        <v>576</v>
      </c>
      <c r="C56" s="175">
        <v>10</v>
      </c>
      <c r="D56" s="166" t="s">
        <v>391</v>
      </c>
      <c r="E56" s="166" t="s">
        <v>392</v>
      </c>
      <c r="F56" s="171"/>
    </row>
    <row r="57" spans="1:6" s="168" customFormat="1" ht="20.100000000000001" customHeight="1">
      <c r="A57">
        <f t="shared" si="3"/>
        <v>1</v>
      </c>
      <c r="B57" s="185" t="s">
        <v>577</v>
      </c>
      <c r="C57" s="175">
        <v>11</v>
      </c>
      <c r="D57" s="166" t="s">
        <v>393</v>
      </c>
      <c r="E57" s="166" t="s">
        <v>394</v>
      </c>
      <c r="F57" s="171"/>
    </row>
    <row r="58" spans="1:6" s="168" customFormat="1" ht="20.100000000000001" customHeight="1">
      <c r="A58">
        <f t="shared" si="3"/>
        <v>1</v>
      </c>
      <c r="B58" s="185" t="s">
        <v>578</v>
      </c>
      <c r="C58" s="175">
        <v>12</v>
      </c>
      <c r="D58" s="166" t="s">
        <v>395</v>
      </c>
      <c r="E58" s="166" t="s">
        <v>396</v>
      </c>
      <c r="F58" s="171"/>
    </row>
    <row r="59" spans="1:6" s="168" customFormat="1" ht="20.100000000000001" customHeight="1">
      <c r="A59">
        <f t="shared" si="3"/>
        <v>1</v>
      </c>
      <c r="B59" s="185" t="s">
        <v>579</v>
      </c>
      <c r="C59" s="175">
        <v>13</v>
      </c>
      <c r="D59" s="166" t="s">
        <v>397</v>
      </c>
      <c r="E59" s="166" t="s">
        <v>398</v>
      </c>
      <c r="F59" s="171"/>
    </row>
    <row r="60" spans="1:6" s="168" customFormat="1" ht="20.100000000000001" customHeight="1">
      <c r="C60" s="177"/>
      <c r="D60" s="166"/>
      <c r="E60" s="166"/>
      <c r="F60" s="171"/>
    </row>
    <row r="61" spans="1:6" s="168" customFormat="1" ht="20.100000000000001" customHeight="1">
      <c r="C61" s="172" t="s">
        <v>399</v>
      </c>
      <c r="D61" s="166"/>
      <c r="E61" s="166"/>
      <c r="F61" s="171"/>
    </row>
    <row r="62" spans="1:6" s="168" customFormat="1" ht="20.100000000000001" customHeight="1">
      <c r="A62">
        <f t="shared" ref="A62:A74" si="4">COUNTIF(B:B,B62)</f>
        <v>1</v>
      </c>
      <c r="B62" s="185" t="s">
        <v>580</v>
      </c>
      <c r="C62" s="179">
        <v>1</v>
      </c>
      <c r="D62" s="166" t="s">
        <v>400</v>
      </c>
      <c r="E62" s="166" t="s">
        <v>401</v>
      </c>
      <c r="F62" s="171"/>
    </row>
    <row r="63" spans="1:6" s="168" customFormat="1" ht="20.100000000000001" customHeight="1">
      <c r="A63">
        <f t="shared" si="4"/>
        <v>1</v>
      </c>
      <c r="B63" s="185" t="s">
        <v>581</v>
      </c>
      <c r="C63" s="175">
        <v>2</v>
      </c>
      <c r="D63" s="166" t="s">
        <v>402</v>
      </c>
      <c r="E63" s="166" t="s">
        <v>403</v>
      </c>
      <c r="F63" s="171"/>
    </row>
    <row r="64" spans="1:6" s="168" customFormat="1" ht="20.100000000000001" customHeight="1">
      <c r="A64">
        <f t="shared" si="4"/>
        <v>1</v>
      </c>
      <c r="B64" s="185" t="s">
        <v>582</v>
      </c>
      <c r="C64" s="175">
        <v>3</v>
      </c>
      <c r="D64" s="166" t="s">
        <v>404</v>
      </c>
      <c r="E64" s="166" t="s">
        <v>405</v>
      </c>
      <c r="F64" s="171"/>
    </row>
    <row r="65" spans="1:6" s="168" customFormat="1" ht="20.100000000000001" customHeight="1">
      <c r="A65">
        <f t="shared" si="4"/>
        <v>1</v>
      </c>
      <c r="B65" s="185" t="s">
        <v>583</v>
      </c>
      <c r="C65" s="179">
        <v>4</v>
      </c>
      <c r="D65" s="166" t="s">
        <v>406</v>
      </c>
      <c r="E65" s="166" t="s">
        <v>407</v>
      </c>
      <c r="F65" s="171"/>
    </row>
    <row r="66" spans="1:6" s="168" customFormat="1" ht="20.100000000000001" customHeight="1">
      <c r="A66">
        <f t="shared" si="4"/>
        <v>1</v>
      </c>
      <c r="B66" s="185" t="s">
        <v>584</v>
      </c>
      <c r="C66" s="175">
        <v>5</v>
      </c>
      <c r="D66" s="166" t="s">
        <v>408</v>
      </c>
      <c r="E66" s="166" t="s">
        <v>409</v>
      </c>
      <c r="F66" s="171"/>
    </row>
    <row r="67" spans="1:6" s="168" customFormat="1" ht="20.100000000000001" customHeight="1">
      <c r="A67">
        <f t="shared" si="4"/>
        <v>1</v>
      </c>
      <c r="B67" s="185" t="s">
        <v>585</v>
      </c>
      <c r="C67" s="175">
        <v>6</v>
      </c>
      <c r="D67" s="166" t="s">
        <v>410</v>
      </c>
      <c r="E67" s="166" t="s">
        <v>411</v>
      </c>
      <c r="F67" s="171"/>
    </row>
    <row r="68" spans="1:6" s="168" customFormat="1" ht="20.100000000000001" customHeight="1">
      <c r="A68">
        <f t="shared" si="4"/>
        <v>1</v>
      </c>
      <c r="B68" s="185" t="s">
        <v>586</v>
      </c>
      <c r="C68" s="179">
        <v>7</v>
      </c>
      <c r="D68" s="166" t="s">
        <v>412</v>
      </c>
      <c r="E68" s="166" t="s">
        <v>413</v>
      </c>
      <c r="F68" s="171"/>
    </row>
    <row r="69" spans="1:6" s="168" customFormat="1" ht="20.100000000000001" customHeight="1">
      <c r="A69">
        <f t="shared" si="4"/>
        <v>1</v>
      </c>
      <c r="B69" s="185" t="s">
        <v>587</v>
      </c>
      <c r="C69" s="175">
        <v>8</v>
      </c>
      <c r="D69" s="166" t="s">
        <v>414</v>
      </c>
      <c r="E69" s="166" t="s">
        <v>415</v>
      </c>
      <c r="F69" s="171"/>
    </row>
    <row r="70" spans="1:6" s="168" customFormat="1" ht="20.100000000000001" customHeight="1">
      <c r="A70">
        <f t="shared" si="4"/>
        <v>1</v>
      </c>
      <c r="B70" s="185" t="s">
        <v>588</v>
      </c>
      <c r="C70" s="175">
        <v>9</v>
      </c>
      <c r="D70" s="166" t="s">
        <v>416</v>
      </c>
      <c r="E70" s="166" t="s">
        <v>417</v>
      </c>
      <c r="F70" s="171"/>
    </row>
    <row r="71" spans="1:6" s="168" customFormat="1" ht="20.100000000000001" customHeight="1">
      <c r="A71">
        <f t="shared" si="4"/>
        <v>1</v>
      </c>
      <c r="B71" s="185" t="s">
        <v>589</v>
      </c>
      <c r="C71" s="179">
        <v>10</v>
      </c>
      <c r="D71" s="166" t="s">
        <v>418</v>
      </c>
      <c r="E71" s="166" t="s">
        <v>419</v>
      </c>
      <c r="F71" s="171"/>
    </row>
    <row r="72" spans="1:6" s="168" customFormat="1" ht="20.100000000000001" customHeight="1">
      <c r="A72">
        <f t="shared" si="4"/>
        <v>1</v>
      </c>
      <c r="B72" s="185" t="s">
        <v>590</v>
      </c>
      <c r="C72" s="175">
        <v>11</v>
      </c>
      <c r="D72" s="166" t="s">
        <v>420</v>
      </c>
      <c r="E72" s="166" t="s">
        <v>421</v>
      </c>
      <c r="F72" s="171"/>
    </row>
    <row r="73" spans="1:6" s="168" customFormat="1" ht="20.100000000000001" customHeight="1">
      <c r="A73">
        <f t="shared" si="4"/>
        <v>1</v>
      </c>
      <c r="B73" s="185" t="s">
        <v>591</v>
      </c>
      <c r="C73" s="175">
        <v>12</v>
      </c>
      <c r="D73" s="166" t="s">
        <v>422</v>
      </c>
      <c r="E73" s="166" t="s">
        <v>423</v>
      </c>
      <c r="F73" s="171"/>
    </row>
    <row r="74" spans="1:6" s="168" customFormat="1" ht="20.100000000000001" customHeight="1">
      <c r="A74">
        <f t="shared" si="4"/>
        <v>1</v>
      </c>
      <c r="B74" s="185" t="s">
        <v>592</v>
      </c>
      <c r="C74" s="179">
        <v>13</v>
      </c>
      <c r="D74" s="166" t="s">
        <v>424</v>
      </c>
      <c r="E74" s="166" t="s">
        <v>425</v>
      </c>
      <c r="F74" s="171"/>
    </row>
    <row r="75" spans="1:6" s="168" customFormat="1" ht="20.100000000000001" customHeight="1">
      <c r="C75" s="176"/>
      <c r="D75" s="166"/>
      <c r="E75" s="166"/>
      <c r="F75" s="171"/>
    </row>
    <row r="76" spans="1:6" s="168" customFormat="1" ht="20.100000000000001" customHeight="1">
      <c r="C76" s="172" t="s">
        <v>426</v>
      </c>
      <c r="D76" s="178"/>
      <c r="E76" s="174"/>
      <c r="F76" s="171"/>
    </row>
    <row r="77" spans="1:6" s="168" customFormat="1" ht="20.100000000000001" customHeight="1">
      <c r="A77">
        <f t="shared" ref="A77:A93" si="5">COUNTIF(B:B,B77)</f>
        <v>1</v>
      </c>
      <c r="B77" s="185" t="s">
        <v>593</v>
      </c>
      <c r="C77" s="175">
        <v>1</v>
      </c>
      <c r="D77" s="166" t="s">
        <v>427</v>
      </c>
      <c r="E77" s="166" t="s">
        <v>428</v>
      </c>
      <c r="F77" s="171"/>
    </row>
    <row r="78" spans="1:6" s="168" customFormat="1" ht="20.100000000000001" customHeight="1">
      <c r="A78">
        <f t="shared" si="5"/>
        <v>1</v>
      </c>
      <c r="B78" s="185" t="s">
        <v>594</v>
      </c>
      <c r="C78" s="175">
        <v>2</v>
      </c>
      <c r="D78" s="166" t="s">
        <v>429</v>
      </c>
      <c r="E78" s="166" t="s">
        <v>430</v>
      </c>
      <c r="F78" s="171"/>
    </row>
    <row r="79" spans="1:6" s="168" customFormat="1" ht="20.100000000000001" customHeight="1">
      <c r="A79">
        <f t="shared" si="5"/>
        <v>1</v>
      </c>
      <c r="B79" s="185" t="s">
        <v>595</v>
      </c>
      <c r="C79" s="175">
        <v>3</v>
      </c>
      <c r="D79" s="166" t="s">
        <v>431</v>
      </c>
      <c r="E79" s="166" t="s">
        <v>432</v>
      </c>
      <c r="F79" s="171"/>
    </row>
    <row r="80" spans="1:6" s="168" customFormat="1" ht="20.100000000000001" customHeight="1">
      <c r="A80">
        <f t="shared" si="5"/>
        <v>1</v>
      </c>
      <c r="B80" s="185" t="s">
        <v>596</v>
      </c>
      <c r="C80" s="175">
        <v>4</v>
      </c>
      <c r="D80" s="166" t="s">
        <v>433</v>
      </c>
      <c r="E80" s="166" t="s">
        <v>434</v>
      </c>
      <c r="F80" s="171"/>
    </row>
    <row r="81" spans="1:6" s="168" customFormat="1" ht="20.100000000000001" customHeight="1">
      <c r="A81">
        <f t="shared" si="5"/>
        <v>1</v>
      </c>
      <c r="B81" s="185" t="s">
        <v>597</v>
      </c>
      <c r="C81" s="175">
        <v>5</v>
      </c>
      <c r="D81" s="166" t="s">
        <v>435</v>
      </c>
      <c r="E81" s="166" t="s">
        <v>436</v>
      </c>
      <c r="F81" s="171"/>
    </row>
    <row r="82" spans="1:6" s="168" customFormat="1" ht="20.100000000000001" customHeight="1">
      <c r="A82">
        <f t="shared" si="5"/>
        <v>1</v>
      </c>
      <c r="B82" s="185" t="s">
        <v>598</v>
      </c>
      <c r="C82" s="175">
        <v>6</v>
      </c>
      <c r="D82" s="166" t="s">
        <v>437</v>
      </c>
      <c r="E82" s="166" t="s">
        <v>438</v>
      </c>
      <c r="F82" s="171"/>
    </row>
    <row r="83" spans="1:6" s="168" customFormat="1" ht="20.100000000000001" customHeight="1">
      <c r="A83">
        <f t="shared" si="5"/>
        <v>1</v>
      </c>
      <c r="B83" s="185" t="s">
        <v>599</v>
      </c>
      <c r="C83" s="175">
        <v>7</v>
      </c>
      <c r="D83" s="166" t="s">
        <v>439</v>
      </c>
      <c r="E83" s="166" t="s">
        <v>440</v>
      </c>
      <c r="F83" s="171"/>
    </row>
    <row r="84" spans="1:6" s="168" customFormat="1" ht="20.100000000000001" customHeight="1">
      <c r="A84">
        <f t="shared" si="5"/>
        <v>1</v>
      </c>
      <c r="B84" s="185" t="s">
        <v>600</v>
      </c>
      <c r="C84" s="175">
        <v>8</v>
      </c>
      <c r="D84" s="166" t="s">
        <v>441</v>
      </c>
      <c r="E84" s="166" t="s">
        <v>442</v>
      </c>
      <c r="F84" s="171"/>
    </row>
    <row r="85" spans="1:6" s="168" customFormat="1" ht="20.100000000000001" customHeight="1">
      <c r="A85">
        <f t="shared" si="5"/>
        <v>1</v>
      </c>
      <c r="B85" s="185" t="s">
        <v>601</v>
      </c>
      <c r="C85" s="175">
        <v>9</v>
      </c>
      <c r="D85" s="166" t="s">
        <v>443</v>
      </c>
      <c r="E85" s="166" t="s">
        <v>444</v>
      </c>
      <c r="F85" s="171"/>
    </row>
    <row r="86" spans="1:6" s="168" customFormat="1" ht="20.100000000000001" customHeight="1">
      <c r="A86">
        <f t="shared" si="5"/>
        <v>1</v>
      </c>
      <c r="B86" s="185" t="s">
        <v>602</v>
      </c>
      <c r="C86" s="175">
        <v>10</v>
      </c>
      <c r="D86" s="166" t="s">
        <v>445</v>
      </c>
      <c r="E86" s="166" t="s">
        <v>446</v>
      </c>
      <c r="F86" s="166"/>
    </row>
    <row r="87" spans="1:6" s="168" customFormat="1" ht="20.100000000000001" customHeight="1">
      <c r="A87">
        <f t="shared" si="5"/>
        <v>1</v>
      </c>
      <c r="B87" s="185" t="s">
        <v>603</v>
      </c>
      <c r="C87" s="175">
        <v>11</v>
      </c>
      <c r="D87" s="166" t="s">
        <v>447</v>
      </c>
      <c r="E87" s="166" t="s">
        <v>448</v>
      </c>
      <c r="F87" s="166"/>
    </row>
    <row r="88" spans="1:6" s="168" customFormat="1" ht="20.100000000000001" customHeight="1">
      <c r="A88">
        <f t="shared" si="5"/>
        <v>1</v>
      </c>
      <c r="B88" s="185" t="s">
        <v>604</v>
      </c>
      <c r="C88" s="175">
        <v>12</v>
      </c>
      <c r="D88" s="166" t="s">
        <v>449</v>
      </c>
      <c r="E88" s="166" t="s">
        <v>450</v>
      </c>
      <c r="F88" s="166"/>
    </row>
    <row r="89" spans="1:6" s="168" customFormat="1" ht="20.100000000000001" customHeight="1">
      <c r="A89">
        <f t="shared" si="5"/>
        <v>1</v>
      </c>
      <c r="B89" s="185" t="s">
        <v>605</v>
      </c>
      <c r="C89" s="175">
        <v>13</v>
      </c>
      <c r="D89" s="166" t="s">
        <v>451</v>
      </c>
      <c r="E89" s="166" t="s">
        <v>452</v>
      </c>
      <c r="F89" s="166"/>
    </row>
    <row r="90" spans="1:6" s="168" customFormat="1" ht="20.100000000000001" customHeight="1">
      <c r="A90">
        <f t="shared" si="5"/>
        <v>1</v>
      </c>
      <c r="B90" s="185" t="s">
        <v>606</v>
      </c>
      <c r="C90" s="175">
        <v>14</v>
      </c>
      <c r="D90" s="166" t="s">
        <v>453</v>
      </c>
      <c r="E90" s="166" t="s">
        <v>454</v>
      </c>
      <c r="F90" s="166"/>
    </row>
    <row r="91" spans="1:6" s="168" customFormat="1" ht="20.100000000000001" customHeight="1">
      <c r="A91">
        <f t="shared" si="5"/>
        <v>1</v>
      </c>
      <c r="B91" s="185" t="s">
        <v>607</v>
      </c>
      <c r="C91" s="175">
        <v>15</v>
      </c>
      <c r="D91" s="166" t="s">
        <v>455</v>
      </c>
      <c r="E91" s="166" t="s">
        <v>456</v>
      </c>
      <c r="F91" s="166"/>
    </row>
    <row r="92" spans="1:6" s="168" customFormat="1" ht="20.100000000000001" customHeight="1">
      <c r="A92">
        <f t="shared" si="5"/>
        <v>1</v>
      </c>
      <c r="B92" s="185" t="s">
        <v>608</v>
      </c>
      <c r="C92" s="175">
        <v>16</v>
      </c>
      <c r="D92" s="166" t="s">
        <v>457</v>
      </c>
      <c r="E92" s="166" t="s">
        <v>458</v>
      </c>
      <c r="F92" s="166"/>
    </row>
    <row r="93" spans="1:6" s="168" customFormat="1" ht="20.100000000000001" customHeight="1">
      <c r="A93">
        <f t="shared" si="5"/>
        <v>1</v>
      </c>
      <c r="B93" s="185" t="s">
        <v>609</v>
      </c>
      <c r="C93" s="175">
        <v>17</v>
      </c>
      <c r="D93" s="166" t="s">
        <v>459</v>
      </c>
      <c r="E93" s="166" t="s">
        <v>460</v>
      </c>
      <c r="F93" s="166"/>
    </row>
    <row r="94" spans="1:6" s="168" customFormat="1" ht="20.100000000000001" customHeight="1">
      <c r="C94" s="177"/>
      <c r="D94" s="178"/>
      <c r="E94" s="174"/>
      <c r="F94" s="166"/>
    </row>
    <row r="95" spans="1:6" s="168" customFormat="1" ht="20.100000000000001" customHeight="1">
      <c r="C95" s="172" t="s">
        <v>461</v>
      </c>
      <c r="D95" s="180"/>
      <c r="E95" s="174"/>
      <c r="F95" s="166"/>
    </row>
    <row r="96" spans="1:6" s="168" customFormat="1" ht="20.100000000000001" customHeight="1">
      <c r="A96">
        <f t="shared" ref="A96:A109" si="6">COUNTIF(B:B,B96)</f>
        <v>1</v>
      </c>
      <c r="B96" s="185" t="s">
        <v>563</v>
      </c>
      <c r="C96" s="175">
        <v>1</v>
      </c>
      <c r="D96" s="166" t="s">
        <v>462</v>
      </c>
      <c r="E96" s="166" t="s">
        <v>463</v>
      </c>
      <c r="F96" s="166"/>
    </row>
    <row r="97" spans="1:6" s="168" customFormat="1" ht="20.100000000000001" customHeight="1">
      <c r="A97">
        <f t="shared" si="6"/>
        <v>1</v>
      </c>
      <c r="B97" s="185" t="s">
        <v>610</v>
      </c>
      <c r="C97" s="175">
        <v>2</v>
      </c>
      <c r="D97" s="166" t="s">
        <v>464</v>
      </c>
      <c r="E97" s="166" t="s">
        <v>465</v>
      </c>
      <c r="F97" s="166"/>
    </row>
    <row r="98" spans="1:6" s="168" customFormat="1" ht="20.100000000000001" customHeight="1">
      <c r="A98">
        <f t="shared" si="6"/>
        <v>1</v>
      </c>
      <c r="B98" s="185" t="s">
        <v>611</v>
      </c>
      <c r="C98" s="175">
        <v>3</v>
      </c>
      <c r="D98" s="166" t="s">
        <v>466</v>
      </c>
      <c r="E98" s="166" t="s">
        <v>467</v>
      </c>
      <c r="F98" s="166"/>
    </row>
    <row r="99" spans="1:6" s="168" customFormat="1" ht="20.100000000000001" customHeight="1">
      <c r="A99">
        <f t="shared" si="6"/>
        <v>1</v>
      </c>
      <c r="B99" s="185" t="s">
        <v>612</v>
      </c>
      <c r="C99" s="175">
        <v>4</v>
      </c>
      <c r="D99" s="166" t="s">
        <v>468</v>
      </c>
      <c r="E99" s="166" t="s">
        <v>469</v>
      </c>
      <c r="F99" s="166"/>
    </row>
    <row r="100" spans="1:6" s="168" customFormat="1" ht="20.100000000000001" customHeight="1">
      <c r="A100">
        <f t="shared" si="6"/>
        <v>1</v>
      </c>
      <c r="B100" s="185" t="s">
        <v>613</v>
      </c>
      <c r="C100" s="175">
        <v>5</v>
      </c>
      <c r="D100" s="166" t="s">
        <v>470</v>
      </c>
      <c r="E100" s="166" t="s">
        <v>471</v>
      </c>
      <c r="F100" s="166"/>
    </row>
    <row r="101" spans="1:6" s="168" customFormat="1" ht="20.100000000000001" customHeight="1">
      <c r="A101">
        <f t="shared" si="6"/>
        <v>1</v>
      </c>
      <c r="B101" s="185" t="s">
        <v>614</v>
      </c>
      <c r="C101" s="175">
        <v>6</v>
      </c>
      <c r="D101" s="166" t="s">
        <v>472</v>
      </c>
      <c r="E101" s="166" t="s">
        <v>473</v>
      </c>
      <c r="F101" s="166"/>
    </row>
    <row r="102" spans="1:6" s="168" customFormat="1" ht="20.100000000000001" customHeight="1">
      <c r="A102">
        <f t="shared" si="6"/>
        <v>1</v>
      </c>
      <c r="B102" s="185" t="s">
        <v>615</v>
      </c>
      <c r="C102" s="175">
        <v>7</v>
      </c>
      <c r="D102" s="166" t="s">
        <v>474</v>
      </c>
      <c r="E102" s="166" t="s">
        <v>475</v>
      </c>
      <c r="F102" s="166"/>
    </row>
    <row r="103" spans="1:6" s="168" customFormat="1" ht="20.100000000000001" customHeight="1">
      <c r="A103">
        <f t="shared" si="6"/>
        <v>1</v>
      </c>
      <c r="B103" s="185" t="s">
        <v>616</v>
      </c>
      <c r="C103" s="175">
        <v>8</v>
      </c>
      <c r="D103" s="166" t="s">
        <v>476</v>
      </c>
      <c r="E103" s="166" t="s">
        <v>477</v>
      </c>
      <c r="F103" s="166"/>
    </row>
    <row r="104" spans="1:6" s="168" customFormat="1" ht="20.100000000000001" customHeight="1">
      <c r="A104">
        <f t="shared" si="6"/>
        <v>1</v>
      </c>
      <c r="B104" s="185" t="s">
        <v>617</v>
      </c>
      <c r="C104" s="175">
        <v>9</v>
      </c>
      <c r="D104" s="166" t="s">
        <v>478</v>
      </c>
      <c r="E104" s="166" t="s">
        <v>479</v>
      </c>
      <c r="F104" s="166"/>
    </row>
    <row r="105" spans="1:6" s="168" customFormat="1" ht="20.100000000000001" customHeight="1">
      <c r="A105">
        <f t="shared" si="6"/>
        <v>1</v>
      </c>
      <c r="B105" s="185" t="s">
        <v>618</v>
      </c>
      <c r="C105" s="175">
        <v>10</v>
      </c>
      <c r="D105" s="166" t="s">
        <v>480</v>
      </c>
      <c r="E105" s="166" t="s">
        <v>481</v>
      </c>
      <c r="F105" s="166"/>
    </row>
    <row r="106" spans="1:6" s="168" customFormat="1" ht="20.100000000000001" customHeight="1">
      <c r="A106">
        <f t="shared" si="6"/>
        <v>1</v>
      </c>
      <c r="B106" s="185" t="s">
        <v>619</v>
      </c>
      <c r="C106" s="175">
        <v>11</v>
      </c>
      <c r="D106" s="166" t="s">
        <v>482</v>
      </c>
      <c r="E106" s="166" t="s">
        <v>483</v>
      </c>
      <c r="F106" s="166"/>
    </row>
    <row r="107" spans="1:6" s="168" customFormat="1" ht="20.100000000000001" customHeight="1">
      <c r="A107">
        <f t="shared" si="6"/>
        <v>1</v>
      </c>
      <c r="B107" s="185" t="s">
        <v>620</v>
      </c>
      <c r="C107" s="175">
        <v>12</v>
      </c>
      <c r="D107" s="166" t="s">
        <v>484</v>
      </c>
      <c r="E107" s="166" t="s">
        <v>485</v>
      </c>
      <c r="F107" s="166"/>
    </row>
    <row r="108" spans="1:6" s="168" customFormat="1" ht="20.100000000000001" customHeight="1">
      <c r="A108">
        <f t="shared" si="6"/>
        <v>1</v>
      </c>
      <c r="B108" s="185" t="s">
        <v>621</v>
      </c>
      <c r="C108" s="175">
        <v>13</v>
      </c>
      <c r="D108" s="166" t="s">
        <v>486</v>
      </c>
      <c r="E108" s="166" t="s">
        <v>487</v>
      </c>
      <c r="F108" s="166"/>
    </row>
    <row r="109" spans="1:6" s="168" customFormat="1" ht="20.100000000000001" customHeight="1">
      <c r="A109">
        <f t="shared" si="6"/>
        <v>1</v>
      </c>
      <c r="B109" s="185" t="s">
        <v>622</v>
      </c>
      <c r="C109" s="175">
        <v>14</v>
      </c>
      <c r="D109" s="166" t="s">
        <v>488</v>
      </c>
      <c r="E109" s="166" t="s">
        <v>489</v>
      </c>
      <c r="F109" s="166"/>
    </row>
    <row r="110" spans="1:6" s="168" customFormat="1" ht="20.100000000000001" customHeight="1">
      <c r="C110" s="177"/>
      <c r="D110" s="166"/>
      <c r="E110" s="174"/>
      <c r="F110" s="166"/>
    </row>
    <row r="111" spans="1:6" s="168" customFormat="1" ht="20.100000000000001" customHeight="1">
      <c r="C111" s="172" t="s">
        <v>490</v>
      </c>
      <c r="D111" s="180"/>
      <c r="E111" s="174"/>
      <c r="F111" s="166"/>
    </row>
    <row r="112" spans="1:6" s="168" customFormat="1" ht="20.100000000000001" customHeight="1">
      <c r="A112">
        <f t="shared" ref="A112:A130" si="7">COUNTIF(B:B,B112)</f>
        <v>1</v>
      </c>
      <c r="B112" s="185" t="s">
        <v>623</v>
      </c>
      <c r="C112" s="175">
        <v>1</v>
      </c>
      <c r="D112" s="166" t="s">
        <v>491</v>
      </c>
      <c r="E112" s="166" t="s">
        <v>492</v>
      </c>
      <c r="F112" s="166"/>
    </row>
    <row r="113" spans="1:6" s="168" customFormat="1" ht="20.100000000000001" customHeight="1">
      <c r="A113">
        <f t="shared" si="7"/>
        <v>1</v>
      </c>
      <c r="B113" s="185" t="s">
        <v>624</v>
      </c>
      <c r="C113" s="175">
        <v>2</v>
      </c>
      <c r="D113" s="166" t="s">
        <v>493</v>
      </c>
      <c r="E113" s="166" t="s">
        <v>494</v>
      </c>
      <c r="F113" s="166"/>
    </row>
    <row r="114" spans="1:6" s="168" customFormat="1" ht="20.100000000000001" customHeight="1">
      <c r="A114">
        <f t="shared" si="7"/>
        <v>1</v>
      </c>
      <c r="B114" s="185" t="s">
        <v>625</v>
      </c>
      <c r="C114" s="175">
        <v>3</v>
      </c>
      <c r="D114" s="166" t="s">
        <v>495</v>
      </c>
      <c r="E114" s="166" t="s">
        <v>496</v>
      </c>
      <c r="F114" s="166"/>
    </row>
    <row r="115" spans="1:6" s="168" customFormat="1" ht="20.100000000000001" customHeight="1">
      <c r="A115">
        <f t="shared" si="7"/>
        <v>1</v>
      </c>
      <c r="B115" s="185" t="s">
        <v>626</v>
      </c>
      <c r="C115" s="175">
        <v>4</v>
      </c>
      <c r="D115" s="166" t="s">
        <v>497</v>
      </c>
      <c r="E115" s="166" t="s">
        <v>498</v>
      </c>
      <c r="F115" s="166"/>
    </row>
    <row r="116" spans="1:6" s="168" customFormat="1" ht="20.100000000000001" customHeight="1">
      <c r="A116">
        <f t="shared" si="7"/>
        <v>1</v>
      </c>
      <c r="B116" s="185" t="s">
        <v>627</v>
      </c>
      <c r="C116" s="175">
        <v>5</v>
      </c>
      <c r="D116" s="166" t="s">
        <v>499</v>
      </c>
      <c r="E116" s="166" t="s">
        <v>499</v>
      </c>
      <c r="F116" s="166"/>
    </row>
    <row r="117" spans="1:6" s="168" customFormat="1" ht="20.100000000000001" customHeight="1">
      <c r="A117">
        <f t="shared" si="7"/>
        <v>1</v>
      </c>
      <c r="B117" s="185" t="s">
        <v>628</v>
      </c>
      <c r="C117" s="175">
        <v>6</v>
      </c>
      <c r="D117" s="166" t="s">
        <v>500</v>
      </c>
      <c r="E117" s="166" t="s">
        <v>501</v>
      </c>
      <c r="F117" s="166"/>
    </row>
    <row r="118" spans="1:6" s="168" customFormat="1" ht="20.100000000000001" customHeight="1">
      <c r="A118">
        <f t="shared" si="7"/>
        <v>1</v>
      </c>
      <c r="B118" s="185" t="s">
        <v>629</v>
      </c>
      <c r="C118" s="175">
        <v>7</v>
      </c>
      <c r="D118" s="166" t="s">
        <v>502</v>
      </c>
      <c r="E118" s="166" t="s">
        <v>503</v>
      </c>
      <c r="F118" s="166"/>
    </row>
    <row r="119" spans="1:6" s="168" customFormat="1" ht="20.100000000000001" customHeight="1">
      <c r="A119">
        <f t="shared" si="7"/>
        <v>1</v>
      </c>
      <c r="B119" s="185" t="s">
        <v>630</v>
      </c>
      <c r="C119" s="175">
        <v>8</v>
      </c>
      <c r="D119" s="166" t="s">
        <v>504</v>
      </c>
      <c r="E119" s="166" t="s">
        <v>505</v>
      </c>
      <c r="F119" s="166"/>
    </row>
    <row r="120" spans="1:6" s="168" customFormat="1" ht="20.100000000000001" customHeight="1">
      <c r="A120">
        <f t="shared" si="7"/>
        <v>1</v>
      </c>
      <c r="B120" s="185" t="s">
        <v>631</v>
      </c>
      <c r="C120" s="175">
        <v>9</v>
      </c>
      <c r="D120" s="166" t="s">
        <v>506</v>
      </c>
      <c r="E120" s="166" t="s">
        <v>507</v>
      </c>
      <c r="F120" s="166"/>
    </row>
    <row r="121" spans="1:6" s="168" customFormat="1" ht="20.100000000000001" customHeight="1">
      <c r="A121">
        <f t="shared" si="7"/>
        <v>1</v>
      </c>
      <c r="B121" s="185" t="s">
        <v>632</v>
      </c>
      <c r="C121" s="175">
        <v>10</v>
      </c>
      <c r="D121" s="166" t="s">
        <v>508</v>
      </c>
      <c r="E121" s="166" t="s">
        <v>509</v>
      </c>
      <c r="F121" s="166"/>
    </row>
    <row r="122" spans="1:6" s="168" customFormat="1" ht="20.100000000000001" customHeight="1">
      <c r="A122">
        <f t="shared" si="7"/>
        <v>1</v>
      </c>
      <c r="B122" s="185" t="s">
        <v>633</v>
      </c>
      <c r="C122" s="175">
        <v>11</v>
      </c>
      <c r="D122" s="166" t="s">
        <v>510</v>
      </c>
      <c r="E122" s="166" t="s">
        <v>511</v>
      </c>
      <c r="F122" s="166"/>
    </row>
    <row r="123" spans="1:6" s="168" customFormat="1" ht="20.100000000000001" customHeight="1">
      <c r="A123">
        <f t="shared" si="7"/>
        <v>1</v>
      </c>
      <c r="B123" s="185" t="s">
        <v>634</v>
      </c>
      <c r="C123" s="175">
        <v>12</v>
      </c>
      <c r="D123" s="166" t="s">
        <v>512</v>
      </c>
      <c r="E123" s="166" t="s">
        <v>513</v>
      </c>
      <c r="F123" s="166"/>
    </row>
    <row r="124" spans="1:6" s="168" customFormat="1" ht="20.100000000000001" customHeight="1">
      <c r="A124">
        <f t="shared" si="7"/>
        <v>1</v>
      </c>
      <c r="B124" s="185" t="s">
        <v>635</v>
      </c>
      <c r="C124" s="175">
        <v>13</v>
      </c>
      <c r="D124" s="166" t="s">
        <v>514</v>
      </c>
      <c r="E124" s="166" t="s">
        <v>515</v>
      </c>
      <c r="F124" s="166"/>
    </row>
    <row r="125" spans="1:6" s="168" customFormat="1" ht="20.100000000000001" customHeight="1">
      <c r="A125">
        <f t="shared" si="7"/>
        <v>1</v>
      </c>
      <c r="B125" s="185" t="s">
        <v>636</v>
      </c>
      <c r="C125" s="175">
        <v>14</v>
      </c>
      <c r="D125" s="166" t="s">
        <v>516</v>
      </c>
      <c r="E125" s="166" t="s">
        <v>517</v>
      </c>
      <c r="F125" s="166"/>
    </row>
    <row r="126" spans="1:6" s="168" customFormat="1" ht="20.100000000000001" customHeight="1">
      <c r="A126">
        <f t="shared" si="7"/>
        <v>1</v>
      </c>
      <c r="B126" s="185" t="s">
        <v>637</v>
      </c>
      <c r="C126" s="175">
        <v>15</v>
      </c>
      <c r="D126" s="166" t="s">
        <v>518</v>
      </c>
      <c r="E126" s="166" t="s">
        <v>519</v>
      </c>
      <c r="F126" s="166"/>
    </row>
    <row r="127" spans="1:6" s="168" customFormat="1" ht="20.100000000000001" customHeight="1">
      <c r="A127">
        <f t="shared" si="7"/>
        <v>1</v>
      </c>
      <c r="B127" s="185" t="s">
        <v>638</v>
      </c>
      <c r="C127" s="175">
        <v>16</v>
      </c>
      <c r="D127" s="166" t="s">
        <v>520</v>
      </c>
      <c r="E127" s="166" t="s">
        <v>521</v>
      </c>
      <c r="F127" s="166"/>
    </row>
    <row r="128" spans="1:6" s="168" customFormat="1" ht="20.100000000000001" customHeight="1">
      <c r="A128">
        <f t="shared" si="7"/>
        <v>1</v>
      </c>
      <c r="B128" s="185" t="s">
        <v>639</v>
      </c>
      <c r="C128" s="175">
        <v>17</v>
      </c>
      <c r="D128" s="166" t="s">
        <v>522</v>
      </c>
      <c r="E128" s="166" t="s">
        <v>523</v>
      </c>
      <c r="F128" s="166"/>
    </row>
    <row r="129" spans="1:6" s="168" customFormat="1" ht="20.100000000000001" customHeight="1">
      <c r="A129">
        <f t="shared" si="7"/>
        <v>1</v>
      </c>
      <c r="B129" s="185" t="s">
        <v>640</v>
      </c>
      <c r="C129" s="175">
        <v>18</v>
      </c>
      <c r="D129" s="166" t="s">
        <v>524</v>
      </c>
      <c r="E129" s="166" t="s">
        <v>525</v>
      </c>
      <c r="F129" s="166"/>
    </row>
    <row r="130" spans="1:6" s="168" customFormat="1" ht="20.100000000000001" customHeight="1">
      <c r="A130">
        <f t="shared" si="7"/>
        <v>1</v>
      </c>
      <c r="B130" s="185" t="s">
        <v>641</v>
      </c>
      <c r="C130" s="175">
        <v>19</v>
      </c>
      <c r="D130" s="166" t="s">
        <v>526</v>
      </c>
      <c r="E130" s="166" t="s">
        <v>527</v>
      </c>
      <c r="F130" s="166"/>
    </row>
    <row r="131" spans="1:6">
      <c r="C131" s="177"/>
      <c r="D131" s="178"/>
    </row>
    <row r="132" spans="1:6">
      <c r="C132" s="177"/>
      <c r="D132" s="183"/>
    </row>
    <row r="133" spans="1:6">
      <c r="C133" s="177"/>
      <c r="D133" s="183"/>
    </row>
    <row r="134" spans="1:6">
      <c r="C134" s="177"/>
      <c r="D134" s="183"/>
    </row>
    <row r="135" spans="1:6">
      <c r="C135" s="177"/>
      <c r="D135" s="183"/>
    </row>
    <row r="136" spans="1:6">
      <c r="C136" s="177"/>
      <c r="D136" s="183"/>
    </row>
    <row r="137" spans="1:6">
      <c r="C137" s="184"/>
      <c r="D137" s="183"/>
    </row>
    <row r="138" spans="1:6">
      <c r="C138" s="184"/>
      <c r="D138" s="183"/>
    </row>
    <row r="139" spans="1:6">
      <c r="C139" s="184"/>
      <c r="D139" s="183"/>
    </row>
    <row r="140" spans="1:6">
      <c r="C140" s="184"/>
      <c r="D140" s="183"/>
    </row>
    <row r="141" spans="1:6">
      <c r="C141" s="184"/>
      <c r="D141" s="183"/>
    </row>
    <row r="142" spans="1:6">
      <c r="C142" s="184"/>
      <c r="D142" s="183"/>
    </row>
    <row r="143" spans="1:6">
      <c r="C143" s="184"/>
      <c r="D143" s="183"/>
    </row>
    <row r="144" spans="1:6">
      <c r="C144" s="184"/>
      <c r="D144" s="183"/>
    </row>
    <row r="145" spans="3:4">
      <c r="C145" s="184"/>
      <c r="D145" s="183"/>
    </row>
    <row r="146" spans="3:4">
      <c r="C146" s="184"/>
      <c r="D146" s="183"/>
    </row>
    <row r="147" spans="3:4">
      <c r="C147" s="184"/>
      <c r="D147" s="183"/>
    </row>
    <row r="148" spans="3:4">
      <c r="C148" s="184"/>
      <c r="D148" s="183"/>
    </row>
    <row r="149" spans="3:4">
      <c r="C149" s="184"/>
      <c r="D149" s="183"/>
    </row>
    <row r="150" spans="3:4">
      <c r="C150" s="184"/>
      <c r="D150" s="183"/>
    </row>
    <row r="151" spans="3:4">
      <c r="C151" s="184"/>
      <c r="D151" s="183"/>
    </row>
    <row r="152" spans="3:4">
      <c r="C152" s="184"/>
      <c r="D152" s="183"/>
    </row>
    <row r="153" spans="3:4">
      <c r="C153" s="184"/>
      <c r="D153" s="183"/>
    </row>
    <row r="154" spans="3:4">
      <c r="C154" s="184"/>
      <c r="D154" s="183"/>
    </row>
    <row r="155" spans="3:4">
      <c r="C155" s="184"/>
      <c r="D155" s="183"/>
    </row>
    <row r="156" spans="3:4">
      <c r="C156" s="184"/>
      <c r="D156" s="183"/>
    </row>
    <row r="157" spans="3:4">
      <c r="C157" s="184"/>
      <c r="D157" s="183"/>
    </row>
    <row r="158" spans="3:4">
      <c r="C158" s="184"/>
      <c r="D158" s="183"/>
    </row>
    <row r="159" spans="3:4">
      <c r="C159" s="184"/>
      <c r="D159" s="183"/>
    </row>
    <row r="160" spans="3:4">
      <c r="C160" s="184"/>
      <c r="D160" s="183"/>
    </row>
    <row r="161" spans="3:4">
      <c r="C161" s="184"/>
      <c r="D161" s="183"/>
    </row>
    <row r="162" spans="3:4">
      <c r="C162" s="184"/>
      <c r="D162" s="183"/>
    </row>
    <row r="163" spans="3:4">
      <c r="C163" s="184"/>
      <c r="D163" s="183"/>
    </row>
    <row r="164" spans="3:4">
      <c r="C164" s="184"/>
      <c r="D164" s="183"/>
    </row>
    <row r="165" spans="3:4">
      <c r="C165" s="184"/>
      <c r="D165" s="183"/>
    </row>
    <row r="166" spans="3:4">
      <c r="C166" s="184"/>
      <c r="D166" s="183"/>
    </row>
    <row r="167" spans="3:4">
      <c r="C167" s="184"/>
      <c r="D167" s="183"/>
    </row>
    <row r="168" spans="3:4">
      <c r="C168" s="184"/>
      <c r="D168" s="183"/>
    </row>
    <row r="169" spans="3:4">
      <c r="C169" s="184"/>
      <c r="D169" s="183"/>
    </row>
    <row r="170" spans="3:4">
      <c r="C170" s="184"/>
      <c r="D170" s="183"/>
    </row>
    <row r="171" spans="3:4">
      <c r="C171" s="184"/>
      <c r="D171" s="183"/>
    </row>
    <row r="172" spans="3:4">
      <c r="C172" s="184"/>
      <c r="D172" s="183"/>
    </row>
    <row r="173" spans="3:4">
      <c r="C173" s="184"/>
      <c r="D173" s="183"/>
    </row>
    <row r="174" spans="3:4">
      <c r="C174" s="184"/>
      <c r="D174" s="183"/>
    </row>
    <row r="175" spans="3:4">
      <c r="C175" s="184"/>
      <c r="D175" s="183"/>
    </row>
    <row r="176" spans="3:4">
      <c r="C176" s="184"/>
      <c r="D176" s="183"/>
    </row>
    <row r="177" spans="3:4">
      <c r="C177" s="184"/>
      <c r="D177" s="183"/>
    </row>
    <row r="178" spans="3:4">
      <c r="C178" s="184"/>
      <c r="D178" s="183"/>
    </row>
    <row r="179" spans="3:4">
      <c r="C179" s="184"/>
      <c r="D179" s="183"/>
    </row>
    <row r="180" spans="3:4">
      <c r="C180" s="184"/>
      <c r="D180" s="183"/>
    </row>
    <row r="181" spans="3:4">
      <c r="C181" s="184"/>
      <c r="D181" s="183"/>
    </row>
    <row r="182" spans="3:4">
      <c r="C182" s="184"/>
      <c r="D182" s="183"/>
    </row>
    <row r="183" spans="3:4">
      <c r="C183" s="184"/>
      <c r="D183" s="183"/>
    </row>
    <row r="184" spans="3:4">
      <c r="C184" s="184"/>
      <c r="D184" s="183"/>
    </row>
    <row r="185" spans="3:4">
      <c r="C185" s="184"/>
      <c r="D185" s="183"/>
    </row>
    <row r="186" spans="3:4">
      <c r="C186" s="184"/>
      <c r="D186" s="183"/>
    </row>
    <row r="187" spans="3:4">
      <c r="C187" s="184"/>
      <c r="D187" s="183"/>
    </row>
    <row r="188" spans="3:4">
      <c r="C188" s="184"/>
      <c r="D188" s="183"/>
    </row>
    <row r="189" spans="3:4">
      <c r="C189" s="184"/>
      <c r="D189" s="183"/>
    </row>
    <row r="190" spans="3:4">
      <c r="C190" s="184"/>
      <c r="D190" s="183"/>
    </row>
    <row r="191" spans="3:4">
      <c r="C191" s="184"/>
      <c r="D191" s="183"/>
    </row>
    <row r="192" spans="3:4">
      <c r="C192" s="184"/>
      <c r="D192" s="183"/>
    </row>
    <row r="193" spans="3:4">
      <c r="C193" s="184"/>
      <c r="D193" s="183"/>
    </row>
    <row r="194" spans="3:4">
      <c r="C194" s="184"/>
      <c r="D194" s="183"/>
    </row>
    <row r="195" spans="3:4">
      <c r="C195" s="184"/>
      <c r="D195" s="183"/>
    </row>
    <row r="196" spans="3:4">
      <c r="C196" s="184"/>
      <c r="D196" s="183"/>
    </row>
    <row r="197" spans="3:4">
      <c r="C197" s="184"/>
      <c r="D197" s="183"/>
    </row>
    <row r="198" spans="3:4">
      <c r="C198" s="184"/>
      <c r="D198" s="183"/>
    </row>
    <row r="199" spans="3:4">
      <c r="C199" s="184"/>
      <c r="D199" s="183"/>
    </row>
    <row r="200" spans="3:4">
      <c r="C200" s="184"/>
      <c r="D200" s="183"/>
    </row>
    <row r="201" spans="3:4">
      <c r="C201" s="184"/>
      <c r="D201" s="183"/>
    </row>
    <row r="202" spans="3:4">
      <c r="C202" s="184"/>
      <c r="D202" s="183"/>
    </row>
    <row r="203" spans="3:4">
      <c r="C203" s="184"/>
      <c r="D203" s="183"/>
    </row>
    <row r="204" spans="3:4">
      <c r="C204" s="184"/>
      <c r="D204" s="183"/>
    </row>
    <row r="205" spans="3:4">
      <c r="C205" s="184"/>
      <c r="D205" s="183"/>
    </row>
    <row r="206" spans="3:4">
      <c r="C206" s="184"/>
      <c r="D206" s="183"/>
    </row>
    <row r="207" spans="3:4">
      <c r="C207" s="184"/>
      <c r="D207" s="183"/>
    </row>
    <row r="208" spans="3:4">
      <c r="C208" s="184"/>
      <c r="D208" s="183"/>
    </row>
    <row r="209" spans="3:4">
      <c r="C209" s="184"/>
      <c r="D209" s="183"/>
    </row>
    <row r="210" spans="3:4">
      <c r="C210" s="184"/>
      <c r="D210" s="183"/>
    </row>
    <row r="211" spans="3:4">
      <c r="C211" s="184"/>
      <c r="D211" s="183"/>
    </row>
    <row r="212" spans="3:4">
      <c r="C212" s="184"/>
      <c r="D212" s="183"/>
    </row>
    <row r="213" spans="3:4">
      <c r="C213" s="184"/>
      <c r="D213" s="183"/>
    </row>
    <row r="214" spans="3:4">
      <c r="C214" s="184"/>
      <c r="D214" s="183"/>
    </row>
    <row r="215" spans="3:4">
      <c r="C215" s="184"/>
      <c r="D215" s="183"/>
    </row>
    <row r="216" spans="3:4">
      <c r="C216" s="184"/>
      <c r="D216" s="183"/>
    </row>
    <row r="217" spans="3:4">
      <c r="C217" s="184"/>
      <c r="D217" s="183"/>
    </row>
    <row r="218" spans="3:4">
      <c r="C218" s="184"/>
      <c r="D218" s="183"/>
    </row>
    <row r="219" spans="3:4">
      <c r="C219" s="184"/>
      <c r="D219" s="183"/>
    </row>
    <row r="220" spans="3:4">
      <c r="C220" s="184"/>
      <c r="D220" s="183"/>
    </row>
    <row r="221" spans="3:4">
      <c r="C221" s="184"/>
      <c r="D221" s="183"/>
    </row>
    <row r="222" spans="3:4">
      <c r="C222" s="184"/>
      <c r="D222" s="183"/>
    </row>
    <row r="223" spans="3:4">
      <c r="C223" s="184"/>
      <c r="D223" s="183"/>
    </row>
    <row r="224" spans="3:4">
      <c r="C224" s="184"/>
      <c r="D224" s="183"/>
    </row>
    <row r="225" spans="3:4">
      <c r="C225" s="184"/>
      <c r="D225" s="183"/>
    </row>
    <row r="226" spans="3:4">
      <c r="C226" s="184"/>
      <c r="D226" s="183"/>
    </row>
    <row r="227" spans="3:4">
      <c r="C227" s="184"/>
    </row>
    <row r="228" spans="3:4">
      <c r="C228" s="184"/>
    </row>
    <row r="229" spans="3:4">
      <c r="C229" s="184"/>
    </row>
    <row r="230" spans="3:4">
      <c r="C230" s="184"/>
    </row>
  </sheetData>
  <mergeCells count="1">
    <mergeCell ref="C1:F1"/>
  </mergeCells>
  <phoneticPr fontId="2"/>
  <printOptions horizontalCentered="1"/>
  <pageMargins left="0.31496062992125984" right="0.31496062992125984" top="0.78740157480314965" bottom="0.59055118110236227" header="0" footer="0"/>
  <pageSetup paperSize="9" scale="89" fitToHeight="0" orientation="portrait" r:id="rId1"/>
  <rowBreaks count="1" manualBreakCount="1">
    <brk id="2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89</v>
      </c>
      <c r="U1" s="334"/>
      <c r="V1" s="334"/>
      <c r="W1" s="334"/>
      <c r="X1" s="348" t="str">
        <f>U11組合せ!AP26</f>
        <v>大平運動公園第2多目的広場A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274</v>
      </c>
      <c r="J3" s="334"/>
      <c r="L3" s="72"/>
      <c r="Q3" s="72"/>
      <c r="R3" s="72"/>
      <c r="S3" s="13"/>
      <c r="T3" s="13"/>
      <c r="U3" s="14"/>
      <c r="V3" s="334" t="s">
        <v>275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23"/>
      <c r="X4" s="1"/>
      <c r="Y4" s="1"/>
      <c r="Z4" s="1"/>
    </row>
    <row r="5" spans="1:33" ht="19.5" customHeight="1" thickTop="1">
      <c r="A5" s="1"/>
      <c r="B5" s="1"/>
      <c r="C5" s="1"/>
      <c r="D5" s="52"/>
      <c r="E5" s="135"/>
      <c r="F5" s="135"/>
      <c r="G5" s="15"/>
      <c r="H5" s="52"/>
      <c r="I5" s="15"/>
      <c r="J5" s="218"/>
      <c r="K5" s="221"/>
      <c r="L5" s="224"/>
      <c r="M5" s="218"/>
      <c r="N5" s="218"/>
      <c r="O5" s="217"/>
      <c r="P5" s="1"/>
      <c r="Q5" s="1"/>
      <c r="R5" s="1"/>
      <c r="S5" s="136"/>
      <c r="T5" s="135"/>
      <c r="U5" s="15"/>
      <c r="V5" s="15"/>
      <c r="W5" s="224"/>
      <c r="X5" s="218"/>
      <c r="Y5" s="218"/>
      <c r="Z5" s="217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417" t="str">
        <f>U11組合せ!AN40</f>
        <v>赤見フットボールクラブ</v>
      </c>
      <c r="D7" s="417"/>
      <c r="G7" s="429" t="str">
        <f>U11組合せ!AN38</f>
        <v>ＦＣ真岡２１ファンタジー</v>
      </c>
      <c r="H7" s="429"/>
      <c r="J7" s="4"/>
      <c r="K7" s="338" t="str">
        <f>U11組合せ!AN36</f>
        <v>ＦＣグラシアス</v>
      </c>
      <c r="L7" s="338"/>
      <c r="M7" s="4"/>
      <c r="N7" s="4"/>
      <c r="O7" s="430" t="str">
        <f>U11組合せ!AN34</f>
        <v>栃木ウーヴァＦＣ・Ｕ－１１ホワイト</v>
      </c>
      <c r="P7" s="430"/>
      <c r="R7" s="429" t="str">
        <f>U11組合せ!AN31</f>
        <v>那須野ヶ原ＦＣボンジボーラ</v>
      </c>
      <c r="S7" s="429"/>
      <c r="U7" s="4"/>
      <c r="V7" s="338" t="str">
        <f>U11組合せ!AN29</f>
        <v>藤原ＦＣ</v>
      </c>
      <c r="W7" s="338"/>
      <c r="X7" s="4"/>
      <c r="Y7" s="4"/>
      <c r="Z7" s="405" t="str">
        <f>U11組合せ!AN27</f>
        <v>間東ＦＣミラクルズ</v>
      </c>
      <c r="AA7" s="405"/>
    </row>
    <row r="8" spans="1:33" ht="20.100000000000001" customHeight="1">
      <c r="A8" s="1"/>
      <c r="B8" s="4"/>
      <c r="C8" s="417"/>
      <c r="D8" s="417"/>
      <c r="G8" s="429"/>
      <c r="H8" s="429"/>
      <c r="J8" s="4"/>
      <c r="K8" s="338"/>
      <c r="L8" s="338"/>
      <c r="M8" s="4"/>
      <c r="N8" s="4"/>
      <c r="O8" s="430"/>
      <c r="P8" s="430"/>
      <c r="R8" s="429"/>
      <c r="S8" s="429"/>
      <c r="U8" s="4"/>
      <c r="V8" s="338"/>
      <c r="W8" s="338"/>
      <c r="X8" s="4"/>
      <c r="Y8" s="4"/>
      <c r="Z8" s="405"/>
      <c r="AA8" s="405"/>
    </row>
    <row r="9" spans="1:33" ht="20.100000000000001" customHeight="1">
      <c r="A9" s="1"/>
      <c r="B9" s="4"/>
      <c r="C9" s="417"/>
      <c r="D9" s="417"/>
      <c r="G9" s="429"/>
      <c r="H9" s="429"/>
      <c r="J9" s="4"/>
      <c r="K9" s="338"/>
      <c r="L9" s="338"/>
      <c r="M9" s="4"/>
      <c r="N9" s="4"/>
      <c r="O9" s="430"/>
      <c r="P9" s="430"/>
      <c r="R9" s="429"/>
      <c r="S9" s="429"/>
      <c r="U9" s="4"/>
      <c r="V9" s="338"/>
      <c r="W9" s="338"/>
      <c r="X9" s="4"/>
      <c r="Y9" s="4"/>
      <c r="Z9" s="405"/>
      <c r="AA9" s="405"/>
    </row>
    <row r="10" spans="1:33" ht="20.100000000000001" customHeight="1">
      <c r="A10" s="1"/>
      <c r="B10" s="4"/>
      <c r="C10" s="417"/>
      <c r="D10" s="417"/>
      <c r="G10" s="429"/>
      <c r="H10" s="429"/>
      <c r="J10" s="4"/>
      <c r="K10" s="338"/>
      <c r="L10" s="338"/>
      <c r="M10" s="4"/>
      <c r="N10" s="4"/>
      <c r="O10" s="430"/>
      <c r="P10" s="430"/>
      <c r="R10" s="429"/>
      <c r="S10" s="429"/>
      <c r="U10" s="4"/>
      <c r="V10" s="338"/>
      <c r="W10" s="338"/>
      <c r="X10" s="4"/>
      <c r="Y10" s="4"/>
      <c r="Z10" s="405"/>
      <c r="AA10" s="405"/>
    </row>
    <row r="11" spans="1:33" ht="20.100000000000001" customHeight="1">
      <c r="A11" s="1"/>
      <c r="B11" s="4"/>
      <c r="C11" s="417"/>
      <c r="D11" s="417"/>
      <c r="G11" s="429"/>
      <c r="H11" s="429"/>
      <c r="J11" s="4"/>
      <c r="K11" s="338"/>
      <c r="L11" s="338"/>
      <c r="M11" s="4"/>
      <c r="N11" s="4"/>
      <c r="O11" s="430"/>
      <c r="P11" s="430"/>
      <c r="R11" s="429"/>
      <c r="S11" s="429"/>
      <c r="U11" s="4"/>
      <c r="V11" s="338"/>
      <c r="W11" s="338"/>
      <c r="X11" s="4"/>
      <c r="Y11" s="4"/>
      <c r="Z11" s="405"/>
      <c r="AA11" s="405"/>
    </row>
    <row r="12" spans="1:33" ht="20.100000000000001" customHeight="1">
      <c r="A12" s="1"/>
      <c r="B12" s="4"/>
      <c r="C12" s="417"/>
      <c r="D12" s="417"/>
      <c r="G12" s="429"/>
      <c r="H12" s="429"/>
      <c r="J12" s="4"/>
      <c r="K12" s="338"/>
      <c r="L12" s="338"/>
      <c r="M12" s="4"/>
      <c r="N12" s="4"/>
      <c r="O12" s="430"/>
      <c r="P12" s="430"/>
      <c r="R12" s="429"/>
      <c r="S12" s="429"/>
      <c r="U12" s="4"/>
      <c r="V12" s="338"/>
      <c r="W12" s="338"/>
      <c r="X12" s="4"/>
      <c r="Y12" s="4"/>
      <c r="Z12" s="405"/>
      <c r="AA12" s="405"/>
    </row>
    <row r="13" spans="1:33" ht="20.100000000000001" customHeight="1">
      <c r="A13" s="1"/>
      <c r="B13" s="4"/>
      <c r="C13" s="417"/>
      <c r="D13" s="417"/>
      <c r="G13" s="429"/>
      <c r="H13" s="429"/>
      <c r="J13" s="4"/>
      <c r="K13" s="338"/>
      <c r="L13" s="338"/>
      <c r="M13" s="4"/>
      <c r="N13" s="4"/>
      <c r="O13" s="430"/>
      <c r="P13" s="430"/>
      <c r="R13" s="429"/>
      <c r="S13" s="429"/>
      <c r="U13" s="4"/>
      <c r="V13" s="338"/>
      <c r="W13" s="338"/>
      <c r="X13" s="4"/>
      <c r="Y13" s="4"/>
      <c r="Z13" s="405"/>
      <c r="AA13" s="405"/>
    </row>
    <row r="14" spans="1:33" ht="20.100000000000001" customHeight="1">
      <c r="A14" s="1"/>
      <c r="B14" s="4"/>
      <c r="C14" s="417"/>
      <c r="D14" s="417"/>
      <c r="G14" s="429"/>
      <c r="H14" s="429"/>
      <c r="J14" s="4"/>
      <c r="K14" s="338"/>
      <c r="L14" s="338"/>
      <c r="M14" s="4"/>
      <c r="N14" s="4"/>
      <c r="O14" s="430"/>
      <c r="P14" s="430"/>
      <c r="R14" s="429"/>
      <c r="S14" s="429"/>
      <c r="U14" s="4"/>
      <c r="V14" s="338"/>
      <c r="W14" s="338"/>
      <c r="X14" s="4"/>
      <c r="Y14" s="4"/>
      <c r="Z14" s="405"/>
      <c r="AA14" s="405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361" t="str">
        <f>C7</f>
        <v>赤見フットボールクラブ</v>
      </c>
      <c r="H16" s="361"/>
      <c r="I16" s="361"/>
      <c r="J16" s="361"/>
      <c r="K16" s="361"/>
      <c r="L16" s="361"/>
      <c r="M16" s="361"/>
      <c r="N16" s="337">
        <f>P16+P17</f>
        <v>0</v>
      </c>
      <c r="O16" s="349" t="s">
        <v>186</v>
      </c>
      <c r="P16" s="193">
        <v>0</v>
      </c>
      <c r="Q16" s="193" t="s">
        <v>187</v>
      </c>
      <c r="R16" s="193">
        <v>0</v>
      </c>
      <c r="S16" s="349" t="s">
        <v>188</v>
      </c>
      <c r="T16" s="337">
        <f>R16+R17</f>
        <v>0</v>
      </c>
      <c r="U16" s="361" t="str">
        <f>G7</f>
        <v>ＦＣ真岡２１ファンタジー</v>
      </c>
      <c r="V16" s="361"/>
      <c r="W16" s="361"/>
      <c r="X16" s="361"/>
      <c r="Y16" s="361"/>
      <c r="Z16" s="361"/>
      <c r="AA16" s="361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361"/>
      <c r="H17" s="361"/>
      <c r="I17" s="361"/>
      <c r="J17" s="361"/>
      <c r="K17" s="361"/>
      <c r="L17" s="361"/>
      <c r="M17" s="361"/>
      <c r="N17" s="337"/>
      <c r="O17" s="349"/>
      <c r="P17" s="193">
        <v>0</v>
      </c>
      <c r="Q17" s="193" t="s">
        <v>187</v>
      </c>
      <c r="R17" s="193">
        <v>0</v>
      </c>
      <c r="S17" s="349"/>
      <c r="T17" s="337"/>
      <c r="U17" s="361"/>
      <c r="V17" s="361"/>
      <c r="W17" s="361"/>
      <c r="X17" s="361"/>
      <c r="Y17" s="361"/>
      <c r="Z17" s="361"/>
      <c r="AA17" s="361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45" t="str">
        <f>K7</f>
        <v>ＦＣグラシアス</v>
      </c>
      <c r="H18" s="345"/>
      <c r="I18" s="345"/>
      <c r="J18" s="345"/>
      <c r="K18" s="345"/>
      <c r="L18" s="345"/>
      <c r="M18" s="345"/>
      <c r="N18" s="337">
        <f>P18+P19</f>
        <v>2</v>
      </c>
      <c r="O18" s="349" t="s">
        <v>186</v>
      </c>
      <c r="P18" s="193">
        <v>0</v>
      </c>
      <c r="Q18" s="193" t="s">
        <v>187</v>
      </c>
      <c r="R18" s="193">
        <v>2</v>
      </c>
      <c r="S18" s="349" t="s">
        <v>188</v>
      </c>
      <c r="T18" s="337">
        <f>R18+R19</f>
        <v>3</v>
      </c>
      <c r="U18" s="413" t="str">
        <f>O7</f>
        <v>栃木ウーヴァＦＣ・Ｕ－１１ホワイト</v>
      </c>
      <c r="V18" s="413"/>
      <c r="W18" s="413"/>
      <c r="X18" s="413"/>
      <c r="Y18" s="413"/>
      <c r="Z18" s="413"/>
      <c r="AA18" s="413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45"/>
      <c r="H19" s="345"/>
      <c r="I19" s="345"/>
      <c r="J19" s="345"/>
      <c r="K19" s="345"/>
      <c r="L19" s="345"/>
      <c r="M19" s="345"/>
      <c r="N19" s="337"/>
      <c r="O19" s="349"/>
      <c r="P19" s="193">
        <v>2</v>
      </c>
      <c r="Q19" s="193" t="s">
        <v>187</v>
      </c>
      <c r="R19" s="193">
        <v>1</v>
      </c>
      <c r="S19" s="349"/>
      <c r="T19" s="337"/>
      <c r="U19" s="413"/>
      <c r="V19" s="413"/>
      <c r="W19" s="413"/>
      <c r="X19" s="413"/>
      <c r="Y19" s="413"/>
      <c r="Z19" s="413"/>
      <c r="AA19" s="413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62" t="str">
        <f>R7</f>
        <v>那須野ヶ原ＦＣボンジボーラ</v>
      </c>
      <c r="H20" s="362"/>
      <c r="I20" s="362"/>
      <c r="J20" s="362"/>
      <c r="K20" s="362"/>
      <c r="L20" s="362"/>
      <c r="M20" s="362"/>
      <c r="N20" s="337">
        <f>P20+P21</f>
        <v>3</v>
      </c>
      <c r="O20" s="349" t="s">
        <v>186</v>
      </c>
      <c r="P20" s="193">
        <v>2</v>
      </c>
      <c r="Q20" s="193" t="s">
        <v>187</v>
      </c>
      <c r="R20" s="193">
        <v>0</v>
      </c>
      <c r="S20" s="349" t="s">
        <v>188</v>
      </c>
      <c r="T20" s="337">
        <f>R20+R21</f>
        <v>0</v>
      </c>
      <c r="U20" s="345" t="str">
        <f>V7</f>
        <v>藤原ＦＣ</v>
      </c>
      <c r="V20" s="345"/>
      <c r="W20" s="345"/>
      <c r="X20" s="345"/>
      <c r="Y20" s="345"/>
      <c r="Z20" s="345"/>
      <c r="AA20" s="345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62"/>
      <c r="H21" s="362"/>
      <c r="I21" s="362"/>
      <c r="J21" s="362"/>
      <c r="K21" s="362"/>
      <c r="L21" s="362"/>
      <c r="M21" s="362"/>
      <c r="N21" s="337"/>
      <c r="O21" s="349"/>
      <c r="P21" s="193">
        <v>1</v>
      </c>
      <c r="Q21" s="193" t="s">
        <v>187</v>
      </c>
      <c r="R21" s="193">
        <v>0</v>
      </c>
      <c r="S21" s="349"/>
      <c r="T21" s="337"/>
      <c r="U21" s="345"/>
      <c r="V21" s="345"/>
      <c r="W21" s="345"/>
      <c r="X21" s="345"/>
      <c r="Y21" s="345"/>
      <c r="Z21" s="345"/>
      <c r="AA21" s="345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345" t="str">
        <f>C7</f>
        <v>赤見フットボールクラブ</v>
      </c>
      <c r="H22" s="345"/>
      <c r="I22" s="345"/>
      <c r="J22" s="345"/>
      <c r="K22" s="345"/>
      <c r="L22" s="345"/>
      <c r="M22" s="345"/>
      <c r="N22" s="337">
        <f>P22+P23</f>
        <v>0</v>
      </c>
      <c r="O22" s="349" t="s">
        <v>186</v>
      </c>
      <c r="P22" s="193">
        <v>0</v>
      </c>
      <c r="Q22" s="193" t="s">
        <v>187</v>
      </c>
      <c r="R22" s="193">
        <v>3</v>
      </c>
      <c r="S22" s="349" t="s">
        <v>188</v>
      </c>
      <c r="T22" s="337">
        <f>R22+R23</f>
        <v>5</v>
      </c>
      <c r="U22" s="351" t="str">
        <f>K7</f>
        <v>ＦＣグラシアス</v>
      </c>
      <c r="V22" s="351"/>
      <c r="W22" s="351"/>
      <c r="X22" s="351"/>
      <c r="Y22" s="351"/>
      <c r="Z22" s="351"/>
      <c r="AA22" s="351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345"/>
      <c r="H23" s="345"/>
      <c r="I23" s="345"/>
      <c r="J23" s="345"/>
      <c r="K23" s="345"/>
      <c r="L23" s="345"/>
      <c r="M23" s="345"/>
      <c r="N23" s="337"/>
      <c r="O23" s="349"/>
      <c r="P23" s="193">
        <v>0</v>
      </c>
      <c r="Q23" s="193" t="s">
        <v>187</v>
      </c>
      <c r="R23" s="193">
        <v>2</v>
      </c>
      <c r="S23" s="349"/>
      <c r="T23" s="337"/>
      <c r="U23" s="351"/>
      <c r="V23" s="351"/>
      <c r="W23" s="351"/>
      <c r="X23" s="351"/>
      <c r="Y23" s="351"/>
      <c r="Z23" s="351"/>
      <c r="AA23" s="351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45" t="str">
        <f>G7</f>
        <v>ＦＣ真岡２１ファンタジー</v>
      </c>
      <c r="H24" s="345"/>
      <c r="I24" s="345"/>
      <c r="J24" s="345"/>
      <c r="K24" s="345"/>
      <c r="L24" s="345"/>
      <c r="M24" s="345"/>
      <c r="N24" s="337">
        <f>P24+P25</f>
        <v>1</v>
      </c>
      <c r="O24" s="349" t="s">
        <v>186</v>
      </c>
      <c r="P24" s="193">
        <v>0</v>
      </c>
      <c r="Q24" s="193" t="s">
        <v>187</v>
      </c>
      <c r="R24" s="193">
        <v>2</v>
      </c>
      <c r="S24" s="349" t="s">
        <v>188</v>
      </c>
      <c r="T24" s="337">
        <f>R24+R25</f>
        <v>6</v>
      </c>
      <c r="U24" s="413" t="str">
        <f>O7</f>
        <v>栃木ウーヴァＦＣ・Ｕ－１１ホワイト</v>
      </c>
      <c r="V24" s="413"/>
      <c r="W24" s="413"/>
      <c r="X24" s="413"/>
      <c r="Y24" s="413"/>
      <c r="Z24" s="413"/>
      <c r="AA24" s="413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45"/>
      <c r="H25" s="345"/>
      <c r="I25" s="345"/>
      <c r="J25" s="345"/>
      <c r="K25" s="345"/>
      <c r="L25" s="345"/>
      <c r="M25" s="345"/>
      <c r="N25" s="337"/>
      <c r="O25" s="349"/>
      <c r="P25" s="193">
        <v>1</v>
      </c>
      <c r="Q25" s="193" t="s">
        <v>187</v>
      </c>
      <c r="R25" s="193">
        <v>4</v>
      </c>
      <c r="S25" s="349"/>
      <c r="T25" s="337"/>
      <c r="U25" s="413"/>
      <c r="V25" s="413"/>
      <c r="W25" s="413"/>
      <c r="X25" s="413"/>
      <c r="Y25" s="413"/>
      <c r="Z25" s="413"/>
      <c r="AA25" s="413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46" t="str">
        <f>R7</f>
        <v>那須野ヶ原ＦＣボンジボーラ</v>
      </c>
      <c r="H26" s="346"/>
      <c r="I26" s="346"/>
      <c r="J26" s="346"/>
      <c r="K26" s="346"/>
      <c r="L26" s="346"/>
      <c r="M26" s="346"/>
      <c r="N26" s="337">
        <f>P26+P27</f>
        <v>0</v>
      </c>
      <c r="O26" s="349" t="s">
        <v>186</v>
      </c>
      <c r="P26" s="193">
        <v>0</v>
      </c>
      <c r="Q26" s="193" t="s">
        <v>187</v>
      </c>
      <c r="R26" s="193">
        <v>0</v>
      </c>
      <c r="S26" s="349" t="s">
        <v>188</v>
      </c>
      <c r="T26" s="337">
        <f>R26+R27</f>
        <v>1</v>
      </c>
      <c r="U26" s="351" t="str">
        <f>Z7</f>
        <v>間東ＦＣミラクルズ</v>
      </c>
      <c r="V26" s="351"/>
      <c r="W26" s="351"/>
      <c r="X26" s="351"/>
      <c r="Y26" s="351"/>
      <c r="Z26" s="351"/>
      <c r="AA26" s="351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46"/>
      <c r="H27" s="346"/>
      <c r="I27" s="346"/>
      <c r="J27" s="346"/>
      <c r="K27" s="346"/>
      <c r="L27" s="346"/>
      <c r="M27" s="346"/>
      <c r="N27" s="337"/>
      <c r="O27" s="349"/>
      <c r="P27" s="193">
        <v>0</v>
      </c>
      <c r="Q27" s="193" t="s">
        <v>187</v>
      </c>
      <c r="R27" s="193">
        <v>1</v>
      </c>
      <c r="S27" s="349"/>
      <c r="T27" s="337"/>
      <c r="U27" s="351"/>
      <c r="V27" s="351"/>
      <c r="W27" s="351"/>
      <c r="X27" s="351"/>
      <c r="Y27" s="351"/>
      <c r="Z27" s="351"/>
      <c r="AA27" s="351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345" t="str">
        <f>C7</f>
        <v>赤見フットボールクラブ</v>
      </c>
      <c r="H28" s="345"/>
      <c r="I28" s="345"/>
      <c r="J28" s="345"/>
      <c r="K28" s="345"/>
      <c r="L28" s="345"/>
      <c r="M28" s="345"/>
      <c r="N28" s="337">
        <f>P28+P29</f>
        <v>0</v>
      </c>
      <c r="O28" s="349" t="s">
        <v>186</v>
      </c>
      <c r="P28" s="193">
        <v>0</v>
      </c>
      <c r="Q28" s="193" t="s">
        <v>187</v>
      </c>
      <c r="R28" s="193">
        <v>3</v>
      </c>
      <c r="S28" s="349" t="s">
        <v>188</v>
      </c>
      <c r="T28" s="337">
        <f>R28+R29</f>
        <v>5</v>
      </c>
      <c r="U28" s="413" t="str">
        <f>O7</f>
        <v>栃木ウーヴァＦＣ・Ｕ－１１ホワイト</v>
      </c>
      <c r="V28" s="413"/>
      <c r="W28" s="413"/>
      <c r="X28" s="413"/>
      <c r="Y28" s="413"/>
      <c r="Z28" s="413"/>
      <c r="AA28" s="413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345"/>
      <c r="H29" s="345"/>
      <c r="I29" s="345"/>
      <c r="J29" s="345"/>
      <c r="K29" s="345"/>
      <c r="L29" s="345"/>
      <c r="M29" s="345"/>
      <c r="N29" s="337"/>
      <c r="O29" s="349"/>
      <c r="P29" s="193">
        <v>0</v>
      </c>
      <c r="Q29" s="193" t="s">
        <v>187</v>
      </c>
      <c r="R29" s="193">
        <v>2</v>
      </c>
      <c r="S29" s="349"/>
      <c r="T29" s="337"/>
      <c r="U29" s="413"/>
      <c r="V29" s="413"/>
      <c r="W29" s="413"/>
      <c r="X29" s="413"/>
      <c r="Y29" s="413"/>
      <c r="Z29" s="413"/>
      <c r="AA29" s="413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45" t="str">
        <f>G7</f>
        <v>ＦＣ真岡２１ファンタジー</v>
      </c>
      <c r="H30" s="345"/>
      <c r="I30" s="345"/>
      <c r="J30" s="345"/>
      <c r="K30" s="345"/>
      <c r="L30" s="345"/>
      <c r="M30" s="345"/>
      <c r="N30" s="337">
        <f>P30+P31</f>
        <v>0</v>
      </c>
      <c r="O30" s="349" t="s">
        <v>186</v>
      </c>
      <c r="P30" s="193">
        <v>0</v>
      </c>
      <c r="Q30" s="193" t="s">
        <v>187</v>
      </c>
      <c r="R30" s="193">
        <v>4</v>
      </c>
      <c r="S30" s="349" t="s">
        <v>188</v>
      </c>
      <c r="T30" s="337">
        <f>R30+R31</f>
        <v>8</v>
      </c>
      <c r="U30" s="351" t="str">
        <f>K7</f>
        <v>ＦＣグラシアス</v>
      </c>
      <c r="V30" s="351"/>
      <c r="W30" s="351"/>
      <c r="X30" s="351"/>
      <c r="Y30" s="351"/>
      <c r="Z30" s="351"/>
      <c r="AA30" s="351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45"/>
      <c r="H31" s="345"/>
      <c r="I31" s="345"/>
      <c r="J31" s="345"/>
      <c r="K31" s="345"/>
      <c r="L31" s="345"/>
      <c r="M31" s="345"/>
      <c r="N31" s="337"/>
      <c r="O31" s="349"/>
      <c r="P31" s="193">
        <v>0</v>
      </c>
      <c r="Q31" s="193" t="s">
        <v>187</v>
      </c>
      <c r="R31" s="193">
        <v>4</v>
      </c>
      <c r="S31" s="349"/>
      <c r="T31" s="337"/>
      <c r="U31" s="351"/>
      <c r="V31" s="351"/>
      <c r="W31" s="351"/>
      <c r="X31" s="351"/>
      <c r="Y31" s="351"/>
      <c r="Z31" s="351"/>
      <c r="AA31" s="351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361" t="str">
        <f>V7</f>
        <v>藤原ＦＣ</v>
      </c>
      <c r="H32" s="361"/>
      <c r="I32" s="361"/>
      <c r="J32" s="361"/>
      <c r="K32" s="361"/>
      <c r="L32" s="361"/>
      <c r="M32" s="361"/>
      <c r="N32" s="337">
        <f>P32+P33</f>
        <v>2</v>
      </c>
      <c r="O32" s="349" t="s">
        <v>186</v>
      </c>
      <c r="P32" s="193">
        <v>0</v>
      </c>
      <c r="Q32" s="193" t="s">
        <v>187</v>
      </c>
      <c r="R32" s="193">
        <v>1</v>
      </c>
      <c r="S32" s="349" t="s">
        <v>188</v>
      </c>
      <c r="T32" s="337">
        <f>R32+R33</f>
        <v>2</v>
      </c>
      <c r="U32" s="361" t="str">
        <f>Z7</f>
        <v>間東ＦＣミラクルズ</v>
      </c>
      <c r="V32" s="361"/>
      <c r="W32" s="361"/>
      <c r="X32" s="361"/>
      <c r="Y32" s="361"/>
      <c r="Z32" s="361"/>
      <c r="AA32" s="361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361"/>
      <c r="H33" s="361"/>
      <c r="I33" s="361"/>
      <c r="J33" s="361"/>
      <c r="K33" s="361"/>
      <c r="L33" s="361"/>
      <c r="M33" s="361"/>
      <c r="N33" s="337"/>
      <c r="O33" s="349"/>
      <c r="P33" s="193">
        <v>2</v>
      </c>
      <c r="Q33" s="193" t="s">
        <v>187</v>
      </c>
      <c r="R33" s="193">
        <v>1</v>
      </c>
      <c r="S33" s="349"/>
      <c r="T33" s="337"/>
      <c r="U33" s="361"/>
      <c r="V33" s="361"/>
      <c r="W33" s="361"/>
      <c r="X33" s="361"/>
      <c r="Y33" s="361"/>
      <c r="Z33" s="361"/>
      <c r="AA33" s="361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O</v>
      </c>
      <c r="C35" s="343"/>
      <c r="D35" s="343"/>
      <c r="E35" s="343"/>
      <c r="F35" s="411" t="str">
        <f>C7</f>
        <v>赤見フットボールクラブ</v>
      </c>
      <c r="G35" s="411"/>
      <c r="H35" s="422" t="str">
        <f>G7</f>
        <v>ＦＣ真岡２１ファンタジー</v>
      </c>
      <c r="I35" s="422"/>
      <c r="J35" s="336" t="str">
        <f>K7</f>
        <v>ＦＣグラシアス</v>
      </c>
      <c r="K35" s="336"/>
      <c r="L35" s="428" t="str">
        <f>O7</f>
        <v>栃木ウーヴァＦＣ・Ｕ－１１ホワイト</v>
      </c>
      <c r="M35" s="428"/>
      <c r="N35" s="335" t="s">
        <v>192</v>
      </c>
      <c r="O35" s="335" t="s">
        <v>193</v>
      </c>
      <c r="P35" s="335" t="s">
        <v>194</v>
      </c>
      <c r="Q35" s="17"/>
      <c r="R35" s="343" t="str">
        <f>V3</f>
        <v>OO</v>
      </c>
      <c r="S35" s="343"/>
      <c r="T35" s="343"/>
      <c r="U35" s="343"/>
      <c r="V35" s="411" t="str">
        <f>R7</f>
        <v>那須野ヶ原ＦＣボンジボーラ</v>
      </c>
      <c r="W35" s="411"/>
      <c r="X35" s="336" t="str">
        <f>V7</f>
        <v>藤原ＦＣ</v>
      </c>
      <c r="Y35" s="336"/>
      <c r="Z35" s="422" t="str">
        <f>Z7</f>
        <v>間東ＦＣミラクルズ</v>
      </c>
      <c r="AA35" s="422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411"/>
      <c r="G36" s="411"/>
      <c r="H36" s="422"/>
      <c r="I36" s="422"/>
      <c r="J36" s="336"/>
      <c r="K36" s="336"/>
      <c r="L36" s="428"/>
      <c r="M36" s="428"/>
      <c r="N36" s="335"/>
      <c r="O36" s="335"/>
      <c r="P36" s="335"/>
      <c r="Q36" s="17"/>
      <c r="R36" s="343"/>
      <c r="S36" s="343"/>
      <c r="T36" s="343"/>
      <c r="U36" s="343"/>
      <c r="V36" s="411"/>
      <c r="W36" s="411"/>
      <c r="X36" s="336"/>
      <c r="Y36" s="336"/>
      <c r="Z36" s="422"/>
      <c r="AA36" s="422"/>
      <c r="AB36" s="335"/>
      <c r="AC36" s="335"/>
      <c r="AD36" s="335"/>
    </row>
    <row r="37" spans="1:33" ht="20.100000000000001" customHeight="1">
      <c r="B37" s="407" t="str">
        <f>C7</f>
        <v>赤見フットボールクラブ</v>
      </c>
      <c r="C37" s="407"/>
      <c r="D37" s="407"/>
      <c r="E37" s="407"/>
      <c r="F37" s="203"/>
      <c r="G37" s="204"/>
      <c r="H37" s="194">
        <f>N16</f>
        <v>0</v>
      </c>
      <c r="I37" s="194">
        <f>T16</f>
        <v>0</v>
      </c>
      <c r="J37" s="194">
        <f>N22</f>
        <v>0</v>
      </c>
      <c r="K37" s="194">
        <f>T22</f>
        <v>5</v>
      </c>
      <c r="L37" s="194">
        <f>N28</f>
        <v>0</v>
      </c>
      <c r="M37" s="194">
        <f>T28</f>
        <v>5</v>
      </c>
      <c r="N37" s="344">
        <f>COUNTIF(F38:M38,"○")*3+COUNTIF(F38:M38,"△")</f>
        <v>1</v>
      </c>
      <c r="O37" s="343">
        <f>F37-G37+H37-I37+J37-K37+L37-M37</f>
        <v>-10</v>
      </c>
      <c r="P37" s="344">
        <v>3</v>
      </c>
      <c r="Q37" s="17"/>
      <c r="R37" s="435" t="str">
        <f>R7</f>
        <v>那須野ヶ原ＦＣボンジボーラ</v>
      </c>
      <c r="S37" s="435"/>
      <c r="T37" s="435"/>
      <c r="U37" s="435"/>
      <c r="V37" s="203"/>
      <c r="W37" s="204"/>
      <c r="X37" s="194">
        <f>N20</f>
        <v>3</v>
      </c>
      <c r="Y37" s="194">
        <f>T20</f>
        <v>0</v>
      </c>
      <c r="Z37" s="194">
        <f>N26</f>
        <v>0</v>
      </c>
      <c r="AA37" s="194">
        <f>T26</f>
        <v>1</v>
      </c>
      <c r="AB37" s="344">
        <f>COUNTIF(V38:AA38,"○")*3+COUNTIF(V38:AA38,"△")</f>
        <v>3</v>
      </c>
      <c r="AC37" s="343">
        <f>V37-W37+X37-Y37+Z37-AA37</f>
        <v>2</v>
      </c>
      <c r="AD37" s="344">
        <v>2</v>
      </c>
    </row>
    <row r="38" spans="1:33" ht="20.100000000000001" customHeight="1">
      <c r="B38" s="407"/>
      <c r="C38" s="407"/>
      <c r="D38" s="407"/>
      <c r="E38" s="407"/>
      <c r="F38" s="205"/>
      <c r="G38" s="206"/>
      <c r="H38" s="343" t="str">
        <f>IF(H37&gt;I37,"○",IF(H37&lt;I37,"×",IF(H37=I37,"△")))</f>
        <v>△</v>
      </c>
      <c r="I38" s="343"/>
      <c r="J38" s="343" t="str">
        <f t="shared" ref="J38" si="0">IF(J37&gt;K37,"○",IF(J37&lt;K37,"×",IF(J37=K37,"△")))</f>
        <v>×</v>
      </c>
      <c r="K38" s="343"/>
      <c r="L38" s="343" t="str">
        <f t="shared" ref="L38" si="1">IF(L37&gt;M37,"○",IF(L37&lt;M37,"×",IF(L37=M37,"△")))</f>
        <v>×</v>
      </c>
      <c r="M38" s="343"/>
      <c r="N38" s="344"/>
      <c r="O38" s="343"/>
      <c r="P38" s="344"/>
      <c r="Q38" s="17"/>
      <c r="R38" s="435"/>
      <c r="S38" s="435"/>
      <c r="T38" s="435"/>
      <c r="U38" s="435"/>
      <c r="V38" s="205"/>
      <c r="W38" s="206"/>
      <c r="X38" s="343" t="str">
        <f>IF(X37&gt;Y37,"○",IF(X37&lt;Y37,"×",IF(X37=Y37,"△")))</f>
        <v>○</v>
      </c>
      <c r="Y38" s="343"/>
      <c r="Z38" s="343" t="str">
        <f t="shared" ref="Z38" si="2">IF(Z37&gt;AA37,"○",IF(Z37&lt;AA37,"×",IF(Z37=AA37,"△")))</f>
        <v>×</v>
      </c>
      <c r="AA38" s="343"/>
      <c r="AB38" s="344"/>
      <c r="AC38" s="343"/>
      <c r="AD38" s="344"/>
    </row>
    <row r="39" spans="1:33" ht="20.100000000000001" customHeight="1">
      <c r="B39" s="407" t="str">
        <f>G7</f>
        <v>ＦＣ真岡２１ファンタジー</v>
      </c>
      <c r="C39" s="407"/>
      <c r="D39" s="407"/>
      <c r="E39" s="407"/>
      <c r="F39" s="194">
        <f>T16</f>
        <v>0</v>
      </c>
      <c r="G39" s="194">
        <f>N16</f>
        <v>0</v>
      </c>
      <c r="H39" s="203"/>
      <c r="I39" s="204"/>
      <c r="J39" s="194">
        <f>N30</f>
        <v>0</v>
      </c>
      <c r="K39" s="194">
        <f>T30</f>
        <v>8</v>
      </c>
      <c r="L39" s="194">
        <f>N24</f>
        <v>1</v>
      </c>
      <c r="M39" s="194">
        <f>T24</f>
        <v>6</v>
      </c>
      <c r="N39" s="344">
        <f t="shared" ref="N39" si="3">COUNTIF(F40:M40,"○")*3+COUNTIF(F40:M40,"△")</f>
        <v>1</v>
      </c>
      <c r="O39" s="343">
        <f t="shared" ref="O39" si="4">F39-G39+H39-I39+J39-K39+L39-M39</f>
        <v>-13</v>
      </c>
      <c r="P39" s="344">
        <v>4</v>
      </c>
      <c r="Q39" s="17"/>
      <c r="R39" s="407" t="str">
        <f>V7</f>
        <v>藤原ＦＣ</v>
      </c>
      <c r="S39" s="407"/>
      <c r="T39" s="407"/>
      <c r="U39" s="407"/>
      <c r="V39" s="194">
        <f>T20</f>
        <v>0</v>
      </c>
      <c r="W39" s="194">
        <f>N20</f>
        <v>3</v>
      </c>
      <c r="X39" s="203"/>
      <c r="Y39" s="204"/>
      <c r="Z39" s="194">
        <f>N32</f>
        <v>2</v>
      </c>
      <c r="AA39" s="194">
        <f>T32</f>
        <v>2</v>
      </c>
      <c r="AB39" s="344">
        <f>COUNTIF(V40:AA40,"○")*3+COUNTIF(V40:AA40,"△")</f>
        <v>1</v>
      </c>
      <c r="AC39" s="343">
        <f>V39-W39+X39-Y39+Z39-AA39</f>
        <v>-3</v>
      </c>
      <c r="AD39" s="344">
        <v>3</v>
      </c>
    </row>
    <row r="40" spans="1:33" ht="20.100000000000001" customHeight="1">
      <c r="B40" s="407"/>
      <c r="C40" s="407"/>
      <c r="D40" s="407"/>
      <c r="E40" s="407"/>
      <c r="F40" s="343" t="str">
        <f>IF(F39&gt;G39,"○",IF(F39&lt;G39,"×",IF(F39=G39,"△")))</f>
        <v>△</v>
      </c>
      <c r="G40" s="343"/>
      <c r="H40" s="205"/>
      <c r="I40" s="206"/>
      <c r="J40" s="343" t="str">
        <f>IF(J39&gt;K39,"○",IF(J39&lt;K39,"×",IF(J39=K39,"△")))</f>
        <v>×</v>
      </c>
      <c r="K40" s="343"/>
      <c r="L40" s="343" t="str">
        <f>IF(L39&gt;M39,"○",IF(L39&lt;M39,"×",IF(L39=M39,"△")))</f>
        <v>×</v>
      </c>
      <c r="M40" s="343"/>
      <c r="N40" s="344"/>
      <c r="O40" s="343"/>
      <c r="P40" s="344"/>
      <c r="Q40" s="17"/>
      <c r="R40" s="407"/>
      <c r="S40" s="407"/>
      <c r="T40" s="407"/>
      <c r="U40" s="407"/>
      <c r="V40" s="343" t="str">
        <f>IF(V39&gt;W39,"○",IF(V39&lt;W39,"×",IF(V39=W39,"△")))</f>
        <v>×</v>
      </c>
      <c r="W40" s="343"/>
      <c r="X40" s="205"/>
      <c r="Y40" s="206"/>
      <c r="Z40" s="343" t="str">
        <f>IF(Z39&gt;AA39,"○",IF(Z39&lt;AA39,"×",IF(Z39=AA39,"△")))</f>
        <v>△</v>
      </c>
      <c r="AA40" s="343"/>
      <c r="AB40" s="344"/>
      <c r="AC40" s="343"/>
      <c r="AD40" s="344"/>
    </row>
    <row r="41" spans="1:33" ht="20.100000000000001" customHeight="1">
      <c r="B41" s="407" t="str">
        <f>K7</f>
        <v>ＦＣグラシアス</v>
      </c>
      <c r="C41" s="407"/>
      <c r="D41" s="407"/>
      <c r="E41" s="407"/>
      <c r="F41" s="194">
        <f>T22</f>
        <v>5</v>
      </c>
      <c r="G41" s="194">
        <f>N22</f>
        <v>0</v>
      </c>
      <c r="H41" s="194">
        <f>T30</f>
        <v>8</v>
      </c>
      <c r="I41" s="194">
        <f>N30</f>
        <v>0</v>
      </c>
      <c r="J41" s="203"/>
      <c r="K41" s="204"/>
      <c r="L41" s="194">
        <f>N18</f>
        <v>2</v>
      </c>
      <c r="M41" s="194">
        <f>T18</f>
        <v>3</v>
      </c>
      <c r="N41" s="343">
        <f>COUNTIF(F42:M42,"○")*3+COUNTIF(F42:M42,"△")</f>
        <v>6</v>
      </c>
      <c r="O41" s="343">
        <f t="shared" ref="O41" si="5">F41-G41+H41-I41+J41-K41+L41-M41</f>
        <v>12</v>
      </c>
      <c r="P41" s="343">
        <v>2</v>
      </c>
      <c r="Q41" s="17"/>
      <c r="R41" s="408" t="str">
        <f>Z7</f>
        <v>間東ＦＣミラクルズ</v>
      </c>
      <c r="S41" s="408"/>
      <c r="T41" s="408"/>
      <c r="U41" s="408"/>
      <c r="V41" s="194">
        <f>T26</f>
        <v>1</v>
      </c>
      <c r="W41" s="194">
        <f>N26</f>
        <v>0</v>
      </c>
      <c r="X41" s="194">
        <f>T32</f>
        <v>2</v>
      </c>
      <c r="Y41" s="194">
        <f>N32</f>
        <v>2</v>
      </c>
      <c r="Z41" s="203"/>
      <c r="AA41" s="204"/>
      <c r="AB41" s="343">
        <f>COUNTIF(V42:AA42,"○")*3+COUNTIF(V42:AA42,"△")</f>
        <v>4</v>
      </c>
      <c r="AC41" s="343">
        <f>V41-W41+X41-Y41+Z41-AA41</f>
        <v>1</v>
      </c>
      <c r="AD41" s="343">
        <v>1</v>
      </c>
    </row>
    <row r="42" spans="1:33" ht="20.100000000000001" customHeight="1">
      <c r="B42" s="407"/>
      <c r="C42" s="407"/>
      <c r="D42" s="407"/>
      <c r="E42" s="407"/>
      <c r="F42" s="343" t="str">
        <f>IF(F41&gt;G41,"○",IF(F41&lt;G41,"×",IF(F41=G41,"△")))</f>
        <v>○</v>
      </c>
      <c r="G42" s="343"/>
      <c r="H42" s="343" t="str">
        <f>IF(H41&gt;I41,"○",IF(H41&lt;I41,"×",IF(H41=I41,"△")))</f>
        <v>○</v>
      </c>
      <c r="I42" s="343"/>
      <c r="J42" s="205"/>
      <c r="K42" s="206"/>
      <c r="L42" s="343" t="str">
        <f>IF(L41&gt;M41,"○",IF(L41&lt;M41,"×",IF(L41=M41,"△")))</f>
        <v>×</v>
      </c>
      <c r="M42" s="343"/>
      <c r="N42" s="343"/>
      <c r="O42" s="343"/>
      <c r="P42" s="343"/>
      <c r="Q42" s="17"/>
      <c r="R42" s="408"/>
      <c r="S42" s="408"/>
      <c r="T42" s="408"/>
      <c r="U42" s="408"/>
      <c r="V42" s="343" t="str">
        <f t="shared" ref="V42" si="6">IF(V41&gt;W41,"○",IF(V41&lt;W41,"×",IF(V41=W41,"△")))</f>
        <v>○</v>
      </c>
      <c r="W42" s="343"/>
      <c r="X42" s="343" t="str">
        <f t="shared" ref="X42" si="7">IF(X41&gt;Y41,"○",IF(X41&lt;Y41,"×",IF(X41=Y41,"△")))</f>
        <v>△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36" t="str">
        <f>O7</f>
        <v>栃木ウーヴァＦＣ・Ｕ－１１ホワイト</v>
      </c>
      <c r="C43" s="436"/>
      <c r="D43" s="436"/>
      <c r="E43" s="436"/>
      <c r="F43" s="194">
        <f>T28</f>
        <v>5</v>
      </c>
      <c r="G43" s="194">
        <f>N28</f>
        <v>0</v>
      </c>
      <c r="H43" s="194">
        <f>T24</f>
        <v>6</v>
      </c>
      <c r="I43" s="194">
        <f>N24</f>
        <v>1</v>
      </c>
      <c r="J43" s="194">
        <f>T18</f>
        <v>3</v>
      </c>
      <c r="K43" s="194">
        <f>N18</f>
        <v>2</v>
      </c>
      <c r="L43" s="203"/>
      <c r="M43" s="204"/>
      <c r="N43" s="343">
        <f t="shared" ref="N43" si="8">COUNTIF(F44:M44,"○")*3+COUNTIF(F44:M44,"△")</f>
        <v>9</v>
      </c>
      <c r="O43" s="343">
        <f t="shared" ref="O43" si="9">F43-G43+H43-I43+J43-K43+L43-M43</f>
        <v>11</v>
      </c>
      <c r="P43" s="343">
        <v>1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36"/>
      <c r="C44" s="436"/>
      <c r="D44" s="436"/>
      <c r="E44" s="436"/>
      <c r="F44" s="343" t="str">
        <f>IF(F43&gt;G43,"○",IF(F43&lt;G43,"×",IF(F43=G43,"△")))</f>
        <v>○</v>
      </c>
      <c r="G44" s="343"/>
      <c r="H44" s="343" t="str">
        <f>IF(H43&gt;I43,"○",IF(H43&lt;I43,"×",IF(H43=I43,"△")))</f>
        <v>○</v>
      </c>
      <c r="I44" s="343"/>
      <c r="J44" s="343" t="str">
        <f>IF(J43&gt;K43,"○",IF(J43&lt;K43,"×",IF(J43=K43,"△")))</f>
        <v>○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136</v>
      </c>
      <c r="U46" s="334"/>
      <c r="V46" s="334"/>
      <c r="W46" s="334"/>
      <c r="X46" s="348" t="str">
        <f>U11組合せ!AP9</f>
        <v>本町緑地サッカー場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276</v>
      </c>
      <c r="J48" s="334"/>
      <c r="L48" s="72"/>
      <c r="Q48" s="72"/>
      <c r="R48" s="72"/>
      <c r="S48" s="13"/>
      <c r="T48" s="13"/>
      <c r="U48" s="14"/>
      <c r="V48" s="334" t="s">
        <v>277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0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"/>
      <c r="W49" s="223"/>
      <c r="X49" s="1"/>
      <c r="Y49" s="1"/>
      <c r="Z49" s="1"/>
    </row>
    <row r="50" spans="1:33" ht="19.5" customHeight="1" thickTop="1">
      <c r="A50" s="1"/>
      <c r="B50" s="1"/>
      <c r="C50" s="1"/>
      <c r="D50" s="52"/>
      <c r="E50" s="135"/>
      <c r="F50" s="135"/>
      <c r="G50" s="15"/>
      <c r="H50" s="215"/>
      <c r="I50" s="218"/>
      <c r="J50" s="15"/>
      <c r="K50" s="16"/>
      <c r="L50" s="15"/>
      <c r="M50" s="15"/>
      <c r="N50" s="15"/>
      <c r="O50" s="16"/>
      <c r="P50" s="1"/>
      <c r="Q50" s="1"/>
      <c r="R50" s="1"/>
      <c r="S50" s="136"/>
      <c r="T50" s="135"/>
      <c r="U50" s="15"/>
      <c r="V50" s="15"/>
      <c r="W50" s="224"/>
      <c r="X50" s="218"/>
      <c r="Y50" s="218"/>
      <c r="Z50" s="217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429" t="str">
        <f>U11組合せ!AN23</f>
        <v>ＦＣ西那須２１アストロ</v>
      </c>
      <c r="D52" s="429"/>
      <c r="G52" s="405" t="str">
        <f>U11組合せ!AN21</f>
        <v>亀山サッカークラブ</v>
      </c>
      <c r="H52" s="405"/>
      <c r="J52" s="4"/>
      <c r="K52" s="338" t="str">
        <f>U11組合せ!AN19</f>
        <v>ＦＣアネーロ宇都宮</v>
      </c>
      <c r="L52" s="338"/>
      <c r="M52" s="4"/>
      <c r="N52" s="4"/>
      <c r="O52" s="406" t="str">
        <f>U11組合せ!AN17</f>
        <v>足利サッカークラブジュニア</v>
      </c>
      <c r="P52" s="406"/>
      <c r="R52" s="338" t="str">
        <f>U11組合せ!AN14</f>
        <v>カマラーダ　ＦＣ</v>
      </c>
      <c r="S52" s="338"/>
      <c r="U52" s="4"/>
      <c r="V52" s="338" t="str">
        <f>U11組合せ!AN12</f>
        <v>今市ＦＣプログレス</v>
      </c>
      <c r="W52" s="338"/>
      <c r="X52" s="4"/>
      <c r="Y52" s="4"/>
      <c r="Z52" s="405" t="str">
        <f>U11組合せ!AN10</f>
        <v>ＦＣ　ＳＦｉＤＡ</v>
      </c>
      <c r="AA52" s="405"/>
    </row>
    <row r="53" spans="1:33" ht="20.100000000000001" customHeight="1">
      <c r="A53" s="1"/>
      <c r="B53" s="4"/>
      <c r="C53" s="429"/>
      <c r="D53" s="429"/>
      <c r="G53" s="405"/>
      <c r="H53" s="405"/>
      <c r="J53" s="4"/>
      <c r="K53" s="338"/>
      <c r="L53" s="338"/>
      <c r="M53" s="4"/>
      <c r="N53" s="4"/>
      <c r="O53" s="406"/>
      <c r="P53" s="406"/>
      <c r="R53" s="338"/>
      <c r="S53" s="338"/>
      <c r="U53" s="4"/>
      <c r="V53" s="338"/>
      <c r="W53" s="338"/>
      <c r="X53" s="4"/>
      <c r="Y53" s="4"/>
      <c r="Z53" s="405"/>
      <c r="AA53" s="405"/>
    </row>
    <row r="54" spans="1:33" ht="20.100000000000001" customHeight="1">
      <c r="A54" s="1"/>
      <c r="B54" s="4"/>
      <c r="C54" s="429"/>
      <c r="D54" s="429"/>
      <c r="G54" s="405"/>
      <c r="H54" s="405"/>
      <c r="J54" s="4"/>
      <c r="K54" s="338"/>
      <c r="L54" s="338"/>
      <c r="M54" s="4"/>
      <c r="N54" s="4"/>
      <c r="O54" s="406"/>
      <c r="P54" s="406"/>
      <c r="R54" s="338"/>
      <c r="S54" s="338"/>
      <c r="U54" s="4"/>
      <c r="V54" s="338"/>
      <c r="W54" s="338"/>
      <c r="X54" s="4"/>
      <c r="Y54" s="4"/>
      <c r="Z54" s="405"/>
      <c r="AA54" s="405"/>
    </row>
    <row r="55" spans="1:33" ht="20.100000000000001" customHeight="1">
      <c r="A55" s="1"/>
      <c r="B55" s="4"/>
      <c r="C55" s="429"/>
      <c r="D55" s="429"/>
      <c r="G55" s="405"/>
      <c r="H55" s="405"/>
      <c r="J55" s="4"/>
      <c r="K55" s="338"/>
      <c r="L55" s="338"/>
      <c r="M55" s="4"/>
      <c r="N55" s="4"/>
      <c r="O55" s="406"/>
      <c r="P55" s="406"/>
      <c r="R55" s="338"/>
      <c r="S55" s="338"/>
      <c r="U55" s="4"/>
      <c r="V55" s="338"/>
      <c r="W55" s="338"/>
      <c r="X55" s="4"/>
      <c r="Y55" s="4"/>
      <c r="Z55" s="405"/>
      <c r="AA55" s="405"/>
    </row>
    <row r="56" spans="1:33" ht="20.100000000000001" customHeight="1">
      <c r="A56" s="1"/>
      <c r="B56" s="4"/>
      <c r="C56" s="429"/>
      <c r="D56" s="429"/>
      <c r="G56" s="405"/>
      <c r="H56" s="405"/>
      <c r="J56" s="4"/>
      <c r="K56" s="338"/>
      <c r="L56" s="338"/>
      <c r="M56" s="4"/>
      <c r="N56" s="4"/>
      <c r="O56" s="406"/>
      <c r="P56" s="406"/>
      <c r="R56" s="338"/>
      <c r="S56" s="338"/>
      <c r="U56" s="4"/>
      <c r="V56" s="338"/>
      <c r="W56" s="338"/>
      <c r="X56" s="4"/>
      <c r="Y56" s="4"/>
      <c r="Z56" s="405"/>
      <c r="AA56" s="405"/>
    </row>
    <row r="57" spans="1:33" ht="20.100000000000001" customHeight="1">
      <c r="A57" s="1"/>
      <c r="B57" s="4"/>
      <c r="C57" s="429"/>
      <c r="D57" s="429"/>
      <c r="G57" s="405"/>
      <c r="H57" s="405"/>
      <c r="J57" s="4"/>
      <c r="K57" s="338"/>
      <c r="L57" s="338"/>
      <c r="M57" s="4"/>
      <c r="N57" s="4"/>
      <c r="O57" s="406"/>
      <c r="P57" s="406"/>
      <c r="R57" s="338"/>
      <c r="S57" s="338"/>
      <c r="U57" s="4"/>
      <c r="V57" s="338"/>
      <c r="W57" s="338"/>
      <c r="X57" s="4"/>
      <c r="Y57" s="4"/>
      <c r="Z57" s="405"/>
      <c r="AA57" s="405"/>
    </row>
    <row r="58" spans="1:33" ht="20.100000000000001" customHeight="1">
      <c r="A58" s="1"/>
      <c r="B58" s="4"/>
      <c r="C58" s="429"/>
      <c r="D58" s="429"/>
      <c r="G58" s="405"/>
      <c r="H58" s="405"/>
      <c r="J58" s="4"/>
      <c r="K58" s="338"/>
      <c r="L58" s="338"/>
      <c r="M58" s="4"/>
      <c r="N58" s="4"/>
      <c r="O58" s="406"/>
      <c r="P58" s="406"/>
      <c r="R58" s="338"/>
      <c r="S58" s="338"/>
      <c r="U58" s="4"/>
      <c r="V58" s="338"/>
      <c r="W58" s="338"/>
      <c r="X58" s="4"/>
      <c r="Y58" s="4"/>
      <c r="Z58" s="405"/>
      <c r="AA58" s="405"/>
    </row>
    <row r="59" spans="1:33" ht="20.100000000000001" customHeight="1">
      <c r="A59" s="1"/>
      <c r="B59" s="4"/>
      <c r="C59" s="429"/>
      <c r="D59" s="429"/>
      <c r="G59" s="405"/>
      <c r="H59" s="405"/>
      <c r="J59" s="4"/>
      <c r="K59" s="338"/>
      <c r="L59" s="338"/>
      <c r="M59" s="4"/>
      <c r="N59" s="4"/>
      <c r="O59" s="406"/>
      <c r="P59" s="406"/>
      <c r="R59" s="338"/>
      <c r="S59" s="338"/>
      <c r="U59" s="4"/>
      <c r="V59" s="338"/>
      <c r="W59" s="338"/>
      <c r="X59" s="4"/>
      <c r="Y59" s="4"/>
      <c r="Z59" s="405"/>
      <c r="AA59" s="405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45" t="str">
        <f>C52</f>
        <v>ＦＣ西那須２１アストロ</v>
      </c>
      <c r="H61" s="345"/>
      <c r="I61" s="345"/>
      <c r="J61" s="345"/>
      <c r="K61" s="345"/>
      <c r="L61" s="345"/>
      <c r="M61" s="345"/>
      <c r="N61" s="337">
        <f>P61+P62</f>
        <v>0</v>
      </c>
      <c r="O61" s="349" t="s">
        <v>186</v>
      </c>
      <c r="P61" s="193">
        <v>0</v>
      </c>
      <c r="Q61" s="193" t="s">
        <v>187</v>
      </c>
      <c r="R61" s="193">
        <v>3</v>
      </c>
      <c r="S61" s="349" t="s">
        <v>188</v>
      </c>
      <c r="T61" s="337">
        <f>R61+R62</f>
        <v>5</v>
      </c>
      <c r="U61" s="351" t="str">
        <f>G52</f>
        <v>亀山サッカークラブ</v>
      </c>
      <c r="V61" s="351"/>
      <c r="W61" s="351"/>
      <c r="X61" s="351"/>
      <c r="Y61" s="351"/>
      <c r="Z61" s="351"/>
      <c r="AA61" s="351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45"/>
      <c r="H62" s="345"/>
      <c r="I62" s="345"/>
      <c r="J62" s="345"/>
      <c r="K62" s="345"/>
      <c r="L62" s="345"/>
      <c r="M62" s="345"/>
      <c r="N62" s="337"/>
      <c r="O62" s="349"/>
      <c r="P62" s="193">
        <v>0</v>
      </c>
      <c r="Q62" s="193" t="s">
        <v>187</v>
      </c>
      <c r="R62" s="193">
        <v>2</v>
      </c>
      <c r="S62" s="349"/>
      <c r="T62" s="337"/>
      <c r="U62" s="351"/>
      <c r="V62" s="351"/>
      <c r="W62" s="351"/>
      <c r="X62" s="351"/>
      <c r="Y62" s="351"/>
      <c r="Z62" s="351"/>
      <c r="AA62" s="351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45" t="str">
        <f>K52</f>
        <v>ＦＣアネーロ宇都宮</v>
      </c>
      <c r="H63" s="345"/>
      <c r="I63" s="345"/>
      <c r="J63" s="345"/>
      <c r="K63" s="345"/>
      <c r="L63" s="345"/>
      <c r="M63" s="345"/>
      <c r="N63" s="337">
        <f>P63+P64</f>
        <v>0</v>
      </c>
      <c r="O63" s="349" t="s">
        <v>186</v>
      </c>
      <c r="P63" s="193">
        <v>0</v>
      </c>
      <c r="Q63" s="193" t="s">
        <v>187</v>
      </c>
      <c r="R63" s="193">
        <v>1</v>
      </c>
      <c r="S63" s="349" t="s">
        <v>188</v>
      </c>
      <c r="T63" s="337">
        <f>R63+R64</f>
        <v>1</v>
      </c>
      <c r="U63" s="362" t="str">
        <f>O52</f>
        <v>足利サッカークラブジュニア</v>
      </c>
      <c r="V63" s="362"/>
      <c r="W63" s="362"/>
      <c r="X63" s="362"/>
      <c r="Y63" s="362"/>
      <c r="Z63" s="362"/>
      <c r="AA63" s="362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45"/>
      <c r="H64" s="345"/>
      <c r="I64" s="345"/>
      <c r="J64" s="345"/>
      <c r="K64" s="345"/>
      <c r="L64" s="345"/>
      <c r="M64" s="345"/>
      <c r="N64" s="337"/>
      <c r="O64" s="349"/>
      <c r="P64" s="193">
        <v>0</v>
      </c>
      <c r="Q64" s="193" t="s">
        <v>187</v>
      </c>
      <c r="R64" s="193">
        <v>0</v>
      </c>
      <c r="S64" s="349"/>
      <c r="T64" s="337"/>
      <c r="U64" s="362"/>
      <c r="V64" s="362"/>
      <c r="W64" s="362"/>
      <c r="X64" s="362"/>
      <c r="Y64" s="362"/>
      <c r="Z64" s="362"/>
      <c r="AA64" s="362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61" t="str">
        <f>R52</f>
        <v>カマラーダ　ＦＣ</v>
      </c>
      <c r="H65" s="361"/>
      <c r="I65" s="361"/>
      <c r="J65" s="361"/>
      <c r="K65" s="361"/>
      <c r="L65" s="361"/>
      <c r="M65" s="361"/>
      <c r="N65" s="337">
        <f>P65+P66</f>
        <v>2</v>
      </c>
      <c r="O65" s="349" t="s">
        <v>186</v>
      </c>
      <c r="P65" s="193">
        <v>0</v>
      </c>
      <c r="Q65" s="193" t="s">
        <v>187</v>
      </c>
      <c r="R65" s="193">
        <v>0</v>
      </c>
      <c r="S65" s="349" t="s">
        <v>188</v>
      </c>
      <c r="T65" s="337">
        <f>R65+R66</f>
        <v>2</v>
      </c>
      <c r="U65" s="361" t="str">
        <f>V52</f>
        <v>今市ＦＣプログレス</v>
      </c>
      <c r="V65" s="361"/>
      <c r="W65" s="361"/>
      <c r="X65" s="361"/>
      <c r="Y65" s="361"/>
      <c r="Z65" s="361"/>
      <c r="AA65" s="361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61"/>
      <c r="H66" s="361"/>
      <c r="I66" s="361"/>
      <c r="J66" s="361"/>
      <c r="K66" s="361"/>
      <c r="L66" s="361"/>
      <c r="M66" s="361"/>
      <c r="N66" s="337"/>
      <c r="O66" s="349"/>
      <c r="P66" s="193">
        <v>2</v>
      </c>
      <c r="Q66" s="193" t="s">
        <v>187</v>
      </c>
      <c r="R66" s="193">
        <v>2</v>
      </c>
      <c r="S66" s="349"/>
      <c r="T66" s="337"/>
      <c r="U66" s="361"/>
      <c r="V66" s="361"/>
      <c r="W66" s="361"/>
      <c r="X66" s="361"/>
      <c r="Y66" s="361"/>
      <c r="Z66" s="361"/>
      <c r="AA66" s="361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45" t="str">
        <f>C52</f>
        <v>ＦＣ西那須２１アストロ</v>
      </c>
      <c r="H67" s="345"/>
      <c r="I67" s="345"/>
      <c r="J67" s="345"/>
      <c r="K67" s="345"/>
      <c r="L67" s="345"/>
      <c r="M67" s="345"/>
      <c r="N67" s="337">
        <f>P67+P68</f>
        <v>1</v>
      </c>
      <c r="O67" s="349" t="s">
        <v>186</v>
      </c>
      <c r="P67" s="193">
        <v>1</v>
      </c>
      <c r="Q67" s="193" t="s">
        <v>187</v>
      </c>
      <c r="R67" s="193">
        <v>1</v>
      </c>
      <c r="S67" s="349" t="s">
        <v>188</v>
      </c>
      <c r="T67" s="337">
        <f>R67+R68</f>
        <v>2</v>
      </c>
      <c r="U67" s="351" t="str">
        <f>K52</f>
        <v>ＦＣアネーロ宇都宮</v>
      </c>
      <c r="V67" s="351"/>
      <c r="W67" s="351"/>
      <c r="X67" s="351"/>
      <c r="Y67" s="351"/>
      <c r="Z67" s="351"/>
      <c r="AA67" s="351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45"/>
      <c r="H68" s="345"/>
      <c r="I68" s="345"/>
      <c r="J68" s="345"/>
      <c r="K68" s="345"/>
      <c r="L68" s="345"/>
      <c r="M68" s="345"/>
      <c r="N68" s="337"/>
      <c r="O68" s="349"/>
      <c r="P68" s="193">
        <v>0</v>
      </c>
      <c r="Q68" s="193" t="s">
        <v>187</v>
      </c>
      <c r="R68" s="193">
        <v>1</v>
      </c>
      <c r="S68" s="349"/>
      <c r="T68" s="337"/>
      <c r="U68" s="351"/>
      <c r="V68" s="351"/>
      <c r="W68" s="351"/>
      <c r="X68" s="351"/>
      <c r="Y68" s="351"/>
      <c r="Z68" s="351"/>
      <c r="AA68" s="351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351" t="str">
        <f>G52</f>
        <v>亀山サッカークラブ</v>
      </c>
      <c r="H69" s="351"/>
      <c r="I69" s="351"/>
      <c r="J69" s="351"/>
      <c r="K69" s="351"/>
      <c r="L69" s="351"/>
      <c r="M69" s="351"/>
      <c r="N69" s="337">
        <f>P69+P70</f>
        <v>6</v>
      </c>
      <c r="O69" s="349" t="s">
        <v>186</v>
      </c>
      <c r="P69" s="193">
        <v>3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46" t="str">
        <f>O52</f>
        <v>足利サッカークラブジュニア</v>
      </c>
      <c r="V69" s="346"/>
      <c r="W69" s="346"/>
      <c r="X69" s="346"/>
      <c r="Y69" s="346"/>
      <c r="Z69" s="346"/>
      <c r="AA69" s="346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351"/>
      <c r="H70" s="351"/>
      <c r="I70" s="351"/>
      <c r="J70" s="351"/>
      <c r="K70" s="351"/>
      <c r="L70" s="351"/>
      <c r="M70" s="351"/>
      <c r="N70" s="337"/>
      <c r="O70" s="349"/>
      <c r="P70" s="193">
        <v>3</v>
      </c>
      <c r="Q70" s="193" t="s">
        <v>187</v>
      </c>
      <c r="R70" s="193">
        <v>0</v>
      </c>
      <c r="S70" s="349"/>
      <c r="T70" s="337"/>
      <c r="U70" s="346"/>
      <c r="V70" s="346"/>
      <c r="W70" s="346"/>
      <c r="X70" s="346"/>
      <c r="Y70" s="346"/>
      <c r="Z70" s="346"/>
      <c r="AA70" s="346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45" t="str">
        <f>R52</f>
        <v>カマラーダ　ＦＣ</v>
      </c>
      <c r="H71" s="345"/>
      <c r="I71" s="345"/>
      <c r="J71" s="345"/>
      <c r="K71" s="345"/>
      <c r="L71" s="345"/>
      <c r="M71" s="345"/>
      <c r="N71" s="337">
        <f>P71+P72</f>
        <v>0</v>
      </c>
      <c r="O71" s="349" t="s">
        <v>186</v>
      </c>
      <c r="P71" s="193">
        <v>0</v>
      </c>
      <c r="Q71" s="193" t="s">
        <v>187</v>
      </c>
      <c r="R71" s="193">
        <v>3</v>
      </c>
      <c r="S71" s="349" t="s">
        <v>188</v>
      </c>
      <c r="T71" s="337">
        <f>R71+R72</f>
        <v>6</v>
      </c>
      <c r="U71" s="351" t="str">
        <f>Z52</f>
        <v>ＦＣ　ＳＦｉＤＡ</v>
      </c>
      <c r="V71" s="351"/>
      <c r="W71" s="351"/>
      <c r="X71" s="351"/>
      <c r="Y71" s="351"/>
      <c r="Z71" s="351"/>
      <c r="AA71" s="351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45"/>
      <c r="H72" s="345"/>
      <c r="I72" s="345"/>
      <c r="J72" s="345"/>
      <c r="K72" s="345"/>
      <c r="L72" s="345"/>
      <c r="M72" s="345"/>
      <c r="N72" s="337"/>
      <c r="O72" s="349"/>
      <c r="P72" s="193">
        <v>0</v>
      </c>
      <c r="Q72" s="193" t="s">
        <v>187</v>
      </c>
      <c r="R72" s="193">
        <v>3</v>
      </c>
      <c r="S72" s="349"/>
      <c r="T72" s="337"/>
      <c r="U72" s="351"/>
      <c r="V72" s="351"/>
      <c r="W72" s="351"/>
      <c r="X72" s="351"/>
      <c r="Y72" s="351"/>
      <c r="Z72" s="351"/>
      <c r="AA72" s="351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45" t="str">
        <f>C52</f>
        <v>ＦＣ西那須２１アストロ</v>
      </c>
      <c r="H73" s="345"/>
      <c r="I73" s="345"/>
      <c r="J73" s="345"/>
      <c r="K73" s="345"/>
      <c r="L73" s="345"/>
      <c r="M73" s="345"/>
      <c r="N73" s="337">
        <f>P73+P74</f>
        <v>0</v>
      </c>
      <c r="O73" s="349" t="s">
        <v>186</v>
      </c>
      <c r="P73" s="193">
        <v>0</v>
      </c>
      <c r="Q73" s="193" t="s">
        <v>187</v>
      </c>
      <c r="R73" s="193">
        <v>2</v>
      </c>
      <c r="S73" s="349" t="s">
        <v>188</v>
      </c>
      <c r="T73" s="337">
        <f>R73+R74</f>
        <v>5</v>
      </c>
      <c r="U73" s="362" t="str">
        <f>O52</f>
        <v>足利サッカークラブジュニア</v>
      </c>
      <c r="V73" s="362"/>
      <c r="W73" s="362"/>
      <c r="X73" s="362"/>
      <c r="Y73" s="362"/>
      <c r="Z73" s="362"/>
      <c r="AA73" s="362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45"/>
      <c r="H74" s="345"/>
      <c r="I74" s="345"/>
      <c r="J74" s="345"/>
      <c r="K74" s="345"/>
      <c r="L74" s="345"/>
      <c r="M74" s="345"/>
      <c r="N74" s="337"/>
      <c r="O74" s="349"/>
      <c r="P74" s="193">
        <v>0</v>
      </c>
      <c r="Q74" s="193" t="s">
        <v>187</v>
      </c>
      <c r="R74" s="193">
        <v>3</v>
      </c>
      <c r="S74" s="349"/>
      <c r="T74" s="337"/>
      <c r="U74" s="362"/>
      <c r="V74" s="362"/>
      <c r="W74" s="362"/>
      <c r="X74" s="362"/>
      <c r="Y74" s="362"/>
      <c r="Z74" s="362"/>
      <c r="AA74" s="362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351" t="str">
        <f>G52</f>
        <v>亀山サッカークラブ</v>
      </c>
      <c r="H75" s="351"/>
      <c r="I75" s="351"/>
      <c r="J75" s="351"/>
      <c r="K75" s="351"/>
      <c r="L75" s="351"/>
      <c r="M75" s="351"/>
      <c r="N75" s="337">
        <f>P75+P76</f>
        <v>2</v>
      </c>
      <c r="O75" s="349" t="s">
        <v>186</v>
      </c>
      <c r="P75" s="193">
        <v>1</v>
      </c>
      <c r="Q75" s="193" t="s">
        <v>187</v>
      </c>
      <c r="R75" s="193">
        <v>0</v>
      </c>
      <c r="S75" s="349" t="s">
        <v>188</v>
      </c>
      <c r="T75" s="337">
        <f>R75+R76</f>
        <v>0</v>
      </c>
      <c r="U75" s="345" t="str">
        <f>K52</f>
        <v>ＦＣアネーロ宇都宮</v>
      </c>
      <c r="V75" s="345"/>
      <c r="W75" s="345"/>
      <c r="X75" s="345"/>
      <c r="Y75" s="345"/>
      <c r="Z75" s="345"/>
      <c r="AA75" s="345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351"/>
      <c r="H76" s="351"/>
      <c r="I76" s="351"/>
      <c r="J76" s="351"/>
      <c r="K76" s="351"/>
      <c r="L76" s="351"/>
      <c r="M76" s="351"/>
      <c r="N76" s="337"/>
      <c r="O76" s="349"/>
      <c r="P76" s="193">
        <v>1</v>
      </c>
      <c r="Q76" s="193" t="s">
        <v>187</v>
      </c>
      <c r="R76" s="193">
        <v>0</v>
      </c>
      <c r="S76" s="349"/>
      <c r="T76" s="337"/>
      <c r="U76" s="345"/>
      <c r="V76" s="345"/>
      <c r="W76" s="345"/>
      <c r="X76" s="345"/>
      <c r="Y76" s="345"/>
      <c r="Z76" s="345"/>
      <c r="AA76" s="345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345" t="str">
        <f>V52</f>
        <v>今市ＦＣプログレス</v>
      </c>
      <c r="H77" s="345"/>
      <c r="I77" s="345"/>
      <c r="J77" s="345"/>
      <c r="K77" s="345"/>
      <c r="L77" s="345"/>
      <c r="M77" s="345"/>
      <c r="N77" s="337">
        <f>P77+P78</f>
        <v>0</v>
      </c>
      <c r="O77" s="349" t="s">
        <v>186</v>
      </c>
      <c r="P77" s="193">
        <v>0</v>
      </c>
      <c r="Q77" s="193" t="s">
        <v>187</v>
      </c>
      <c r="R77" s="193">
        <v>0</v>
      </c>
      <c r="S77" s="349" t="s">
        <v>188</v>
      </c>
      <c r="T77" s="337">
        <f>R77+R78</f>
        <v>1</v>
      </c>
      <c r="U77" s="351" t="str">
        <f>Z52</f>
        <v>ＦＣ　ＳＦｉＤＡ</v>
      </c>
      <c r="V77" s="351"/>
      <c r="W77" s="351"/>
      <c r="X77" s="351"/>
      <c r="Y77" s="351"/>
      <c r="Z77" s="351"/>
      <c r="AA77" s="351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345"/>
      <c r="H78" s="345"/>
      <c r="I78" s="345"/>
      <c r="J78" s="345"/>
      <c r="K78" s="345"/>
      <c r="L78" s="345"/>
      <c r="M78" s="345"/>
      <c r="N78" s="337"/>
      <c r="O78" s="349"/>
      <c r="P78" s="193">
        <v>0</v>
      </c>
      <c r="Q78" s="193" t="s">
        <v>187</v>
      </c>
      <c r="R78" s="193">
        <v>1</v>
      </c>
      <c r="S78" s="349"/>
      <c r="T78" s="337"/>
      <c r="U78" s="351"/>
      <c r="V78" s="351"/>
      <c r="W78" s="351"/>
      <c r="X78" s="351"/>
      <c r="Y78" s="351"/>
      <c r="Z78" s="351"/>
      <c r="AA78" s="351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P</v>
      </c>
      <c r="C80" s="343"/>
      <c r="D80" s="343"/>
      <c r="E80" s="343"/>
      <c r="F80" s="339" t="str">
        <f>C52</f>
        <v>ＦＣ西那須２１アストロ</v>
      </c>
      <c r="G80" s="339"/>
      <c r="H80" s="339" t="str">
        <f>G52</f>
        <v>亀山サッカークラブ</v>
      </c>
      <c r="I80" s="339"/>
      <c r="J80" s="422" t="str">
        <f>K52</f>
        <v>ＦＣアネーロ宇都宮</v>
      </c>
      <c r="K80" s="422"/>
      <c r="L80" s="339" t="str">
        <f>O52</f>
        <v>足利サッカークラブジュニア</v>
      </c>
      <c r="M80" s="339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PP</v>
      </c>
      <c r="S80" s="343"/>
      <c r="T80" s="343"/>
      <c r="U80" s="343"/>
      <c r="V80" s="336" t="str">
        <f>R52</f>
        <v>カマラーダ　ＦＣ</v>
      </c>
      <c r="W80" s="336"/>
      <c r="X80" s="411" t="str">
        <f>V52</f>
        <v>今市ＦＣプログレス</v>
      </c>
      <c r="Y80" s="411"/>
      <c r="Z80" s="336" t="str">
        <f>Z52</f>
        <v>ＦＣ　ＳＦｉＤＡ</v>
      </c>
      <c r="AA80" s="336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339"/>
      <c r="G81" s="339"/>
      <c r="H81" s="339"/>
      <c r="I81" s="339"/>
      <c r="J81" s="422"/>
      <c r="K81" s="422"/>
      <c r="L81" s="339"/>
      <c r="M81" s="339"/>
      <c r="N81" s="335"/>
      <c r="O81" s="335"/>
      <c r="P81" s="335"/>
      <c r="Q81" s="17"/>
      <c r="R81" s="343"/>
      <c r="S81" s="343"/>
      <c r="T81" s="343"/>
      <c r="U81" s="343"/>
      <c r="V81" s="336"/>
      <c r="W81" s="336"/>
      <c r="X81" s="411"/>
      <c r="Y81" s="411"/>
      <c r="Z81" s="336"/>
      <c r="AA81" s="336"/>
      <c r="AB81" s="335"/>
      <c r="AC81" s="335"/>
      <c r="AD81" s="335"/>
    </row>
    <row r="82" spans="2:30" ht="20.100000000000001" customHeight="1">
      <c r="B82" s="407" t="str">
        <f>C52</f>
        <v>ＦＣ西那須２１アストロ</v>
      </c>
      <c r="C82" s="407"/>
      <c r="D82" s="407"/>
      <c r="E82" s="407"/>
      <c r="F82" s="203"/>
      <c r="G82" s="204"/>
      <c r="H82" s="194">
        <f>N61</f>
        <v>0</v>
      </c>
      <c r="I82" s="194">
        <f>T61</f>
        <v>5</v>
      </c>
      <c r="J82" s="194">
        <f>N67</f>
        <v>1</v>
      </c>
      <c r="K82" s="194">
        <f>T67</f>
        <v>2</v>
      </c>
      <c r="L82" s="194">
        <f>N73</f>
        <v>0</v>
      </c>
      <c r="M82" s="194">
        <f>T73</f>
        <v>5</v>
      </c>
      <c r="N82" s="344">
        <f>COUNTIF(F83:M83,"○")*3+COUNTIF(F83:M83,"△")</f>
        <v>0</v>
      </c>
      <c r="O82" s="343">
        <f>F82-G82+H82-I82+J82-K82+L82-M82</f>
        <v>-11</v>
      </c>
      <c r="P82" s="344">
        <v>4</v>
      </c>
      <c r="Q82" s="157"/>
      <c r="R82" s="407" t="str">
        <f>R52</f>
        <v>カマラーダ　ＦＣ</v>
      </c>
      <c r="S82" s="407"/>
      <c r="T82" s="407"/>
      <c r="U82" s="407"/>
      <c r="V82" s="203"/>
      <c r="W82" s="204"/>
      <c r="X82" s="194">
        <f>N65</f>
        <v>2</v>
      </c>
      <c r="Y82" s="194">
        <f>T65</f>
        <v>2</v>
      </c>
      <c r="Z82" s="194">
        <f>N71</f>
        <v>0</v>
      </c>
      <c r="AA82" s="194">
        <f>T71</f>
        <v>6</v>
      </c>
      <c r="AB82" s="344">
        <f>COUNTIF(V83:AA83,"○")*3+COUNTIF(V83:AA83,"△")</f>
        <v>1</v>
      </c>
      <c r="AC82" s="343">
        <f>V82-W82+X82-Y82+Z82-AA82</f>
        <v>-6</v>
      </c>
      <c r="AD82" s="344">
        <v>3</v>
      </c>
    </row>
    <row r="83" spans="2:30" ht="20.100000000000001" customHeight="1">
      <c r="B83" s="407"/>
      <c r="C83" s="407"/>
      <c r="D83" s="407"/>
      <c r="E83" s="407"/>
      <c r="F83" s="205"/>
      <c r="G83" s="206"/>
      <c r="H83" s="343" t="str">
        <f>IF(H82&gt;I82,"○",IF(H82&lt;I82,"×",IF(H82=I82,"△")))</f>
        <v>×</v>
      </c>
      <c r="I83" s="343"/>
      <c r="J83" s="343" t="str">
        <f t="shared" ref="J83" si="10">IF(J82&gt;K82,"○",IF(J82&lt;K82,"×",IF(J82=K82,"△")))</f>
        <v>×</v>
      </c>
      <c r="K83" s="343"/>
      <c r="L83" s="343" t="str">
        <f t="shared" ref="L83" si="11">IF(L82&gt;M82,"○",IF(L82&lt;M82,"×",IF(L82=M82,"△")))</f>
        <v>×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△</v>
      </c>
      <c r="Y83" s="343"/>
      <c r="Z83" s="343" t="str">
        <f t="shared" ref="Z83" si="12">IF(Z82&gt;AA82,"○",IF(Z82&lt;AA82,"×",IF(Z82=AA82,"△")))</f>
        <v>×</v>
      </c>
      <c r="AA83" s="343"/>
      <c r="AB83" s="344"/>
      <c r="AC83" s="343"/>
      <c r="AD83" s="344"/>
    </row>
    <row r="84" spans="2:30" ht="20.100000000000001" customHeight="1">
      <c r="B84" s="408" t="str">
        <f>G52</f>
        <v>亀山サッカークラブ</v>
      </c>
      <c r="C84" s="408"/>
      <c r="D84" s="408"/>
      <c r="E84" s="408"/>
      <c r="F84" s="194">
        <f>T61</f>
        <v>5</v>
      </c>
      <c r="G84" s="194">
        <f>N61</f>
        <v>0</v>
      </c>
      <c r="H84" s="203"/>
      <c r="I84" s="204"/>
      <c r="J84" s="194">
        <f>N75</f>
        <v>2</v>
      </c>
      <c r="K84" s="194">
        <f>T75</f>
        <v>0</v>
      </c>
      <c r="L84" s="194">
        <f>N69</f>
        <v>6</v>
      </c>
      <c r="M84" s="194">
        <f>T69</f>
        <v>0</v>
      </c>
      <c r="N84" s="344">
        <f t="shared" ref="N84" si="13">COUNTIF(F85:M85,"○")*3+COUNTIF(F85:M85,"△")</f>
        <v>9</v>
      </c>
      <c r="O84" s="343">
        <f t="shared" ref="O84" si="14">F84-G84+H84-I84+J84-K84+L84-M84</f>
        <v>13</v>
      </c>
      <c r="P84" s="344">
        <v>1</v>
      </c>
      <c r="Q84" s="157"/>
      <c r="R84" s="407" t="str">
        <f>V52</f>
        <v>今市ＦＣプログレス</v>
      </c>
      <c r="S84" s="407"/>
      <c r="T84" s="407"/>
      <c r="U84" s="407"/>
      <c r="V84" s="194">
        <f>T65</f>
        <v>2</v>
      </c>
      <c r="W84" s="194">
        <f>N65</f>
        <v>2</v>
      </c>
      <c r="X84" s="203"/>
      <c r="Y84" s="204"/>
      <c r="Z84" s="194">
        <f>N77</f>
        <v>0</v>
      </c>
      <c r="AA84" s="194">
        <f>T77</f>
        <v>1</v>
      </c>
      <c r="AB84" s="344">
        <f>COUNTIF(V85:AA85,"○")*3+COUNTIF(V85:AA85,"△")</f>
        <v>1</v>
      </c>
      <c r="AC84" s="343">
        <f>V84-W84+X84-Y84+Z84-AA84</f>
        <v>-1</v>
      </c>
      <c r="AD84" s="344">
        <v>2</v>
      </c>
    </row>
    <row r="85" spans="2:30" ht="20.100000000000001" customHeight="1">
      <c r="B85" s="408"/>
      <c r="C85" s="408"/>
      <c r="D85" s="408"/>
      <c r="E85" s="408"/>
      <c r="F85" s="343" t="str">
        <f>IF(F84&gt;G84,"○",IF(F84&lt;G84,"×",IF(F84=G84,"△")))</f>
        <v>○</v>
      </c>
      <c r="G85" s="343"/>
      <c r="H85" s="205"/>
      <c r="I85" s="206"/>
      <c r="J85" s="343" t="str">
        <f>IF(J84&gt;K84,"○",IF(J84&lt;K84,"×",IF(J84=K84,"△")))</f>
        <v>○</v>
      </c>
      <c r="K85" s="343"/>
      <c r="L85" s="343" t="str">
        <f>IF(L84&gt;M84,"○",IF(L84&lt;M84,"×",IF(L84=M84,"△")))</f>
        <v>○</v>
      </c>
      <c r="M85" s="343"/>
      <c r="N85" s="344"/>
      <c r="O85" s="343"/>
      <c r="P85" s="344"/>
      <c r="Q85" s="157"/>
      <c r="R85" s="407"/>
      <c r="S85" s="407"/>
      <c r="T85" s="407"/>
      <c r="U85" s="407"/>
      <c r="V85" s="343" t="str">
        <f>IF(V84&gt;W84,"○",IF(V84&lt;W84,"×",IF(V84=W84,"△")))</f>
        <v>△</v>
      </c>
      <c r="W85" s="343"/>
      <c r="X85" s="205"/>
      <c r="Y85" s="206"/>
      <c r="Z85" s="343" t="str">
        <f>IF(Z84&gt;AA84,"○",IF(Z84&lt;AA84,"×",IF(Z84=AA84,"△")))</f>
        <v>×</v>
      </c>
      <c r="AA85" s="343"/>
      <c r="AB85" s="344"/>
      <c r="AC85" s="343"/>
      <c r="AD85" s="344"/>
    </row>
    <row r="86" spans="2:30" ht="20.100000000000001" customHeight="1">
      <c r="B86" s="407" t="str">
        <f>K52</f>
        <v>ＦＣアネーロ宇都宮</v>
      </c>
      <c r="C86" s="407"/>
      <c r="D86" s="407"/>
      <c r="E86" s="407"/>
      <c r="F86" s="194">
        <f>T67</f>
        <v>2</v>
      </c>
      <c r="G86" s="194">
        <f>N67</f>
        <v>1</v>
      </c>
      <c r="H86" s="194">
        <f>T75</f>
        <v>0</v>
      </c>
      <c r="I86" s="194">
        <f>N75</f>
        <v>2</v>
      </c>
      <c r="J86" s="203"/>
      <c r="K86" s="204"/>
      <c r="L86" s="194">
        <f>N63</f>
        <v>0</v>
      </c>
      <c r="M86" s="194">
        <f>T63</f>
        <v>1</v>
      </c>
      <c r="N86" s="343">
        <f>COUNTIF(F87:M87,"○")*3+COUNTIF(F87:M87,"△")</f>
        <v>3</v>
      </c>
      <c r="O86" s="343">
        <f t="shared" ref="O86" si="15">F86-G86+H86-I86+J86-K86+L86-M86</f>
        <v>-2</v>
      </c>
      <c r="P86" s="343">
        <v>3</v>
      </c>
      <c r="Q86" s="157"/>
      <c r="R86" s="408" t="str">
        <f>Z52</f>
        <v>ＦＣ　ＳＦｉＤＡ</v>
      </c>
      <c r="S86" s="408"/>
      <c r="T86" s="408"/>
      <c r="U86" s="408"/>
      <c r="V86" s="194">
        <f>T71</f>
        <v>6</v>
      </c>
      <c r="W86" s="194">
        <f>N71</f>
        <v>0</v>
      </c>
      <c r="X86" s="194">
        <f>T77</f>
        <v>1</v>
      </c>
      <c r="Y86" s="194">
        <f>N77</f>
        <v>0</v>
      </c>
      <c r="Z86" s="203"/>
      <c r="AA86" s="204"/>
      <c r="AB86" s="343">
        <f>COUNTIF(V87:AA87,"○")*3+COUNTIF(V87:AA87,"△")</f>
        <v>6</v>
      </c>
      <c r="AC86" s="343">
        <f>V86-W86+X86-Y86+Z86-AA86</f>
        <v>7</v>
      </c>
      <c r="AD86" s="343">
        <v>1</v>
      </c>
    </row>
    <row r="87" spans="2:30" ht="20.100000000000001" customHeight="1">
      <c r="B87" s="407"/>
      <c r="C87" s="407"/>
      <c r="D87" s="407"/>
      <c r="E87" s="407"/>
      <c r="F87" s="343" t="str">
        <f>IF(F86&gt;G86,"○",IF(F86&lt;G86,"×",IF(F86=G86,"△")))</f>
        <v>○</v>
      </c>
      <c r="G87" s="343"/>
      <c r="H87" s="343" t="str">
        <f>IF(H86&gt;I86,"○",IF(H86&lt;I86,"×",IF(H86=I86,"△")))</f>
        <v>×</v>
      </c>
      <c r="I87" s="343"/>
      <c r="J87" s="205"/>
      <c r="K87" s="206"/>
      <c r="L87" s="343" t="str">
        <f>IF(L86&gt;M86,"○",IF(L86&lt;M86,"×",IF(L86=M86,"△")))</f>
        <v>×</v>
      </c>
      <c r="M87" s="343"/>
      <c r="N87" s="343"/>
      <c r="O87" s="343"/>
      <c r="P87" s="343"/>
      <c r="Q87" s="157"/>
      <c r="R87" s="408"/>
      <c r="S87" s="408"/>
      <c r="T87" s="408"/>
      <c r="U87" s="408"/>
      <c r="V87" s="343" t="str">
        <f t="shared" ref="V87" si="16">IF(V86&gt;W86,"○",IF(V86&lt;W86,"×",IF(V86=W86,"△")))</f>
        <v>○</v>
      </c>
      <c r="W87" s="343"/>
      <c r="X87" s="343" t="str">
        <f t="shared" ref="X87" si="17">IF(X86&gt;Y86,"○",IF(X86&lt;Y86,"×",IF(X86=Y86,"△")))</f>
        <v>○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7" t="str">
        <f>O52</f>
        <v>足利サッカークラブジュニア</v>
      </c>
      <c r="C88" s="407"/>
      <c r="D88" s="407"/>
      <c r="E88" s="407"/>
      <c r="F88" s="194">
        <f>T73</f>
        <v>5</v>
      </c>
      <c r="G88" s="194">
        <f>N73</f>
        <v>0</v>
      </c>
      <c r="H88" s="194">
        <f>T69</f>
        <v>0</v>
      </c>
      <c r="I88" s="194">
        <f>N69</f>
        <v>6</v>
      </c>
      <c r="J88" s="194">
        <f>T63</f>
        <v>1</v>
      </c>
      <c r="K88" s="194">
        <f>N63</f>
        <v>0</v>
      </c>
      <c r="L88" s="203"/>
      <c r="M88" s="204"/>
      <c r="N88" s="343">
        <f t="shared" ref="N88" si="18">COUNTIF(F89:M89,"○")*3+COUNTIF(F89:M89,"△")</f>
        <v>6</v>
      </c>
      <c r="O88" s="343">
        <f t="shared" ref="O88" si="19">F88-G88+H88-I88+J88-K88+L88-M88</f>
        <v>0</v>
      </c>
      <c r="P88" s="343">
        <v>2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7"/>
      <c r="C89" s="407"/>
      <c r="D89" s="407"/>
      <c r="E89" s="407"/>
      <c r="F89" s="343" t="str">
        <f>IF(F88&gt;G88,"○",IF(F88&lt;G88,"×",IF(F88=G88,"△")))</f>
        <v>○</v>
      </c>
      <c r="G89" s="343"/>
      <c r="H89" s="343" t="str">
        <f>IF(H88&gt;I88,"○",IF(H88&lt;I88,"×",IF(H88=I88,"△")))</f>
        <v>×</v>
      </c>
      <c r="I89" s="343"/>
      <c r="J89" s="343" t="str">
        <f>IF(J88&gt;K88,"○",IF(J88&lt;K88,"×",IF(J88=K88,"△")))</f>
        <v>○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AA90:AA91"/>
    <mergeCell ref="B88:E89"/>
    <mergeCell ref="N88:N89"/>
    <mergeCell ref="O88:O89"/>
    <mergeCell ref="P88:P89"/>
    <mergeCell ref="F89:G89"/>
    <mergeCell ref="H89:I89"/>
    <mergeCell ref="J89:K89"/>
    <mergeCell ref="AC86:AC87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B84:E85"/>
    <mergeCell ref="N84:N85"/>
    <mergeCell ref="O84:O85"/>
    <mergeCell ref="P84:P85"/>
    <mergeCell ref="R84:U85"/>
    <mergeCell ref="AD80:AD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R80:U81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G73:M74"/>
    <mergeCell ref="N73:N74"/>
    <mergeCell ref="O73:O74"/>
    <mergeCell ref="S73:S74"/>
    <mergeCell ref="AB71:AB72"/>
    <mergeCell ref="AC71:AC72"/>
    <mergeCell ref="AD71:AD72"/>
    <mergeCell ref="AE71:AE72"/>
    <mergeCell ref="AF71:AF72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AG67:AG68"/>
    <mergeCell ref="AF65:AF66"/>
    <mergeCell ref="AG65:AG66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AB65:AB66"/>
    <mergeCell ref="AC65:AC66"/>
    <mergeCell ref="AD65:AD66"/>
    <mergeCell ref="AE65:AE66"/>
    <mergeCell ref="C65:C66"/>
    <mergeCell ref="D65:F66"/>
    <mergeCell ref="AB63:AB64"/>
    <mergeCell ref="AC63:AC64"/>
    <mergeCell ref="AD63:AD64"/>
    <mergeCell ref="AE63:AE64"/>
    <mergeCell ref="AF63:AF64"/>
    <mergeCell ref="AB67:AB68"/>
    <mergeCell ref="AC67:AC68"/>
    <mergeCell ref="AD67:AD68"/>
    <mergeCell ref="AE67:AE68"/>
    <mergeCell ref="AF67:AF68"/>
    <mergeCell ref="C61:C62"/>
    <mergeCell ref="D61:F62"/>
    <mergeCell ref="G61:M62"/>
    <mergeCell ref="N61:N62"/>
    <mergeCell ref="O61:O62"/>
    <mergeCell ref="S61:S62"/>
    <mergeCell ref="G65:M66"/>
    <mergeCell ref="N65:N66"/>
    <mergeCell ref="O65:O66"/>
    <mergeCell ref="S65:S66"/>
    <mergeCell ref="C52:D59"/>
    <mergeCell ref="G52:H59"/>
    <mergeCell ref="K52:L59"/>
    <mergeCell ref="O52:P59"/>
    <mergeCell ref="R52:S59"/>
    <mergeCell ref="V52:W59"/>
    <mergeCell ref="Z52:AA59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V51:W51"/>
    <mergeCell ref="Z51:AA51"/>
    <mergeCell ref="B43:E44"/>
    <mergeCell ref="N43:N44"/>
    <mergeCell ref="O43:O44"/>
    <mergeCell ref="P43:P44"/>
    <mergeCell ref="F44:G44"/>
    <mergeCell ref="H44:I44"/>
    <mergeCell ref="J44:K44"/>
    <mergeCell ref="AC41:AC42"/>
    <mergeCell ref="AD41:AD42"/>
    <mergeCell ref="F42:G42"/>
    <mergeCell ref="H42:I42"/>
    <mergeCell ref="L42:M42"/>
    <mergeCell ref="V42:W42"/>
    <mergeCell ref="X42:Y42"/>
    <mergeCell ref="B41:E42"/>
    <mergeCell ref="N41:N42"/>
    <mergeCell ref="O41:O42"/>
    <mergeCell ref="P41:P42"/>
    <mergeCell ref="R41:U42"/>
    <mergeCell ref="AB41:AB42"/>
    <mergeCell ref="F40:G40"/>
    <mergeCell ref="J40:K40"/>
    <mergeCell ref="L40:M40"/>
    <mergeCell ref="V40:W40"/>
    <mergeCell ref="Z40:AA40"/>
    <mergeCell ref="J38:K38"/>
    <mergeCell ref="L38:M38"/>
    <mergeCell ref="X38:Y38"/>
    <mergeCell ref="Z38:AA38"/>
    <mergeCell ref="B39:E40"/>
    <mergeCell ref="N39:N40"/>
    <mergeCell ref="O39:O40"/>
    <mergeCell ref="P39:P40"/>
    <mergeCell ref="R39:U40"/>
    <mergeCell ref="AD35:AD36"/>
    <mergeCell ref="B37:E38"/>
    <mergeCell ref="N37:N38"/>
    <mergeCell ref="O37:O38"/>
    <mergeCell ref="P37:P38"/>
    <mergeCell ref="R37:U38"/>
    <mergeCell ref="AB37:AB38"/>
    <mergeCell ref="AC37:AC38"/>
    <mergeCell ref="AD37:AD38"/>
    <mergeCell ref="H38:I38"/>
    <mergeCell ref="R35:U36"/>
    <mergeCell ref="V35:W36"/>
    <mergeCell ref="X35:Y36"/>
    <mergeCell ref="Z35:AA36"/>
    <mergeCell ref="AB35:AB36"/>
    <mergeCell ref="AC35:AC36"/>
    <mergeCell ref="AB39:AB40"/>
    <mergeCell ref="AC39:AC40"/>
    <mergeCell ref="AD39:AD40"/>
    <mergeCell ref="AF32:AF33"/>
    <mergeCell ref="AG32:AG33"/>
    <mergeCell ref="B35:E36"/>
    <mergeCell ref="F35:G36"/>
    <mergeCell ref="H35:I36"/>
    <mergeCell ref="J35:K36"/>
    <mergeCell ref="L35:M36"/>
    <mergeCell ref="N35:N36"/>
    <mergeCell ref="O35:O36"/>
    <mergeCell ref="P35:P36"/>
    <mergeCell ref="T32:T33"/>
    <mergeCell ref="U32:AA33"/>
    <mergeCell ref="AB32:AB33"/>
    <mergeCell ref="AC32:AC33"/>
    <mergeCell ref="AD32:AD33"/>
    <mergeCell ref="AE32:AE33"/>
    <mergeCell ref="C32:C33"/>
    <mergeCell ref="D32:F33"/>
    <mergeCell ref="G32:M33"/>
    <mergeCell ref="N32:N33"/>
    <mergeCell ref="O32:O33"/>
    <mergeCell ref="S32:S33"/>
    <mergeCell ref="AB30:AB31"/>
    <mergeCell ref="AC30:AC31"/>
    <mergeCell ref="AD30:AD31"/>
    <mergeCell ref="AE30:AE31"/>
    <mergeCell ref="AF30:AF31"/>
    <mergeCell ref="AG30:AG31"/>
    <mergeCell ref="AF28:AF29"/>
    <mergeCell ref="AG28:AG29"/>
    <mergeCell ref="C30:C31"/>
    <mergeCell ref="D30:F31"/>
    <mergeCell ref="G30:M31"/>
    <mergeCell ref="N30:N31"/>
    <mergeCell ref="O30:O31"/>
    <mergeCell ref="S30:S31"/>
    <mergeCell ref="T30:T31"/>
    <mergeCell ref="U30:AA31"/>
    <mergeCell ref="T28:T29"/>
    <mergeCell ref="U28:AA29"/>
    <mergeCell ref="AB28:AB29"/>
    <mergeCell ref="AC28:AC29"/>
    <mergeCell ref="AD28:AD29"/>
    <mergeCell ref="AE28:AE29"/>
    <mergeCell ref="C28:C29"/>
    <mergeCell ref="D28:F29"/>
    <mergeCell ref="G28:M29"/>
    <mergeCell ref="N28:N29"/>
    <mergeCell ref="O28:O29"/>
    <mergeCell ref="S28:S29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C26:C27"/>
    <mergeCell ref="D26:F27"/>
    <mergeCell ref="G26:M27"/>
    <mergeCell ref="N26:N27"/>
    <mergeCell ref="O26:O27"/>
    <mergeCell ref="S26:S27"/>
    <mergeCell ref="T26:T27"/>
    <mergeCell ref="U26:AA27"/>
    <mergeCell ref="T24:T25"/>
    <mergeCell ref="U24:AA25"/>
    <mergeCell ref="AB24:AB25"/>
    <mergeCell ref="AC24:AC25"/>
    <mergeCell ref="AD24:AD25"/>
    <mergeCell ref="AE24:AE25"/>
    <mergeCell ref="C24:C25"/>
    <mergeCell ref="D24:F25"/>
    <mergeCell ref="G24:M25"/>
    <mergeCell ref="N24:N25"/>
    <mergeCell ref="O24:O25"/>
    <mergeCell ref="S24:S25"/>
    <mergeCell ref="AG22:AG23"/>
    <mergeCell ref="AF20:AF21"/>
    <mergeCell ref="AG20:AG21"/>
    <mergeCell ref="C22:C23"/>
    <mergeCell ref="D22:F23"/>
    <mergeCell ref="G22:M23"/>
    <mergeCell ref="N22:N23"/>
    <mergeCell ref="O22:O23"/>
    <mergeCell ref="S22:S23"/>
    <mergeCell ref="T22:T23"/>
    <mergeCell ref="U22:AA23"/>
    <mergeCell ref="T20:T21"/>
    <mergeCell ref="U20:AA21"/>
    <mergeCell ref="AB20:AB21"/>
    <mergeCell ref="AC20:AC21"/>
    <mergeCell ref="AD20:AD21"/>
    <mergeCell ref="AE20:AE21"/>
    <mergeCell ref="C20:C21"/>
    <mergeCell ref="D20:F21"/>
    <mergeCell ref="AB18:AB19"/>
    <mergeCell ref="AC18:AC19"/>
    <mergeCell ref="AD18:AD19"/>
    <mergeCell ref="AE18:AE19"/>
    <mergeCell ref="AF18:AF19"/>
    <mergeCell ref="AB22:AB23"/>
    <mergeCell ref="AC22:AC23"/>
    <mergeCell ref="AD22:AD23"/>
    <mergeCell ref="AE22:AE23"/>
    <mergeCell ref="AF22:AF23"/>
    <mergeCell ref="C16:C17"/>
    <mergeCell ref="D16:F17"/>
    <mergeCell ref="G16:M17"/>
    <mergeCell ref="N16:N17"/>
    <mergeCell ref="O16:O17"/>
    <mergeCell ref="S16:S17"/>
    <mergeCell ref="G20:M21"/>
    <mergeCell ref="N20:N21"/>
    <mergeCell ref="O20:O21"/>
    <mergeCell ref="S20:S21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1" t="str">
        <f>U11組合せ!L4</f>
        <v>■第2日　1月9日</v>
      </c>
      <c r="B1" s="21"/>
      <c r="C1" s="69"/>
      <c r="D1" s="21"/>
      <c r="E1" s="21"/>
      <c r="F1" s="21"/>
      <c r="G1" s="21"/>
      <c r="H1" s="21"/>
      <c r="M1" s="443" t="s">
        <v>29</v>
      </c>
      <c r="N1" s="443"/>
      <c r="O1" s="443"/>
      <c r="P1" s="443"/>
      <c r="Q1" s="443"/>
      <c r="R1" s="444" t="str">
        <f>U11組合せ!L69</f>
        <v>栃木県グリーンスタジアムサブグランド</v>
      </c>
      <c r="S1" s="444"/>
      <c r="T1" s="444"/>
      <c r="U1" s="444"/>
      <c r="V1" s="444"/>
      <c r="W1" s="444"/>
      <c r="X1" s="444"/>
      <c r="Y1" s="444"/>
    </row>
    <row r="2" spans="1:25" s="1" customFormat="1" ht="19.5" customHeight="1">
      <c r="D2" s="360" t="str">
        <f>U11組合せ!U4</f>
        <v>決勝トーナメント１・２回戦</v>
      </c>
      <c r="E2" s="360"/>
      <c r="F2" s="360"/>
      <c r="G2" s="360"/>
      <c r="H2" s="360"/>
    </row>
    <row r="3" spans="1:25" ht="20.100000000000001" customHeight="1" thickBot="1">
      <c r="A3" s="17"/>
      <c r="B3" s="17"/>
      <c r="C3" s="17"/>
      <c r="D3" s="277"/>
      <c r="E3" s="277"/>
      <c r="F3" s="278"/>
      <c r="G3" s="233"/>
      <c r="H3" s="61"/>
      <c r="I3" s="234"/>
      <c r="J3" s="235"/>
      <c r="K3" s="445" t="s">
        <v>38</v>
      </c>
      <c r="L3" s="446"/>
      <c r="M3" s="446"/>
      <c r="N3" s="446"/>
      <c r="O3" s="447"/>
      <c r="P3" s="234"/>
      <c r="Q3" s="234"/>
      <c r="R3" s="277"/>
      <c r="S3" s="278"/>
      <c r="T3" s="61"/>
      <c r="U3" s="61"/>
      <c r="V3" s="61"/>
      <c r="W3" s="17"/>
      <c r="X3" s="17"/>
      <c r="Y3" s="17"/>
    </row>
    <row r="4" spans="1:25" ht="20.100000000000001" customHeight="1" thickTop="1">
      <c r="A4" s="24"/>
      <c r="B4" s="24"/>
      <c r="C4" s="228"/>
      <c r="D4" s="231"/>
      <c r="E4" s="228"/>
      <c r="F4" s="228" t="s">
        <v>30</v>
      </c>
      <c r="G4" s="28"/>
      <c r="H4" s="230"/>
      <c r="I4" s="231"/>
      <c r="J4" s="228"/>
      <c r="K4" s="228"/>
      <c r="L4" s="228"/>
      <c r="M4" s="228"/>
      <c r="N4" s="228"/>
      <c r="O4" s="228"/>
      <c r="P4" s="228"/>
      <c r="Q4" s="236"/>
      <c r="R4" s="231"/>
      <c r="S4" s="228"/>
      <c r="T4" s="28" t="s">
        <v>31</v>
      </c>
      <c r="U4" s="28"/>
      <c r="V4" s="230"/>
      <c r="W4" s="24"/>
      <c r="X4" s="24"/>
      <c r="Y4" s="24"/>
    </row>
    <row r="5" spans="1:25" ht="20.100000000000001" customHeight="1" thickBot="1">
      <c r="A5" s="24"/>
      <c r="B5" s="25"/>
      <c r="C5" s="25"/>
      <c r="D5" s="231"/>
      <c r="E5" s="228"/>
      <c r="F5" s="228"/>
      <c r="G5" s="228"/>
      <c r="H5" s="232"/>
      <c r="I5" s="237"/>
      <c r="J5" s="25"/>
      <c r="K5" s="228"/>
      <c r="L5" s="228"/>
      <c r="M5" s="228"/>
      <c r="N5" s="228"/>
      <c r="O5" s="228"/>
      <c r="P5" s="228"/>
      <c r="Q5" s="236"/>
      <c r="R5" s="237"/>
      <c r="S5" s="228"/>
      <c r="T5" s="228"/>
      <c r="U5" s="228"/>
      <c r="V5" s="232"/>
      <c r="W5" s="25"/>
      <c r="X5" s="25"/>
      <c r="Y5" s="24"/>
    </row>
    <row r="6" spans="1:25" ht="20.100000000000001" customHeight="1" thickTop="1">
      <c r="A6" s="31"/>
      <c r="B6" s="24"/>
      <c r="C6" s="24" t="s">
        <v>14</v>
      </c>
      <c r="D6" s="257"/>
      <c r="E6" s="246"/>
      <c r="F6" s="24"/>
      <c r="G6" s="31"/>
      <c r="H6" s="262"/>
      <c r="I6" s="24" t="s">
        <v>18</v>
      </c>
      <c r="J6" s="24"/>
      <c r="K6" s="35"/>
      <c r="L6" s="24"/>
      <c r="M6" s="24"/>
      <c r="N6" s="24"/>
      <c r="O6" s="228"/>
      <c r="P6" s="262"/>
      <c r="Q6" s="267" t="s">
        <v>22</v>
      </c>
      <c r="R6" s="56"/>
      <c r="S6" s="9"/>
      <c r="T6" s="24"/>
      <c r="U6" s="31"/>
      <c r="V6" s="262"/>
      <c r="W6" s="24" t="s">
        <v>23</v>
      </c>
      <c r="X6" s="31"/>
      <c r="Y6" s="24"/>
    </row>
    <row r="7" spans="1:25" ht="20.100000000000001" customHeight="1">
      <c r="A7" s="7"/>
      <c r="B7" s="1"/>
      <c r="C7" s="1"/>
      <c r="D7" s="258"/>
      <c r="E7" s="209"/>
      <c r="F7" s="1"/>
      <c r="G7" s="7"/>
      <c r="H7" s="223"/>
      <c r="I7" s="1"/>
      <c r="J7" s="1"/>
      <c r="K7" s="3"/>
      <c r="L7" s="1"/>
      <c r="M7" s="1"/>
      <c r="N7" s="1"/>
      <c r="O7" s="209"/>
      <c r="P7" s="223"/>
      <c r="Q7" s="209"/>
      <c r="R7" s="7"/>
      <c r="S7" s="1"/>
      <c r="T7" s="1"/>
      <c r="U7" s="1"/>
      <c r="V7" s="223"/>
      <c r="W7" s="1"/>
      <c r="X7" s="7"/>
      <c r="Y7" s="1"/>
    </row>
    <row r="8" spans="1:25" ht="20.100000000000001" customHeight="1">
      <c r="A8" s="442" t="s">
        <v>39</v>
      </c>
      <c r="B8" s="442"/>
      <c r="C8" s="1"/>
      <c r="D8" s="442" t="s">
        <v>40</v>
      </c>
      <c r="E8" s="442"/>
      <c r="F8" s="1"/>
      <c r="G8" s="442" t="s">
        <v>41</v>
      </c>
      <c r="H8" s="442"/>
      <c r="I8" s="1"/>
      <c r="J8" s="442" t="s">
        <v>42</v>
      </c>
      <c r="K8" s="442"/>
      <c r="L8" s="1"/>
      <c r="M8" s="1"/>
      <c r="N8" s="1"/>
      <c r="O8" s="442" t="s">
        <v>43</v>
      </c>
      <c r="P8" s="442"/>
      <c r="Q8" s="1"/>
      <c r="R8" s="442" t="s">
        <v>44</v>
      </c>
      <c r="S8" s="442"/>
      <c r="T8" s="1"/>
      <c r="U8" s="442" t="s">
        <v>45</v>
      </c>
      <c r="V8" s="442"/>
      <c r="W8" s="1"/>
      <c r="X8" s="442" t="s">
        <v>46</v>
      </c>
      <c r="Y8" s="442"/>
    </row>
    <row r="9" spans="1:25" ht="20.100000000000001" customHeight="1">
      <c r="A9" s="438" t="str">
        <f>AB!C7</f>
        <v>Ｆ．Ｃ．栃木ジュニア</v>
      </c>
      <c r="B9" s="438"/>
      <c r="C9" s="9"/>
      <c r="D9" s="439" t="str">
        <f>IJ!V7</f>
        <v>ＪＦＣアミスタ市貝</v>
      </c>
      <c r="E9" s="439"/>
      <c r="F9" s="4"/>
      <c r="G9" s="440" t="str">
        <f>CD!C7</f>
        <v>Ｊ－ＳＰＯＲＴＳＦＯＯＴＢＡＬＬＣＬＵＢ</v>
      </c>
      <c r="H9" s="440"/>
      <c r="I9" s="4"/>
      <c r="J9" s="438" t="str">
        <f>KL!R7</f>
        <v>ＦＣバジェルボ那須烏山</v>
      </c>
      <c r="K9" s="438"/>
      <c r="L9" s="4"/>
      <c r="M9" s="4"/>
      <c r="N9" s="4"/>
      <c r="O9" s="441" t="str">
        <f>EF!C7</f>
        <v>ｕｎｉｏｎ ｓｐｏｒｔｓ ｃｌｕｂ</v>
      </c>
      <c r="P9" s="441"/>
      <c r="Q9" s="4"/>
      <c r="R9" s="438" t="str">
        <f>MN!Z7</f>
        <v>呑竜ＦＣ</v>
      </c>
      <c r="S9" s="438"/>
      <c r="T9" s="4"/>
      <c r="U9" s="438" t="str">
        <f>GH!C7</f>
        <v>御厨フットボールクラブ</v>
      </c>
      <c r="V9" s="438"/>
      <c r="W9" s="4"/>
      <c r="X9" s="438" t="str">
        <f>OP!Z7</f>
        <v>間東ＦＣミラクルズ</v>
      </c>
      <c r="Y9" s="438"/>
    </row>
    <row r="10" spans="1:25" ht="20.100000000000001" customHeight="1">
      <c r="A10" s="438"/>
      <c r="B10" s="438"/>
      <c r="C10" s="9"/>
      <c r="D10" s="439"/>
      <c r="E10" s="439"/>
      <c r="F10" s="4"/>
      <c r="G10" s="440"/>
      <c r="H10" s="440"/>
      <c r="I10" s="4"/>
      <c r="J10" s="438"/>
      <c r="K10" s="438"/>
      <c r="L10" s="4"/>
      <c r="M10" s="4"/>
      <c r="N10" s="4"/>
      <c r="O10" s="441"/>
      <c r="P10" s="441"/>
      <c r="Q10" s="4"/>
      <c r="R10" s="438"/>
      <c r="S10" s="438"/>
      <c r="T10" s="4"/>
      <c r="U10" s="438"/>
      <c r="V10" s="438"/>
      <c r="W10" s="4"/>
      <c r="X10" s="438"/>
      <c r="Y10" s="438"/>
    </row>
    <row r="11" spans="1:25" ht="20.100000000000001" customHeight="1">
      <c r="A11" s="438"/>
      <c r="B11" s="438"/>
      <c r="C11" s="9"/>
      <c r="D11" s="439"/>
      <c r="E11" s="439"/>
      <c r="F11" s="4"/>
      <c r="G11" s="440"/>
      <c r="H11" s="440"/>
      <c r="I11" s="4"/>
      <c r="J11" s="438"/>
      <c r="K11" s="438"/>
      <c r="L11" s="4"/>
      <c r="M11" s="4"/>
      <c r="N11" s="4"/>
      <c r="O11" s="441"/>
      <c r="P11" s="441"/>
      <c r="Q11" s="4"/>
      <c r="R11" s="438"/>
      <c r="S11" s="438"/>
      <c r="T11" s="4"/>
      <c r="U11" s="438"/>
      <c r="V11" s="438"/>
      <c r="W11" s="4"/>
      <c r="X11" s="438"/>
      <c r="Y11" s="438"/>
    </row>
    <row r="12" spans="1:25" ht="20.100000000000001" customHeight="1">
      <c r="A12" s="438"/>
      <c r="B12" s="438"/>
      <c r="C12" s="9"/>
      <c r="D12" s="439"/>
      <c r="E12" s="439"/>
      <c r="F12" s="4"/>
      <c r="G12" s="440"/>
      <c r="H12" s="440"/>
      <c r="I12" s="4"/>
      <c r="J12" s="438"/>
      <c r="K12" s="438"/>
      <c r="L12" s="4"/>
      <c r="M12" s="4"/>
      <c r="N12" s="4"/>
      <c r="O12" s="441"/>
      <c r="P12" s="441"/>
      <c r="Q12" s="4"/>
      <c r="R12" s="438"/>
      <c r="S12" s="438"/>
      <c r="T12" s="4"/>
      <c r="U12" s="438"/>
      <c r="V12" s="438"/>
      <c r="W12" s="4"/>
      <c r="X12" s="438"/>
      <c r="Y12" s="438"/>
    </row>
    <row r="13" spans="1:25" ht="20.100000000000001" customHeight="1">
      <c r="A13" s="438"/>
      <c r="B13" s="438"/>
      <c r="C13" s="9"/>
      <c r="D13" s="439"/>
      <c r="E13" s="439"/>
      <c r="F13" s="4"/>
      <c r="G13" s="440"/>
      <c r="H13" s="440"/>
      <c r="I13" s="4"/>
      <c r="J13" s="438"/>
      <c r="K13" s="438"/>
      <c r="L13" s="4"/>
      <c r="M13" s="4"/>
      <c r="N13" s="4"/>
      <c r="O13" s="441"/>
      <c r="P13" s="441"/>
      <c r="Q13" s="4"/>
      <c r="R13" s="438"/>
      <c r="S13" s="438"/>
      <c r="T13" s="4"/>
      <c r="U13" s="438"/>
      <c r="V13" s="438"/>
      <c r="W13" s="4"/>
      <c r="X13" s="438"/>
      <c r="Y13" s="438"/>
    </row>
    <row r="14" spans="1:25" ht="20.100000000000001" customHeight="1">
      <c r="A14" s="438"/>
      <c r="B14" s="438"/>
      <c r="C14" s="9"/>
      <c r="D14" s="439"/>
      <c r="E14" s="439"/>
      <c r="F14" s="4"/>
      <c r="G14" s="440"/>
      <c r="H14" s="440"/>
      <c r="I14" s="4"/>
      <c r="J14" s="438"/>
      <c r="K14" s="438"/>
      <c r="L14" s="4"/>
      <c r="M14" s="4"/>
      <c r="N14" s="4"/>
      <c r="O14" s="441"/>
      <c r="P14" s="441"/>
      <c r="Q14" s="4"/>
      <c r="R14" s="438"/>
      <c r="S14" s="438"/>
      <c r="T14" s="4"/>
      <c r="U14" s="438"/>
      <c r="V14" s="438"/>
      <c r="W14" s="4"/>
      <c r="X14" s="438"/>
      <c r="Y14" s="438"/>
    </row>
    <row r="15" spans="1:25" ht="20.100000000000001" customHeight="1">
      <c r="A15" s="438"/>
      <c r="B15" s="438"/>
      <c r="C15" s="9"/>
      <c r="D15" s="439"/>
      <c r="E15" s="439"/>
      <c r="F15" s="4"/>
      <c r="G15" s="440"/>
      <c r="H15" s="440"/>
      <c r="I15" s="4"/>
      <c r="J15" s="438"/>
      <c r="K15" s="438"/>
      <c r="L15" s="4"/>
      <c r="M15" s="4"/>
      <c r="N15" s="4"/>
      <c r="O15" s="441"/>
      <c r="P15" s="441"/>
      <c r="Q15" s="4"/>
      <c r="R15" s="438"/>
      <c r="S15" s="438"/>
      <c r="T15" s="4"/>
      <c r="U15" s="438"/>
      <c r="V15" s="438"/>
      <c r="W15" s="4"/>
      <c r="X15" s="438"/>
      <c r="Y15" s="438"/>
    </row>
    <row r="16" spans="1:25" ht="20.100000000000001" customHeight="1">
      <c r="A16" s="438"/>
      <c r="B16" s="438"/>
      <c r="C16" s="9"/>
      <c r="D16" s="439"/>
      <c r="E16" s="439"/>
      <c r="F16" s="4"/>
      <c r="G16" s="440"/>
      <c r="H16" s="440"/>
      <c r="I16" s="4"/>
      <c r="J16" s="438"/>
      <c r="K16" s="438"/>
      <c r="L16" s="4"/>
      <c r="M16" s="4"/>
      <c r="N16" s="4"/>
      <c r="O16" s="441"/>
      <c r="P16" s="441"/>
      <c r="Q16" s="4"/>
      <c r="R16" s="438"/>
      <c r="S16" s="438"/>
      <c r="T16" s="4"/>
      <c r="U16" s="438"/>
      <c r="V16" s="438"/>
      <c r="W16" s="4"/>
      <c r="X16" s="438"/>
      <c r="Y16" s="438"/>
    </row>
    <row r="17" spans="1:25" ht="20.100000000000001" customHeight="1">
      <c r="A17" s="438"/>
      <c r="B17" s="438"/>
      <c r="C17" s="9"/>
      <c r="D17" s="439"/>
      <c r="E17" s="439"/>
      <c r="F17" s="4"/>
      <c r="G17" s="440"/>
      <c r="H17" s="440"/>
      <c r="I17" s="4"/>
      <c r="J17" s="438"/>
      <c r="K17" s="438"/>
      <c r="L17" s="4"/>
      <c r="M17" s="4"/>
      <c r="N17" s="4"/>
      <c r="O17" s="441"/>
      <c r="P17" s="441"/>
      <c r="Q17" s="4"/>
      <c r="R17" s="438"/>
      <c r="S17" s="438"/>
      <c r="T17" s="4"/>
      <c r="U17" s="438"/>
      <c r="V17" s="438"/>
      <c r="W17" s="4"/>
      <c r="X17" s="438"/>
      <c r="Y17" s="438"/>
    </row>
    <row r="18" spans="1:25" ht="20.100000000000001" customHeight="1">
      <c r="A18" s="438"/>
      <c r="B18" s="438"/>
      <c r="C18" s="9"/>
      <c r="D18" s="439"/>
      <c r="E18" s="439"/>
      <c r="F18" s="4"/>
      <c r="G18" s="440"/>
      <c r="H18" s="440"/>
      <c r="I18" s="4"/>
      <c r="J18" s="438"/>
      <c r="K18" s="438"/>
      <c r="L18" s="4"/>
      <c r="M18" s="4"/>
      <c r="N18" s="4"/>
      <c r="O18" s="441"/>
      <c r="P18" s="441"/>
      <c r="Q18" s="4"/>
      <c r="R18" s="438"/>
      <c r="S18" s="438"/>
      <c r="T18" s="4"/>
      <c r="U18" s="438"/>
      <c r="V18" s="438"/>
      <c r="W18" s="4"/>
      <c r="X18" s="438"/>
      <c r="Y18" s="438"/>
    </row>
    <row r="19" spans="1:25" ht="20.100000000000001" customHeight="1">
      <c r="A19" s="438"/>
      <c r="B19" s="438"/>
      <c r="C19" s="9"/>
      <c r="D19" s="439"/>
      <c r="E19" s="439"/>
      <c r="F19" s="4"/>
      <c r="G19" s="440"/>
      <c r="H19" s="440"/>
      <c r="I19" s="4"/>
      <c r="J19" s="438"/>
      <c r="K19" s="438"/>
      <c r="L19" s="4"/>
      <c r="M19" s="4"/>
      <c r="N19" s="4"/>
      <c r="O19" s="441"/>
      <c r="P19" s="441"/>
      <c r="Q19" s="4"/>
      <c r="R19" s="438"/>
      <c r="S19" s="438"/>
      <c r="T19" s="4"/>
      <c r="U19" s="438"/>
      <c r="V19" s="438"/>
      <c r="W19" s="4"/>
      <c r="X19" s="438"/>
      <c r="Y19" s="438"/>
    </row>
    <row r="20" spans="1:25" ht="20.100000000000001" customHeight="1">
      <c r="A20" s="62"/>
      <c r="B20" s="62"/>
      <c r="C20" s="20"/>
      <c r="D20" s="62"/>
      <c r="E20" s="62"/>
      <c r="F20" s="36"/>
      <c r="G20" s="62"/>
      <c r="H20" s="62"/>
      <c r="I20" s="36"/>
      <c r="J20" s="62"/>
      <c r="K20" s="62"/>
      <c r="L20" s="36"/>
      <c r="M20" s="36"/>
      <c r="N20" s="36"/>
      <c r="O20" s="63"/>
      <c r="P20" s="63"/>
      <c r="Q20" s="36"/>
      <c r="R20" s="63"/>
      <c r="S20" s="63"/>
      <c r="T20" s="36"/>
      <c r="U20" s="63"/>
      <c r="V20" s="63"/>
      <c r="W20" s="36"/>
      <c r="X20" s="62"/>
      <c r="Y20" s="62"/>
    </row>
    <row r="21" spans="1:25" ht="20.100000000000001" customHeight="1" thickBot="1">
      <c r="A21" s="17"/>
      <c r="B21" s="17"/>
      <c r="C21" s="17"/>
      <c r="D21" s="234"/>
      <c r="E21" s="234"/>
      <c r="F21" s="234"/>
      <c r="G21" s="233"/>
      <c r="H21" s="61"/>
      <c r="I21" s="234"/>
      <c r="J21" s="234"/>
      <c r="K21" s="445" t="s">
        <v>61</v>
      </c>
      <c r="L21" s="446"/>
      <c r="M21" s="446"/>
      <c r="N21" s="446"/>
      <c r="O21" s="447"/>
      <c r="P21" s="234"/>
      <c r="Q21" s="234"/>
      <c r="R21" s="234"/>
      <c r="S21" s="275"/>
      <c r="T21" s="61"/>
      <c r="U21" s="61"/>
      <c r="V21" s="61"/>
      <c r="W21" s="17"/>
      <c r="X21" s="17"/>
      <c r="Y21" s="17"/>
    </row>
    <row r="22" spans="1:25" ht="20.100000000000001" customHeight="1" thickTop="1">
      <c r="A22" s="24"/>
      <c r="B22" s="24"/>
      <c r="C22" s="228"/>
      <c r="D22" s="262"/>
      <c r="E22" s="267"/>
      <c r="F22" s="267" t="s">
        <v>32</v>
      </c>
      <c r="G22" s="228"/>
      <c r="H22" s="31"/>
      <c r="I22" s="231"/>
      <c r="J22" s="228"/>
      <c r="K22" s="228"/>
      <c r="L22" s="228"/>
      <c r="M22" s="228"/>
      <c r="N22" s="228"/>
      <c r="O22" s="228"/>
      <c r="P22" s="228"/>
      <c r="Q22" s="236"/>
      <c r="R22" s="262"/>
      <c r="S22" s="267"/>
      <c r="T22" s="228" t="s">
        <v>33</v>
      </c>
      <c r="U22" s="228"/>
      <c r="V22" s="236"/>
      <c r="W22" s="24"/>
      <c r="X22" s="24"/>
      <c r="Y22" s="24"/>
    </row>
    <row r="23" spans="1:25" ht="20.100000000000001" customHeight="1" thickBot="1">
      <c r="A23" s="24"/>
      <c r="B23" s="228"/>
      <c r="C23" s="228"/>
      <c r="D23" s="231"/>
      <c r="E23" s="228"/>
      <c r="F23" s="228"/>
      <c r="G23" s="228"/>
      <c r="H23" s="26"/>
      <c r="I23" s="237"/>
      <c r="J23" s="25"/>
      <c r="K23" s="228"/>
      <c r="L23" s="228"/>
      <c r="M23" s="228"/>
      <c r="N23" s="228"/>
      <c r="O23" s="228"/>
      <c r="P23" s="228"/>
      <c r="Q23" s="236"/>
      <c r="R23" s="25"/>
      <c r="S23" s="228"/>
      <c r="T23" s="228"/>
      <c r="U23" s="228"/>
      <c r="V23" s="232"/>
      <c r="W23" s="25"/>
      <c r="X23" s="25"/>
      <c r="Y23" s="24"/>
    </row>
    <row r="24" spans="1:25" ht="20.100000000000001" customHeight="1" thickTop="1">
      <c r="A24" s="228"/>
      <c r="B24" s="262"/>
      <c r="C24" s="267" t="s">
        <v>19</v>
      </c>
      <c r="D24" s="32"/>
      <c r="E24" s="33"/>
      <c r="F24" s="24"/>
      <c r="G24" s="31"/>
      <c r="H24" s="262"/>
      <c r="I24" s="24" t="s">
        <v>20</v>
      </c>
      <c r="J24" s="24"/>
      <c r="K24" s="35"/>
      <c r="L24" s="24"/>
      <c r="M24" s="24"/>
      <c r="N24" s="24"/>
      <c r="O24" s="228"/>
      <c r="P24" s="262"/>
      <c r="Q24" s="267" t="s">
        <v>24</v>
      </c>
      <c r="R24" s="56"/>
      <c r="S24" s="9"/>
      <c r="T24" s="24"/>
      <c r="U24" s="31"/>
      <c r="V24" s="262"/>
      <c r="W24" s="24" t="s">
        <v>34</v>
      </c>
      <c r="X24" s="31"/>
      <c r="Y24" s="24"/>
    </row>
    <row r="25" spans="1:25" ht="20.100000000000001" customHeight="1">
      <c r="A25" s="209"/>
      <c r="B25" s="223"/>
      <c r="C25" s="209"/>
      <c r="D25" s="1"/>
      <c r="E25" s="3"/>
      <c r="F25" s="1"/>
      <c r="G25" s="7"/>
      <c r="H25" s="223"/>
      <c r="I25" s="1"/>
      <c r="J25" s="1"/>
      <c r="K25" s="3"/>
      <c r="L25" s="1"/>
      <c r="M25" s="1"/>
      <c r="N25" s="1"/>
      <c r="O25" s="209"/>
      <c r="P25" s="223"/>
      <c r="Q25" s="209"/>
      <c r="R25" s="7"/>
      <c r="S25" s="1"/>
      <c r="T25" s="1"/>
      <c r="U25" s="1"/>
      <c r="V25" s="223"/>
      <c r="W25" s="1"/>
      <c r="X25" s="7"/>
      <c r="Y25" s="1"/>
    </row>
    <row r="26" spans="1:25" ht="20.100000000000001" customHeight="1">
      <c r="A26" s="442" t="s">
        <v>53</v>
      </c>
      <c r="B26" s="442"/>
      <c r="C26" s="1"/>
      <c r="D26" s="442" t="s">
        <v>54</v>
      </c>
      <c r="E26" s="442"/>
      <c r="F26" s="1"/>
      <c r="G26" s="442" t="s">
        <v>55</v>
      </c>
      <c r="H26" s="442"/>
      <c r="I26" s="1"/>
      <c r="J26" s="442" t="s">
        <v>56</v>
      </c>
      <c r="K26" s="442"/>
      <c r="L26" s="1"/>
      <c r="M26" s="1"/>
      <c r="N26" s="1"/>
      <c r="O26" s="442" t="s">
        <v>57</v>
      </c>
      <c r="P26" s="442"/>
      <c r="Q26" s="1"/>
      <c r="R26" s="442" t="s">
        <v>58</v>
      </c>
      <c r="S26" s="442"/>
      <c r="T26" s="1"/>
      <c r="U26" s="442" t="s">
        <v>59</v>
      </c>
      <c r="V26" s="442"/>
      <c r="W26" s="1"/>
      <c r="X26" s="442" t="s">
        <v>60</v>
      </c>
      <c r="Y26" s="442"/>
    </row>
    <row r="27" spans="1:25" ht="20.100000000000001" customHeight="1">
      <c r="A27" s="439" t="str">
        <f>AB!G58</f>
        <v>ＦＣＲｉｓｏ</v>
      </c>
      <c r="B27" s="439"/>
      <c r="C27" s="9"/>
      <c r="D27" s="438" t="str">
        <f>IJ!Z52</f>
        <v>野木ＳＳＳ</v>
      </c>
      <c r="E27" s="438"/>
      <c r="F27" s="4"/>
      <c r="G27" s="438" t="str">
        <f>CD!G52</f>
        <v>ＦＣスポルト宇都宮</v>
      </c>
      <c r="H27" s="438"/>
      <c r="I27" s="4"/>
      <c r="J27" s="438" t="str">
        <f>KL!V52</f>
        <v>宝木キッカーズ</v>
      </c>
      <c r="K27" s="438"/>
      <c r="L27" s="4"/>
      <c r="M27" s="4"/>
      <c r="N27" s="4"/>
      <c r="O27" s="439" t="str">
        <f>EF!C52</f>
        <v>ヴェルフェ矢板Ｕ－１２</v>
      </c>
      <c r="P27" s="439"/>
      <c r="Q27" s="4"/>
      <c r="R27" s="438" t="str">
        <f>MN!V52</f>
        <v>小山三小　ＦＣ</v>
      </c>
      <c r="S27" s="438"/>
      <c r="T27" s="4"/>
      <c r="U27" s="438" t="str">
        <f>GH!G55</f>
        <v>豊郷ＪＦＣ宇都宮</v>
      </c>
      <c r="V27" s="438"/>
      <c r="W27" s="4"/>
      <c r="X27" s="438" t="str">
        <f>OP!Z52</f>
        <v>ＦＣ　ＳＦｉＤＡ</v>
      </c>
      <c r="Y27" s="438"/>
    </row>
    <row r="28" spans="1:25" ht="20.100000000000001" customHeight="1">
      <c r="A28" s="439"/>
      <c r="B28" s="439"/>
      <c r="C28" s="9"/>
      <c r="D28" s="438"/>
      <c r="E28" s="438"/>
      <c r="F28" s="4"/>
      <c r="G28" s="438"/>
      <c r="H28" s="438"/>
      <c r="I28" s="4"/>
      <c r="J28" s="438"/>
      <c r="K28" s="438"/>
      <c r="L28" s="4"/>
      <c r="M28" s="4"/>
      <c r="N28" s="4"/>
      <c r="O28" s="439"/>
      <c r="P28" s="439"/>
      <c r="Q28" s="4"/>
      <c r="R28" s="438"/>
      <c r="S28" s="438"/>
      <c r="T28" s="4"/>
      <c r="U28" s="438"/>
      <c r="V28" s="438"/>
      <c r="W28" s="4"/>
      <c r="X28" s="438"/>
      <c r="Y28" s="438"/>
    </row>
    <row r="29" spans="1:25" ht="20.100000000000001" customHeight="1">
      <c r="A29" s="439"/>
      <c r="B29" s="439"/>
      <c r="C29" s="9"/>
      <c r="D29" s="438"/>
      <c r="E29" s="438"/>
      <c r="F29" s="4"/>
      <c r="G29" s="438"/>
      <c r="H29" s="438"/>
      <c r="I29" s="4"/>
      <c r="J29" s="438"/>
      <c r="K29" s="438"/>
      <c r="L29" s="4"/>
      <c r="M29" s="4"/>
      <c r="N29" s="4"/>
      <c r="O29" s="439"/>
      <c r="P29" s="439"/>
      <c r="Q29" s="4"/>
      <c r="R29" s="438"/>
      <c r="S29" s="438"/>
      <c r="T29" s="4"/>
      <c r="U29" s="438"/>
      <c r="V29" s="438"/>
      <c r="W29" s="4"/>
      <c r="X29" s="438"/>
      <c r="Y29" s="438"/>
    </row>
    <row r="30" spans="1:25" ht="20.100000000000001" customHeight="1">
      <c r="A30" s="439"/>
      <c r="B30" s="439"/>
      <c r="C30" s="9"/>
      <c r="D30" s="438"/>
      <c r="E30" s="438"/>
      <c r="F30" s="4"/>
      <c r="G30" s="438"/>
      <c r="H30" s="438"/>
      <c r="I30" s="4"/>
      <c r="J30" s="438"/>
      <c r="K30" s="438"/>
      <c r="L30" s="4"/>
      <c r="M30" s="4"/>
      <c r="N30" s="4"/>
      <c r="O30" s="439"/>
      <c r="P30" s="439"/>
      <c r="Q30" s="4"/>
      <c r="R30" s="438"/>
      <c r="S30" s="438"/>
      <c r="T30" s="4"/>
      <c r="U30" s="438"/>
      <c r="V30" s="438"/>
      <c r="W30" s="4"/>
      <c r="X30" s="438"/>
      <c r="Y30" s="438"/>
    </row>
    <row r="31" spans="1:25" ht="20.100000000000001" customHeight="1">
      <c r="A31" s="439"/>
      <c r="B31" s="439"/>
      <c r="C31" s="9"/>
      <c r="D31" s="438"/>
      <c r="E31" s="438"/>
      <c r="F31" s="4"/>
      <c r="G31" s="438"/>
      <c r="H31" s="438"/>
      <c r="I31" s="4"/>
      <c r="J31" s="438"/>
      <c r="K31" s="438"/>
      <c r="L31" s="4"/>
      <c r="M31" s="4"/>
      <c r="N31" s="4"/>
      <c r="O31" s="439"/>
      <c r="P31" s="439"/>
      <c r="Q31" s="4"/>
      <c r="R31" s="438"/>
      <c r="S31" s="438"/>
      <c r="T31" s="4"/>
      <c r="U31" s="438"/>
      <c r="V31" s="438"/>
      <c r="W31" s="4"/>
      <c r="X31" s="438"/>
      <c r="Y31" s="438"/>
    </row>
    <row r="32" spans="1:25" ht="20.100000000000001" customHeight="1">
      <c r="A32" s="439"/>
      <c r="B32" s="439"/>
      <c r="C32" s="9"/>
      <c r="D32" s="438"/>
      <c r="E32" s="438"/>
      <c r="F32" s="4"/>
      <c r="G32" s="438"/>
      <c r="H32" s="438"/>
      <c r="I32" s="4"/>
      <c r="J32" s="438"/>
      <c r="K32" s="438"/>
      <c r="L32" s="4"/>
      <c r="M32" s="4"/>
      <c r="N32" s="4"/>
      <c r="O32" s="439"/>
      <c r="P32" s="439"/>
      <c r="Q32" s="4"/>
      <c r="R32" s="438"/>
      <c r="S32" s="438"/>
      <c r="T32" s="4"/>
      <c r="U32" s="438"/>
      <c r="V32" s="438"/>
      <c r="W32" s="4"/>
      <c r="X32" s="438"/>
      <c r="Y32" s="438"/>
    </row>
    <row r="33" spans="1:28" ht="20.100000000000001" customHeight="1">
      <c r="A33" s="439"/>
      <c r="B33" s="439"/>
      <c r="C33" s="9"/>
      <c r="D33" s="438"/>
      <c r="E33" s="438"/>
      <c r="F33" s="4"/>
      <c r="G33" s="438"/>
      <c r="H33" s="438"/>
      <c r="I33" s="4"/>
      <c r="J33" s="438"/>
      <c r="K33" s="438"/>
      <c r="L33" s="4"/>
      <c r="M33" s="4"/>
      <c r="N33" s="4"/>
      <c r="O33" s="439"/>
      <c r="P33" s="439"/>
      <c r="Q33" s="4"/>
      <c r="R33" s="438"/>
      <c r="S33" s="438"/>
      <c r="T33" s="4"/>
      <c r="U33" s="438"/>
      <c r="V33" s="438"/>
      <c r="W33" s="4"/>
      <c r="X33" s="438"/>
      <c r="Y33" s="438"/>
    </row>
    <row r="34" spans="1:28" ht="20.100000000000001" customHeight="1">
      <c r="A34" s="439"/>
      <c r="B34" s="439"/>
      <c r="C34" s="9"/>
      <c r="D34" s="438"/>
      <c r="E34" s="438"/>
      <c r="F34" s="4"/>
      <c r="G34" s="438"/>
      <c r="H34" s="438"/>
      <c r="I34" s="4"/>
      <c r="J34" s="438"/>
      <c r="K34" s="438"/>
      <c r="L34" s="4"/>
      <c r="M34" s="4"/>
      <c r="N34" s="4"/>
      <c r="O34" s="439"/>
      <c r="P34" s="439"/>
      <c r="Q34" s="4"/>
      <c r="R34" s="438"/>
      <c r="S34" s="438"/>
      <c r="T34" s="4"/>
      <c r="U34" s="438"/>
      <c r="V34" s="438"/>
      <c r="W34" s="4"/>
      <c r="X34" s="438"/>
      <c r="Y34" s="438"/>
    </row>
    <row r="35" spans="1:28" ht="20.100000000000001" customHeight="1">
      <c r="A35" s="439"/>
      <c r="B35" s="439"/>
      <c r="C35" s="9"/>
      <c r="D35" s="438"/>
      <c r="E35" s="438"/>
      <c r="F35" s="4"/>
      <c r="G35" s="438"/>
      <c r="H35" s="438"/>
      <c r="I35" s="4"/>
      <c r="J35" s="438"/>
      <c r="K35" s="438"/>
      <c r="L35" s="4"/>
      <c r="M35" s="4"/>
      <c r="N35" s="4"/>
      <c r="O35" s="439"/>
      <c r="P35" s="439"/>
      <c r="Q35" s="4"/>
      <c r="R35" s="438"/>
      <c r="S35" s="438"/>
      <c r="T35" s="4"/>
      <c r="U35" s="438"/>
      <c r="V35" s="438"/>
      <c r="W35" s="4"/>
      <c r="X35" s="438"/>
      <c r="Y35" s="438"/>
    </row>
    <row r="36" spans="1:28" ht="20.100000000000001" customHeight="1">
      <c r="A36" s="439"/>
      <c r="B36" s="439"/>
      <c r="C36" s="9"/>
      <c r="D36" s="438"/>
      <c r="E36" s="438"/>
      <c r="F36" s="4"/>
      <c r="G36" s="438"/>
      <c r="H36" s="438"/>
      <c r="I36" s="4"/>
      <c r="J36" s="438"/>
      <c r="K36" s="438"/>
      <c r="L36" s="4"/>
      <c r="M36" s="4"/>
      <c r="N36" s="4"/>
      <c r="O36" s="439"/>
      <c r="P36" s="439"/>
      <c r="Q36" s="4"/>
      <c r="R36" s="438"/>
      <c r="S36" s="438"/>
      <c r="T36" s="4"/>
      <c r="U36" s="438"/>
      <c r="V36" s="438"/>
      <c r="W36" s="4"/>
      <c r="X36" s="438"/>
      <c r="Y36" s="438"/>
    </row>
    <row r="37" spans="1:28" ht="20.100000000000001" customHeight="1">
      <c r="A37" s="439"/>
      <c r="B37" s="439"/>
      <c r="C37" s="9"/>
      <c r="D37" s="438"/>
      <c r="E37" s="438"/>
      <c r="F37" s="4"/>
      <c r="G37" s="438"/>
      <c r="H37" s="438"/>
      <c r="I37" s="4"/>
      <c r="J37" s="438"/>
      <c r="K37" s="438"/>
      <c r="L37" s="4"/>
      <c r="M37" s="4"/>
      <c r="N37" s="4"/>
      <c r="O37" s="439"/>
      <c r="P37" s="439"/>
      <c r="Q37" s="4"/>
      <c r="R37" s="438"/>
      <c r="S37" s="438"/>
      <c r="T37" s="4"/>
      <c r="U37" s="438"/>
      <c r="V37" s="438"/>
      <c r="W37" s="4"/>
      <c r="X37" s="438"/>
      <c r="Y37" s="438"/>
    </row>
    <row r="38" spans="1:28" ht="20.100000000000001" customHeight="1">
      <c r="A38" s="8"/>
      <c r="B38" s="8"/>
      <c r="C38" s="8"/>
      <c r="D38" s="8"/>
      <c r="E38" s="8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8"/>
      <c r="Y38" s="8"/>
      <c r="Z38" s="8"/>
    </row>
    <row r="39" spans="1:28" ht="20.100000000000001" customHeight="1">
      <c r="A39" s="60" t="s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37" t="s">
        <v>221</v>
      </c>
      <c r="W39" s="437"/>
      <c r="X39" s="437"/>
      <c r="Y39" s="437"/>
    </row>
    <row r="40" spans="1:28" ht="18" customHeight="1">
      <c r="A40" s="359" t="s">
        <v>27</v>
      </c>
      <c r="B40" s="352" t="s">
        <v>1</v>
      </c>
      <c r="C40" s="350">
        <v>0.39583333333333331</v>
      </c>
      <c r="D40" s="350"/>
      <c r="E40" s="360" t="str">
        <f>A9</f>
        <v>Ｆ．Ｃ．栃木ジュニア</v>
      </c>
      <c r="F40" s="360"/>
      <c r="G40" s="360"/>
      <c r="H40" s="360"/>
      <c r="I40" s="360"/>
      <c r="J40" s="449">
        <f>L40+L41</f>
        <v>0</v>
      </c>
      <c r="K40" s="448" t="s">
        <v>15</v>
      </c>
      <c r="L40" s="18">
        <v>0</v>
      </c>
      <c r="M40" s="18" t="s">
        <v>36</v>
      </c>
      <c r="N40" s="18">
        <v>0</v>
      </c>
      <c r="O40" s="448" t="s">
        <v>17</v>
      </c>
      <c r="P40" s="449">
        <f>N40+N41</f>
        <v>0</v>
      </c>
      <c r="Q40" s="451" t="str">
        <f>D9</f>
        <v>ＪＦＣアミスタ市貝</v>
      </c>
      <c r="R40" s="451"/>
      <c r="S40" s="451"/>
      <c r="T40" s="451"/>
      <c r="U40" s="451"/>
      <c r="V40" s="437" t="s">
        <v>47</v>
      </c>
      <c r="W40" s="437"/>
      <c r="X40" s="437"/>
      <c r="Y40" s="437"/>
      <c r="AB40" s="65"/>
    </row>
    <row r="41" spans="1:28" ht="18" customHeight="1">
      <c r="A41" s="359"/>
      <c r="B41" s="352"/>
      <c r="C41" s="350"/>
      <c r="D41" s="350"/>
      <c r="E41" s="360"/>
      <c r="F41" s="360"/>
      <c r="G41" s="360"/>
      <c r="H41" s="360"/>
      <c r="I41" s="360"/>
      <c r="J41" s="449"/>
      <c r="K41" s="448"/>
      <c r="L41" s="18">
        <v>0</v>
      </c>
      <c r="M41" s="18" t="s">
        <v>36</v>
      </c>
      <c r="N41" s="18">
        <v>0</v>
      </c>
      <c r="O41" s="448"/>
      <c r="P41" s="449"/>
      <c r="Q41" s="451"/>
      <c r="R41" s="451"/>
      <c r="S41" s="451"/>
      <c r="T41" s="451"/>
      <c r="U41" s="451"/>
      <c r="V41" s="437"/>
      <c r="W41" s="437"/>
      <c r="X41" s="437"/>
      <c r="Y41" s="437"/>
    </row>
    <row r="42" spans="1:28" ht="18.600000000000001" customHeight="1">
      <c r="A42" s="68"/>
      <c r="B42" s="67"/>
      <c r="C42" s="227"/>
      <c r="D42" s="227"/>
      <c r="E42" s="53"/>
      <c r="F42" s="53"/>
      <c r="G42" s="53"/>
      <c r="H42" s="53"/>
      <c r="I42" s="53"/>
      <c r="J42" s="239"/>
      <c r="K42" s="1" t="s">
        <v>643</v>
      </c>
      <c r="L42" s="238">
        <v>0</v>
      </c>
      <c r="M42" s="238" t="s">
        <v>36</v>
      </c>
      <c r="N42" s="238">
        <v>2</v>
      </c>
      <c r="O42" s="239"/>
      <c r="P42" s="239"/>
      <c r="Q42" s="53"/>
      <c r="R42" s="53"/>
      <c r="S42" s="53"/>
      <c r="T42" s="53"/>
      <c r="Y42" s="71"/>
    </row>
    <row r="43" spans="1:28" ht="9.9" customHeight="1">
      <c r="A43" s="42"/>
      <c r="B43" s="38"/>
      <c r="C43" s="66"/>
      <c r="D43" s="66"/>
      <c r="E43" s="9"/>
      <c r="F43" s="9"/>
      <c r="G43" s="9"/>
      <c r="H43" s="9"/>
      <c r="I43" s="9"/>
      <c r="J43" s="18"/>
      <c r="K43" s="200"/>
      <c r="L43" s="18"/>
      <c r="M43" s="18"/>
      <c r="N43" s="18"/>
      <c r="O43" s="200"/>
      <c r="P43" s="18"/>
      <c r="Q43" s="9"/>
      <c r="R43" s="9"/>
      <c r="S43" s="9"/>
      <c r="T43" s="9"/>
      <c r="V43" s="19"/>
      <c r="W43" s="19"/>
      <c r="X43" s="19"/>
      <c r="Y43" s="70"/>
    </row>
    <row r="44" spans="1:28" ht="18" customHeight="1">
      <c r="A44" s="359" t="s">
        <v>37</v>
      </c>
      <c r="B44" s="352" t="s">
        <v>1</v>
      </c>
      <c r="C44" s="350">
        <v>0.39583333333333331</v>
      </c>
      <c r="D44" s="350"/>
      <c r="E44" s="450" t="str">
        <f>G9</f>
        <v>Ｊ－ＳＰＯＲＴＳＦＯＯＴＢＡＬＬＣＬＵＢ</v>
      </c>
      <c r="F44" s="450"/>
      <c r="G44" s="450"/>
      <c r="H44" s="450"/>
      <c r="I44" s="450"/>
      <c r="J44" s="449">
        <f>L44+L45</f>
        <v>6</v>
      </c>
      <c r="K44" s="448" t="s">
        <v>15</v>
      </c>
      <c r="L44" s="18">
        <v>2</v>
      </c>
      <c r="M44" s="18" t="s">
        <v>36</v>
      </c>
      <c r="N44" s="18">
        <v>0</v>
      </c>
      <c r="O44" s="448" t="s">
        <v>17</v>
      </c>
      <c r="P44" s="449">
        <f>N44+N45</f>
        <v>0</v>
      </c>
      <c r="Q44" s="360" t="str">
        <f>J9</f>
        <v>ＦＣバジェルボ那須烏山</v>
      </c>
      <c r="R44" s="360"/>
      <c r="S44" s="360"/>
      <c r="T44" s="360"/>
      <c r="U44" s="360"/>
      <c r="V44" s="437" t="s">
        <v>48</v>
      </c>
      <c r="W44" s="437"/>
      <c r="X44" s="437"/>
      <c r="Y44" s="437"/>
    </row>
    <row r="45" spans="1:28" ht="18" customHeight="1">
      <c r="A45" s="359"/>
      <c r="B45" s="352"/>
      <c r="C45" s="350"/>
      <c r="D45" s="350"/>
      <c r="E45" s="450"/>
      <c r="F45" s="450"/>
      <c r="G45" s="450"/>
      <c r="H45" s="450"/>
      <c r="I45" s="450"/>
      <c r="J45" s="449"/>
      <c r="K45" s="448"/>
      <c r="L45" s="18">
        <v>4</v>
      </c>
      <c r="M45" s="18" t="s">
        <v>36</v>
      </c>
      <c r="N45" s="18">
        <v>0</v>
      </c>
      <c r="O45" s="448"/>
      <c r="P45" s="449"/>
      <c r="Q45" s="360"/>
      <c r="R45" s="360"/>
      <c r="S45" s="360"/>
      <c r="T45" s="360"/>
      <c r="U45" s="360"/>
      <c r="V45" s="437"/>
      <c r="W45" s="437"/>
      <c r="X45" s="437"/>
      <c r="Y45" s="437"/>
    </row>
    <row r="46" spans="1:28" ht="9.9" customHeight="1">
      <c r="A46" s="42"/>
      <c r="B46" s="38"/>
      <c r="E46" s="9"/>
      <c r="F46" s="9"/>
      <c r="G46" s="9"/>
      <c r="H46" s="9"/>
      <c r="I46" s="9"/>
      <c r="J46" s="18"/>
      <c r="K46" s="200"/>
      <c r="L46" s="18"/>
      <c r="M46" s="18"/>
      <c r="N46" s="18"/>
      <c r="O46" s="200"/>
      <c r="P46" s="18"/>
      <c r="Q46" s="9"/>
      <c r="R46" s="9"/>
      <c r="S46" s="9"/>
      <c r="T46" s="9"/>
      <c r="V46" s="19"/>
      <c r="W46" s="19"/>
      <c r="X46" s="19"/>
      <c r="Y46" s="70"/>
    </row>
    <row r="47" spans="1:28" ht="18" customHeight="1">
      <c r="A47" s="359" t="s">
        <v>27</v>
      </c>
      <c r="B47" s="352" t="s">
        <v>2</v>
      </c>
      <c r="C47" s="350">
        <v>0.43055555555555558</v>
      </c>
      <c r="D47" s="350"/>
      <c r="E47" s="451" t="str">
        <f>A27</f>
        <v>ＦＣＲｉｓｏ</v>
      </c>
      <c r="F47" s="451"/>
      <c r="G47" s="451"/>
      <c r="H47" s="451"/>
      <c r="I47" s="451"/>
      <c r="J47" s="449">
        <f>L47+L48</f>
        <v>3</v>
      </c>
      <c r="K47" s="448" t="s">
        <v>15</v>
      </c>
      <c r="L47" s="18">
        <v>1</v>
      </c>
      <c r="M47" s="18" t="s">
        <v>36</v>
      </c>
      <c r="N47" s="18">
        <v>0</v>
      </c>
      <c r="O47" s="448" t="s">
        <v>17</v>
      </c>
      <c r="P47" s="449">
        <f>N47+N48</f>
        <v>0</v>
      </c>
      <c r="Q47" s="360" t="str">
        <f>D27</f>
        <v>野木ＳＳＳ</v>
      </c>
      <c r="R47" s="360"/>
      <c r="S47" s="360"/>
      <c r="T47" s="360"/>
      <c r="U47" s="360"/>
      <c r="V47" s="437" t="s">
        <v>51</v>
      </c>
      <c r="W47" s="437"/>
      <c r="X47" s="437"/>
      <c r="Y47" s="437"/>
    </row>
    <row r="48" spans="1:28" ht="18" customHeight="1">
      <c r="A48" s="359"/>
      <c r="B48" s="352"/>
      <c r="C48" s="350"/>
      <c r="D48" s="350"/>
      <c r="E48" s="451"/>
      <c r="F48" s="451"/>
      <c r="G48" s="451"/>
      <c r="H48" s="451"/>
      <c r="I48" s="451"/>
      <c r="J48" s="449"/>
      <c r="K48" s="448"/>
      <c r="L48" s="18">
        <v>2</v>
      </c>
      <c r="M48" s="18" t="s">
        <v>36</v>
      </c>
      <c r="N48" s="18">
        <v>0</v>
      </c>
      <c r="O48" s="448"/>
      <c r="P48" s="449"/>
      <c r="Q48" s="360"/>
      <c r="R48" s="360"/>
      <c r="S48" s="360"/>
      <c r="T48" s="360"/>
      <c r="U48" s="360"/>
      <c r="V48" s="437"/>
      <c r="W48" s="437"/>
      <c r="X48" s="437"/>
      <c r="Y48" s="437"/>
    </row>
    <row r="49" spans="1:28" ht="9.9" customHeight="1">
      <c r="A49" s="42"/>
      <c r="B49" s="38"/>
      <c r="C49" s="66"/>
      <c r="D49" s="66"/>
      <c r="E49" s="9"/>
      <c r="F49" s="9"/>
      <c r="G49" s="9"/>
      <c r="H49" s="9"/>
      <c r="I49" s="9"/>
      <c r="J49" s="18"/>
      <c r="K49" s="200"/>
      <c r="L49" s="18"/>
      <c r="M49" s="18"/>
      <c r="N49" s="18"/>
      <c r="O49" s="200"/>
      <c r="P49" s="18"/>
      <c r="Q49" s="9"/>
      <c r="R49" s="9"/>
      <c r="S49" s="9"/>
      <c r="T49" s="9"/>
      <c r="V49" s="19"/>
      <c r="W49" s="19"/>
      <c r="X49" s="19"/>
      <c r="Y49" s="70"/>
    </row>
    <row r="50" spans="1:28" ht="18" customHeight="1">
      <c r="A50" s="359" t="s">
        <v>37</v>
      </c>
      <c r="B50" s="352" t="s">
        <v>2</v>
      </c>
      <c r="C50" s="350">
        <v>0.43055555555555558</v>
      </c>
      <c r="D50" s="350"/>
      <c r="E50" s="451" t="str">
        <f>G27</f>
        <v>ＦＣスポルト宇都宮</v>
      </c>
      <c r="F50" s="451"/>
      <c r="G50" s="451"/>
      <c r="H50" s="451"/>
      <c r="I50" s="451"/>
      <c r="J50" s="449">
        <f>L50+L51</f>
        <v>4</v>
      </c>
      <c r="K50" s="448" t="s">
        <v>15</v>
      </c>
      <c r="L50" s="18">
        <v>3</v>
      </c>
      <c r="M50" s="18" t="s">
        <v>36</v>
      </c>
      <c r="N50" s="18">
        <v>0</v>
      </c>
      <c r="O50" s="448" t="s">
        <v>17</v>
      </c>
      <c r="P50" s="449">
        <f>N50+N51</f>
        <v>0</v>
      </c>
      <c r="Q50" s="360" t="str">
        <f>J27</f>
        <v>宝木キッカーズ</v>
      </c>
      <c r="R50" s="360"/>
      <c r="S50" s="360"/>
      <c r="T50" s="360"/>
      <c r="U50" s="360"/>
      <c r="V50" s="437" t="s">
        <v>52</v>
      </c>
      <c r="W50" s="437"/>
      <c r="X50" s="437"/>
      <c r="Y50" s="437"/>
    </row>
    <row r="51" spans="1:28" ht="18" customHeight="1">
      <c r="A51" s="359"/>
      <c r="B51" s="352"/>
      <c r="C51" s="350"/>
      <c r="D51" s="350"/>
      <c r="E51" s="451"/>
      <c r="F51" s="451"/>
      <c r="G51" s="451"/>
      <c r="H51" s="451"/>
      <c r="I51" s="451"/>
      <c r="J51" s="449"/>
      <c r="K51" s="448"/>
      <c r="L51" s="18">
        <v>1</v>
      </c>
      <c r="M51" s="18" t="s">
        <v>36</v>
      </c>
      <c r="N51" s="18">
        <v>0</v>
      </c>
      <c r="O51" s="448"/>
      <c r="P51" s="449"/>
      <c r="Q51" s="360"/>
      <c r="R51" s="360"/>
      <c r="S51" s="360"/>
      <c r="T51" s="360"/>
      <c r="U51" s="360"/>
      <c r="V51" s="437"/>
      <c r="W51" s="437"/>
      <c r="X51" s="437"/>
      <c r="Y51" s="437"/>
    </row>
    <row r="52" spans="1:28" ht="9.9" customHeight="1">
      <c r="A52" s="42"/>
      <c r="B52" s="38"/>
      <c r="C52" s="66"/>
      <c r="D52" s="66"/>
      <c r="E52" s="9"/>
      <c r="F52" s="9"/>
      <c r="G52" s="9"/>
      <c r="H52" s="9"/>
      <c r="I52" s="9"/>
      <c r="J52" s="18"/>
      <c r="K52" s="200"/>
      <c r="L52" s="18"/>
      <c r="M52" s="18"/>
      <c r="N52" s="18"/>
      <c r="O52" s="200"/>
      <c r="P52" s="18"/>
      <c r="Q52" s="9"/>
      <c r="R52" s="9"/>
      <c r="S52" s="9"/>
      <c r="T52" s="9"/>
      <c r="V52" s="19"/>
      <c r="W52" s="19"/>
      <c r="X52" s="19"/>
      <c r="Y52" s="70"/>
    </row>
    <row r="53" spans="1:28" ht="18" customHeight="1">
      <c r="A53" s="359" t="s">
        <v>27</v>
      </c>
      <c r="B53" s="352" t="s">
        <v>3</v>
      </c>
      <c r="C53" s="350">
        <v>0.46527777777777773</v>
      </c>
      <c r="D53" s="350"/>
      <c r="E53" s="451" t="str">
        <f>O9</f>
        <v>ｕｎｉｏｎ ｓｐｏｒｔｓ ｃｌｕｂ</v>
      </c>
      <c r="F53" s="451"/>
      <c r="G53" s="451"/>
      <c r="H53" s="451"/>
      <c r="I53" s="451"/>
      <c r="J53" s="449">
        <f>L53+L54</f>
        <v>2</v>
      </c>
      <c r="K53" s="448" t="s">
        <v>15</v>
      </c>
      <c r="L53" s="18">
        <v>0</v>
      </c>
      <c r="M53" s="18" t="s">
        <v>36</v>
      </c>
      <c r="N53" s="18">
        <v>0</v>
      </c>
      <c r="O53" s="448" t="s">
        <v>17</v>
      </c>
      <c r="P53" s="449">
        <f>N53+N54</f>
        <v>0</v>
      </c>
      <c r="Q53" s="360" t="str">
        <f>R9</f>
        <v>呑竜ＦＣ</v>
      </c>
      <c r="R53" s="360"/>
      <c r="S53" s="360"/>
      <c r="T53" s="360"/>
      <c r="U53" s="360"/>
      <c r="V53" s="437" t="s">
        <v>49</v>
      </c>
      <c r="W53" s="437"/>
      <c r="X53" s="437"/>
      <c r="Y53" s="437"/>
      <c r="AB53" s="65"/>
    </row>
    <row r="54" spans="1:28" ht="18" customHeight="1">
      <c r="A54" s="359"/>
      <c r="B54" s="352"/>
      <c r="C54" s="350"/>
      <c r="D54" s="350"/>
      <c r="E54" s="451"/>
      <c r="F54" s="451"/>
      <c r="G54" s="451"/>
      <c r="H54" s="451"/>
      <c r="I54" s="451"/>
      <c r="J54" s="449"/>
      <c r="K54" s="448"/>
      <c r="L54" s="18">
        <v>2</v>
      </c>
      <c r="M54" s="18" t="s">
        <v>36</v>
      </c>
      <c r="N54" s="18">
        <v>0</v>
      </c>
      <c r="O54" s="448"/>
      <c r="P54" s="449"/>
      <c r="Q54" s="360"/>
      <c r="R54" s="360"/>
      <c r="S54" s="360"/>
      <c r="T54" s="360"/>
      <c r="U54" s="360"/>
      <c r="V54" s="437"/>
      <c r="W54" s="437"/>
      <c r="X54" s="437"/>
      <c r="Y54" s="437"/>
    </row>
    <row r="55" spans="1:28" ht="9.9" customHeight="1">
      <c r="A55" s="42"/>
      <c r="B55" s="38"/>
      <c r="C55" s="66"/>
      <c r="D55" s="66"/>
      <c r="E55" s="9"/>
      <c r="F55" s="9"/>
      <c r="G55" s="9"/>
      <c r="H55" s="9"/>
      <c r="I55" s="9"/>
      <c r="J55" s="18"/>
      <c r="K55" s="200"/>
      <c r="L55" s="18"/>
      <c r="M55" s="18"/>
      <c r="N55" s="18"/>
      <c r="O55" s="200"/>
      <c r="P55" s="18"/>
      <c r="Q55" s="9"/>
      <c r="R55" s="9"/>
      <c r="S55" s="9"/>
      <c r="T55" s="9"/>
      <c r="V55" s="19"/>
      <c r="W55" s="19"/>
      <c r="X55" s="19"/>
      <c r="Y55" s="70"/>
    </row>
    <row r="56" spans="1:28" ht="18" customHeight="1">
      <c r="A56" s="359" t="s">
        <v>37</v>
      </c>
      <c r="B56" s="352" t="s">
        <v>3</v>
      </c>
      <c r="C56" s="350">
        <v>0.46527777777777773</v>
      </c>
      <c r="D56" s="350"/>
      <c r="E56" s="451" t="str">
        <f>U9</f>
        <v>御厨フットボールクラブ</v>
      </c>
      <c r="F56" s="451"/>
      <c r="G56" s="451"/>
      <c r="H56" s="451"/>
      <c r="I56" s="451"/>
      <c r="J56" s="449">
        <f>L56+L57</f>
        <v>14</v>
      </c>
      <c r="K56" s="448" t="s">
        <v>15</v>
      </c>
      <c r="L56" s="18">
        <v>8</v>
      </c>
      <c r="M56" s="18" t="s">
        <v>36</v>
      </c>
      <c r="N56" s="18">
        <v>0</v>
      </c>
      <c r="O56" s="448" t="s">
        <v>17</v>
      </c>
      <c r="P56" s="449">
        <f>N56+N57</f>
        <v>0</v>
      </c>
      <c r="Q56" s="360" t="str">
        <f>X9</f>
        <v>間東ＦＣミラクルズ</v>
      </c>
      <c r="R56" s="360"/>
      <c r="S56" s="360"/>
      <c r="T56" s="360"/>
      <c r="U56" s="360"/>
      <c r="V56" s="437" t="s">
        <v>50</v>
      </c>
      <c r="W56" s="437"/>
      <c r="X56" s="437"/>
      <c r="Y56" s="437"/>
    </row>
    <row r="57" spans="1:28" ht="18" customHeight="1">
      <c r="A57" s="359"/>
      <c r="B57" s="352"/>
      <c r="C57" s="350"/>
      <c r="D57" s="350"/>
      <c r="E57" s="451"/>
      <c r="F57" s="451"/>
      <c r="G57" s="451"/>
      <c r="H57" s="451"/>
      <c r="I57" s="451"/>
      <c r="J57" s="449"/>
      <c r="K57" s="448"/>
      <c r="L57" s="18">
        <v>6</v>
      </c>
      <c r="M57" s="18" t="s">
        <v>36</v>
      </c>
      <c r="N57" s="18">
        <v>0</v>
      </c>
      <c r="O57" s="448"/>
      <c r="P57" s="449"/>
      <c r="Q57" s="360"/>
      <c r="R57" s="360"/>
      <c r="S57" s="360"/>
      <c r="T57" s="360"/>
      <c r="U57" s="360"/>
      <c r="V57" s="437"/>
      <c r="W57" s="437"/>
      <c r="X57" s="437"/>
      <c r="Y57" s="437"/>
    </row>
    <row r="58" spans="1:28" ht="9.9" customHeight="1">
      <c r="A58" s="42"/>
      <c r="B58" s="38"/>
      <c r="C58" s="66"/>
      <c r="D58" s="66"/>
      <c r="E58" s="9"/>
      <c r="F58" s="9"/>
      <c r="G58" s="9"/>
      <c r="H58" s="9"/>
      <c r="I58" s="9"/>
      <c r="J58" s="18"/>
      <c r="K58" s="200"/>
      <c r="L58" s="18"/>
      <c r="M58" s="18"/>
      <c r="N58" s="18"/>
      <c r="O58" s="200"/>
      <c r="P58" s="18"/>
      <c r="Q58" s="9"/>
      <c r="R58" s="9"/>
      <c r="S58" s="9"/>
      <c r="T58" s="9"/>
      <c r="V58" s="19"/>
      <c r="W58" s="19"/>
      <c r="X58" s="19"/>
      <c r="Y58" s="70"/>
    </row>
    <row r="59" spans="1:28" ht="18" customHeight="1">
      <c r="A59" s="359" t="s">
        <v>27</v>
      </c>
      <c r="B59" s="352" t="s">
        <v>4</v>
      </c>
      <c r="C59" s="350">
        <v>0.5</v>
      </c>
      <c r="D59" s="350"/>
      <c r="E59" s="451" t="str">
        <f>O27</f>
        <v>ヴェルフェ矢板Ｕ－１２</v>
      </c>
      <c r="F59" s="451"/>
      <c r="G59" s="451"/>
      <c r="H59" s="451"/>
      <c r="I59" s="451"/>
      <c r="J59" s="449">
        <f>L59+L60</f>
        <v>6</v>
      </c>
      <c r="K59" s="448" t="s">
        <v>15</v>
      </c>
      <c r="L59" s="18">
        <v>1</v>
      </c>
      <c r="M59" s="18" t="s">
        <v>36</v>
      </c>
      <c r="N59" s="18">
        <v>0</v>
      </c>
      <c r="O59" s="448" t="s">
        <v>17</v>
      </c>
      <c r="P59" s="449">
        <f>N59+N60</f>
        <v>0</v>
      </c>
      <c r="Q59" s="360" t="str">
        <f>R27</f>
        <v>小山三小　ＦＣ</v>
      </c>
      <c r="R59" s="360"/>
      <c r="S59" s="360"/>
      <c r="T59" s="360"/>
      <c r="U59" s="360"/>
      <c r="V59" s="437" t="s">
        <v>226</v>
      </c>
      <c r="W59" s="437"/>
      <c r="X59" s="437"/>
      <c r="Y59" s="437"/>
    </row>
    <row r="60" spans="1:28" ht="18" customHeight="1">
      <c r="A60" s="359"/>
      <c r="B60" s="352"/>
      <c r="C60" s="350"/>
      <c r="D60" s="350"/>
      <c r="E60" s="451"/>
      <c r="F60" s="451"/>
      <c r="G60" s="451"/>
      <c r="H60" s="451"/>
      <c r="I60" s="451"/>
      <c r="J60" s="449"/>
      <c r="K60" s="448"/>
      <c r="L60" s="18">
        <v>5</v>
      </c>
      <c r="M60" s="18" t="s">
        <v>36</v>
      </c>
      <c r="N60" s="18">
        <v>0</v>
      </c>
      <c r="O60" s="448"/>
      <c r="P60" s="449"/>
      <c r="Q60" s="360"/>
      <c r="R60" s="360"/>
      <c r="S60" s="360"/>
      <c r="T60" s="360"/>
      <c r="U60" s="360"/>
      <c r="V60" s="437"/>
      <c r="W60" s="437"/>
      <c r="X60" s="437"/>
      <c r="Y60" s="437"/>
    </row>
    <row r="61" spans="1:28" ht="9.9" customHeight="1">
      <c r="A61" s="42"/>
      <c r="B61" s="67"/>
      <c r="C61" s="66"/>
      <c r="D61" s="66"/>
      <c r="E61" s="53"/>
      <c r="F61" s="53"/>
      <c r="G61" s="53"/>
      <c r="H61" s="53"/>
      <c r="I61" s="53"/>
      <c r="J61" s="239"/>
      <c r="K61" s="239"/>
      <c r="L61" s="239"/>
      <c r="M61" s="239"/>
      <c r="N61" s="239"/>
      <c r="O61" s="239"/>
      <c r="P61" s="239"/>
      <c r="Q61" s="53"/>
      <c r="R61" s="53"/>
      <c r="S61" s="53"/>
      <c r="T61" s="53"/>
      <c r="V61" s="8"/>
      <c r="W61" s="8"/>
      <c r="X61" s="8"/>
      <c r="Y61" s="71"/>
    </row>
    <row r="62" spans="1:28" ht="18" customHeight="1">
      <c r="A62" s="359" t="s">
        <v>37</v>
      </c>
      <c r="B62" s="352" t="s">
        <v>4</v>
      </c>
      <c r="C62" s="350">
        <v>0.5</v>
      </c>
      <c r="D62" s="350"/>
      <c r="E62" s="451" t="str">
        <f>U27</f>
        <v>豊郷ＪＦＣ宇都宮</v>
      </c>
      <c r="F62" s="451"/>
      <c r="G62" s="451"/>
      <c r="H62" s="451"/>
      <c r="I62" s="451"/>
      <c r="J62" s="449">
        <f>L62+L63</f>
        <v>5</v>
      </c>
      <c r="K62" s="448" t="s">
        <v>15</v>
      </c>
      <c r="L62" s="18">
        <v>1</v>
      </c>
      <c r="M62" s="18" t="s">
        <v>36</v>
      </c>
      <c r="N62" s="18">
        <v>0</v>
      </c>
      <c r="O62" s="448" t="s">
        <v>17</v>
      </c>
      <c r="P62" s="449">
        <f>N62+N63</f>
        <v>0</v>
      </c>
      <c r="Q62" s="360" t="str">
        <f>X27</f>
        <v>ＦＣ　ＳＦｉＤＡ</v>
      </c>
      <c r="R62" s="360"/>
      <c r="S62" s="360"/>
      <c r="T62" s="360"/>
      <c r="U62" s="360"/>
      <c r="V62" s="437" t="s">
        <v>224</v>
      </c>
      <c r="W62" s="437"/>
      <c r="X62" s="437"/>
      <c r="Y62" s="437"/>
    </row>
    <row r="63" spans="1:28" ht="18" customHeight="1">
      <c r="A63" s="359"/>
      <c r="B63" s="352"/>
      <c r="C63" s="350"/>
      <c r="D63" s="350"/>
      <c r="E63" s="451"/>
      <c r="F63" s="451"/>
      <c r="G63" s="451"/>
      <c r="H63" s="451"/>
      <c r="I63" s="451"/>
      <c r="J63" s="449"/>
      <c r="K63" s="448"/>
      <c r="L63" s="18">
        <v>4</v>
      </c>
      <c r="M63" s="18" t="s">
        <v>36</v>
      </c>
      <c r="N63" s="18">
        <v>0</v>
      </c>
      <c r="O63" s="448"/>
      <c r="P63" s="449"/>
      <c r="Q63" s="360"/>
      <c r="R63" s="360"/>
      <c r="S63" s="360"/>
      <c r="T63" s="360"/>
      <c r="U63" s="360"/>
      <c r="V63" s="437"/>
      <c r="W63" s="437"/>
      <c r="X63" s="437"/>
      <c r="Y63" s="437"/>
    </row>
    <row r="64" spans="1:28" ht="9.9" customHeight="1">
      <c r="A64" s="68"/>
      <c r="B64" s="67"/>
      <c r="C64" s="66"/>
      <c r="D64" s="66"/>
      <c r="E64" s="53"/>
      <c r="F64" s="53"/>
      <c r="G64" s="53"/>
      <c r="H64" s="53"/>
      <c r="I64" s="53"/>
      <c r="J64" s="239"/>
      <c r="K64" s="239"/>
      <c r="L64" s="239"/>
      <c r="M64" s="239"/>
      <c r="N64" s="239"/>
      <c r="O64" s="239"/>
      <c r="P64" s="239"/>
      <c r="Q64" s="53"/>
      <c r="R64" s="53"/>
      <c r="S64" s="53"/>
      <c r="T64" s="53"/>
      <c r="Y64" s="71"/>
    </row>
    <row r="65" spans="1:25" ht="18" customHeight="1">
      <c r="A65" s="359" t="s">
        <v>27</v>
      </c>
      <c r="B65" s="352" t="s">
        <v>5</v>
      </c>
      <c r="C65" s="350">
        <v>0.53472222222222221</v>
      </c>
      <c r="D65" s="350"/>
      <c r="E65" s="451" t="str">
        <f>Q40</f>
        <v>ＪＦＣアミスタ市貝</v>
      </c>
      <c r="F65" s="451"/>
      <c r="G65" s="451"/>
      <c r="H65" s="451"/>
      <c r="I65" s="451"/>
      <c r="J65" s="449">
        <f>L65+L66</f>
        <v>1</v>
      </c>
      <c r="K65" s="448" t="s">
        <v>15</v>
      </c>
      <c r="L65" s="18">
        <v>0</v>
      </c>
      <c r="M65" s="18" t="s">
        <v>36</v>
      </c>
      <c r="N65" s="18">
        <v>0</v>
      </c>
      <c r="O65" s="448" t="s">
        <v>17</v>
      </c>
      <c r="P65" s="449">
        <f>N65+N66</f>
        <v>1</v>
      </c>
      <c r="Q65" s="360" t="str">
        <f>E44</f>
        <v>Ｊ－ＳＰＯＲＴＳＦＯＯＴＢＡＬＬＣＬＵＢ</v>
      </c>
      <c r="R65" s="360"/>
      <c r="S65" s="360"/>
      <c r="T65" s="360"/>
      <c r="U65" s="360"/>
      <c r="V65" s="360" t="s">
        <v>223</v>
      </c>
      <c r="W65" s="360"/>
      <c r="X65" s="360"/>
      <c r="Y65" s="360"/>
    </row>
    <row r="66" spans="1:25" ht="18" customHeight="1">
      <c r="A66" s="359"/>
      <c r="B66" s="352"/>
      <c r="C66" s="350"/>
      <c r="D66" s="350"/>
      <c r="E66" s="451"/>
      <c r="F66" s="451"/>
      <c r="G66" s="451"/>
      <c r="H66" s="451"/>
      <c r="I66" s="451"/>
      <c r="J66" s="449"/>
      <c r="K66" s="448"/>
      <c r="L66" s="18">
        <v>1</v>
      </c>
      <c r="M66" s="18" t="s">
        <v>36</v>
      </c>
      <c r="N66" s="18">
        <v>1</v>
      </c>
      <c r="O66" s="448"/>
      <c r="P66" s="449"/>
      <c r="Q66" s="360"/>
      <c r="R66" s="360"/>
      <c r="S66" s="360"/>
      <c r="T66" s="360"/>
      <c r="U66" s="360"/>
      <c r="V66" s="360"/>
      <c r="W66" s="360"/>
      <c r="X66" s="360"/>
      <c r="Y66" s="360"/>
    </row>
    <row r="67" spans="1:25" ht="18.600000000000001" customHeight="1">
      <c r="A67" s="68"/>
      <c r="B67" s="67"/>
      <c r="C67" s="227"/>
      <c r="D67" s="227"/>
      <c r="E67" s="53"/>
      <c r="F67" s="53"/>
      <c r="G67" s="53"/>
      <c r="H67" s="53"/>
      <c r="I67" s="53"/>
      <c r="J67" s="239"/>
      <c r="K67" s="1" t="s">
        <v>643</v>
      </c>
      <c r="L67" s="238">
        <v>5</v>
      </c>
      <c r="M67" s="238" t="s">
        <v>36</v>
      </c>
      <c r="N67" s="238">
        <v>4</v>
      </c>
      <c r="O67" s="239"/>
      <c r="P67" s="239"/>
      <c r="Q67" s="53"/>
      <c r="R67" s="53"/>
      <c r="S67" s="53"/>
      <c r="T67" s="53"/>
      <c r="Y67" s="71"/>
    </row>
    <row r="68" spans="1:25" ht="9.9" customHeight="1">
      <c r="A68" s="42"/>
      <c r="B68" s="67"/>
      <c r="C68" s="59"/>
      <c r="D68" s="59"/>
      <c r="E68" s="53"/>
      <c r="F68" s="53"/>
      <c r="G68" s="53"/>
      <c r="H68" s="53"/>
      <c r="I68" s="53"/>
      <c r="J68" s="239"/>
      <c r="K68" s="239"/>
      <c r="L68" s="239"/>
      <c r="M68" s="239"/>
      <c r="N68" s="239"/>
      <c r="O68" s="239"/>
      <c r="P68" s="239"/>
      <c r="Q68" s="53"/>
      <c r="R68" s="53"/>
      <c r="S68" s="53"/>
      <c r="T68" s="53"/>
      <c r="Y68" s="71"/>
    </row>
    <row r="69" spans="1:25" ht="18" customHeight="1">
      <c r="A69" s="359" t="s">
        <v>37</v>
      </c>
      <c r="B69" s="352" t="s">
        <v>5</v>
      </c>
      <c r="C69" s="350">
        <v>0.53472222222222221</v>
      </c>
      <c r="D69" s="350"/>
      <c r="E69" s="451" t="str">
        <f>E47</f>
        <v>ＦＣＲｉｓｏ</v>
      </c>
      <c r="F69" s="451"/>
      <c r="G69" s="451"/>
      <c r="H69" s="451"/>
      <c r="I69" s="451"/>
      <c r="J69" s="449">
        <f>L69+L70</f>
        <v>2</v>
      </c>
      <c r="K69" s="448" t="s">
        <v>15</v>
      </c>
      <c r="L69" s="18">
        <v>1</v>
      </c>
      <c r="M69" s="18" t="s">
        <v>36</v>
      </c>
      <c r="N69" s="18">
        <v>0</v>
      </c>
      <c r="O69" s="448" t="s">
        <v>17</v>
      </c>
      <c r="P69" s="449">
        <f>N69+N70</f>
        <v>0</v>
      </c>
      <c r="Q69" s="360" t="str">
        <f>E50</f>
        <v>ＦＣスポルト宇都宮</v>
      </c>
      <c r="R69" s="360"/>
      <c r="S69" s="360"/>
      <c r="T69" s="360"/>
      <c r="U69" s="360"/>
      <c r="V69" s="360" t="s">
        <v>225</v>
      </c>
      <c r="W69" s="360"/>
      <c r="X69" s="360"/>
      <c r="Y69" s="360"/>
    </row>
    <row r="70" spans="1:25" ht="18" customHeight="1">
      <c r="A70" s="359"/>
      <c r="B70" s="352"/>
      <c r="C70" s="350"/>
      <c r="D70" s="350"/>
      <c r="E70" s="451"/>
      <c r="F70" s="451"/>
      <c r="G70" s="451"/>
      <c r="H70" s="451"/>
      <c r="I70" s="451"/>
      <c r="J70" s="449"/>
      <c r="K70" s="448"/>
      <c r="L70" s="18">
        <v>1</v>
      </c>
      <c r="M70" s="18" t="s">
        <v>36</v>
      </c>
      <c r="N70" s="18">
        <v>0</v>
      </c>
      <c r="O70" s="448"/>
      <c r="P70" s="449"/>
      <c r="Q70" s="360"/>
      <c r="R70" s="360"/>
      <c r="S70" s="360"/>
      <c r="T70" s="360"/>
      <c r="U70" s="360"/>
      <c r="V70" s="360"/>
      <c r="W70" s="360"/>
      <c r="X70" s="360"/>
      <c r="Y70" s="360"/>
    </row>
    <row r="71" spans="1:25" ht="9.9" customHeight="1">
      <c r="A71" s="68"/>
      <c r="B71" s="67"/>
      <c r="C71" s="59"/>
      <c r="D71" s="59"/>
      <c r="E71" s="53"/>
      <c r="F71" s="53"/>
      <c r="G71" s="53"/>
      <c r="H71" s="53"/>
      <c r="I71" s="53"/>
      <c r="J71" s="239"/>
      <c r="K71" s="239"/>
      <c r="L71" s="239"/>
      <c r="M71" s="239"/>
      <c r="N71" s="239"/>
      <c r="O71" s="239"/>
      <c r="P71" s="239"/>
      <c r="Q71" s="53"/>
      <c r="R71" s="53"/>
      <c r="S71" s="53"/>
      <c r="T71" s="53"/>
      <c r="Y71" s="71"/>
    </row>
    <row r="72" spans="1:25" ht="18" customHeight="1">
      <c r="A72" s="359" t="s">
        <v>27</v>
      </c>
      <c r="B72" s="352" t="s">
        <v>0</v>
      </c>
      <c r="C72" s="350">
        <v>0.56944444444444442</v>
      </c>
      <c r="D72" s="350"/>
      <c r="E72" s="451" t="str">
        <f>E53</f>
        <v>ｕｎｉｏｎ ｓｐｏｒｔｓ ｃｌｕｂ</v>
      </c>
      <c r="F72" s="451"/>
      <c r="G72" s="451"/>
      <c r="H72" s="451"/>
      <c r="I72" s="451"/>
      <c r="J72" s="449">
        <f>L72+L73</f>
        <v>2</v>
      </c>
      <c r="K72" s="448" t="s">
        <v>15</v>
      </c>
      <c r="L72" s="18">
        <v>0</v>
      </c>
      <c r="M72" s="18" t="s">
        <v>36</v>
      </c>
      <c r="N72" s="18">
        <v>0</v>
      </c>
      <c r="O72" s="448" t="s">
        <v>17</v>
      </c>
      <c r="P72" s="449">
        <f>N72+N73</f>
        <v>0</v>
      </c>
      <c r="Q72" s="360" t="str">
        <f>E56</f>
        <v>御厨フットボールクラブ</v>
      </c>
      <c r="R72" s="360"/>
      <c r="S72" s="360"/>
      <c r="T72" s="360"/>
      <c r="U72" s="360"/>
      <c r="V72" s="437" t="s">
        <v>227</v>
      </c>
      <c r="W72" s="437"/>
      <c r="X72" s="437"/>
      <c r="Y72" s="437"/>
    </row>
    <row r="73" spans="1:25" ht="18" customHeight="1">
      <c r="A73" s="359"/>
      <c r="B73" s="352"/>
      <c r="C73" s="350"/>
      <c r="D73" s="350"/>
      <c r="E73" s="451"/>
      <c r="F73" s="451"/>
      <c r="G73" s="451"/>
      <c r="H73" s="451"/>
      <c r="I73" s="451"/>
      <c r="J73" s="449"/>
      <c r="K73" s="448"/>
      <c r="L73" s="18">
        <v>2</v>
      </c>
      <c r="M73" s="18" t="s">
        <v>36</v>
      </c>
      <c r="N73" s="18">
        <v>0</v>
      </c>
      <c r="O73" s="448"/>
      <c r="P73" s="449"/>
      <c r="Q73" s="360"/>
      <c r="R73" s="360"/>
      <c r="S73" s="360"/>
      <c r="T73" s="360"/>
      <c r="U73" s="360"/>
      <c r="V73" s="437"/>
      <c r="W73" s="437"/>
      <c r="X73" s="437"/>
      <c r="Y73" s="437"/>
    </row>
    <row r="74" spans="1:25" ht="9.9" customHeight="1">
      <c r="A74" s="42"/>
      <c r="B74" s="67"/>
      <c r="C74" s="59"/>
      <c r="D74" s="59"/>
      <c r="E74" s="53"/>
      <c r="F74" s="53"/>
      <c r="G74" s="53"/>
      <c r="H74" s="53"/>
      <c r="I74" s="53"/>
      <c r="J74" s="239"/>
      <c r="K74" s="239"/>
      <c r="L74" s="239"/>
      <c r="M74" s="239"/>
      <c r="N74" s="239"/>
      <c r="O74" s="239"/>
      <c r="P74" s="239"/>
      <c r="Q74" s="53"/>
      <c r="R74" s="53"/>
      <c r="S74" s="53"/>
      <c r="T74" s="53"/>
      <c r="Y74" s="71"/>
    </row>
    <row r="75" spans="1:25" ht="18" customHeight="1">
      <c r="A75" s="359" t="s">
        <v>37</v>
      </c>
      <c r="B75" s="352" t="s">
        <v>0</v>
      </c>
      <c r="C75" s="350">
        <v>0.56944444444444442</v>
      </c>
      <c r="D75" s="350"/>
      <c r="E75" s="451" t="str">
        <f>E59</f>
        <v>ヴェルフェ矢板Ｕ－１２</v>
      </c>
      <c r="F75" s="451"/>
      <c r="G75" s="451"/>
      <c r="H75" s="451"/>
      <c r="I75" s="451"/>
      <c r="J75" s="449">
        <f>L75+L76</f>
        <v>2</v>
      </c>
      <c r="K75" s="448" t="s">
        <v>15</v>
      </c>
      <c r="L75" s="18">
        <v>0</v>
      </c>
      <c r="M75" s="18" t="s">
        <v>36</v>
      </c>
      <c r="N75" s="18">
        <v>1</v>
      </c>
      <c r="O75" s="448" t="s">
        <v>17</v>
      </c>
      <c r="P75" s="449">
        <f>N75+N76</f>
        <v>1</v>
      </c>
      <c r="Q75" s="360" t="str">
        <f>E62</f>
        <v>豊郷ＪＦＣ宇都宮</v>
      </c>
      <c r="R75" s="360"/>
      <c r="S75" s="360"/>
      <c r="T75" s="360"/>
      <c r="U75" s="360"/>
      <c r="V75" s="437" t="s">
        <v>228</v>
      </c>
      <c r="W75" s="437"/>
      <c r="X75" s="437"/>
      <c r="Y75" s="437"/>
    </row>
    <row r="76" spans="1:25" ht="18" customHeight="1">
      <c r="A76" s="359"/>
      <c r="B76" s="352"/>
      <c r="C76" s="350"/>
      <c r="D76" s="350"/>
      <c r="E76" s="451"/>
      <c r="F76" s="451"/>
      <c r="G76" s="451"/>
      <c r="H76" s="451"/>
      <c r="I76" s="451"/>
      <c r="J76" s="449"/>
      <c r="K76" s="448"/>
      <c r="L76" s="18">
        <v>2</v>
      </c>
      <c r="M76" s="18" t="s">
        <v>36</v>
      </c>
      <c r="N76" s="18">
        <v>0</v>
      </c>
      <c r="O76" s="448"/>
      <c r="P76" s="449"/>
      <c r="Q76" s="360"/>
      <c r="R76" s="360"/>
      <c r="S76" s="360"/>
      <c r="T76" s="360"/>
      <c r="U76" s="360"/>
      <c r="V76" s="437"/>
      <c r="W76" s="437"/>
      <c r="X76" s="437"/>
      <c r="Y76" s="437"/>
    </row>
    <row r="77" spans="1:25" ht="9.9" customHeight="1"/>
  </sheetData>
  <mergeCells count="158">
    <mergeCell ref="Q56:U57"/>
    <mergeCell ref="Q53:U54"/>
    <mergeCell ref="P59:P60"/>
    <mergeCell ref="K56:K57"/>
    <mergeCell ref="O56:O57"/>
    <mergeCell ref="P56:P57"/>
    <mergeCell ref="V75:Y76"/>
    <mergeCell ref="V72:Y73"/>
    <mergeCell ref="V69:Y70"/>
    <mergeCell ref="O65:O66"/>
    <mergeCell ref="P65:P66"/>
    <mergeCell ref="K62:K63"/>
    <mergeCell ref="O62:O63"/>
    <mergeCell ref="P62:P63"/>
    <mergeCell ref="O59:O60"/>
    <mergeCell ref="Q65:U66"/>
    <mergeCell ref="Q62:U63"/>
    <mergeCell ref="Q59:U60"/>
    <mergeCell ref="O75:O76"/>
    <mergeCell ref="P75:P76"/>
    <mergeCell ref="Q75:U76"/>
    <mergeCell ref="O72:O73"/>
    <mergeCell ref="P72:P73"/>
    <mergeCell ref="K69:K70"/>
    <mergeCell ref="O69:O70"/>
    <mergeCell ref="P69:P70"/>
    <mergeCell ref="Q72:U73"/>
    <mergeCell ref="Q69:U70"/>
    <mergeCell ref="A75:A76"/>
    <mergeCell ref="B75:B76"/>
    <mergeCell ref="C75:D76"/>
    <mergeCell ref="J75:J76"/>
    <mergeCell ref="A72:A73"/>
    <mergeCell ref="B72:B73"/>
    <mergeCell ref="C72:D73"/>
    <mergeCell ref="J72:J73"/>
    <mergeCell ref="K72:K73"/>
    <mergeCell ref="K75:K76"/>
    <mergeCell ref="E75:I76"/>
    <mergeCell ref="E72:I73"/>
    <mergeCell ref="A69:A70"/>
    <mergeCell ref="B69:B70"/>
    <mergeCell ref="C69:D70"/>
    <mergeCell ref="J69:J70"/>
    <mergeCell ref="A65:A66"/>
    <mergeCell ref="B65:B66"/>
    <mergeCell ref="C65:D66"/>
    <mergeCell ref="J65:J66"/>
    <mergeCell ref="K65:K66"/>
    <mergeCell ref="E69:I70"/>
    <mergeCell ref="E65:I66"/>
    <mergeCell ref="A62:A63"/>
    <mergeCell ref="B62:B63"/>
    <mergeCell ref="C62:D63"/>
    <mergeCell ref="J62:J63"/>
    <mergeCell ref="A59:A60"/>
    <mergeCell ref="B59:B60"/>
    <mergeCell ref="C59:D60"/>
    <mergeCell ref="J59:J60"/>
    <mergeCell ref="K59:K60"/>
    <mergeCell ref="E62:I63"/>
    <mergeCell ref="E59:I60"/>
    <mergeCell ref="O53:O54"/>
    <mergeCell ref="P53:P54"/>
    <mergeCell ref="A56:A57"/>
    <mergeCell ref="B56:B57"/>
    <mergeCell ref="C56:D57"/>
    <mergeCell ref="J56:J57"/>
    <mergeCell ref="A53:A54"/>
    <mergeCell ref="B53:B54"/>
    <mergeCell ref="C53:D54"/>
    <mergeCell ref="J53:J54"/>
    <mergeCell ref="K53:K54"/>
    <mergeCell ref="E56:I57"/>
    <mergeCell ref="E53:I54"/>
    <mergeCell ref="O47:O48"/>
    <mergeCell ref="P47:P48"/>
    <mergeCell ref="A50:A51"/>
    <mergeCell ref="B50:B51"/>
    <mergeCell ref="J50:J51"/>
    <mergeCell ref="Q50:U51"/>
    <mergeCell ref="Q47:U48"/>
    <mergeCell ref="E50:I51"/>
    <mergeCell ref="E47:I48"/>
    <mergeCell ref="C50:D51"/>
    <mergeCell ref="K50:K51"/>
    <mergeCell ref="O50:O51"/>
    <mergeCell ref="P50:P51"/>
    <mergeCell ref="A47:A48"/>
    <mergeCell ref="B47:B48"/>
    <mergeCell ref="C47:D48"/>
    <mergeCell ref="J47:J48"/>
    <mergeCell ref="K47:K48"/>
    <mergeCell ref="C40:D41"/>
    <mergeCell ref="C44:D45"/>
    <mergeCell ref="V39:Y39"/>
    <mergeCell ref="X26:Y26"/>
    <mergeCell ref="K21:O21"/>
    <mergeCell ref="A44:A45"/>
    <mergeCell ref="B44:B45"/>
    <mergeCell ref="A40:A41"/>
    <mergeCell ref="B40:B41"/>
    <mergeCell ref="K40:K41"/>
    <mergeCell ref="O40:O41"/>
    <mergeCell ref="P40:P41"/>
    <mergeCell ref="J44:J45"/>
    <mergeCell ref="K44:K45"/>
    <mergeCell ref="O44:O45"/>
    <mergeCell ref="E44:I45"/>
    <mergeCell ref="E40:I41"/>
    <mergeCell ref="Q44:U45"/>
    <mergeCell ref="Q40:U41"/>
    <mergeCell ref="J40:J41"/>
    <mergeCell ref="P44:P45"/>
    <mergeCell ref="R26:S26"/>
    <mergeCell ref="U26:V26"/>
    <mergeCell ref="D27:E37"/>
    <mergeCell ref="M1:Q1"/>
    <mergeCell ref="R1:Y1"/>
    <mergeCell ref="A8:B8"/>
    <mergeCell ref="D8:E8"/>
    <mergeCell ref="G8:H8"/>
    <mergeCell ref="J8:K8"/>
    <mergeCell ref="O8:P8"/>
    <mergeCell ref="R8:S8"/>
    <mergeCell ref="U8:V8"/>
    <mergeCell ref="X8:Y8"/>
    <mergeCell ref="D2:H2"/>
    <mergeCell ref="K3:O3"/>
    <mergeCell ref="A9:B19"/>
    <mergeCell ref="D9:E19"/>
    <mergeCell ref="G9:H19"/>
    <mergeCell ref="J9:K19"/>
    <mergeCell ref="O9:P19"/>
    <mergeCell ref="R9:S19"/>
    <mergeCell ref="U9:V19"/>
    <mergeCell ref="X9:Y19"/>
    <mergeCell ref="X27:Y37"/>
    <mergeCell ref="A27:B37"/>
    <mergeCell ref="R27:S37"/>
    <mergeCell ref="U27:V37"/>
    <mergeCell ref="A26:B26"/>
    <mergeCell ref="D26:E26"/>
    <mergeCell ref="G26:H26"/>
    <mergeCell ref="J26:K26"/>
    <mergeCell ref="O26:P26"/>
    <mergeCell ref="G27:H37"/>
    <mergeCell ref="J27:K37"/>
    <mergeCell ref="O27:P37"/>
    <mergeCell ref="V65:Y66"/>
    <mergeCell ref="V62:Y63"/>
    <mergeCell ref="V59:Y60"/>
    <mergeCell ref="V56:Y57"/>
    <mergeCell ref="V53:Y54"/>
    <mergeCell ref="V50:Y51"/>
    <mergeCell ref="V47:Y48"/>
    <mergeCell ref="V44:Y45"/>
    <mergeCell ref="V40:Y4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"/>
  <sheetViews>
    <sheetView view="pageBreakPreview" zoomScaleNormal="100" zoomScaleSheetLayoutView="100" workbookViewId="0"/>
  </sheetViews>
  <sheetFormatPr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s="1" customFormat="1" ht="25.2" customHeight="1">
      <c r="A1" s="21" t="str">
        <f>U11組合せ!L4</f>
        <v>■第2日　1月9日</v>
      </c>
      <c r="B1" s="21"/>
      <c r="C1" s="69"/>
      <c r="D1" s="21"/>
      <c r="E1" s="21"/>
      <c r="F1" s="21"/>
      <c r="G1" s="21"/>
      <c r="H1" s="21"/>
      <c r="M1" s="443" t="s">
        <v>88</v>
      </c>
      <c r="N1" s="443"/>
      <c r="O1" s="443"/>
      <c r="P1" s="443"/>
      <c r="Q1" s="443"/>
      <c r="R1" s="444" t="str">
        <f>U11組合せ!AD69</f>
        <v>SAKURAグリーンフィールド</v>
      </c>
      <c r="S1" s="444"/>
      <c r="T1" s="444"/>
      <c r="U1" s="444"/>
      <c r="V1" s="444"/>
      <c r="W1" s="444"/>
      <c r="X1" s="444"/>
      <c r="Y1" s="444"/>
    </row>
    <row r="2" spans="1:25" s="1" customFormat="1" ht="19.5" customHeight="1">
      <c r="D2" s="360" t="str">
        <f>U11組合せ!U4</f>
        <v>決勝トーナメント１・２回戦</v>
      </c>
      <c r="E2" s="360"/>
      <c r="F2" s="360"/>
      <c r="G2" s="360"/>
      <c r="H2" s="360"/>
    </row>
    <row r="3" spans="1:25" ht="20.100000000000001" customHeight="1" thickBot="1">
      <c r="A3" s="17"/>
      <c r="B3" s="17"/>
      <c r="C3" s="17"/>
      <c r="D3" s="61"/>
      <c r="E3" s="61"/>
      <c r="F3" s="61"/>
      <c r="G3" s="273"/>
      <c r="H3" s="234"/>
      <c r="I3" s="234"/>
      <c r="J3" s="235"/>
      <c r="K3" s="445" t="s">
        <v>63</v>
      </c>
      <c r="L3" s="446"/>
      <c r="M3" s="446"/>
      <c r="N3" s="446"/>
      <c r="O3" s="447"/>
      <c r="P3" s="234"/>
      <c r="Q3" s="234"/>
      <c r="R3" s="234"/>
      <c r="S3" s="275"/>
      <c r="T3" s="61"/>
      <c r="U3" s="61"/>
      <c r="V3" s="61"/>
      <c r="W3" s="17"/>
      <c r="X3" s="17"/>
      <c r="Y3" s="17"/>
    </row>
    <row r="4" spans="1:25" ht="20.100000000000001" customHeight="1" thickTop="1">
      <c r="A4" s="24"/>
      <c r="B4" s="24"/>
      <c r="C4" s="228"/>
      <c r="D4" s="229"/>
      <c r="E4" s="28"/>
      <c r="F4" s="28" t="s">
        <v>30</v>
      </c>
      <c r="G4" s="267"/>
      <c r="H4" s="274"/>
      <c r="I4" s="24"/>
      <c r="J4" s="24"/>
      <c r="K4" s="24"/>
      <c r="L4" s="24"/>
      <c r="M4" s="24"/>
      <c r="N4" s="24"/>
      <c r="O4" s="24"/>
      <c r="P4" s="24"/>
      <c r="Q4" s="228"/>
      <c r="R4" s="262"/>
      <c r="S4" s="267"/>
      <c r="T4" s="28" t="s">
        <v>31</v>
      </c>
      <c r="U4" s="28"/>
      <c r="V4" s="230"/>
      <c r="W4" s="24"/>
      <c r="X4" s="24"/>
      <c r="Y4" s="24"/>
    </row>
    <row r="5" spans="1:25" ht="20.100000000000001" customHeight="1" thickBot="1">
      <c r="A5" s="24"/>
      <c r="B5" s="261"/>
      <c r="C5" s="263"/>
      <c r="D5" s="231"/>
      <c r="E5" s="228"/>
      <c r="F5" s="228"/>
      <c r="G5" s="228"/>
      <c r="H5" s="236"/>
      <c r="I5" s="25"/>
      <c r="J5" s="25"/>
      <c r="K5" s="24"/>
      <c r="L5" s="24"/>
      <c r="M5" s="24"/>
      <c r="N5" s="24"/>
      <c r="O5" s="24"/>
      <c r="P5" s="24"/>
      <c r="Q5" s="25"/>
      <c r="R5" s="260"/>
      <c r="S5" s="228"/>
      <c r="T5" s="228"/>
      <c r="U5" s="228"/>
      <c r="V5" s="236"/>
      <c r="W5" s="25"/>
      <c r="X5" s="25"/>
      <c r="Y5" s="24"/>
    </row>
    <row r="6" spans="1:25" ht="20.100000000000001" customHeight="1" thickTop="1">
      <c r="A6" s="31"/>
      <c r="B6" s="231"/>
      <c r="C6" s="24" t="s">
        <v>14</v>
      </c>
      <c r="D6" s="32"/>
      <c r="E6" s="33"/>
      <c r="F6" s="24"/>
      <c r="G6" s="228"/>
      <c r="H6" s="262"/>
      <c r="I6" s="24" t="s">
        <v>18</v>
      </c>
      <c r="J6" s="24"/>
      <c r="K6" s="35"/>
      <c r="L6" s="24"/>
      <c r="M6" s="24"/>
      <c r="N6" s="24"/>
      <c r="O6" s="31"/>
      <c r="P6" s="30"/>
      <c r="Q6" s="28" t="s">
        <v>22</v>
      </c>
      <c r="R6" s="246"/>
      <c r="S6" s="271"/>
      <c r="T6" s="24"/>
      <c r="U6" s="31"/>
      <c r="V6" s="262"/>
      <c r="W6" s="24" t="s">
        <v>23</v>
      </c>
      <c r="X6" s="31"/>
      <c r="Y6" s="24"/>
    </row>
    <row r="7" spans="1:25" ht="20.100000000000001" customHeight="1">
      <c r="A7" s="7"/>
      <c r="B7" s="208"/>
      <c r="C7" s="1"/>
      <c r="D7" s="1"/>
      <c r="E7" s="3"/>
      <c r="F7" s="1"/>
      <c r="G7" s="209"/>
      <c r="H7" s="208"/>
      <c r="I7" s="1"/>
      <c r="J7" s="1"/>
      <c r="K7" s="3"/>
      <c r="L7" s="1"/>
      <c r="M7" s="1"/>
      <c r="N7" s="1"/>
      <c r="O7" s="7"/>
      <c r="P7" s="1"/>
      <c r="Q7" s="1"/>
      <c r="R7" s="209"/>
      <c r="S7" s="208"/>
      <c r="T7" s="1"/>
      <c r="U7" s="1"/>
      <c r="V7" s="208"/>
      <c r="W7" s="1"/>
      <c r="X7" s="7"/>
      <c r="Y7" s="1"/>
    </row>
    <row r="8" spans="1:25" ht="20.100000000000001" customHeight="1">
      <c r="A8" s="442" t="s">
        <v>64</v>
      </c>
      <c r="B8" s="442"/>
      <c r="C8" s="1"/>
      <c r="D8" s="442" t="s">
        <v>65</v>
      </c>
      <c r="E8" s="442"/>
      <c r="F8" s="1"/>
      <c r="G8" s="442" t="s">
        <v>66</v>
      </c>
      <c r="H8" s="442"/>
      <c r="I8" s="1"/>
      <c r="J8" s="442" t="s">
        <v>67</v>
      </c>
      <c r="K8" s="442"/>
      <c r="L8" s="1"/>
      <c r="M8" s="1"/>
      <c r="N8" s="1"/>
      <c r="O8" s="442" t="s">
        <v>68</v>
      </c>
      <c r="P8" s="442"/>
      <c r="Q8" s="1"/>
      <c r="R8" s="442" t="s">
        <v>69</v>
      </c>
      <c r="S8" s="442"/>
      <c r="T8" s="1"/>
      <c r="U8" s="442" t="s">
        <v>70</v>
      </c>
      <c r="V8" s="442"/>
      <c r="W8" s="1"/>
      <c r="X8" s="442" t="s">
        <v>71</v>
      </c>
      <c r="Y8" s="442"/>
    </row>
    <row r="9" spans="1:25" ht="20.100000000000001" customHeight="1">
      <c r="A9" s="438" t="str">
        <f>AB!R7</f>
        <v>都賀クラブジュニア</v>
      </c>
      <c r="B9" s="438"/>
      <c r="C9" s="9"/>
      <c r="D9" s="438" t="str">
        <f>IJ!G7</f>
        <v>ＢＬＵＥ　ＴＨＵＮＤＥＲ</v>
      </c>
      <c r="E9" s="438"/>
      <c r="F9" s="4"/>
      <c r="G9" s="439" t="str">
        <f>CD!R7</f>
        <v>ＦＣがむしゃら</v>
      </c>
      <c r="H9" s="439"/>
      <c r="I9" s="4"/>
      <c r="J9" s="438" t="str">
        <f>KL!G7</f>
        <v>佐野ＳＳＳ</v>
      </c>
      <c r="K9" s="438"/>
      <c r="L9" s="4"/>
      <c r="M9" s="4"/>
      <c r="N9" s="4"/>
      <c r="O9" s="438" t="str">
        <f>EF!Z7</f>
        <v>ＦＣブロケード</v>
      </c>
      <c r="P9" s="438"/>
      <c r="Q9" s="4"/>
      <c r="R9" s="439" t="str">
        <f>MN!O7</f>
        <v>ＪＦＣ　Ｗｉｎｇ</v>
      </c>
      <c r="S9" s="439"/>
      <c r="T9" s="4"/>
      <c r="U9" s="438" t="str">
        <f>GH!V7</f>
        <v>ＦＣ中村</v>
      </c>
      <c r="V9" s="438"/>
      <c r="W9" s="4"/>
      <c r="X9" s="452" t="str">
        <f>OP!O7</f>
        <v>栃木ウーヴァＦＣ・Ｕ－１１ホワイト</v>
      </c>
      <c r="Y9" s="452"/>
    </row>
    <row r="10" spans="1:25" ht="20.100000000000001" customHeight="1">
      <c r="A10" s="438"/>
      <c r="B10" s="438"/>
      <c r="C10" s="9"/>
      <c r="D10" s="438"/>
      <c r="E10" s="438"/>
      <c r="F10" s="4"/>
      <c r="G10" s="439"/>
      <c r="H10" s="439"/>
      <c r="I10" s="4"/>
      <c r="J10" s="438"/>
      <c r="K10" s="438"/>
      <c r="L10" s="4"/>
      <c r="M10" s="4"/>
      <c r="N10" s="4"/>
      <c r="O10" s="438"/>
      <c r="P10" s="438"/>
      <c r="Q10" s="4"/>
      <c r="R10" s="439"/>
      <c r="S10" s="439"/>
      <c r="T10" s="4"/>
      <c r="U10" s="438"/>
      <c r="V10" s="438"/>
      <c r="W10" s="4"/>
      <c r="X10" s="452"/>
      <c r="Y10" s="452"/>
    </row>
    <row r="11" spans="1:25" ht="20.100000000000001" customHeight="1">
      <c r="A11" s="438"/>
      <c r="B11" s="438"/>
      <c r="C11" s="9"/>
      <c r="D11" s="438"/>
      <c r="E11" s="438"/>
      <c r="F11" s="4"/>
      <c r="G11" s="439"/>
      <c r="H11" s="439"/>
      <c r="I11" s="4"/>
      <c r="J11" s="438"/>
      <c r="K11" s="438"/>
      <c r="L11" s="4"/>
      <c r="M11" s="4"/>
      <c r="N11" s="4"/>
      <c r="O11" s="438"/>
      <c r="P11" s="438"/>
      <c r="Q11" s="4"/>
      <c r="R11" s="439"/>
      <c r="S11" s="439"/>
      <c r="T11" s="4"/>
      <c r="U11" s="438"/>
      <c r="V11" s="438"/>
      <c r="W11" s="4"/>
      <c r="X11" s="452"/>
      <c r="Y11" s="452"/>
    </row>
    <row r="12" spans="1:25" ht="20.100000000000001" customHeight="1">
      <c r="A12" s="438"/>
      <c r="B12" s="438"/>
      <c r="C12" s="9"/>
      <c r="D12" s="438"/>
      <c r="E12" s="438"/>
      <c r="F12" s="4"/>
      <c r="G12" s="439"/>
      <c r="H12" s="439"/>
      <c r="I12" s="4"/>
      <c r="J12" s="438"/>
      <c r="K12" s="438"/>
      <c r="L12" s="4"/>
      <c r="M12" s="4"/>
      <c r="N12" s="4"/>
      <c r="O12" s="438"/>
      <c r="P12" s="438"/>
      <c r="Q12" s="4"/>
      <c r="R12" s="439"/>
      <c r="S12" s="439"/>
      <c r="T12" s="4"/>
      <c r="U12" s="438"/>
      <c r="V12" s="438"/>
      <c r="W12" s="4"/>
      <c r="X12" s="452"/>
      <c r="Y12" s="452"/>
    </row>
    <row r="13" spans="1:25" ht="20.100000000000001" customHeight="1">
      <c r="A13" s="438"/>
      <c r="B13" s="438"/>
      <c r="C13" s="9"/>
      <c r="D13" s="438"/>
      <c r="E13" s="438"/>
      <c r="F13" s="4"/>
      <c r="G13" s="439"/>
      <c r="H13" s="439"/>
      <c r="I13" s="4"/>
      <c r="J13" s="438"/>
      <c r="K13" s="438"/>
      <c r="L13" s="4"/>
      <c r="M13" s="4"/>
      <c r="N13" s="4"/>
      <c r="O13" s="438"/>
      <c r="P13" s="438"/>
      <c r="Q13" s="4"/>
      <c r="R13" s="439"/>
      <c r="S13" s="439"/>
      <c r="T13" s="4"/>
      <c r="U13" s="438"/>
      <c r="V13" s="438"/>
      <c r="W13" s="4"/>
      <c r="X13" s="452"/>
      <c r="Y13" s="452"/>
    </row>
    <row r="14" spans="1:25" ht="20.100000000000001" customHeight="1">
      <c r="A14" s="438"/>
      <c r="B14" s="438"/>
      <c r="C14" s="9"/>
      <c r="D14" s="438"/>
      <c r="E14" s="438"/>
      <c r="F14" s="4"/>
      <c r="G14" s="439"/>
      <c r="H14" s="439"/>
      <c r="I14" s="4"/>
      <c r="J14" s="438"/>
      <c r="K14" s="438"/>
      <c r="L14" s="4"/>
      <c r="M14" s="4"/>
      <c r="N14" s="4"/>
      <c r="O14" s="438"/>
      <c r="P14" s="438"/>
      <c r="Q14" s="4"/>
      <c r="R14" s="439"/>
      <c r="S14" s="439"/>
      <c r="T14" s="4"/>
      <c r="U14" s="438"/>
      <c r="V14" s="438"/>
      <c r="W14" s="4"/>
      <c r="X14" s="452"/>
      <c r="Y14" s="452"/>
    </row>
    <row r="15" spans="1:25" ht="20.100000000000001" customHeight="1">
      <c r="A15" s="438"/>
      <c r="B15" s="438"/>
      <c r="C15" s="9"/>
      <c r="D15" s="438"/>
      <c r="E15" s="438"/>
      <c r="F15" s="4"/>
      <c r="G15" s="439"/>
      <c r="H15" s="439"/>
      <c r="I15" s="4"/>
      <c r="J15" s="438"/>
      <c r="K15" s="438"/>
      <c r="L15" s="4"/>
      <c r="M15" s="4"/>
      <c r="N15" s="4"/>
      <c r="O15" s="438"/>
      <c r="P15" s="438"/>
      <c r="Q15" s="4"/>
      <c r="R15" s="439"/>
      <c r="S15" s="439"/>
      <c r="T15" s="4"/>
      <c r="U15" s="438"/>
      <c r="V15" s="438"/>
      <c r="W15" s="4"/>
      <c r="X15" s="452"/>
      <c r="Y15" s="452"/>
    </row>
    <row r="16" spans="1:25" ht="20.100000000000001" customHeight="1">
      <c r="A16" s="438"/>
      <c r="B16" s="438"/>
      <c r="C16" s="9"/>
      <c r="D16" s="438"/>
      <c r="E16" s="438"/>
      <c r="F16" s="4"/>
      <c r="G16" s="439"/>
      <c r="H16" s="439"/>
      <c r="I16" s="4"/>
      <c r="J16" s="438"/>
      <c r="K16" s="438"/>
      <c r="L16" s="4"/>
      <c r="M16" s="4"/>
      <c r="N16" s="4"/>
      <c r="O16" s="438"/>
      <c r="P16" s="438"/>
      <c r="Q16" s="4"/>
      <c r="R16" s="439"/>
      <c r="S16" s="439"/>
      <c r="T16" s="4"/>
      <c r="U16" s="438"/>
      <c r="V16" s="438"/>
      <c r="W16" s="4"/>
      <c r="X16" s="452"/>
      <c r="Y16" s="452"/>
    </row>
    <row r="17" spans="1:25" ht="20.100000000000001" customHeight="1">
      <c r="A17" s="438"/>
      <c r="B17" s="438"/>
      <c r="C17" s="9"/>
      <c r="D17" s="438"/>
      <c r="E17" s="438"/>
      <c r="F17" s="4"/>
      <c r="G17" s="439"/>
      <c r="H17" s="439"/>
      <c r="I17" s="4"/>
      <c r="J17" s="438"/>
      <c r="K17" s="438"/>
      <c r="L17" s="4"/>
      <c r="M17" s="4"/>
      <c r="N17" s="4"/>
      <c r="O17" s="438"/>
      <c r="P17" s="438"/>
      <c r="Q17" s="4"/>
      <c r="R17" s="439"/>
      <c r="S17" s="439"/>
      <c r="T17" s="4"/>
      <c r="U17" s="438"/>
      <c r="V17" s="438"/>
      <c r="W17" s="4"/>
      <c r="X17" s="452"/>
      <c r="Y17" s="452"/>
    </row>
    <row r="18" spans="1:25" ht="20.100000000000001" customHeight="1">
      <c r="A18" s="438"/>
      <c r="B18" s="438"/>
      <c r="C18" s="9"/>
      <c r="D18" s="438"/>
      <c r="E18" s="438"/>
      <c r="F18" s="4"/>
      <c r="G18" s="439"/>
      <c r="H18" s="439"/>
      <c r="I18" s="4"/>
      <c r="J18" s="438"/>
      <c r="K18" s="438"/>
      <c r="L18" s="4"/>
      <c r="M18" s="4"/>
      <c r="N18" s="4"/>
      <c r="O18" s="438"/>
      <c r="P18" s="438"/>
      <c r="Q18" s="4"/>
      <c r="R18" s="439"/>
      <c r="S18" s="439"/>
      <c r="T18" s="4"/>
      <c r="U18" s="438"/>
      <c r="V18" s="438"/>
      <c r="W18" s="4"/>
      <c r="X18" s="452"/>
      <c r="Y18" s="452"/>
    </row>
    <row r="19" spans="1:25" ht="20.100000000000001" customHeight="1">
      <c r="A19" s="438"/>
      <c r="B19" s="438"/>
      <c r="C19" s="9"/>
      <c r="D19" s="438"/>
      <c r="E19" s="438"/>
      <c r="F19" s="4"/>
      <c r="G19" s="439"/>
      <c r="H19" s="439"/>
      <c r="I19" s="4"/>
      <c r="J19" s="438"/>
      <c r="K19" s="438"/>
      <c r="L19" s="4"/>
      <c r="M19" s="4"/>
      <c r="N19" s="4"/>
      <c r="O19" s="438"/>
      <c r="P19" s="438"/>
      <c r="Q19" s="4"/>
      <c r="R19" s="439"/>
      <c r="S19" s="439"/>
      <c r="T19" s="4"/>
      <c r="U19" s="438"/>
      <c r="V19" s="438"/>
      <c r="W19" s="4"/>
      <c r="X19" s="452"/>
      <c r="Y19" s="452"/>
    </row>
    <row r="20" spans="1:25" ht="20.100000000000001" customHeight="1">
      <c r="A20" s="62"/>
      <c r="B20" s="62"/>
      <c r="C20" s="20"/>
      <c r="D20" s="62"/>
      <c r="E20" s="62"/>
      <c r="F20" s="36"/>
      <c r="G20" s="62"/>
      <c r="H20" s="62"/>
      <c r="I20" s="36"/>
      <c r="J20" s="62"/>
      <c r="K20" s="62"/>
      <c r="L20" s="36"/>
      <c r="M20" s="36"/>
      <c r="N20" s="36"/>
      <c r="O20" s="63"/>
      <c r="P20" s="63"/>
      <c r="Q20" s="36"/>
      <c r="R20" s="63"/>
      <c r="S20" s="63"/>
      <c r="T20" s="36"/>
      <c r="U20" s="63"/>
      <c r="V20" s="63"/>
      <c r="W20" s="36"/>
      <c r="X20" s="62"/>
      <c r="Y20" s="62"/>
    </row>
    <row r="21" spans="1:25" ht="20.100000000000001" customHeight="1" thickBot="1">
      <c r="A21" s="17"/>
      <c r="B21" s="17"/>
      <c r="C21" s="17"/>
      <c r="D21" s="61"/>
      <c r="E21" s="61"/>
      <c r="F21" s="61"/>
      <c r="G21" s="276"/>
      <c r="H21" s="277"/>
      <c r="I21" s="234"/>
      <c r="J21" s="234"/>
      <c r="K21" s="445" t="s">
        <v>75</v>
      </c>
      <c r="L21" s="446"/>
      <c r="M21" s="446"/>
      <c r="N21" s="446"/>
      <c r="O21" s="447"/>
      <c r="P21" s="234"/>
      <c r="Q21" s="234"/>
      <c r="R21" s="234"/>
      <c r="S21" s="275"/>
      <c r="T21" s="61"/>
      <c r="U21" s="61"/>
      <c r="V21" s="61"/>
      <c r="W21" s="17"/>
      <c r="X21" s="17"/>
      <c r="Y21" s="17"/>
    </row>
    <row r="22" spans="1:25" ht="20.100000000000001" customHeight="1" thickTop="1">
      <c r="A22" s="24"/>
      <c r="B22" s="24"/>
      <c r="C22" s="228"/>
      <c r="D22" s="229"/>
      <c r="E22" s="28"/>
      <c r="F22" s="28" t="s">
        <v>32</v>
      </c>
      <c r="G22" s="228"/>
      <c r="H22" s="236"/>
      <c r="I22" s="24"/>
      <c r="J22" s="24"/>
      <c r="K22" s="24"/>
      <c r="L22" s="24"/>
      <c r="M22" s="24"/>
      <c r="N22" s="24"/>
      <c r="O22" s="24"/>
      <c r="P22" s="24"/>
      <c r="Q22" s="228"/>
      <c r="R22" s="262"/>
      <c r="S22" s="267"/>
      <c r="T22" s="28" t="s">
        <v>33</v>
      </c>
      <c r="U22" s="28"/>
      <c r="V22" s="230"/>
      <c r="W22" s="24"/>
      <c r="X22" s="24"/>
      <c r="Y22" s="24"/>
    </row>
    <row r="23" spans="1:25" ht="20.100000000000001" customHeight="1" thickBot="1">
      <c r="A23" s="24"/>
      <c r="B23" s="25"/>
      <c r="C23" s="25"/>
      <c r="D23" s="231"/>
      <c r="E23" s="228"/>
      <c r="F23" s="228"/>
      <c r="G23" s="228"/>
      <c r="H23" s="232"/>
      <c r="I23" s="260"/>
      <c r="J23" s="261"/>
      <c r="K23" s="24"/>
      <c r="L23" s="24"/>
      <c r="M23" s="24"/>
      <c r="N23" s="24"/>
      <c r="O23" s="24"/>
      <c r="P23" s="24"/>
      <c r="Q23" s="25"/>
      <c r="R23" s="237"/>
      <c r="S23" s="228"/>
      <c r="T23" s="228"/>
      <c r="U23" s="228"/>
      <c r="V23" s="232"/>
      <c r="W23" s="260"/>
      <c r="X23" s="261"/>
      <c r="Y23" s="24"/>
    </row>
    <row r="24" spans="1:25" ht="20.100000000000001" customHeight="1" thickTop="1">
      <c r="A24" s="31"/>
      <c r="B24" s="24"/>
      <c r="C24" s="24" t="s">
        <v>19</v>
      </c>
      <c r="D24" s="257"/>
      <c r="E24" s="246"/>
      <c r="F24" s="24"/>
      <c r="G24" s="31"/>
      <c r="H24" s="24"/>
      <c r="I24" s="24" t="s">
        <v>20</v>
      </c>
      <c r="J24" s="259"/>
      <c r="K24" s="35"/>
      <c r="L24" s="24"/>
      <c r="M24" s="24"/>
      <c r="N24" s="24"/>
      <c r="O24" s="31"/>
      <c r="P24" s="30"/>
      <c r="Q24" s="28" t="s">
        <v>24</v>
      </c>
      <c r="R24" s="257"/>
      <c r="S24" s="9"/>
      <c r="T24" s="24"/>
      <c r="U24" s="31"/>
      <c r="V24" s="30"/>
      <c r="W24" s="24" t="s">
        <v>34</v>
      </c>
      <c r="X24" s="259"/>
      <c r="Y24" s="24"/>
    </row>
    <row r="25" spans="1:25" ht="20.100000000000001" customHeight="1">
      <c r="A25" s="7"/>
      <c r="B25" s="1"/>
      <c r="C25" s="1"/>
      <c r="D25" s="258"/>
      <c r="E25" s="209"/>
      <c r="F25" s="1"/>
      <c r="G25" s="7"/>
      <c r="H25" s="1"/>
      <c r="I25" s="1"/>
      <c r="J25" s="258"/>
      <c r="K25" s="3"/>
      <c r="L25" s="1"/>
      <c r="M25" s="1"/>
      <c r="N25" s="1"/>
      <c r="O25" s="7"/>
      <c r="P25" s="1"/>
      <c r="Q25" s="1"/>
      <c r="R25" s="258"/>
      <c r="S25" s="1"/>
      <c r="T25" s="1"/>
      <c r="U25" s="1"/>
      <c r="V25" s="3"/>
      <c r="W25" s="1"/>
      <c r="X25" s="258"/>
      <c r="Y25" s="1"/>
    </row>
    <row r="26" spans="1:25" ht="20.100000000000001" customHeight="1">
      <c r="A26" s="442" t="s">
        <v>76</v>
      </c>
      <c r="B26" s="442"/>
      <c r="C26" s="1"/>
      <c r="D26" s="442" t="s">
        <v>77</v>
      </c>
      <c r="E26" s="442"/>
      <c r="F26" s="1"/>
      <c r="G26" s="442" t="s">
        <v>78</v>
      </c>
      <c r="H26" s="442"/>
      <c r="I26" s="1"/>
      <c r="J26" s="442" t="s">
        <v>79</v>
      </c>
      <c r="K26" s="442"/>
      <c r="L26" s="1"/>
      <c r="M26" s="1"/>
      <c r="N26" s="1"/>
      <c r="O26" s="442" t="s">
        <v>80</v>
      </c>
      <c r="P26" s="442"/>
      <c r="Q26" s="1"/>
      <c r="R26" s="442" t="s">
        <v>81</v>
      </c>
      <c r="S26" s="442"/>
      <c r="T26" s="1"/>
      <c r="U26" s="442" t="s">
        <v>82</v>
      </c>
      <c r="V26" s="442"/>
      <c r="W26" s="1"/>
      <c r="X26" s="442" t="s">
        <v>83</v>
      </c>
      <c r="Y26" s="442"/>
    </row>
    <row r="27" spans="1:25" ht="20.100000000000001" customHeight="1">
      <c r="A27" s="438" t="str">
        <f>AB!R58</f>
        <v>祖母井クラブ</v>
      </c>
      <c r="B27" s="438"/>
      <c r="C27" s="9"/>
      <c r="D27" s="438" t="str">
        <f>IJ!K52</f>
        <v>三重・山前ＦＣ</v>
      </c>
      <c r="E27" s="438"/>
      <c r="F27" s="4"/>
      <c r="G27" s="438" t="str">
        <f>CD!Z52</f>
        <v>阿久津サッカークラブ</v>
      </c>
      <c r="H27" s="438"/>
      <c r="I27" s="4"/>
      <c r="J27" s="439" t="str">
        <f>KL!K52</f>
        <v>ＣＡ．アトレチコ　佐野</v>
      </c>
      <c r="K27" s="439"/>
      <c r="L27" s="4"/>
      <c r="M27" s="4"/>
      <c r="N27" s="4"/>
      <c r="O27" s="438" t="str">
        <f>EF!Z52</f>
        <v>栃木Ｃｈａｒｍｅ．Ｆ．Ｃ</v>
      </c>
      <c r="P27" s="438"/>
      <c r="Q27" s="4"/>
      <c r="R27" s="453" t="str">
        <f>MN!O52</f>
        <v>清原サッカースポーツ少年団</v>
      </c>
      <c r="S27" s="453"/>
      <c r="T27" s="4"/>
      <c r="U27" s="438" t="str">
        <f>GH!R55</f>
        <v>久下田ＦＣ</v>
      </c>
      <c r="V27" s="438"/>
      <c r="W27" s="4"/>
      <c r="X27" s="438" t="str">
        <f>OP!G52</f>
        <v>亀山サッカークラブ</v>
      </c>
      <c r="Y27" s="438"/>
    </row>
    <row r="28" spans="1:25" ht="20.100000000000001" customHeight="1">
      <c r="A28" s="438"/>
      <c r="B28" s="438"/>
      <c r="C28" s="9"/>
      <c r="D28" s="438"/>
      <c r="E28" s="438"/>
      <c r="F28" s="4"/>
      <c r="G28" s="438"/>
      <c r="H28" s="438"/>
      <c r="I28" s="4"/>
      <c r="J28" s="439"/>
      <c r="K28" s="439"/>
      <c r="L28" s="4"/>
      <c r="M28" s="4"/>
      <c r="N28" s="4"/>
      <c r="O28" s="438"/>
      <c r="P28" s="438"/>
      <c r="Q28" s="4"/>
      <c r="R28" s="453"/>
      <c r="S28" s="453"/>
      <c r="T28" s="4"/>
      <c r="U28" s="438"/>
      <c r="V28" s="438"/>
      <c r="W28" s="4"/>
      <c r="X28" s="438"/>
      <c r="Y28" s="438"/>
    </row>
    <row r="29" spans="1:25" ht="20.100000000000001" customHeight="1">
      <c r="A29" s="438"/>
      <c r="B29" s="438"/>
      <c r="C29" s="9"/>
      <c r="D29" s="438"/>
      <c r="E29" s="438"/>
      <c r="F29" s="4"/>
      <c r="G29" s="438"/>
      <c r="H29" s="438"/>
      <c r="I29" s="4"/>
      <c r="J29" s="439"/>
      <c r="K29" s="439"/>
      <c r="L29" s="4"/>
      <c r="M29" s="4"/>
      <c r="N29" s="4"/>
      <c r="O29" s="438"/>
      <c r="P29" s="438"/>
      <c r="Q29" s="4"/>
      <c r="R29" s="453"/>
      <c r="S29" s="453"/>
      <c r="T29" s="4"/>
      <c r="U29" s="438"/>
      <c r="V29" s="438"/>
      <c r="W29" s="4"/>
      <c r="X29" s="438"/>
      <c r="Y29" s="438"/>
    </row>
    <row r="30" spans="1:25" ht="20.100000000000001" customHeight="1">
      <c r="A30" s="438"/>
      <c r="B30" s="438"/>
      <c r="C30" s="9"/>
      <c r="D30" s="438"/>
      <c r="E30" s="438"/>
      <c r="F30" s="4"/>
      <c r="G30" s="438"/>
      <c r="H30" s="438"/>
      <c r="I30" s="4"/>
      <c r="J30" s="439"/>
      <c r="K30" s="439"/>
      <c r="L30" s="4"/>
      <c r="M30" s="4"/>
      <c r="N30" s="4"/>
      <c r="O30" s="438"/>
      <c r="P30" s="438"/>
      <c r="Q30" s="4"/>
      <c r="R30" s="453"/>
      <c r="S30" s="453"/>
      <c r="T30" s="4"/>
      <c r="U30" s="438"/>
      <c r="V30" s="438"/>
      <c r="W30" s="4"/>
      <c r="X30" s="438"/>
      <c r="Y30" s="438"/>
    </row>
    <row r="31" spans="1:25" ht="20.100000000000001" customHeight="1">
      <c r="A31" s="438"/>
      <c r="B31" s="438"/>
      <c r="C31" s="9"/>
      <c r="D31" s="438"/>
      <c r="E31" s="438"/>
      <c r="F31" s="4"/>
      <c r="G31" s="438"/>
      <c r="H31" s="438"/>
      <c r="I31" s="4"/>
      <c r="J31" s="439"/>
      <c r="K31" s="439"/>
      <c r="L31" s="4"/>
      <c r="M31" s="4"/>
      <c r="N31" s="4"/>
      <c r="O31" s="438"/>
      <c r="P31" s="438"/>
      <c r="Q31" s="4"/>
      <c r="R31" s="453"/>
      <c r="S31" s="453"/>
      <c r="T31" s="4"/>
      <c r="U31" s="438"/>
      <c r="V31" s="438"/>
      <c r="W31" s="4"/>
      <c r="X31" s="438"/>
      <c r="Y31" s="438"/>
    </row>
    <row r="32" spans="1:25" ht="20.100000000000001" customHeight="1">
      <c r="A32" s="438"/>
      <c r="B32" s="438"/>
      <c r="C32" s="9"/>
      <c r="D32" s="438"/>
      <c r="E32" s="438"/>
      <c r="F32" s="4"/>
      <c r="G32" s="438"/>
      <c r="H32" s="438"/>
      <c r="I32" s="4"/>
      <c r="J32" s="439"/>
      <c r="K32" s="439"/>
      <c r="L32" s="4"/>
      <c r="M32" s="4"/>
      <c r="N32" s="4"/>
      <c r="O32" s="438"/>
      <c r="P32" s="438"/>
      <c r="Q32" s="4"/>
      <c r="R32" s="453"/>
      <c r="S32" s="453"/>
      <c r="T32" s="4"/>
      <c r="U32" s="438"/>
      <c r="V32" s="438"/>
      <c r="W32" s="4"/>
      <c r="X32" s="438"/>
      <c r="Y32" s="438"/>
    </row>
    <row r="33" spans="1:28" ht="20.100000000000001" customHeight="1">
      <c r="A33" s="438"/>
      <c r="B33" s="438"/>
      <c r="C33" s="9"/>
      <c r="D33" s="438"/>
      <c r="E33" s="438"/>
      <c r="F33" s="4"/>
      <c r="G33" s="438"/>
      <c r="H33" s="438"/>
      <c r="I33" s="4"/>
      <c r="J33" s="439"/>
      <c r="K33" s="439"/>
      <c r="L33" s="4"/>
      <c r="M33" s="4"/>
      <c r="N33" s="4"/>
      <c r="O33" s="438"/>
      <c r="P33" s="438"/>
      <c r="Q33" s="4"/>
      <c r="R33" s="453"/>
      <c r="S33" s="453"/>
      <c r="T33" s="4"/>
      <c r="U33" s="438"/>
      <c r="V33" s="438"/>
      <c r="W33" s="4"/>
      <c r="X33" s="438"/>
      <c r="Y33" s="438"/>
    </row>
    <row r="34" spans="1:28" ht="20.100000000000001" customHeight="1">
      <c r="A34" s="438"/>
      <c r="B34" s="438"/>
      <c r="C34" s="9"/>
      <c r="D34" s="438"/>
      <c r="E34" s="438"/>
      <c r="F34" s="4"/>
      <c r="G34" s="438"/>
      <c r="H34" s="438"/>
      <c r="I34" s="4"/>
      <c r="J34" s="439"/>
      <c r="K34" s="439"/>
      <c r="L34" s="4"/>
      <c r="M34" s="4"/>
      <c r="N34" s="4"/>
      <c r="O34" s="438"/>
      <c r="P34" s="438"/>
      <c r="Q34" s="4"/>
      <c r="R34" s="453"/>
      <c r="S34" s="453"/>
      <c r="T34" s="4"/>
      <c r="U34" s="438"/>
      <c r="V34" s="438"/>
      <c r="W34" s="4"/>
      <c r="X34" s="438"/>
      <c r="Y34" s="438"/>
    </row>
    <row r="35" spans="1:28" ht="20.100000000000001" customHeight="1">
      <c r="A35" s="438"/>
      <c r="B35" s="438"/>
      <c r="C35" s="9"/>
      <c r="D35" s="438"/>
      <c r="E35" s="438"/>
      <c r="F35" s="4"/>
      <c r="G35" s="438"/>
      <c r="H35" s="438"/>
      <c r="I35" s="4"/>
      <c r="J35" s="439"/>
      <c r="K35" s="439"/>
      <c r="L35" s="4"/>
      <c r="M35" s="4"/>
      <c r="N35" s="4"/>
      <c r="O35" s="438"/>
      <c r="P35" s="438"/>
      <c r="Q35" s="4"/>
      <c r="R35" s="453"/>
      <c r="S35" s="453"/>
      <c r="T35" s="4"/>
      <c r="U35" s="438"/>
      <c r="V35" s="438"/>
      <c r="W35" s="4"/>
      <c r="X35" s="438"/>
      <c r="Y35" s="438"/>
    </row>
    <row r="36" spans="1:28" ht="20.100000000000001" customHeight="1">
      <c r="A36" s="438"/>
      <c r="B36" s="438"/>
      <c r="C36" s="9"/>
      <c r="D36" s="438"/>
      <c r="E36" s="438"/>
      <c r="F36" s="4"/>
      <c r="G36" s="438"/>
      <c r="H36" s="438"/>
      <c r="I36" s="4"/>
      <c r="J36" s="439"/>
      <c r="K36" s="439"/>
      <c r="L36" s="4"/>
      <c r="M36" s="4"/>
      <c r="N36" s="4"/>
      <c r="O36" s="438"/>
      <c r="P36" s="438"/>
      <c r="Q36" s="4"/>
      <c r="R36" s="453"/>
      <c r="S36" s="453"/>
      <c r="T36" s="4"/>
      <c r="U36" s="438"/>
      <c r="V36" s="438"/>
      <c r="W36" s="4"/>
      <c r="X36" s="438"/>
      <c r="Y36" s="438"/>
    </row>
    <row r="37" spans="1:28" ht="20.100000000000001" customHeight="1">
      <c r="A37" s="438"/>
      <c r="B37" s="438"/>
      <c r="C37" s="9"/>
      <c r="D37" s="438"/>
      <c r="E37" s="438"/>
      <c r="F37" s="4"/>
      <c r="G37" s="438"/>
      <c r="H37" s="438"/>
      <c r="I37" s="4"/>
      <c r="J37" s="439"/>
      <c r="K37" s="439"/>
      <c r="L37" s="4"/>
      <c r="M37" s="4"/>
      <c r="N37" s="4"/>
      <c r="O37" s="438"/>
      <c r="P37" s="438"/>
      <c r="Q37" s="4"/>
      <c r="R37" s="453"/>
      <c r="S37" s="453"/>
      <c r="T37" s="4"/>
      <c r="U37" s="438"/>
      <c r="V37" s="438"/>
      <c r="W37" s="4"/>
      <c r="X37" s="438"/>
      <c r="Y37" s="438"/>
    </row>
    <row r="38" spans="1:28" ht="20.100000000000001" customHeight="1">
      <c r="A38" s="8"/>
      <c r="B38" s="8"/>
      <c r="C38" s="8"/>
      <c r="D38" s="8"/>
      <c r="E38" s="8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8"/>
      <c r="Y38" s="8"/>
      <c r="Z38" s="8"/>
    </row>
    <row r="39" spans="1:28" ht="20.100000000000001" customHeight="1">
      <c r="A39" s="60" t="s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V39" s="437" t="s">
        <v>221</v>
      </c>
      <c r="W39" s="437"/>
      <c r="X39" s="437"/>
      <c r="Y39" s="437"/>
    </row>
    <row r="40" spans="1:28" ht="18" customHeight="1">
      <c r="A40" s="359" t="s">
        <v>27</v>
      </c>
      <c r="B40" s="352" t="s">
        <v>1</v>
      </c>
      <c r="C40" s="350">
        <v>0.39583333333333331</v>
      </c>
      <c r="D40" s="350"/>
      <c r="E40" s="451" t="str">
        <f>A9</f>
        <v>都賀クラブジュニア</v>
      </c>
      <c r="F40" s="451"/>
      <c r="G40" s="451"/>
      <c r="H40" s="451"/>
      <c r="I40" s="451"/>
      <c r="J40" s="449">
        <f>L40+L41</f>
        <v>1</v>
      </c>
      <c r="K40" s="448" t="s">
        <v>15</v>
      </c>
      <c r="L40" s="18">
        <v>0</v>
      </c>
      <c r="M40" s="18" t="s">
        <v>36</v>
      </c>
      <c r="N40" s="18">
        <v>0</v>
      </c>
      <c r="O40" s="448" t="s">
        <v>17</v>
      </c>
      <c r="P40" s="449">
        <f>N40+N41</f>
        <v>0</v>
      </c>
      <c r="Q40" s="360" t="str">
        <f>D9</f>
        <v>ＢＬＵＥ　ＴＨＵＮＤＥＲ</v>
      </c>
      <c r="R40" s="360"/>
      <c r="S40" s="360"/>
      <c r="T40" s="360"/>
      <c r="U40" s="360"/>
      <c r="V40" s="437" t="s">
        <v>230</v>
      </c>
      <c r="W40" s="437"/>
      <c r="X40" s="437"/>
      <c r="Y40" s="437"/>
      <c r="AB40" s="65"/>
    </row>
    <row r="41" spans="1:28" ht="18" customHeight="1">
      <c r="A41" s="359"/>
      <c r="B41" s="352"/>
      <c r="C41" s="350"/>
      <c r="D41" s="350"/>
      <c r="E41" s="451"/>
      <c r="F41" s="451"/>
      <c r="G41" s="451"/>
      <c r="H41" s="451"/>
      <c r="I41" s="451"/>
      <c r="J41" s="449"/>
      <c r="K41" s="448"/>
      <c r="L41" s="18">
        <v>1</v>
      </c>
      <c r="M41" s="18" t="s">
        <v>36</v>
      </c>
      <c r="N41" s="18">
        <v>0</v>
      </c>
      <c r="O41" s="448"/>
      <c r="P41" s="449"/>
      <c r="Q41" s="360"/>
      <c r="R41" s="360"/>
      <c r="S41" s="360"/>
      <c r="T41" s="360"/>
      <c r="U41" s="360"/>
      <c r="V41" s="437"/>
      <c r="W41" s="437"/>
      <c r="X41" s="437"/>
      <c r="Y41" s="437"/>
    </row>
    <row r="42" spans="1:28" ht="9.9" customHeight="1">
      <c r="A42" s="42"/>
      <c r="B42" s="38"/>
      <c r="C42" s="66"/>
      <c r="D42" s="66"/>
      <c r="E42" s="9"/>
      <c r="F42" s="9"/>
      <c r="G42" s="9"/>
      <c r="H42" s="9"/>
      <c r="I42" s="9"/>
      <c r="J42" s="18"/>
      <c r="K42" s="200"/>
      <c r="L42" s="18"/>
      <c r="M42" s="18"/>
      <c r="N42" s="18"/>
      <c r="O42" s="200"/>
      <c r="P42" s="18"/>
      <c r="Q42" s="9"/>
      <c r="R42" s="9"/>
      <c r="S42" s="9"/>
      <c r="T42" s="9"/>
      <c r="V42" s="19"/>
      <c r="W42" s="19"/>
      <c r="X42" s="19"/>
      <c r="Y42" s="70"/>
    </row>
    <row r="43" spans="1:28" ht="18" customHeight="1">
      <c r="A43" s="359" t="s">
        <v>37</v>
      </c>
      <c r="B43" s="352" t="s">
        <v>1</v>
      </c>
      <c r="C43" s="350">
        <v>0.39583333333333331</v>
      </c>
      <c r="D43" s="350"/>
      <c r="E43" s="451" t="str">
        <f>G9</f>
        <v>ＦＣがむしゃら</v>
      </c>
      <c r="F43" s="451"/>
      <c r="G43" s="451"/>
      <c r="H43" s="451"/>
      <c r="I43" s="451"/>
      <c r="J43" s="449">
        <f>L43+L44</f>
        <v>2</v>
      </c>
      <c r="K43" s="448" t="s">
        <v>15</v>
      </c>
      <c r="L43" s="18">
        <v>2</v>
      </c>
      <c r="M43" s="18" t="s">
        <v>36</v>
      </c>
      <c r="N43" s="18">
        <v>0</v>
      </c>
      <c r="O43" s="448" t="s">
        <v>17</v>
      </c>
      <c r="P43" s="449">
        <f>N43+N44</f>
        <v>0</v>
      </c>
      <c r="Q43" s="360" t="str">
        <f>J9</f>
        <v>佐野ＳＳＳ</v>
      </c>
      <c r="R43" s="360"/>
      <c r="S43" s="360"/>
      <c r="T43" s="360"/>
      <c r="U43" s="360"/>
      <c r="V43" s="437" t="s">
        <v>72</v>
      </c>
      <c r="W43" s="437"/>
      <c r="X43" s="437"/>
      <c r="Y43" s="437"/>
    </row>
    <row r="44" spans="1:28" ht="18" customHeight="1">
      <c r="A44" s="359"/>
      <c r="B44" s="352"/>
      <c r="C44" s="350"/>
      <c r="D44" s="350"/>
      <c r="E44" s="451"/>
      <c r="F44" s="451"/>
      <c r="G44" s="451"/>
      <c r="H44" s="451"/>
      <c r="I44" s="451"/>
      <c r="J44" s="449"/>
      <c r="K44" s="448"/>
      <c r="L44" s="18">
        <v>0</v>
      </c>
      <c r="M44" s="18" t="s">
        <v>36</v>
      </c>
      <c r="N44" s="18">
        <v>0</v>
      </c>
      <c r="O44" s="448"/>
      <c r="P44" s="449"/>
      <c r="Q44" s="360"/>
      <c r="R44" s="360"/>
      <c r="S44" s="360"/>
      <c r="T44" s="360"/>
      <c r="U44" s="360"/>
      <c r="V44" s="437"/>
      <c r="W44" s="437"/>
      <c r="X44" s="437"/>
      <c r="Y44" s="437"/>
    </row>
    <row r="45" spans="1:28" ht="9.9" customHeight="1">
      <c r="A45" s="42"/>
      <c r="B45" s="38"/>
      <c r="E45" s="9"/>
      <c r="F45" s="9"/>
      <c r="G45" s="9"/>
      <c r="H45" s="9"/>
      <c r="I45" s="9"/>
      <c r="J45" s="18"/>
      <c r="K45" s="200"/>
      <c r="L45" s="18"/>
      <c r="M45" s="18"/>
      <c r="N45" s="18"/>
      <c r="O45" s="200"/>
      <c r="P45" s="18"/>
      <c r="Q45" s="9"/>
      <c r="R45" s="9"/>
      <c r="S45" s="9"/>
      <c r="T45" s="9"/>
      <c r="V45" s="19"/>
      <c r="W45" s="19"/>
      <c r="X45" s="19"/>
      <c r="Y45" s="70"/>
    </row>
    <row r="46" spans="1:28" ht="18" customHeight="1">
      <c r="A46" s="359" t="s">
        <v>27</v>
      </c>
      <c r="B46" s="352" t="s">
        <v>2</v>
      </c>
      <c r="C46" s="350">
        <v>0.43055555555555558</v>
      </c>
      <c r="D46" s="350"/>
      <c r="E46" s="360" t="str">
        <f>A27</f>
        <v>祖母井クラブ</v>
      </c>
      <c r="F46" s="360"/>
      <c r="G46" s="360"/>
      <c r="H46" s="360"/>
      <c r="I46" s="360"/>
      <c r="J46" s="449">
        <f>L46+L47</f>
        <v>0</v>
      </c>
      <c r="K46" s="448" t="s">
        <v>15</v>
      </c>
      <c r="L46" s="18">
        <v>0</v>
      </c>
      <c r="M46" s="18" t="s">
        <v>36</v>
      </c>
      <c r="N46" s="18">
        <v>2</v>
      </c>
      <c r="O46" s="448" t="s">
        <v>17</v>
      </c>
      <c r="P46" s="449">
        <f>N46+N47</f>
        <v>5</v>
      </c>
      <c r="Q46" s="451" t="str">
        <f>D27</f>
        <v>三重・山前ＦＣ</v>
      </c>
      <c r="R46" s="451"/>
      <c r="S46" s="451"/>
      <c r="T46" s="451"/>
      <c r="U46" s="451"/>
      <c r="V46" s="437" t="s">
        <v>84</v>
      </c>
      <c r="W46" s="437"/>
      <c r="X46" s="437"/>
      <c r="Y46" s="437"/>
    </row>
    <row r="47" spans="1:28" ht="18" customHeight="1">
      <c r="A47" s="359"/>
      <c r="B47" s="352"/>
      <c r="C47" s="350"/>
      <c r="D47" s="350"/>
      <c r="E47" s="360"/>
      <c r="F47" s="360"/>
      <c r="G47" s="360"/>
      <c r="H47" s="360"/>
      <c r="I47" s="360"/>
      <c r="J47" s="449"/>
      <c r="K47" s="448"/>
      <c r="L47" s="18">
        <v>0</v>
      </c>
      <c r="M47" s="18" t="s">
        <v>36</v>
      </c>
      <c r="N47" s="18">
        <v>3</v>
      </c>
      <c r="O47" s="448"/>
      <c r="P47" s="449"/>
      <c r="Q47" s="451"/>
      <c r="R47" s="451"/>
      <c r="S47" s="451"/>
      <c r="T47" s="451"/>
      <c r="U47" s="451"/>
      <c r="V47" s="437"/>
      <c r="W47" s="437"/>
      <c r="X47" s="437"/>
      <c r="Y47" s="437"/>
    </row>
    <row r="48" spans="1:28" ht="9.9" customHeight="1">
      <c r="A48" s="42"/>
      <c r="B48" s="38"/>
      <c r="C48" s="66"/>
      <c r="D48" s="66"/>
      <c r="E48" s="9"/>
      <c r="F48" s="9"/>
      <c r="G48" s="9"/>
      <c r="H48" s="9"/>
      <c r="I48" s="9"/>
      <c r="J48" s="18"/>
      <c r="K48" s="200"/>
      <c r="L48" s="18"/>
      <c r="M48" s="18"/>
      <c r="N48" s="18"/>
      <c r="O48" s="200"/>
      <c r="P48" s="18"/>
      <c r="Q48" s="9"/>
      <c r="R48" s="9"/>
      <c r="S48" s="9"/>
      <c r="T48" s="9"/>
      <c r="V48" s="19"/>
      <c r="W48" s="19"/>
      <c r="X48" s="19"/>
      <c r="Y48" s="70"/>
    </row>
    <row r="49" spans="1:28" ht="18" customHeight="1">
      <c r="A49" s="359" t="s">
        <v>37</v>
      </c>
      <c r="B49" s="352" t="s">
        <v>2</v>
      </c>
      <c r="C49" s="350">
        <v>0.43055555555555558</v>
      </c>
      <c r="D49" s="350"/>
      <c r="E49" s="360" t="str">
        <f>G27</f>
        <v>阿久津サッカークラブ</v>
      </c>
      <c r="F49" s="360"/>
      <c r="G49" s="360"/>
      <c r="H49" s="360"/>
      <c r="I49" s="360"/>
      <c r="J49" s="449">
        <f>L49+L50</f>
        <v>0</v>
      </c>
      <c r="K49" s="448" t="s">
        <v>15</v>
      </c>
      <c r="L49" s="18">
        <v>0</v>
      </c>
      <c r="M49" s="18" t="s">
        <v>36</v>
      </c>
      <c r="N49" s="18">
        <v>9</v>
      </c>
      <c r="O49" s="448" t="s">
        <v>17</v>
      </c>
      <c r="P49" s="449">
        <f>N49+N50</f>
        <v>12</v>
      </c>
      <c r="Q49" s="451" t="str">
        <f>J27</f>
        <v>ＣＡ．アトレチコ　佐野</v>
      </c>
      <c r="R49" s="451"/>
      <c r="S49" s="451"/>
      <c r="T49" s="451"/>
      <c r="U49" s="451"/>
      <c r="V49" s="437" t="s">
        <v>85</v>
      </c>
      <c r="W49" s="437"/>
      <c r="X49" s="437"/>
      <c r="Y49" s="437"/>
    </row>
    <row r="50" spans="1:28" ht="18" customHeight="1">
      <c r="A50" s="359"/>
      <c r="B50" s="352"/>
      <c r="C50" s="350"/>
      <c r="D50" s="350"/>
      <c r="E50" s="360"/>
      <c r="F50" s="360"/>
      <c r="G50" s="360"/>
      <c r="H50" s="360"/>
      <c r="I50" s="360"/>
      <c r="J50" s="449"/>
      <c r="K50" s="448"/>
      <c r="L50" s="18">
        <v>0</v>
      </c>
      <c r="M50" s="18" t="s">
        <v>36</v>
      </c>
      <c r="N50" s="18">
        <v>3</v>
      </c>
      <c r="O50" s="448"/>
      <c r="P50" s="449"/>
      <c r="Q50" s="451"/>
      <c r="R50" s="451"/>
      <c r="S50" s="451"/>
      <c r="T50" s="451"/>
      <c r="U50" s="451"/>
      <c r="V50" s="437"/>
      <c r="W50" s="437"/>
      <c r="X50" s="437"/>
      <c r="Y50" s="437"/>
    </row>
    <row r="51" spans="1:28" ht="9.9" customHeight="1">
      <c r="A51" s="42"/>
      <c r="B51" s="38"/>
      <c r="C51" s="66"/>
      <c r="D51" s="66"/>
      <c r="E51" s="9"/>
      <c r="F51" s="9"/>
      <c r="G51" s="9"/>
      <c r="H51" s="9"/>
      <c r="I51" s="9"/>
      <c r="J51" s="18"/>
      <c r="K51" s="200"/>
      <c r="L51" s="18"/>
      <c r="M51" s="18"/>
      <c r="N51" s="18"/>
      <c r="O51" s="200"/>
      <c r="P51" s="18"/>
      <c r="Q51" s="9"/>
      <c r="R51" s="9"/>
      <c r="S51" s="9"/>
      <c r="T51" s="9"/>
      <c r="V51" s="19"/>
      <c r="W51" s="19"/>
      <c r="X51" s="19"/>
      <c r="Y51" s="70"/>
    </row>
    <row r="52" spans="1:28" ht="18" customHeight="1">
      <c r="A52" s="359" t="s">
        <v>27</v>
      </c>
      <c r="B52" s="352" t="s">
        <v>3</v>
      </c>
      <c r="C52" s="350">
        <v>0.46527777777777773</v>
      </c>
      <c r="D52" s="350"/>
      <c r="E52" s="360" t="str">
        <f>O9</f>
        <v>ＦＣブロケード</v>
      </c>
      <c r="F52" s="360"/>
      <c r="G52" s="360"/>
      <c r="H52" s="360"/>
      <c r="I52" s="360"/>
      <c r="J52" s="449">
        <f>L52+L53</f>
        <v>0</v>
      </c>
      <c r="K52" s="448" t="s">
        <v>15</v>
      </c>
      <c r="L52" s="18">
        <v>0</v>
      </c>
      <c r="M52" s="18" t="s">
        <v>36</v>
      </c>
      <c r="N52" s="18">
        <v>0</v>
      </c>
      <c r="O52" s="448" t="s">
        <v>17</v>
      </c>
      <c r="P52" s="449">
        <f>N52+N53</f>
        <v>3</v>
      </c>
      <c r="Q52" s="451" t="str">
        <f>R9</f>
        <v>ＪＦＣ　Ｗｉｎｇ</v>
      </c>
      <c r="R52" s="451"/>
      <c r="S52" s="451"/>
      <c r="T52" s="451"/>
      <c r="U52" s="451"/>
      <c r="V52" s="437" t="s">
        <v>73</v>
      </c>
      <c r="W52" s="437"/>
      <c r="X52" s="437"/>
      <c r="Y52" s="437"/>
      <c r="AB52" s="65"/>
    </row>
    <row r="53" spans="1:28" ht="18" customHeight="1">
      <c r="A53" s="359"/>
      <c r="B53" s="352"/>
      <c r="C53" s="350"/>
      <c r="D53" s="350"/>
      <c r="E53" s="360"/>
      <c r="F53" s="360"/>
      <c r="G53" s="360"/>
      <c r="H53" s="360"/>
      <c r="I53" s="360"/>
      <c r="J53" s="449"/>
      <c r="K53" s="448"/>
      <c r="L53" s="18">
        <v>0</v>
      </c>
      <c r="M53" s="18" t="s">
        <v>36</v>
      </c>
      <c r="N53" s="18">
        <v>3</v>
      </c>
      <c r="O53" s="448"/>
      <c r="P53" s="449"/>
      <c r="Q53" s="451"/>
      <c r="R53" s="451"/>
      <c r="S53" s="451"/>
      <c r="T53" s="451"/>
      <c r="U53" s="451"/>
      <c r="V53" s="437"/>
      <c r="W53" s="437"/>
      <c r="X53" s="437"/>
      <c r="Y53" s="437"/>
    </row>
    <row r="54" spans="1:28" ht="9.9" customHeight="1">
      <c r="A54" s="42"/>
      <c r="B54" s="38"/>
      <c r="C54" s="66"/>
      <c r="D54" s="66"/>
      <c r="E54" s="9"/>
      <c r="F54" s="9"/>
      <c r="G54" s="9"/>
      <c r="H54" s="9"/>
      <c r="I54" s="9"/>
      <c r="J54" s="18"/>
      <c r="K54" s="200"/>
      <c r="L54" s="18"/>
      <c r="M54" s="18"/>
      <c r="N54" s="18"/>
      <c r="O54" s="200"/>
      <c r="P54" s="18"/>
      <c r="Q54" s="9"/>
      <c r="R54" s="9"/>
      <c r="S54" s="9"/>
      <c r="T54" s="9"/>
      <c r="V54" s="19"/>
      <c r="W54" s="19"/>
      <c r="X54" s="19"/>
      <c r="Y54" s="70"/>
    </row>
    <row r="55" spans="1:28" ht="18" customHeight="1">
      <c r="A55" s="359" t="s">
        <v>37</v>
      </c>
      <c r="B55" s="352" t="s">
        <v>3</v>
      </c>
      <c r="C55" s="350">
        <v>0.46527777777777773</v>
      </c>
      <c r="D55" s="350"/>
      <c r="E55" s="451" t="str">
        <f>U9</f>
        <v>ＦＣ中村</v>
      </c>
      <c r="F55" s="451"/>
      <c r="G55" s="451"/>
      <c r="H55" s="451"/>
      <c r="I55" s="451"/>
      <c r="J55" s="449">
        <f>L55+L56</f>
        <v>3</v>
      </c>
      <c r="K55" s="448" t="s">
        <v>15</v>
      </c>
      <c r="L55" s="18">
        <v>3</v>
      </c>
      <c r="M55" s="18" t="s">
        <v>36</v>
      </c>
      <c r="N55" s="18">
        <v>0</v>
      </c>
      <c r="O55" s="448" t="s">
        <v>17</v>
      </c>
      <c r="P55" s="449">
        <f>N55+N56</f>
        <v>2</v>
      </c>
      <c r="Q55" s="454" t="str">
        <f>X9</f>
        <v>栃木ウーヴァＦＣ・Ｕ－１１ホワイト</v>
      </c>
      <c r="R55" s="454"/>
      <c r="S55" s="454"/>
      <c r="T55" s="454"/>
      <c r="U55" s="454"/>
      <c r="V55" s="437" t="s">
        <v>74</v>
      </c>
      <c r="W55" s="437"/>
      <c r="X55" s="437"/>
      <c r="Y55" s="437"/>
    </row>
    <row r="56" spans="1:28" ht="18" customHeight="1">
      <c r="A56" s="359"/>
      <c r="B56" s="352"/>
      <c r="C56" s="350"/>
      <c r="D56" s="350"/>
      <c r="E56" s="451"/>
      <c r="F56" s="451"/>
      <c r="G56" s="451"/>
      <c r="H56" s="451"/>
      <c r="I56" s="451"/>
      <c r="J56" s="449"/>
      <c r="K56" s="448"/>
      <c r="L56" s="18">
        <v>0</v>
      </c>
      <c r="M56" s="18" t="s">
        <v>36</v>
      </c>
      <c r="N56" s="18">
        <v>2</v>
      </c>
      <c r="O56" s="448"/>
      <c r="P56" s="449"/>
      <c r="Q56" s="454"/>
      <c r="R56" s="454"/>
      <c r="S56" s="454"/>
      <c r="T56" s="454"/>
      <c r="U56" s="454"/>
      <c r="V56" s="437"/>
      <c r="W56" s="437"/>
      <c r="X56" s="437"/>
      <c r="Y56" s="437"/>
    </row>
    <row r="57" spans="1:28" ht="9.9" customHeight="1">
      <c r="A57" s="42"/>
      <c r="B57" s="38"/>
      <c r="C57" s="66"/>
      <c r="D57" s="66"/>
      <c r="E57" s="9"/>
      <c r="F57" s="9"/>
      <c r="G57" s="9"/>
      <c r="H57" s="9"/>
      <c r="I57" s="9"/>
      <c r="J57" s="18"/>
      <c r="K57" s="200"/>
      <c r="L57" s="18"/>
      <c r="M57" s="18"/>
      <c r="N57" s="18"/>
      <c r="O57" s="200"/>
      <c r="P57" s="18"/>
      <c r="Q57" s="9"/>
      <c r="R57" s="9"/>
      <c r="S57" s="9"/>
      <c r="T57" s="9"/>
      <c r="V57" s="19"/>
      <c r="W57" s="19"/>
      <c r="X57" s="19"/>
      <c r="Y57" s="70"/>
    </row>
    <row r="58" spans="1:28" ht="18" customHeight="1">
      <c r="A58" s="359" t="s">
        <v>27</v>
      </c>
      <c r="B58" s="352" t="s">
        <v>4</v>
      </c>
      <c r="C58" s="350">
        <v>0.5</v>
      </c>
      <c r="D58" s="350"/>
      <c r="E58" s="360" t="str">
        <f>O27</f>
        <v>栃木Ｃｈａｒｍｅ．Ｆ．Ｃ</v>
      </c>
      <c r="F58" s="360"/>
      <c r="G58" s="360"/>
      <c r="H58" s="360"/>
      <c r="I58" s="360"/>
      <c r="J58" s="449">
        <f>L58+L59</f>
        <v>0</v>
      </c>
      <c r="K58" s="448" t="s">
        <v>15</v>
      </c>
      <c r="L58" s="18">
        <v>0</v>
      </c>
      <c r="M58" s="18" t="s">
        <v>36</v>
      </c>
      <c r="N58" s="18">
        <v>4</v>
      </c>
      <c r="O58" s="448" t="s">
        <v>17</v>
      </c>
      <c r="P58" s="449">
        <f>N58+N59</f>
        <v>7</v>
      </c>
      <c r="Q58" s="455" t="str">
        <f>R27</f>
        <v>清原サッカースポーツ少年団</v>
      </c>
      <c r="R58" s="455"/>
      <c r="S58" s="455"/>
      <c r="T58" s="455"/>
      <c r="U58" s="455"/>
      <c r="V58" s="437" t="s">
        <v>86</v>
      </c>
      <c r="W58" s="437"/>
      <c r="X58" s="437"/>
      <c r="Y58" s="437"/>
    </row>
    <row r="59" spans="1:28" ht="18" customHeight="1">
      <c r="A59" s="359"/>
      <c r="B59" s="352"/>
      <c r="C59" s="350"/>
      <c r="D59" s="350"/>
      <c r="E59" s="360"/>
      <c r="F59" s="360"/>
      <c r="G59" s="360"/>
      <c r="H59" s="360"/>
      <c r="I59" s="360"/>
      <c r="J59" s="449"/>
      <c r="K59" s="448"/>
      <c r="L59" s="18">
        <v>0</v>
      </c>
      <c r="M59" s="18" t="s">
        <v>36</v>
      </c>
      <c r="N59" s="18">
        <v>3</v>
      </c>
      <c r="O59" s="448"/>
      <c r="P59" s="449"/>
      <c r="Q59" s="455"/>
      <c r="R59" s="455"/>
      <c r="S59" s="455"/>
      <c r="T59" s="455"/>
      <c r="U59" s="455"/>
      <c r="V59" s="437"/>
      <c r="W59" s="437"/>
      <c r="X59" s="437"/>
      <c r="Y59" s="437"/>
    </row>
    <row r="60" spans="1:28" ht="9.9" customHeight="1">
      <c r="A60" s="42"/>
      <c r="B60" s="67"/>
      <c r="C60" s="66"/>
      <c r="D60" s="66"/>
      <c r="E60" s="53"/>
      <c r="F60" s="53"/>
      <c r="G60" s="53"/>
      <c r="H60" s="53"/>
      <c r="I60" s="53"/>
      <c r="J60" s="239"/>
      <c r="K60" s="239"/>
      <c r="L60" s="239"/>
      <c r="M60" s="239"/>
      <c r="N60" s="239"/>
      <c r="O60" s="239"/>
      <c r="P60" s="239"/>
      <c r="Q60" s="53"/>
      <c r="R60" s="53"/>
      <c r="S60" s="53"/>
      <c r="T60" s="53"/>
      <c r="V60" s="8"/>
      <c r="W60" s="8"/>
      <c r="X60" s="8"/>
      <c r="Y60" s="71"/>
    </row>
    <row r="61" spans="1:28" ht="18" customHeight="1">
      <c r="A61" s="359" t="s">
        <v>37</v>
      </c>
      <c r="B61" s="352" t="s">
        <v>4</v>
      </c>
      <c r="C61" s="350">
        <v>0.5</v>
      </c>
      <c r="D61" s="350"/>
      <c r="E61" s="360" t="str">
        <f>U27</f>
        <v>久下田ＦＣ</v>
      </c>
      <c r="F61" s="360"/>
      <c r="G61" s="360"/>
      <c r="H61" s="360"/>
      <c r="I61" s="360"/>
      <c r="J61" s="449">
        <f>L61+L62</f>
        <v>0</v>
      </c>
      <c r="K61" s="448" t="s">
        <v>15</v>
      </c>
      <c r="L61" s="18">
        <v>0</v>
      </c>
      <c r="M61" s="18" t="s">
        <v>36</v>
      </c>
      <c r="N61" s="18">
        <v>0</v>
      </c>
      <c r="O61" s="448" t="s">
        <v>17</v>
      </c>
      <c r="P61" s="449">
        <f>N61+N62</f>
        <v>0</v>
      </c>
      <c r="Q61" s="451" t="str">
        <f>X27</f>
        <v>亀山サッカークラブ</v>
      </c>
      <c r="R61" s="451"/>
      <c r="S61" s="451"/>
      <c r="T61" s="451"/>
      <c r="U61" s="451"/>
      <c r="V61" s="437" t="s">
        <v>87</v>
      </c>
      <c r="W61" s="437"/>
      <c r="X61" s="437"/>
      <c r="Y61" s="437"/>
    </row>
    <row r="62" spans="1:28" ht="18" customHeight="1">
      <c r="A62" s="359"/>
      <c r="B62" s="352"/>
      <c r="C62" s="350"/>
      <c r="D62" s="350"/>
      <c r="E62" s="360"/>
      <c r="F62" s="360"/>
      <c r="G62" s="360"/>
      <c r="H62" s="360"/>
      <c r="I62" s="360"/>
      <c r="J62" s="449"/>
      <c r="K62" s="448"/>
      <c r="L62" s="18">
        <v>0</v>
      </c>
      <c r="M62" s="18" t="s">
        <v>36</v>
      </c>
      <c r="N62" s="18">
        <v>0</v>
      </c>
      <c r="O62" s="448"/>
      <c r="P62" s="449"/>
      <c r="Q62" s="451"/>
      <c r="R62" s="451"/>
      <c r="S62" s="451"/>
      <c r="T62" s="451"/>
      <c r="U62" s="451"/>
      <c r="V62" s="437"/>
      <c r="W62" s="437"/>
      <c r="X62" s="437"/>
      <c r="Y62" s="437"/>
    </row>
    <row r="63" spans="1:28" ht="18.600000000000001" customHeight="1">
      <c r="A63" s="68"/>
      <c r="B63" s="67"/>
      <c r="C63" s="66"/>
      <c r="D63" s="66"/>
      <c r="E63" s="53"/>
      <c r="F63" s="53"/>
      <c r="G63" s="53"/>
      <c r="H63" s="53"/>
      <c r="I63" s="53"/>
      <c r="J63" s="239"/>
      <c r="K63" s="1" t="s">
        <v>643</v>
      </c>
      <c r="L63" s="238">
        <v>1</v>
      </c>
      <c r="M63" s="238" t="s">
        <v>36</v>
      </c>
      <c r="N63" s="238">
        <v>3</v>
      </c>
      <c r="O63" s="239"/>
      <c r="P63" s="239"/>
      <c r="Q63" s="53"/>
      <c r="R63" s="53"/>
      <c r="S63" s="53"/>
      <c r="T63" s="53"/>
      <c r="Y63" s="71"/>
    </row>
    <row r="64" spans="1:28" ht="10.8" customHeight="1">
      <c r="A64" s="68"/>
      <c r="B64" s="67"/>
      <c r="C64" s="227"/>
      <c r="D64" s="227"/>
      <c r="E64" s="53"/>
      <c r="F64" s="53"/>
      <c r="G64" s="53"/>
      <c r="H64" s="53"/>
      <c r="I64" s="53"/>
      <c r="J64" s="239"/>
      <c r="K64" s="1"/>
      <c r="L64" s="238"/>
      <c r="M64" s="238"/>
      <c r="N64" s="238"/>
      <c r="O64" s="239"/>
      <c r="P64" s="239"/>
      <c r="Q64" s="53"/>
      <c r="R64" s="53"/>
      <c r="S64" s="53"/>
      <c r="T64" s="53"/>
      <c r="Y64" s="71"/>
    </row>
    <row r="65" spans="1:25" ht="18" customHeight="1">
      <c r="A65" s="359" t="s">
        <v>27</v>
      </c>
      <c r="B65" s="352" t="s">
        <v>5</v>
      </c>
      <c r="C65" s="350">
        <v>0.53472222222222221</v>
      </c>
      <c r="D65" s="350"/>
      <c r="E65" s="456" t="str">
        <f>E40</f>
        <v>都賀クラブジュニア</v>
      </c>
      <c r="F65" s="456"/>
      <c r="G65" s="456"/>
      <c r="H65" s="456"/>
      <c r="I65" s="456"/>
      <c r="J65" s="449">
        <f>L65+L66</f>
        <v>0</v>
      </c>
      <c r="K65" s="448" t="s">
        <v>15</v>
      </c>
      <c r="L65" s="18">
        <v>0</v>
      </c>
      <c r="M65" s="18" t="s">
        <v>36</v>
      </c>
      <c r="N65" s="18">
        <v>0</v>
      </c>
      <c r="O65" s="448" t="s">
        <v>17</v>
      </c>
      <c r="P65" s="449">
        <f>N65+N66</f>
        <v>1</v>
      </c>
      <c r="Q65" s="451" t="str">
        <f>E43</f>
        <v>ＦＣがむしゃら</v>
      </c>
      <c r="R65" s="451"/>
      <c r="S65" s="451"/>
      <c r="T65" s="451"/>
      <c r="U65" s="451"/>
      <c r="V65" s="360" t="s">
        <v>229</v>
      </c>
      <c r="W65" s="360"/>
      <c r="X65" s="360"/>
      <c r="Y65" s="360"/>
    </row>
    <row r="66" spans="1:25" ht="18" customHeight="1">
      <c r="A66" s="359"/>
      <c r="B66" s="352"/>
      <c r="C66" s="350"/>
      <c r="D66" s="350"/>
      <c r="E66" s="456"/>
      <c r="F66" s="456"/>
      <c r="G66" s="456"/>
      <c r="H66" s="456"/>
      <c r="I66" s="456"/>
      <c r="J66" s="449"/>
      <c r="K66" s="448"/>
      <c r="L66" s="18">
        <v>0</v>
      </c>
      <c r="M66" s="18" t="s">
        <v>36</v>
      </c>
      <c r="N66" s="18">
        <v>1</v>
      </c>
      <c r="O66" s="448"/>
      <c r="P66" s="449"/>
      <c r="Q66" s="451"/>
      <c r="R66" s="451"/>
      <c r="S66" s="451"/>
      <c r="T66" s="451"/>
      <c r="U66" s="451"/>
      <c r="V66" s="360"/>
      <c r="W66" s="360"/>
      <c r="X66" s="360"/>
      <c r="Y66" s="360"/>
    </row>
    <row r="67" spans="1:25" ht="9.9" customHeight="1">
      <c r="A67" s="42"/>
      <c r="B67" s="67"/>
      <c r="C67" s="59"/>
      <c r="D67" s="59"/>
      <c r="E67" s="53"/>
      <c r="F67" s="53"/>
      <c r="G67" s="53"/>
      <c r="H67" s="53"/>
      <c r="I67" s="53"/>
      <c r="J67" s="239"/>
      <c r="K67" s="239"/>
      <c r="L67" s="239"/>
      <c r="M67" s="239"/>
      <c r="N67" s="239"/>
      <c r="O67" s="239"/>
      <c r="P67" s="239"/>
      <c r="Q67" s="53"/>
      <c r="R67" s="53"/>
      <c r="S67" s="53"/>
      <c r="T67" s="53"/>
      <c r="Y67" s="71"/>
    </row>
    <row r="68" spans="1:25" ht="18" customHeight="1">
      <c r="A68" s="359" t="s">
        <v>37</v>
      </c>
      <c r="B68" s="352" t="s">
        <v>5</v>
      </c>
      <c r="C68" s="350">
        <v>0.53472222222222221</v>
      </c>
      <c r="D68" s="350"/>
      <c r="E68" s="360" t="str">
        <f>Q46</f>
        <v>三重・山前ＦＣ</v>
      </c>
      <c r="F68" s="360"/>
      <c r="G68" s="360"/>
      <c r="H68" s="360"/>
      <c r="I68" s="360"/>
      <c r="J68" s="449">
        <f>L68+L69</f>
        <v>0</v>
      </c>
      <c r="K68" s="448" t="s">
        <v>15</v>
      </c>
      <c r="L68" s="18">
        <v>0</v>
      </c>
      <c r="M68" s="18" t="s">
        <v>36</v>
      </c>
      <c r="N68" s="18">
        <v>1</v>
      </c>
      <c r="O68" s="448" t="s">
        <v>17</v>
      </c>
      <c r="P68" s="449">
        <f>N68+N69</f>
        <v>4</v>
      </c>
      <c r="Q68" s="451" t="str">
        <f>Q49</f>
        <v>ＣＡ．アトレチコ　佐野</v>
      </c>
      <c r="R68" s="451"/>
      <c r="S68" s="451"/>
      <c r="T68" s="451"/>
      <c r="U68" s="451"/>
      <c r="V68" s="360" t="s">
        <v>232</v>
      </c>
      <c r="W68" s="360"/>
      <c r="X68" s="360"/>
      <c r="Y68" s="360"/>
    </row>
    <row r="69" spans="1:25" ht="18" customHeight="1">
      <c r="A69" s="359"/>
      <c r="B69" s="352"/>
      <c r="C69" s="350"/>
      <c r="D69" s="350"/>
      <c r="E69" s="360"/>
      <c r="F69" s="360"/>
      <c r="G69" s="360"/>
      <c r="H69" s="360"/>
      <c r="I69" s="360"/>
      <c r="J69" s="449"/>
      <c r="K69" s="448"/>
      <c r="L69" s="18">
        <v>0</v>
      </c>
      <c r="M69" s="18" t="s">
        <v>36</v>
      </c>
      <c r="N69" s="18">
        <v>3</v>
      </c>
      <c r="O69" s="448"/>
      <c r="P69" s="449"/>
      <c r="Q69" s="451"/>
      <c r="R69" s="451"/>
      <c r="S69" s="451"/>
      <c r="T69" s="451"/>
      <c r="U69" s="451"/>
      <c r="V69" s="360"/>
      <c r="W69" s="360"/>
      <c r="X69" s="360"/>
      <c r="Y69" s="360"/>
    </row>
    <row r="70" spans="1:25" ht="9.9" customHeight="1">
      <c r="A70" s="68"/>
      <c r="B70" s="67"/>
      <c r="C70" s="59"/>
      <c r="D70" s="59"/>
      <c r="E70" s="53"/>
      <c r="F70" s="53"/>
      <c r="G70" s="53"/>
      <c r="H70" s="53"/>
      <c r="I70" s="53"/>
      <c r="J70" s="239"/>
      <c r="K70" s="239"/>
      <c r="L70" s="239"/>
      <c r="M70" s="239"/>
      <c r="N70" s="239"/>
      <c r="O70" s="239"/>
      <c r="P70" s="239"/>
      <c r="Q70" s="53"/>
      <c r="R70" s="53"/>
      <c r="S70" s="53"/>
      <c r="T70" s="53"/>
      <c r="Y70" s="71"/>
    </row>
    <row r="71" spans="1:25" ht="18" customHeight="1">
      <c r="A71" s="359" t="s">
        <v>27</v>
      </c>
      <c r="B71" s="352" t="s">
        <v>0</v>
      </c>
      <c r="C71" s="350">
        <v>0.56944444444444442</v>
      </c>
      <c r="D71" s="350"/>
      <c r="E71" s="451" t="str">
        <f>Q52</f>
        <v>ＪＦＣ　Ｗｉｎｇ</v>
      </c>
      <c r="F71" s="451"/>
      <c r="G71" s="451"/>
      <c r="H71" s="451"/>
      <c r="I71" s="451"/>
      <c r="J71" s="449">
        <f>L71+L72</f>
        <v>2</v>
      </c>
      <c r="K71" s="448" t="s">
        <v>15</v>
      </c>
      <c r="L71" s="18">
        <v>1</v>
      </c>
      <c r="M71" s="18" t="s">
        <v>36</v>
      </c>
      <c r="N71" s="18">
        <v>0</v>
      </c>
      <c r="O71" s="448" t="s">
        <v>17</v>
      </c>
      <c r="P71" s="449">
        <f>N71+N72</f>
        <v>0</v>
      </c>
      <c r="Q71" s="360" t="str">
        <f>E55</f>
        <v>ＦＣ中村</v>
      </c>
      <c r="R71" s="360"/>
      <c r="S71" s="360"/>
      <c r="T71" s="360"/>
      <c r="U71" s="360"/>
      <c r="V71" s="437" t="s">
        <v>231</v>
      </c>
      <c r="W71" s="437"/>
      <c r="X71" s="437"/>
      <c r="Y71" s="437"/>
    </row>
    <row r="72" spans="1:25" ht="18" customHeight="1">
      <c r="A72" s="359"/>
      <c r="B72" s="352"/>
      <c r="C72" s="350"/>
      <c r="D72" s="350"/>
      <c r="E72" s="451"/>
      <c r="F72" s="451"/>
      <c r="G72" s="451"/>
      <c r="H72" s="451"/>
      <c r="I72" s="451"/>
      <c r="J72" s="449"/>
      <c r="K72" s="448"/>
      <c r="L72" s="18">
        <v>1</v>
      </c>
      <c r="M72" s="18" t="s">
        <v>36</v>
      </c>
      <c r="N72" s="18">
        <v>0</v>
      </c>
      <c r="O72" s="448"/>
      <c r="P72" s="449"/>
      <c r="Q72" s="360"/>
      <c r="R72" s="360"/>
      <c r="S72" s="360"/>
      <c r="T72" s="360"/>
      <c r="U72" s="360"/>
      <c r="V72" s="437"/>
      <c r="W72" s="437"/>
      <c r="X72" s="437"/>
      <c r="Y72" s="437"/>
    </row>
    <row r="73" spans="1:25" ht="9.9" customHeight="1">
      <c r="A73" s="42"/>
      <c r="B73" s="67"/>
      <c r="C73" s="59"/>
      <c r="D73" s="59"/>
      <c r="E73" s="53"/>
      <c r="F73" s="53"/>
      <c r="G73" s="53"/>
      <c r="H73" s="53"/>
      <c r="I73" s="53"/>
      <c r="J73" s="239"/>
      <c r="K73" s="239"/>
      <c r="L73" s="239"/>
      <c r="M73" s="239"/>
      <c r="N73" s="239"/>
      <c r="O73" s="239"/>
      <c r="P73" s="239"/>
      <c r="Q73" s="53"/>
      <c r="R73" s="53"/>
      <c r="S73" s="53"/>
      <c r="T73" s="53"/>
      <c r="Y73" s="71"/>
    </row>
    <row r="74" spans="1:25" ht="18" customHeight="1">
      <c r="A74" s="359" t="s">
        <v>37</v>
      </c>
      <c r="B74" s="352" t="s">
        <v>0</v>
      </c>
      <c r="C74" s="350">
        <v>0.56944444444444442</v>
      </c>
      <c r="D74" s="350"/>
      <c r="E74" s="455" t="str">
        <f>Q58</f>
        <v>清原サッカースポーツ少年団</v>
      </c>
      <c r="F74" s="455"/>
      <c r="G74" s="455"/>
      <c r="H74" s="455"/>
      <c r="I74" s="455"/>
      <c r="J74" s="449">
        <f>L74+L75</f>
        <v>2</v>
      </c>
      <c r="K74" s="448" t="s">
        <v>15</v>
      </c>
      <c r="L74" s="18">
        <v>2</v>
      </c>
      <c r="M74" s="18" t="s">
        <v>36</v>
      </c>
      <c r="N74" s="18">
        <v>1</v>
      </c>
      <c r="O74" s="448" t="s">
        <v>17</v>
      </c>
      <c r="P74" s="449">
        <f>N74+N75</f>
        <v>2</v>
      </c>
      <c r="Q74" s="360" t="str">
        <f>Q61</f>
        <v>亀山サッカークラブ</v>
      </c>
      <c r="R74" s="360"/>
      <c r="S74" s="360"/>
      <c r="T74" s="360"/>
      <c r="U74" s="360"/>
      <c r="V74" s="437" t="s">
        <v>233</v>
      </c>
      <c r="W74" s="437"/>
      <c r="X74" s="437"/>
      <c r="Y74" s="437"/>
    </row>
    <row r="75" spans="1:25" ht="18" customHeight="1">
      <c r="A75" s="359"/>
      <c r="B75" s="352"/>
      <c r="C75" s="350"/>
      <c r="D75" s="350"/>
      <c r="E75" s="455"/>
      <c r="F75" s="455"/>
      <c r="G75" s="455"/>
      <c r="H75" s="455"/>
      <c r="I75" s="455"/>
      <c r="J75" s="449"/>
      <c r="K75" s="448"/>
      <c r="L75" s="18">
        <v>0</v>
      </c>
      <c r="M75" s="18" t="s">
        <v>36</v>
      </c>
      <c r="N75" s="18">
        <v>1</v>
      </c>
      <c r="O75" s="448"/>
      <c r="P75" s="449"/>
      <c r="Q75" s="360"/>
      <c r="R75" s="360"/>
      <c r="S75" s="360"/>
      <c r="T75" s="360"/>
      <c r="U75" s="360"/>
      <c r="V75" s="437"/>
      <c r="W75" s="437"/>
      <c r="X75" s="437"/>
      <c r="Y75" s="437"/>
    </row>
    <row r="76" spans="1:25" ht="18.600000000000001" customHeight="1">
      <c r="A76" s="68"/>
      <c r="B76" s="67"/>
      <c r="C76" s="227"/>
      <c r="D76" s="227"/>
      <c r="E76" s="53"/>
      <c r="F76" s="53"/>
      <c r="G76" s="53"/>
      <c r="H76" s="53"/>
      <c r="I76" s="53"/>
      <c r="J76" s="239"/>
      <c r="K76" s="1" t="s">
        <v>643</v>
      </c>
      <c r="L76" s="238">
        <v>3</v>
      </c>
      <c r="M76" s="238" t="s">
        <v>36</v>
      </c>
      <c r="N76" s="238">
        <v>1</v>
      </c>
      <c r="O76" s="239"/>
      <c r="P76" s="239"/>
      <c r="Q76" s="53"/>
      <c r="R76" s="53"/>
      <c r="S76" s="53"/>
      <c r="T76" s="53"/>
      <c r="Y76" s="71"/>
    </row>
    <row r="77" spans="1:25" ht="9.9" customHeight="1"/>
  </sheetData>
  <mergeCells count="158">
    <mergeCell ref="V74:Y75"/>
    <mergeCell ref="V71:Y72"/>
    <mergeCell ref="Q68:U69"/>
    <mergeCell ref="Q65:U66"/>
    <mergeCell ref="E68:I69"/>
    <mergeCell ref="E65:I66"/>
    <mergeCell ref="V68:Y69"/>
    <mergeCell ref="V65:Y66"/>
    <mergeCell ref="O71:O72"/>
    <mergeCell ref="P71:P72"/>
    <mergeCell ref="O74:O75"/>
    <mergeCell ref="P74:P75"/>
    <mergeCell ref="Q74:U75"/>
    <mergeCell ref="Q71:U72"/>
    <mergeCell ref="O65:O66"/>
    <mergeCell ref="P65:P66"/>
    <mergeCell ref="O68:O69"/>
    <mergeCell ref="P68:P69"/>
    <mergeCell ref="A74:A75"/>
    <mergeCell ref="B74:B75"/>
    <mergeCell ref="C74:D75"/>
    <mergeCell ref="J74:J75"/>
    <mergeCell ref="A71:A72"/>
    <mergeCell ref="B71:B72"/>
    <mergeCell ref="C71:D72"/>
    <mergeCell ref="J71:J72"/>
    <mergeCell ref="K71:K72"/>
    <mergeCell ref="K74:K75"/>
    <mergeCell ref="E74:I75"/>
    <mergeCell ref="E71:I72"/>
    <mergeCell ref="A68:A69"/>
    <mergeCell ref="B68:B69"/>
    <mergeCell ref="C68:D69"/>
    <mergeCell ref="J68:J69"/>
    <mergeCell ref="A65:A66"/>
    <mergeCell ref="B65:B66"/>
    <mergeCell ref="C65:D66"/>
    <mergeCell ref="J65:J66"/>
    <mergeCell ref="K65:K66"/>
    <mergeCell ref="K68:K69"/>
    <mergeCell ref="V55:Y56"/>
    <mergeCell ref="V52:Y53"/>
    <mergeCell ref="O58:O59"/>
    <mergeCell ref="P58:P59"/>
    <mergeCell ref="A61:A62"/>
    <mergeCell ref="B61:B62"/>
    <mergeCell ref="C61:D62"/>
    <mergeCell ref="J61:J62"/>
    <mergeCell ref="A58:A59"/>
    <mergeCell ref="B58:B59"/>
    <mergeCell ref="C58:D59"/>
    <mergeCell ref="J58:J59"/>
    <mergeCell ref="K58:K59"/>
    <mergeCell ref="K61:K62"/>
    <mergeCell ref="O61:O62"/>
    <mergeCell ref="P61:P62"/>
    <mergeCell ref="E61:I62"/>
    <mergeCell ref="E58:I59"/>
    <mergeCell ref="Q61:U62"/>
    <mergeCell ref="Q58:U59"/>
    <mergeCell ref="V61:Y62"/>
    <mergeCell ref="V58:Y59"/>
    <mergeCell ref="E43:I44"/>
    <mergeCell ref="Q49:U50"/>
    <mergeCell ref="Q46:U47"/>
    <mergeCell ref="Q43:U44"/>
    <mergeCell ref="V49:Y50"/>
    <mergeCell ref="V46:Y47"/>
    <mergeCell ref="O52:O53"/>
    <mergeCell ref="P52:P53"/>
    <mergeCell ref="A55:A56"/>
    <mergeCell ref="B55:B56"/>
    <mergeCell ref="C55:D56"/>
    <mergeCell ref="J55:J56"/>
    <mergeCell ref="A52:A53"/>
    <mergeCell ref="B52:B53"/>
    <mergeCell ref="C52:D53"/>
    <mergeCell ref="J52:J53"/>
    <mergeCell ref="K52:K53"/>
    <mergeCell ref="K55:K56"/>
    <mergeCell ref="O55:O56"/>
    <mergeCell ref="P55:P56"/>
    <mergeCell ref="E55:I56"/>
    <mergeCell ref="E52:I53"/>
    <mergeCell ref="Q55:U56"/>
    <mergeCell ref="Q52:U53"/>
    <mergeCell ref="A46:A47"/>
    <mergeCell ref="B46:B47"/>
    <mergeCell ref="J46:J47"/>
    <mergeCell ref="K46:K47"/>
    <mergeCell ref="K49:K50"/>
    <mergeCell ref="O49:O50"/>
    <mergeCell ref="P49:P50"/>
    <mergeCell ref="E49:I50"/>
    <mergeCell ref="E46:I47"/>
    <mergeCell ref="A43:A44"/>
    <mergeCell ref="B43:B44"/>
    <mergeCell ref="C49:D50"/>
    <mergeCell ref="J43:J44"/>
    <mergeCell ref="K43:K44"/>
    <mergeCell ref="O43:O44"/>
    <mergeCell ref="X27:Y37"/>
    <mergeCell ref="A40:A41"/>
    <mergeCell ref="B40:B41"/>
    <mergeCell ref="C46:D47"/>
    <mergeCell ref="J40:J41"/>
    <mergeCell ref="K40:K41"/>
    <mergeCell ref="O40:O41"/>
    <mergeCell ref="P40:P41"/>
    <mergeCell ref="Q40:U41"/>
    <mergeCell ref="E40:I41"/>
    <mergeCell ref="C40:D41"/>
    <mergeCell ref="C43:D44"/>
    <mergeCell ref="O46:O47"/>
    <mergeCell ref="P46:P47"/>
    <mergeCell ref="A49:A50"/>
    <mergeCell ref="B49:B50"/>
    <mergeCell ref="J49:J50"/>
    <mergeCell ref="P43:P44"/>
    <mergeCell ref="U26:V26"/>
    <mergeCell ref="X26:Y26"/>
    <mergeCell ref="A27:B37"/>
    <mergeCell ref="D27:E37"/>
    <mergeCell ref="G27:H37"/>
    <mergeCell ref="J27:K37"/>
    <mergeCell ref="O27:P37"/>
    <mergeCell ref="R27:S37"/>
    <mergeCell ref="U27:V37"/>
    <mergeCell ref="A26:B26"/>
    <mergeCell ref="D26:E26"/>
    <mergeCell ref="G26:H26"/>
    <mergeCell ref="J26:K26"/>
    <mergeCell ref="O26:P26"/>
    <mergeCell ref="R26:S26"/>
    <mergeCell ref="V43:Y44"/>
    <mergeCell ref="V40:Y41"/>
    <mergeCell ref="V39:Y39"/>
    <mergeCell ref="M1:Q1"/>
    <mergeCell ref="R1:Y1"/>
    <mergeCell ref="D2:H2"/>
    <mergeCell ref="A8:B8"/>
    <mergeCell ref="D8:E8"/>
    <mergeCell ref="G8:H8"/>
    <mergeCell ref="J8:K8"/>
    <mergeCell ref="O8:P8"/>
    <mergeCell ref="R8:S8"/>
    <mergeCell ref="K3:O3"/>
    <mergeCell ref="K21:O21"/>
    <mergeCell ref="U8:V8"/>
    <mergeCell ref="X8:Y8"/>
    <mergeCell ref="A9:B19"/>
    <mergeCell ref="D9:E19"/>
    <mergeCell ref="G9:H19"/>
    <mergeCell ref="J9:K19"/>
    <mergeCell ref="O9:P19"/>
    <mergeCell ref="R9:S19"/>
    <mergeCell ref="U9:V19"/>
    <mergeCell ref="X9:Y1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7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45"/>
  <sheetViews>
    <sheetView tabSelected="1" view="pageBreakPreview" zoomScaleNormal="100" zoomScaleSheetLayoutView="100" workbookViewId="0"/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5" ht="30.75" customHeight="1">
      <c r="A1" s="21" t="str">
        <f>U11組合せ!L5</f>
        <v>■第3日　1月14日</v>
      </c>
      <c r="B1" s="13"/>
      <c r="C1" s="13"/>
      <c r="D1" s="13"/>
      <c r="E1" s="13"/>
      <c r="F1" s="13"/>
      <c r="G1" s="13"/>
      <c r="H1" s="13"/>
      <c r="O1" s="334" t="s">
        <v>6</v>
      </c>
      <c r="P1" s="334"/>
      <c r="Q1" s="334"/>
      <c r="R1" s="348" t="str">
        <f>U11組合せ!P67</f>
        <v>SAKURAグリーンフィールド</v>
      </c>
      <c r="S1" s="348"/>
      <c r="T1" s="348"/>
      <c r="U1" s="348"/>
      <c r="V1" s="348"/>
      <c r="W1" s="348"/>
      <c r="X1" s="348"/>
      <c r="Y1" s="348"/>
    </row>
    <row r="2" spans="1:25" s="1" customFormat="1" ht="27.9" customHeight="1">
      <c r="A2" s="21"/>
      <c r="B2" s="21"/>
      <c r="C2" s="461" t="str">
        <f>U11組合せ!U5</f>
        <v>準々決勝・準決勝</v>
      </c>
      <c r="D2" s="461"/>
      <c r="E2" s="461"/>
      <c r="F2" s="461"/>
      <c r="G2" s="461"/>
      <c r="H2" s="461"/>
      <c r="I2" s="461"/>
      <c r="O2" s="22"/>
      <c r="P2" s="22"/>
      <c r="Q2" s="22"/>
      <c r="R2" s="23"/>
      <c r="S2" s="444"/>
      <c r="T2" s="444"/>
      <c r="U2" s="444"/>
      <c r="V2" s="444"/>
      <c r="W2" s="444"/>
      <c r="X2" s="444"/>
      <c r="Y2" s="23"/>
    </row>
    <row r="3" spans="1:25" s="1" customFormat="1" ht="27.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" customFormat="1" ht="27.75" customHeight="1" thickBot="1">
      <c r="A4" s="24"/>
      <c r="B4" s="24"/>
      <c r="C4" s="24"/>
      <c r="D4" s="24"/>
      <c r="E4" s="261"/>
      <c r="F4" s="261"/>
      <c r="G4" s="263"/>
      <c r="H4" s="231"/>
      <c r="I4" s="228"/>
      <c r="J4" s="228"/>
      <c r="K4" s="228"/>
      <c r="L4" s="228"/>
      <c r="M4" s="486"/>
      <c r="N4" s="486"/>
      <c r="O4" s="228"/>
      <c r="P4" s="228"/>
      <c r="Q4" s="228"/>
      <c r="R4" s="228"/>
      <c r="S4" s="236"/>
      <c r="T4" s="260"/>
      <c r="U4" s="261"/>
      <c r="V4" s="261"/>
      <c r="W4" s="24"/>
      <c r="X4" s="24"/>
      <c r="Y4" s="24"/>
    </row>
    <row r="5" spans="1:25" s="1" customFormat="1" ht="27.9" customHeight="1" thickTop="1" thickBot="1">
      <c r="A5" s="24"/>
      <c r="B5" s="24"/>
      <c r="C5" s="24"/>
      <c r="D5" s="24"/>
      <c r="E5" s="260"/>
      <c r="F5" s="228"/>
      <c r="G5" s="228" t="s">
        <v>7</v>
      </c>
      <c r="H5" s="28"/>
      <c r="I5" s="230"/>
      <c r="J5" s="260"/>
      <c r="K5" s="261"/>
      <c r="L5" s="24"/>
      <c r="M5" s="24"/>
      <c r="N5" s="24"/>
      <c r="O5" s="24"/>
      <c r="P5" s="261"/>
      <c r="Q5" s="263"/>
      <c r="R5" s="229"/>
      <c r="S5" s="28"/>
      <c r="T5" s="228" t="s">
        <v>8</v>
      </c>
      <c r="U5" s="228"/>
      <c r="V5" s="263"/>
      <c r="W5" s="24"/>
      <c r="X5" s="24"/>
      <c r="Y5" s="24"/>
    </row>
    <row r="6" spans="1:25" s="1" customFormat="1" ht="27.9" customHeight="1" thickTop="1">
      <c r="A6" s="24"/>
      <c r="B6" s="24"/>
      <c r="C6" s="30"/>
      <c r="D6" s="28" t="s">
        <v>9</v>
      </c>
      <c r="E6" s="259"/>
      <c r="F6" s="246"/>
      <c r="G6" s="24"/>
      <c r="H6" s="24"/>
      <c r="I6" s="30"/>
      <c r="J6" s="228" t="s">
        <v>10</v>
      </c>
      <c r="K6" s="246"/>
      <c r="L6" s="231"/>
      <c r="M6" s="228"/>
      <c r="N6" s="228"/>
      <c r="O6" s="236"/>
      <c r="P6" s="228"/>
      <c r="Q6" s="228" t="s">
        <v>11</v>
      </c>
      <c r="R6" s="32"/>
      <c r="S6" s="9"/>
      <c r="T6" s="24"/>
      <c r="U6" s="236"/>
      <c r="V6" s="35"/>
      <c r="W6" s="28" t="s">
        <v>12</v>
      </c>
      <c r="X6" s="34"/>
      <c r="Y6" s="24"/>
    </row>
    <row r="7" spans="1:25" s="1" customFormat="1" ht="27.9" customHeight="1">
      <c r="A7" s="24"/>
      <c r="B7" s="24"/>
      <c r="C7" s="459" t="s">
        <v>107</v>
      </c>
      <c r="D7" s="486"/>
      <c r="E7" s="496"/>
      <c r="F7" s="246"/>
      <c r="G7" s="24"/>
      <c r="H7" s="24"/>
      <c r="I7" s="459" t="s">
        <v>108</v>
      </c>
      <c r="J7" s="360"/>
      <c r="K7" s="486"/>
      <c r="L7" s="231"/>
      <c r="M7" s="228"/>
      <c r="N7" s="228"/>
      <c r="O7" s="236"/>
      <c r="P7" s="486" t="s">
        <v>109</v>
      </c>
      <c r="Q7" s="360"/>
      <c r="R7" s="460"/>
      <c r="S7" s="9"/>
      <c r="T7" s="24"/>
      <c r="U7" s="236"/>
      <c r="V7" s="459" t="s">
        <v>110</v>
      </c>
      <c r="W7" s="360"/>
      <c r="X7" s="460"/>
      <c r="Y7" s="24"/>
    </row>
    <row r="8" spans="1:25" s="1" customFormat="1" ht="27.9" customHeight="1">
      <c r="A8" s="24"/>
      <c r="B8" s="458">
        <v>1</v>
      </c>
      <c r="C8" s="458"/>
      <c r="D8" s="24"/>
      <c r="E8" s="458">
        <v>2</v>
      </c>
      <c r="F8" s="458"/>
      <c r="G8" s="24"/>
      <c r="H8" s="458">
        <v>3</v>
      </c>
      <c r="I8" s="458"/>
      <c r="J8" s="24"/>
      <c r="K8" s="458">
        <v>4</v>
      </c>
      <c r="L8" s="458"/>
      <c r="M8" s="24"/>
      <c r="N8" s="24"/>
      <c r="O8" s="458">
        <v>5</v>
      </c>
      <c r="P8" s="458"/>
      <c r="Q8" s="24"/>
      <c r="R8" s="458">
        <v>6</v>
      </c>
      <c r="S8" s="458"/>
      <c r="T8" s="24"/>
      <c r="U8" s="458">
        <v>7</v>
      </c>
      <c r="V8" s="458"/>
      <c r="W8" s="24"/>
      <c r="X8" s="458">
        <v>8</v>
      </c>
      <c r="Y8" s="458"/>
    </row>
    <row r="9" spans="1:25" s="1" customFormat="1" ht="27.9" customHeight="1">
      <c r="B9" s="457" t="str">
        <f>U11組合せ!AN131</f>
        <v>ＪＦＣアミスタ市貝</v>
      </c>
      <c r="C9" s="457"/>
      <c r="D9" s="279"/>
      <c r="E9" s="512" t="str">
        <f>U11組合せ!C77</f>
        <v>ｕｎｉｏｎ ｓｐｏｒｔｓ ｃｌｕｂ</v>
      </c>
      <c r="F9" s="512"/>
      <c r="G9" s="36"/>
      <c r="H9" s="462" t="str">
        <f>U11組合せ!C28</f>
        <v>ＦＣＲｉｓｏ</v>
      </c>
      <c r="I9" s="462"/>
      <c r="J9" s="36"/>
      <c r="K9" s="463" t="str">
        <f>U11組合せ!C94</f>
        <v>ヴェルフェ矢板Ｕ－１２</v>
      </c>
      <c r="L9" s="463"/>
      <c r="M9" s="36"/>
      <c r="N9" s="36"/>
      <c r="O9" s="457" t="str">
        <f>U11組合せ!C52</f>
        <v>ＦＣがむしゃら</v>
      </c>
      <c r="P9" s="457"/>
      <c r="Q9" s="36"/>
      <c r="R9" s="457" t="str">
        <f>U11組合せ!AN68</f>
        <v>ＪＦＣ　Ｗｉｎｇ</v>
      </c>
      <c r="S9" s="457"/>
      <c r="T9" s="36"/>
      <c r="U9" s="511" t="str">
        <f>U11組合せ!AN87</f>
        <v>ＣＡ．アトレチコ　佐野</v>
      </c>
      <c r="V9" s="511"/>
      <c r="W9" s="36"/>
      <c r="X9" s="457" t="str">
        <f>U11組合せ!AN51</f>
        <v>清原サッカースポーツ少年団</v>
      </c>
      <c r="Y9" s="457"/>
    </row>
    <row r="10" spans="1:25" s="1" customFormat="1" ht="27.9" customHeight="1">
      <c r="B10" s="457"/>
      <c r="C10" s="457"/>
      <c r="D10" s="279"/>
      <c r="E10" s="512"/>
      <c r="F10" s="512"/>
      <c r="G10" s="36"/>
      <c r="H10" s="462"/>
      <c r="I10" s="462"/>
      <c r="J10" s="36"/>
      <c r="K10" s="463"/>
      <c r="L10" s="463"/>
      <c r="M10" s="36"/>
      <c r="N10" s="36"/>
      <c r="O10" s="457"/>
      <c r="P10" s="457"/>
      <c r="Q10" s="36"/>
      <c r="R10" s="457"/>
      <c r="S10" s="457"/>
      <c r="T10" s="36"/>
      <c r="U10" s="511"/>
      <c r="V10" s="511"/>
      <c r="W10" s="36"/>
      <c r="X10" s="457"/>
      <c r="Y10" s="457"/>
    </row>
    <row r="11" spans="1:25" s="1" customFormat="1" ht="27.9" customHeight="1">
      <c r="B11" s="457"/>
      <c r="C11" s="457"/>
      <c r="D11" s="279"/>
      <c r="E11" s="512"/>
      <c r="F11" s="512"/>
      <c r="G11" s="36"/>
      <c r="H11" s="462"/>
      <c r="I11" s="462"/>
      <c r="J11" s="36"/>
      <c r="K11" s="463"/>
      <c r="L11" s="463"/>
      <c r="M11" s="36"/>
      <c r="N11" s="36"/>
      <c r="O11" s="457"/>
      <c r="P11" s="457"/>
      <c r="Q11" s="36"/>
      <c r="R11" s="457"/>
      <c r="S11" s="457"/>
      <c r="T11" s="36"/>
      <c r="U11" s="511"/>
      <c r="V11" s="511"/>
      <c r="W11" s="36"/>
      <c r="X11" s="457"/>
      <c r="Y11" s="457"/>
    </row>
    <row r="12" spans="1:25" s="1" customFormat="1" ht="27.9" customHeight="1">
      <c r="B12" s="457"/>
      <c r="C12" s="457"/>
      <c r="D12" s="279"/>
      <c r="E12" s="512"/>
      <c r="F12" s="512"/>
      <c r="G12" s="36"/>
      <c r="H12" s="462"/>
      <c r="I12" s="462"/>
      <c r="J12" s="36"/>
      <c r="K12" s="463"/>
      <c r="L12" s="463"/>
      <c r="M12" s="36"/>
      <c r="N12" s="36"/>
      <c r="O12" s="457"/>
      <c r="P12" s="457"/>
      <c r="Q12" s="36"/>
      <c r="R12" s="457"/>
      <c r="S12" s="457"/>
      <c r="T12" s="36"/>
      <c r="U12" s="511"/>
      <c r="V12" s="511"/>
      <c r="W12" s="36"/>
      <c r="X12" s="457"/>
      <c r="Y12" s="457"/>
    </row>
    <row r="13" spans="1:25" s="1" customFormat="1" ht="27.9" customHeight="1">
      <c r="B13" s="457"/>
      <c r="C13" s="457"/>
      <c r="D13" s="279"/>
      <c r="E13" s="512"/>
      <c r="F13" s="512"/>
      <c r="G13" s="36"/>
      <c r="H13" s="462"/>
      <c r="I13" s="462"/>
      <c r="J13" s="36"/>
      <c r="K13" s="463"/>
      <c r="L13" s="463"/>
      <c r="M13" s="36"/>
      <c r="N13" s="36"/>
      <c r="O13" s="457"/>
      <c r="P13" s="457"/>
      <c r="Q13" s="36"/>
      <c r="R13" s="457"/>
      <c r="S13" s="457"/>
      <c r="T13" s="36"/>
      <c r="U13" s="511"/>
      <c r="V13" s="511"/>
      <c r="W13" s="36"/>
      <c r="X13" s="457"/>
      <c r="Y13" s="457"/>
    </row>
    <row r="14" spans="1:25" s="1" customFormat="1" ht="27.9" customHeight="1">
      <c r="B14" s="457"/>
      <c r="C14" s="457"/>
      <c r="D14" s="279"/>
      <c r="E14" s="512"/>
      <c r="F14" s="512"/>
      <c r="G14" s="36"/>
      <c r="H14" s="462"/>
      <c r="I14" s="462"/>
      <c r="J14" s="36"/>
      <c r="K14" s="463"/>
      <c r="L14" s="463"/>
      <c r="M14" s="36"/>
      <c r="N14" s="36"/>
      <c r="O14" s="457"/>
      <c r="P14" s="457"/>
      <c r="Q14" s="36"/>
      <c r="R14" s="457"/>
      <c r="S14" s="457"/>
      <c r="T14" s="36"/>
      <c r="U14" s="511"/>
      <c r="V14" s="511"/>
      <c r="W14" s="36"/>
      <c r="X14" s="457"/>
      <c r="Y14" s="457"/>
    </row>
    <row r="15" spans="1:25" s="1" customFormat="1" ht="27.9" customHeight="1">
      <c r="B15" s="457"/>
      <c r="C15" s="457"/>
      <c r="D15" s="279"/>
      <c r="E15" s="512"/>
      <c r="F15" s="512"/>
      <c r="G15" s="36"/>
      <c r="H15" s="462"/>
      <c r="I15" s="462"/>
      <c r="J15" s="36"/>
      <c r="K15" s="463"/>
      <c r="L15" s="463"/>
      <c r="M15" s="36"/>
      <c r="N15" s="36"/>
      <c r="O15" s="457"/>
      <c r="P15" s="457"/>
      <c r="Q15" s="36"/>
      <c r="R15" s="457"/>
      <c r="S15" s="457"/>
      <c r="T15" s="36"/>
      <c r="U15" s="511"/>
      <c r="V15" s="511"/>
      <c r="W15" s="36"/>
      <c r="X15" s="457"/>
      <c r="Y15" s="457"/>
    </row>
    <row r="16" spans="1:25" s="1" customFormat="1" ht="27.9" customHeight="1">
      <c r="B16" s="457"/>
      <c r="C16" s="457"/>
      <c r="D16" s="279"/>
      <c r="E16" s="512"/>
      <c r="F16" s="512"/>
      <c r="G16" s="36"/>
      <c r="H16" s="462"/>
      <c r="I16" s="462"/>
      <c r="J16" s="36"/>
      <c r="K16" s="463"/>
      <c r="L16" s="463"/>
      <c r="M16" s="36"/>
      <c r="N16" s="36"/>
      <c r="O16" s="457"/>
      <c r="P16" s="457"/>
      <c r="Q16" s="36"/>
      <c r="R16" s="457"/>
      <c r="S16" s="457"/>
      <c r="T16" s="36"/>
      <c r="U16" s="511"/>
      <c r="V16" s="511"/>
      <c r="W16" s="36"/>
      <c r="X16" s="457"/>
      <c r="Y16" s="457"/>
    </row>
    <row r="17" spans="1:26" s="1" customFormat="1" ht="27.9" customHeight="1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6" s="1" customFormat="1" ht="27.9" customHeight="1"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6" s="1" customFormat="1" ht="27.75" customHeight="1">
      <c r="A19" s="464" t="s">
        <v>13</v>
      </c>
      <c r="B19" s="464"/>
      <c r="C19" s="464"/>
      <c r="D19" s="464"/>
      <c r="V19" s="437" t="s">
        <v>222</v>
      </c>
      <c r="W19" s="437"/>
      <c r="X19" s="437"/>
      <c r="Y19" s="437"/>
      <c r="Z19" s="8"/>
    </row>
    <row r="20" spans="1:26" s="1" customFormat="1" ht="27.9" customHeight="1">
      <c r="A20" s="346" t="s">
        <v>14</v>
      </c>
      <c r="B20" s="346"/>
      <c r="C20" s="465">
        <v>0.39583333333333331</v>
      </c>
      <c r="D20" s="465"/>
      <c r="E20" s="345" t="str">
        <f>B9</f>
        <v>ＪＦＣアミスタ市貝</v>
      </c>
      <c r="F20" s="345"/>
      <c r="G20" s="345"/>
      <c r="H20" s="345"/>
      <c r="I20" s="345"/>
      <c r="J20" s="487">
        <f>L20+L21</f>
        <v>1</v>
      </c>
      <c r="K20" s="466" t="s">
        <v>15</v>
      </c>
      <c r="L20" s="281">
        <v>1</v>
      </c>
      <c r="M20" s="19" t="s">
        <v>16</v>
      </c>
      <c r="N20" s="281">
        <v>0</v>
      </c>
      <c r="O20" s="466" t="s">
        <v>17</v>
      </c>
      <c r="P20" s="487">
        <f>N20+N21</f>
        <v>1</v>
      </c>
      <c r="Q20" s="362" t="str">
        <f>E9</f>
        <v>ｕｎｉｏｎ ｓｐｏｒｔｓ ｃｌｕｂ</v>
      </c>
      <c r="R20" s="362"/>
      <c r="S20" s="362"/>
      <c r="T20" s="362"/>
      <c r="U20" s="362"/>
      <c r="V20" s="360" t="s">
        <v>234</v>
      </c>
      <c r="W20" s="360" t="s">
        <v>235</v>
      </c>
      <c r="X20" s="360" t="s">
        <v>236</v>
      </c>
      <c r="Y20" s="360">
        <v>8</v>
      </c>
    </row>
    <row r="21" spans="1:26" s="1" customFormat="1" ht="27.9" customHeight="1">
      <c r="A21" s="346"/>
      <c r="B21" s="346"/>
      <c r="C21" s="465"/>
      <c r="D21" s="465"/>
      <c r="E21" s="345"/>
      <c r="F21" s="345"/>
      <c r="G21" s="345"/>
      <c r="H21" s="345"/>
      <c r="I21" s="345"/>
      <c r="J21" s="487"/>
      <c r="K21" s="466"/>
      <c r="L21" s="281">
        <v>0</v>
      </c>
      <c r="M21" s="19" t="s">
        <v>16</v>
      </c>
      <c r="N21" s="281">
        <v>1</v>
      </c>
      <c r="O21" s="466"/>
      <c r="P21" s="487"/>
      <c r="Q21" s="362"/>
      <c r="R21" s="362"/>
      <c r="S21" s="362"/>
      <c r="T21" s="362"/>
      <c r="U21" s="362"/>
      <c r="V21" s="360"/>
      <c r="W21" s="360"/>
      <c r="X21" s="360"/>
      <c r="Y21" s="360"/>
    </row>
    <row r="22" spans="1:26" s="1" customFormat="1" ht="27" customHeight="1">
      <c r="A22" s="102"/>
      <c r="B22" s="102"/>
      <c r="C22" s="43"/>
      <c r="D22" s="43"/>
      <c r="E22" s="101"/>
      <c r="F22" s="101"/>
      <c r="G22" s="101"/>
      <c r="H22" s="101"/>
      <c r="I22" s="101"/>
      <c r="J22" s="488"/>
      <c r="K22" s="281" t="s">
        <v>644</v>
      </c>
      <c r="L22" s="281">
        <v>5</v>
      </c>
      <c r="M22" s="19" t="s">
        <v>16</v>
      </c>
      <c r="N22" s="281">
        <v>6</v>
      </c>
      <c r="O22" s="283"/>
      <c r="P22" s="488"/>
      <c r="Q22" s="101"/>
      <c r="R22" s="101"/>
      <c r="S22" s="101"/>
      <c r="T22" s="101"/>
      <c r="U22" s="101"/>
      <c r="V22" s="9"/>
      <c r="W22" s="9"/>
      <c r="X22" s="9"/>
      <c r="Y22" s="9"/>
    </row>
    <row r="23" spans="1:26" s="1" customFormat="1" ht="27" customHeight="1">
      <c r="B23" s="38"/>
      <c r="J23" s="489"/>
      <c r="K23" s="39"/>
      <c r="L23" s="40"/>
      <c r="M23" s="40"/>
      <c r="N23" s="40"/>
      <c r="O23" s="41"/>
      <c r="P23" s="40"/>
      <c r="V23" s="18"/>
      <c r="W23" s="18"/>
      <c r="X23" s="18"/>
      <c r="Y23" s="18"/>
    </row>
    <row r="24" spans="1:26" s="1" customFormat="1" ht="27.9" customHeight="1">
      <c r="A24" s="346" t="s">
        <v>18</v>
      </c>
      <c r="B24" s="346"/>
      <c r="C24" s="465">
        <v>0.39583333333333331</v>
      </c>
      <c r="D24" s="465"/>
      <c r="E24" s="345" t="str">
        <f>H9</f>
        <v>ＦＣＲｉｓｏ</v>
      </c>
      <c r="F24" s="345"/>
      <c r="G24" s="345"/>
      <c r="H24" s="345"/>
      <c r="I24" s="345"/>
      <c r="J24" s="487">
        <f>L24+L25</f>
        <v>1</v>
      </c>
      <c r="K24" s="466" t="s">
        <v>15</v>
      </c>
      <c r="L24" s="281">
        <v>1</v>
      </c>
      <c r="M24" s="19" t="s">
        <v>16</v>
      </c>
      <c r="N24" s="281">
        <v>1</v>
      </c>
      <c r="O24" s="466" t="s">
        <v>17</v>
      </c>
      <c r="P24" s="487">
        <f>N24+N25</f>
        <v>3</v>
      </c>
      <c r="Q24" s="495" t="str">
        <f>K9</f>
        <v>ヴェルフェ矢板Ｕ－１２</v>
      </c>
      <c r="R24" s="495"/>
      <c r="S24" s="495"/>
      <c r="T24" s="495"/>
      <c r="U24" s="495"/>
      <c r="V24" s="360" t="s">
        <v>237</v>
      </c>
      <c r="W24" s="360" t="s">
        <v>236</v>
      </c>
      <c r="X24" s="360" t="s">
        <v>235</v>
      </c>
      <c r="Y24" s="360">
        <v>5</v>
      </c>
    </row>
    <row r="25" spans="1:26" s="1" customFormat="1" ht="27" customHeight="1">
      <c r="A25" s="346"/>
      <c r="B25" s="346"/>
      <c r="C25" s="465"/>
      <c r="D25" s="465"/>
      <c r="E25" s="345"/>
      <c r="F25" s="345"/>
      <c r="G25" s="345"/>
      <c r="H25" s="345"/>
      <c r="I25" s="345"/>
      <c r="J25" s="487"/>
      <c r="K25" s="466"/>
      <c r="L25" s="281">
        <v>0</v>
      </c>
      <c r="M25" s="19" t="s">
        <v>16</v>
      </c>
      <c r="N25" s="281">
        <v>2</v>
      </c>
      <c r="O25" s="466"/>
      <c r="P25" s="487"/>
      <c r="Q25" s="495"/>
      <c r="R25" s="495"/>
      <c r="S25" s="495"/>
      <c r="T25" s="495"/>
      <c r="U25" s="495"/>
      <c r="V25" s="360"/>
      <c r="W25" s="360"/>
      <c r="X25" s="360"/>
      <c r="Y25" s="360"/>
    </row>
    <row r="26" spans="1:26" s="1" customFormat="1" ht="27.9" customHeight="1">
      <c r="A26" s="102"/>
      <c r="B26" s="102"/>
      <c r="C26" s="43"/>
      <c r="D26" s="43"/>
      <c r="E26" s="101"/>
      <c r="F26" s="101"/>
      <c r="G26" s="101"/>
      <c r="H26" s="101"/>
      <c r="I26" s="101"/>
      <c r="J26" s="488"/>
      <c r="K26" s="283"/>
      <c r="L26" s="281"/>
      <c r="M26" s="19"/>
      <c r="N26" s="281"/>
      <c r="O26" s="283"/>
      <c r="P26" s="488"/>
      <c r="Q26" s="20"/>
      <c r="R26" s="20"/>
      <c r="S26" s="20"/>
      <c r="T26" s="20"/>
      <c r="U26" s="20"/>
      <c r="V26" s="9"/>
      <c r="W26" s="9"/>
      <c r="X26" s="9"/>
      <c r="Y26" s="9"/>
    </row>
    <row r="27" spans="1:26" s="1" customFormat="1" ht="27" customHeight="1">
      <c r="B27" s="38"/>
      <c r="J27" s="489"/>
      <c r="K27" s="39"/>
      <c r="L27" s="40"/>
      <c r="M27" s="40"/>
      <c r="N27" s="40"/>
      <c r="O27" s="41"/>
      <c r="P27" s="40"/>
      <c r="V27" s="18"/>
      <c r="W27" s="18"/>
      <c r="X27" s="18"/>
      <c r="Y27" s="18"/>
    </row>
    <row r="28" spans="1:26" s="1" customFormat="1" ht="27" customHeight="1">
      <c r="A28" s="346" t="s">
        <v>19</v>
      </c>
      <c r="B28" s="346"/>
      <c r="C28" s="465">
        <v>0.43055555555555558</v>
      </c>
      <c r="D28" s="465"/>
      <c r="E28" s="351" t="str">
        <f>O9</f>
        <v>ＦＣがむしゃら</v>
      </c>
      <c r="F28" s="351"/>
      <c r="G28" s="351"/>
      <c r="H28" s="351"/>
      <c r="I28" s="351"/>
      <c r="J28" s="487">
        <f>L28+L29</f>
        <v>1</v>
      </c>
      <c r="K28" s="466" t="s">
        <v>15</v>
      </c>
      <c r="L28" s="281">
        <v>0</v>
      </c>
      <c r="M28" s="19" t="s">
        <v>16</v>
      </c>
      <c r="N28" s="281">
        <v>1</v>
      </c>
      <c r="O28" s="466" t="s">
        <v>17</v>
      </c>
      <c r="P28" s="487">
        <f>N28+N29</f>
        <v>1</v>
      </c>
      <c r="Q28" s="345" t="str">
        <f>R9</f>
        <v>ＪＦＣ　Ｗｉｎｇ</v>
      </c>
      <c r="R28" s="345"/>
      <c r="S28" s="345"/>
      <c r="T28" s="345"/>
      <c r="U28" s="345"/>
      <c r="V28" s="360" t="s">
        <v>238</v>
      </c>
      <c r="W28" s="360" t="s">
        <v>239</v>
      </c>
      <c r="X28" s="360" t="s">
        <v>240</v>
      </c>
      <c r="Y28" s="360">
        <v>4</v>
      </c>
    </row>
    <row r="29" spans="1:26" s="1" customFormat="1" ht="27.9" customHeight="1">
      <c r="A29" s="346"/>
      <c r="B29" s="346"/>
      <c r="C29" s="465"/>
      <c r="D29" s="465"/>
      <c r="E29" s="351"/>
      <c r="F29" s="351"/>
      <c r="G29" s="351"/>
      <c r="H29" s="351"/>
      <c r="I29" s="351"/>
      <c r="J29" s="487"/>
      <c r="K29" s="466"/>
      <c r="L29" s="281">
        <v>1</v>
      </c>
      <c r="M29" s="19" t="s">
        <v>16</v>
      </c>
      <c r="N29" s="281">
        <v>0</v>
      </c>
      <c r="O29" s="466"/>
      <c r="P29" s="487"/>
      <c r="Q29" s="345"/>
      <c r="R29" s="345"/>
      <c r="S29" s="345"/>
      <c r="T29" s="345"/>
      <c r="U29" s="345"/>
      <c r="V29" s="360"/>
      <c r="W29" s="360"/>
      <c r="X29" s="360"/>
      <c r="Y29" s="360"/>
    </row>
    <row r="30" spans="1:26" s="1" customFormat="1" ht="27.9" customHeight="1">
      <c r="A30" s="102"/>
      <c r="B30" s="102"/>
      <c r="C30" s="43"/>
      <c r="D30" s="43"/>
      <c r="E30" s="101"/>
      <c r="F30" s="101"/>
      <c r="G30" s="101"/>
      <c r="H30" s="101"/>
      <c r="I30" s="101"/>
      <c r="J30" s="488"/>
      <c r="K30" s="281" t="s">
        <v>644</v>
      </c>
      <c r="L30" s="281">
        <v>2</v>
      </c>
      <c r="M30" s="19" t="s">
        <v>16</v>
      </c>
      <c r="N30" s="281">
        <v>1</v>
      </c>
      <c r="O30" s="283"/>
      <c r="P30" s="488"/>
      <c r="Q30" s="101"/>
      <c r="R30" s="101"/>
      <c r="S30" s="101"/>
      <c r="T30" s="101"/>
      <c r="U30" s="101"/>
      <c r="V30" s="9"/>
      <c r="W30" s="9"/>
      <c r="X30" s="9"/>
      <c r="Y30" s="9"/>
    </row>
    <row r="31" spans="1:26" s="1" customFormat="1" ht="27" customHeight="1">
      <c r="B31" s="38"/>
      <c r="J31" s="489"/>
      <c r="K31" s="39"/>
      <c r="L31" s="40"/>
      <c r="M31" s="40"/>
      <c r="N31" s="40"/>
      <c r="O31" s="41"/>
      <c r="P31" s="40"/>
      <c r="V31" s="18"/>
      <c r="W31" s="18"/>
      <c r="X31" s="18"/>
      <c r="Y31" s="18"/>
    </row>
    <row r="32" spans="1:26" s="1" customFormat="1" ht="27.9" customHeight="1">
      <c r="A32" s="346" t="s">
        <v>20</v>
      </c>
      <c r="B32" s="346"/>
      <c r="C32" s="465">
        <v>0.43055555555555558</v>
      </c>
      <c r="D32" s="465"/>
      <c r="E32" s="362" t="str">
        <f>U9</f>
        <v>ＣＡ．アトレチコ　佐野</v>
      </c>
      <c r="F32" s="362"/>
      <c r="G32" s="362"/>
      <c r="H32" s="362"/>
      <c r="I32" s="362"/>
      <c r="J32" s="487">
        <f>L32+L33</f>
        <v>3</v>
      </c>
      <c r="K32" s="466" t="s">
        <v>15</v>
      </c>
      <c r="L32" s="281">
        <v>1</v>
      </c>
      <c r="M32" s="19" t="s">
        <v>16</v>
      </c>
      <c r="N32" s="281">
        <v>0</v>
      </c>
      <c r="O32" s="466" t="s">
        <v>17</v>
      </c>
      <c r="P32" s="487">
        <f>N32+N33</f>
        <v>0</v>
      </c>
      <c r="Q32" s="467" t="str">
        <f>X9</f>
        <v>清原サッカースポーツ少年団</v>
      </c>
      <c r="R32" s="467"/>
      <c r="S32" s="467"/>
      <c r="T32" s="467"/>
      <c r="U32" s="467"/>
      <c r="V32" s="360" t="s">
        <v>241</v>
      </c>
      <c r="W32" s="360" t="s">
        <v>240</v>
      </c>
      <c r="X32" s="360" t="s">
        <v>239</v>
      </c>
      <c r="Y32" s="360">
        <v>1</v>
      </c>
    </row>
    <row r="33" spans="1:25" s="1" customFormat="1" ht="27.9" customHeight="1">
      <c r="A33" s="346"/>
      <c r="B33" s="346"/>
      <c r="C33" s="465"/>
      <c r="D33" s="465"/>
      <c r="E33" s="362"/>
      <c r="F33" s="362"/>
      <c r="G33" s="362"/>
      <c r="H33" s="362"/>
      <c r="I33" s="362"/>
      <c r="J33" s="487"/>
      <c r="K33" s="466"/>
      <c r="L33" s="281">
        <v>2</v>
      </c>
      <c r="M33" s="19" t="s">
        <v>16</v>
      </c>
      <c r="N33" s="281">
        <v>0</v>
      </c>
      <c r="O33" s="466"/>
      <c r="P33" s="487"/>
      <c r="Q33" s="467"/>
      <c r="R33" s="467"/>
      <c r="S33" s="467"/>
      <c r="T33" s="467"/>
      <c r="U33" s="467"/>
      <c r="V33" s="360"/>
      <c r="W33" s="360"/>
      <c r="X33" s="360"/>
      <c r="Y33" s="360"/>
    </row>
    <row r="34" spans="1:25" s="1" customFormat="1" ht="27.9" customHeight="1">
      <c r="A34" s="102"/>
      <c r="B34" s="102"/>
      <c r="C34" s="43"/>
      <c r="D34" s="43"/>
      <c r="E34" s="101"/>
      <c r="F34" s="101"/>
      <c r="G34" s="101"/>
      <c r="H34" s="101"/>
      <c r="I34" s="101"/>
      <c r="J34" s="488"/>
      <c r="K34" s="283"/>
      <c r="L34" s="281"/>
      <c r="M34" s="19"/>
      <c r="N34" s="281"/>
      <c r="O34" s="283"/>
      <c r="P34" s="488"/>
      <c r="Q34" s="20"/>
      <c r="R34" s="20"/>
      <c r="S34" s="20"/>
      <c r="T34" s="20"/>
      <c r="U34" s="20"/>
      <c r="V34" s="9"/>
      <c r="W34" s="9"/>
      <c r="X34" s="9"/>
      <c r="Y34" s="9"/>
    </row>
    <row r="35" spans="1:25" s="1" customFormat="1" ht="27" customHeight="1">
      <c r="A35" s="42"/>
      <c r="B35" s="38"/>
      <c r="C35" s="43"/>
      <c r="D35" s="43"/>
      <c r="F35" s="40"/>
      <c r="G35" s="40"/>
      <c r="H35" s="40"/>
      <c r="I35" s="40"/>
      <c r="J35" s="281"/>
      <c r="K35" s="282"/>
      <c r="L35" s="281"/>
      <c r="M35" s="281"/>
      <c r="N35" s="281"/>
      <c r="O35" s="282"/>
      <c r="P35" s="281"/>
      <c r="Q35" s="38"/>
      <c r="R35" s="38"/>
      <c r="S35" s="38"/>
      <c r="T35" s="38"/>
      <c r="V35" s="9"/>
      <c r="W35" s="9"/>
      <c r="X35" s="9"/>
      <c r="Y35" s="9"/>
    </row>
    <row r="36" spans="1:25" s="1" customFormat="1" ht="27.9" customHeight="1">
      <c r="A36" s="464" t="s">
        <v>21</v>
      </c>
      <c r="B36" s="464"/>
      <c r="C36" s="464"/>
      <c r="D36" s="464"/>
      <c r="V36" s="18"/>
      <c r="W36" s="18"/>
      <c r="X36" s="18"/>
      <c r="Y36" s="18"/>
    </row>
    <row r="37" spans="1:25" s="1" customFormat="1" ht="27.9" customHeight="1">
      <c r="A37" s="346" t="s">
        <v>22</v>
      </c>
      <c r="B37" s="346"/>
      <c r="C37" s="465">
        <v>0.5</v>
      </c>
      <c r="D37" s="465"/>
      <c r="E37" s="362" t="str">
        <f>Q20</f>
        <v>ｕｎｉｏｎ ｓｐｏｒｔｓ ｃｌｕｂ</v>
      </c>
      <c r="F37" s="362"/>
      <c r="G37" s="362"/>
      <c r="H37" s="362"/>
      <c r="I37" s="362"/>
      <c r="J37" s="487">
        <f>L37+L38</f>
        <v>3</v>
      </c>
      <c r="K37" s="466" t="s">
        <v>15</v>
      </c>
      <c r="L37" s="281">
        <v>2</v>
      </c>
      <c r="M37" s="19" t="s">
        <v>16</v>
      </c>
      <c r="N37" s="281">
        <v>2</v>
      </c>
      <c r="O37" s="466" t="s">
        <v>17</v>
      </c>
      <c r="P37" s="487">
        <f>N37+N38</f>
        <v>2</v>
      </c>
      <c r="Q37" s="467" t="str">
        <f>Q24</f>
        <v>ヴェルフェ矢板Ｕ－１２</v>
      </c>
      <c r="R37" s="467"/>
      <c r="S37" s="467"/>
      <c r="T37" s="467"/>
      <c r="U37" s="467"/>
      <c r="V37" s="360" t="s">
        <v>235</v>
      </c>
      <c r="W37" s="360" t="s">
        <v>234</v>
      </c>
      <c r="X37" s="360" t="s">
        <v>237</v>
      </c>
      <c r="Y37" s="360">
        <v>7</v>
      </c>
    </row>
    <row r="38" spans="1:25" s="1" customFormat="1" ht="27" customHeight="1">
      <c r="A38" s="346"/>
      <c r="B38" s="346"/>
      <c r="C38" s="465"/>
      <c r="D38" s="465"/>
      <c r="E38" s="362"/>
      <c r="F38" s="362"/>
      <c r="G38" s="362"/>
      <c r="H38" s="362"/>
      <c r="I38" s="362"/>
      <c r="J38" s="487"/>
      <c r="K38" s="466"/>
      <c r="L38" s="281">
        <v>1</v>
      </c>
      <c r="M38" s="19" t="s">
        <v>16</v>
      </c>
      <c r="N38" s="281">
        <v>0</v>
      </c>
      <c r="O38" s="466"/>
      <c r="P38" s="487"/>
      <c r="Q38" s="467"/>
      <c r="R38" s="467"/>
      <c r="S38" s="467"/>
      <c r="T38" s="467"/>
      <c r="U38" s="467"/>
      <c r="V38" s="360"/>
      <c r="W38" s="360"/>
      <c r="X38" s="360"/>
      <c r="Y38" s="360"/>
    </row>
    <row r="39" spans="1:25" s="1" customFormat="1" ht="27.9" customHeight="1">
      <c r="A39" s="102"/>
      <c r="B39" s="102"/>
      <c r="C39" s="43"/>
      <c r="D39" s="43"/>
      <c r="E39" s="101"/>
      <c r="F39" s="101"/>
      <c r="G39" s="101"/>
      <c r="H39" s="101"/>
      <c r="I39" s="101"/>
      <c r="J39" s="488"/>
      <c r="K39" s="283"/>
      <c r="L39" s="281"/>
      <c r="M39" s="19"/>
      <c r="N39" s="281"/>
      <c r="O39" s="283"/>
      <c r="P39" s="488"/>
      <c r="Q39" s="101"/>
      <c r="R39" s="101"/>
      <c r="S39" s="101"/>
      <c r="T39" s="101"/>
      <c r="U39" s="101"/>
      <c r="V39" s="9"/>
      <c r="W39" s="9"/>
      <c r="X39" s="9"/>
      <c r="Y39" s="9"/>
    </row>
    <row r="40" spans="1:25" s="1" customFormat="1" ht="27" customHeight="1">
      <c r="B40" s="38"/>
      <c r="V40" s="18"/>
      <c r="W40" s="18"/>
      <c r="X40" s="18"/>
      <c r="Y40" s="18"/>
    </row>
    <row r="41" spans="1:25" s="1" customFormat="1" ht="27.9" customHeight="1">
      <c r="A41" s="346" t="s">
        <v>23</v>
      </c>
      <c r="B41" s="346"/>
      <c r="C41" s="465">
        <v>0.5</v>
      </c>
      <c r="D41" s="465"/>
      <c r="E41" s="345" t="str">
        <f>E28</f>
        <v>ＦＣがむしゃら</v>
      </c>
      <c r="F41" s="345"/>
      <c r="G41" s="345"/>
      <c r="H41" s="345"/>
      <c r="I41" s="345"/>
      <c r="J41" s="487">
        <f>L41+L42</f>
        <v>1</v>
      </c>
      <c r="K41" s="466" t="s">
        <v>15</v>
      </c>
      <c r="L41" s="281">
        <v>1</v>
      </c>
      <c r="M41" s="19" t="s">
        <v>16</v>
      </c>
      <c r="N41" s="281">
        <v>4</v>
      </c>
      <c r="O41" s="466" t="s">
        <v>17</v>
      </c>
      <c r="P41" s="487">
        <f>N41+N42</f>
        <v>6</v>
      </c>
      <c r="Q41" s="495" t="str">
        <f>E32</f>
        <v>ＣＡ．アトレチコ　佐野</v>
      </c>
      <c r="R41" s="495"/>
      <c r="S41" s="495"/>
      <c r="T41" s="495"/>
      <c r="U41" s="495"/>
      <c r="V41" s="360" t="s">
        <v>239</v>
      </c>
      <c r="W41" s="360" t="s">
        <v>238</v>
      </c>
      <c r="X41" s="360" t="s">
        <v>241</v>
      </c>
      <c r="Y41" s="360">
        <v>3</v>
      </c>
    </row>
    <row r="42" spans="1:25" s="1" customFormat="1" ht="27.9" customHeight="1">
      <c r="A42" s="346"/>
      <c r="B42" s="346"/>
      <c r="C42" s="465"/>
      <c r="D42" s="465"/>
      <c r="E42" s="345"/>
      <c r="F42" s="345"/>
      <c r="G42" s="345"/>
      <c r="H42" s="345"/>
      <c r="I42" s="345"/>
      <c r="J42" s="487"/>
      <c r="K42" s="466"/>
      <c r="L42" s="281">
        <v>0</v>
      </c>
      <c r="M42" s="19" t="s">
        <v>16</v>
      </c>
      <c r="N42" s="281">
        <v>2</v>
      </c>
      <c r="O42" s="466"/>
      <c r="P42" s="487"/>
      <c r="Q42" s="495"/>
      <c r="R42" s="495"/>
      <c r="S42" s="495"/>
      <c r="T42" s="495"/>
      <c r="U42" s="495"/>
      <c r="V42" s="360"/>
      <c r="W42" s="360"/>
      <c r="X42" s="360"/>
      <c r="Y42" s="360"/>
    </row>
    <row r="43" spans="1:25" s="1" customFormat="1" ht="27.9" customHeight="1">
      <c r="A43" s="102"/>
      <c r="B43" s="102"/>
      <c r="C43" s="43"/>
      <c r="D43" s="43"/>
      <c r="E43" s="101"/>
      <c r="F43" s="101"/>
      <c r="G43" s="101"/>
      <c r="H43" s="101"/>
      <c r="I43" s="101"/>
      <c r="J43" s="103"/>
      <c r="K43" s="104"/>
      <c r="L43" s="37"/>
      <c r="M43" s="19"/>
      <c r="N43" s="37"/>
      <c r="O43" s="104"/>
      <c r="P43" s="103"/>
      <c r="Q43" s="20"/>
      <c r="R43" s="20"/>
      <c r="S43" s="20"/>
      <c r="T43" s="20"/>
      <c r="U43" s="20"/>
      <c r="V43" s="106"/>
      <c r="W43" s="106"/>
      <c r="X43" s="106"/>
      <c r="Y43" s="106"/>
    </row>
    <row r="44" spans="1:25" s="1" customFormat="1" ht="27" customHeight="1">
      <c r="A44" s="42"/>
      <c r="B44" s="38"/>
      <c r="C44" s="43"/>
      <c r="D44" s="43"/>
      <c r="F44" s="40"/>
      <c r="G44" s="40"/>
      <c r="H44" s="40"/>
      <c r="I44" s="40"/>
      <c r="J44" s="37"/>
      <c r="K44" s="44"/>
      <c r="L44" s="37"/>
      <c r="M44" s="18"/>
      <c r="N44" s="37"/>
      <c r="O44" s="44"/>
      <c r="P44" s="37"/>
      <c r="Q44" s="38"/>
      <c r="R44" s="38"/>
      <c r="S44" s="38"/>
      <c r="T44" s="38"/>
      <c r="V44" s="9"/>
      <c r="W44" s="9"/>
      <c r="X44" s="9"/>
      <c r="Y44" s="9"/>
    </row>
    <row r="45" spans="1:25" ht="27.9" customHeight="1"/>
  </sheetData>
  <mergeCells count="100">
    <mergeCell ref="V37:V38"/>
    <mergeCell ref="W37:W38"/>
    <mergeCell ref="X37:X38"/>
    <mergeCell ref="Y37:Y38"/>
    <mergeCell ref="A41:B42"/>
    <mergeCell ref="C41:D42"/>
    <mergeCell ref="E41:I42"/>
    <mergeCell ref="J41:J42"/>
    <mergeCell ref="K41:K42"/>
    <mergeCell ref="O41:O42"/>
    <mergeCell ref="P41:P42"/>
    <mergeCell ref="Q41:U42"/>
    <mergeCell ref="V41:V42"/>
    <mergeCell ref="W41:W42"/>
    <mergeCell ref="X41:X42"/>
    <mergeCell ref="Y41:Y42"/>
    <mergeCell ref="P32:P33"/>
    <mergeCell ref="Q32:U33"/>
    <mergeCell ref="P37:P38"/>
    <mergeCell ref="Q37:U38"/>
    <mergeCell ref="K37:K38"/>
    <mergeCell ref="O37:O38"/>
    <mergeCell ref="O32:O33"/>
    <mergeCell ref="A32:B33"/>
    <mergeCell ref="C32:D33"/>
    <mergeCell ref="E32:I33"/>
    <mergeCell ref="J32:J33"/>
    <mergeCell ref="K32:K33"/>
    <mergeCell ref="A36:D36"/>
    <mergeCell ref="A37:B38"/>
    <mergeCell ref="C37:D38"/>
    <mergeCell ref="E37:I38"/>
    <mergeCell ref="J37:J38"/>
    <mergeCell ref="P28:P29"/>
    <mergeCell ref="Q28:U29"/>
    <mergeCell ref="A24:B25"/>
    <mergeCell ref="C24:D25"/>
    <mergeCell ref="E24:I25"/>
    <mergeCell ref="J24:J25"/>
    <mergeCell ref="K24:K25"/>
    <mergeCell ref="O24:O25"/>
    <mergeCell ref="P24:P25"/>
    <mergeCell ref="Q24:U25"/>
    <mergeCell ref="A28:B29"/>
    <mergeCell ref="C28:D29"/>
    <mergeCell ref="E28:I29"/>
    <mergeCell ref="J28:J29"/>
    <mergeCell ref="K28:K29"/>
    <mergeCell ref="O28:O29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Q20:U21"/>
    <mergeCell ref="B9:C16"/>
    <mergeCell ref="E9:F16"/>
    <mergeCell ref="H9:I16"/>
    <mergeCell ref="K9:L16"/>
    <mergeCell ref="O9:P16"/>
    <mergeCell ref="I7:K7"/>
    <mergeCell ref="C7:E7"/>
    <mergeCell ref="R8:S8"/>
    <mergeCell ref="U8:V8"/>
    <mergeCell ref="C2:I2"/>
    <mergeCell ref="B8:C8"/>
    <mergeCell ref="E8:F8"/>
    <mergeCell ref="H8:I8"/>
    <mergeCell ref="K8:L8"/>
    <mergeCell ref="O8:P8"/>
    <mergeCell ref="V7:X7"/>
    <mergeCell ref="P7:R7"/>
    <mergeCell ref="O1:Q1"/>
    <mergeCell ref="R1:Y1"/>
    <mergeCell ref="S2:X2"/>
    <mergeCell ref="M4:N4"/>
    <mergeCell ref="Y20:Y21"/>
    <mergeCell ref="X20:X21"/>
    <mergeCell ref="W20:W21"/>
    <mergeCell ref="V20:V21"/>
    <mergeCell ref="R9:S16"/>
    <mergeCell ref="U9:V16"/>
    <mergeCell ref="X9:Y16"/>
    <mergeCell ref="X8:Y8"/>
    <mergeCell ref="V32:V33"/>
    <mergeCell ref="W32:W33"/>
    <mergeCell ref="X32:X33"/>
    <mergeCell ref="Y32:Y33"/>
    <mergeCell ref="V24:V25"/>
    <mergeCell ref="W24:W25"/>
    <mergeCell ref="X24:X25"/>
    <mergeCell ref="Y24:Y25"/>
    <mergeCell ref="V28:V29"/>
    <mergeCell ref="W28:W29"/>
    <mergeCell ref="X28:X29"/>
    <mergeCell ref="Y28:Y29"/>
  </mergeCells>
  <phoneticPr fontId="2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7"/>
  <sheetViews>
    <sheetView view="pageBreakPreview" zoomScaleNormal="60" zoomScaleSheetLayoutView="100" workbookViewId="0"/>
  </sheetViews>
  <sheetFormatPr defaultRowHeight="13.2"/>
  <cols>
    <col min="1" max="25" width="5.6640625" customWidth="1"/>
  </cols>
  <sheetData>
    <row r="1" spans="1:25" ht="30.9" customHeight="1">
      <c r="A1" s="13" t="str">
        <f>U11組合せ!L6</f>
        <v>■第4日　1月21日</v>
      </c>
      <c r="B1" s="13"/>
      <c r="C1" s="13"/>
      <c r="D1" s="130"/>
      <c r="E1" s="13"/>
      <c r="F1" s="13"/>
      <c r="G1" s="13"/>
      <c r="H1" s="72"/>
      <c r="I1" s="13"/>
      <c r="J1" s="13"/>
      <c r="K1" s="13"/>
      <c r="L1" s="13"/>
      <c r="M1" s="13"/>
      <c r="O1" s="334" t="s">
        <v>175</v>
      </c>
      <c r="P1" s="334"/>
      <c r="Q1" s="334"/>
      <c r="R1" s="348" t="str">
        <f>U11組合せ!U78</f>
        <v>真岡市総合運動公園運動広場</v>
      </c>
      <c r="S1" s="348"/>
      <c r="T1" s="348"/>
      <c r="U1" s="348"/>
      <c r="V1" s="348"/>
      <c r="W1" s="348"/>
      <c r="X1" s="348"/>
      <c r="Y1" s="348"/>
    </row>
    <row r="2" spans="1:25" ht="30.9" customHeight="1">
      <c r="A2" s="107"/>
      <c r="B2" s="13"/>
      <c r="C2" s="13" t="str">
        <f>U11組合せ!U6</f>
        <v>決勝</v>
      </c>
      <c r="D2" s="130"/>
      <c r="E2" s="13"/>
      <c r="F2" s="13"/>
      <c r="G2" s="108"/>
      <c r="H2" s="108"/>
      <c r="I2" s="72"/>
      <c r="J2" s="72"/>
      <c r="P2" s="72"/>
      <c r="Q2" s="72"/>
      <c r="R2" s="72"/>
      <c r="S2" s="14"/>
      <c r="T2" s="14"/>
      <c r="U2" s="14"/>
      <c r="V2" s="14"/>
      <c r="W2" s="14"/>
      <c r="X2" s="14"/>
      <c r="Y2" s="14"/>
    </row>
    <row r="3" spans="1:25" ht="30.9" customHeight="1">
      <c r="A3" s="107"/>
      <c r="B3" s="13"/>
      <c r="C3" s="13"/>
      <c r="D3" s="13"/>
      <c r="E3" s="13"/>
      <c r="F3" s="13"/>
      <c r="G3" s="108"/>
      <c r="H3" s="108"/>
      <c r="I3" s="72"/>
      <c r="J3" s="72"/>
      <c r="P3" s="72"/>
      <c r="Q3" s="72"/>
      <c r="R3" s="72"/>
      <c r="S3" s="14"/>
      <c r="T3" s="14"/>
      <c r="U3" s="14"/>
      <c r="V3" s="14"/>
      <c r="W3" s="14"/>
      <c r="X3" s="14"/>
      <c r="Y3" s="14"/>
    </row>
    <row r="4" spans="1:25" ht="27" customHeight="1"/>
    <row r="5" spans="1:25" ht="27" customHeight="1"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5" ht="27" customHeight="1">
      <c r="A6" s="1"/>
      <c r="B6" s="1"/>
      <c r="C6" s="6"/>
      <c r="D6" s="6"/>
      <c r="E6" s="6"/>
      <c r="F6" s="109"/>
      <c r="G6" s="6"/>
      <c r="H6" s="6"/>
      <c r="I6" s="6"/>
      <c r="J6" s="6"/>
      <c r="K6" s="6"/>
      <c r="L6" s="471"/>
      <c r="M6" s="471"/>
      <c r="N6" s="471"/>
      <c r="O6" s="6"/>
      <c r="P6" s="6"/>
      <c r="Q6" s="6"/>
      <c r="R6" s="129"/>
      <c r="S6" s="128"/>
      <c r="T6" s="6"/>
      <c r="U6" s="6"/>
      <c r="V6" s="1"/>
      <c r="W6" s="1"/>
      <c r="X6" s="1"/>
      <c r="Y6" s="1"/>
    </row>
    <row r="7" spans="1:25" ht="27" customHeight="1">
      <c r="A7" s="1"/>
      <c r="B7" s="1"/>
      <c r="C7" s="6"/>
      <c r="D7" s="6"/>
      <c r="E7" s="6"/>
      <c r="F7" s="109"/>
      <c r="G7" s="6"/>
      <c r="H7" s="6"/>
      <c r="I7" s="6"/>
      <c r="J7" s="6"/>
      <c r="K7" s="6"/>
      <c r="L7" s="325" t="s">
        <v>172</v>
      </c>
      <c r="M7" s="325"/>
      <c r="N7" s="325"/>
      <c r="O7" s="6"/>
      <c r="P7" s="6"/>
      <c r="Q7" s="6"/>
      <c r="R7" s="6"/>
      <c r="S7" s="109"/>
      <c r="T7" s="6"/>
      <c r="U7" s="6"/>
      <c r="V7" s="1"/>
      <c r="W7" s="1"/>
      <c r="X7" s="1"/>
      <c r="Y7" s="1"/>
    </row>
    <row r="8" spans="1:25" ht="27" customHeight="1">
      <c r="A8" s="8"/>
      <c r="B8" s="8"/>
      <c r="C8" s="6"/>
      <c r="D8" s="6"/>
      <c r="E8" s="6"/>
      <c r="F8" s="468">
        <v>1</v>
      </c>
      <c r="G8" s="468"/>
      <c r="H8" s="100"/>
      <c r="I8" s="100"/>
      <c r="J8" s="100"/>
      <c r="K8" s="100"/>
      <c r="L8" s="100"/>
      <c r="M8" s="100"/>
      <c r="N8" s="100"/>
      <c r="O8" s="100"/>
      <c r="P8" s="100"/>
      <c r="Q8" s="6"/>
      <c r="R8" s="6"/>
      <c r="S8" s="468">
        <v>2</v>
      </c>
      <c r="T8" s="468"/>
      <c r="U8" s="100"/>
      <c r="V8" s="64"/>
      <c r="W8" s="64"/>
      <c r="X8" s="64"/>
      <c r="Y8" s="8"/>
    </row>
    <row r="9" spans="1:25" ht="27" customHeight="1">
      <c r="A9" s="8"/>
      <c r="B9" s="8"/>
      <c r="C9" s="6"/>
      <c r="D9" s="6"/>
      <c r="E9" s="6"/>
      <c r="F9" s="516" t="str">
        <f>U11組合せ!C77</f>
        <v>ｕｎｉｏｎ ｓｐｏｒｔｓ ｃｌｕｂ</v>
      </c>
      <c r="G9" s="516"/>
      <c r="H9" s="126"/>
      <c r="I9" s="100"/>
      <c r="J9" s="100"/>
      <c r="K9" s="100"/>
      <c r="L9" s="6"/>
      <c r="M9" s="6"/>
      <c r="N9" s="100"/>
      <c r="O9" s="100"/>
      <c r="P9" s="100"/>
      <c r="Q9" s="112"/>
      <c r="R9" s="112"/>
      <c r="S9" s="517" t="str">
        <f>U11組合せ!AN87</f>
        <v>ＣＡ．アトレチコ　佐野</v>
      </c>
      <c r="T9" s="517"/>
      <c r="U9" s="100"/>
      <c r="V9" s="64"/>
      <c r="W9" s="64"/>
      <c r="X9" s="64"/>
      <c r="Y9" s="8"/>
    </row>
    <row r="10" spans="1:25" ht="27" customHeight="1">
      <c r="A10" s="8"/>
      <c r="B10" s="8"/>
      <c r="C10" s="6"/>
      <c r="D10" s="6"/>
      <c r="E10" s="6"/>
      <c r="F10" s="516"/>
      <c r="G10" s="516"/>
      <c r="H10" s="126"/>
      <c r="I10" s="6"/>
      <c r="J10" s="6"/>
      <c r="K10" s="6"/>
      <c r="L10" s="6"/>
      <c r="M10" s="6"/>
      <c r="N10" s="6"/>
      <c r="O10" s="6"/>
      <c r="P10" s="6"/>
      <c r="Q10" s="112"/>
      <c r="R10" s="112"/>
      <c r="S10" s="517"/>
      <c r="T10" s="517"/>
      <c r="U10" s="6"/>
      <c r="V10" s="64"/>
      <c r="W10" s="64"/>
      <c r="X10" s="64"/>
      <c r="Y10" s="8"/>
    </row>
    <row r="11" spans="1:25" ht="27" customHeight="1">
      <c r="A11" s="8"/>
      <c r="B11" s="8"/>
      <c r="C11" s="6"/>
      <c r="D11" s="110"/>
      <c r="E11" s="6"/>
      <c r="F11" s="516"/>
      <c r="G11" s="516"/>
      <c r="H11" s="126"/>
      <c r="I11" s="110"/>
      <c r="J11" s="6"/>
      <c r="K11" s="6"/>
      <c r="L11" s="100"/>
      <c r="M11" s="100"/>
      <c r="N11" s="111"/>
      <c r="O11" s="111"/>
      <c r="P11" s="6"/>
      <c r="Q11" s="112"/>
      <c r="R11" s="112"/>
      <c r="S11" s="517"/>
      <c r="T11" s="517"/>
      <c r="U11" s="6"/>
      <c r="V11" s="64"/>
      <c r="W11" s="64"/>
      <c r="X11" s="64"/>
      <c r="Y11" s="8"/>
    </row>
    <row r="12" spans="1:25" ht="27" customHeight="1">
      <c r="A12" s="8"/>
      <c r="B12" s="8"/>
      <c r="C12" s="6"/>
      <c r="D12" s="6"/>
      <c r="E12" s="6"/>
      <c r="F12" s="516"/>
      <c r="G12" s="516"/>
      <c r="H12" s="126"/>
      <c r="I12" s="6"/>
      <c r="J12" s="112"/>
      <c r="K12" s="112"/>
      <c r="L12" s="100"/>
      <c r="M12" s="100"/>
      <c r="N12" s="113"/>
      <c r="O12" s="113"/>
      <c r="P12" s="6"/>
      <c r="Q12" s="112"/>
      <c r="R12" s="112"/>
      <c r="S12" s="517"/>
      <c r="T12" s="517"/>
      <c r="U12" s="6"/>
      <c r="V12" s="64"/>
      <c r="W12" s="64"/>
      <c r="X12" s="64"/>
      <c r="Y12" s="8"/>
    </row>
    <row r="13" spans="1:25" ht="27" customHeight="1">
      <c r="A13" s="8"/>
      <c r="B13" s="8"/>
      <c r="C13" s="6"/>
      <c r="D13" s="114">
        <v>1</v>
      </c>
      <c r="E13" s="114"/>
      <c r="F13" s="516"/>
      <c r="G13" s="516"/>
      <c r="H13" s="126"/>
      <c r="I13" s="114">
        <v>2</v>
      </c>
      <c r="J13" s="112"/>
      <c r="K13" s="112"/>
      <c r="L13" s="115"/>
      <c r="M13" s="115"/>
      <c r="N13" s="113"/>
      <c r="O13" s="113"/>
      <c r="P13" s="114"/>
      <c r="Q13" s="112"/>
      <c r="R13" s="112"/>
      <c r="S13" s="517"/>
      <c r="T13" s="517"/>
      <c r="U13" s="114"/>
      <c r="V13" s="64"/>
      <c r="W13" s="64"/>
      <c r="X13" s="64"/>
      <c r="Y13" s="8"/>
    </row>
    <row r="14" spans="1:25" ht="27" customHeight="1">
      <c r="A14" s="8"/>
      <c r="B14" s="8"/>
      <c r="C14" s="6"/>
      <c r="D14" s="114"/>
      <c r="E14" s="114"/>
      <c r="F14" s="516"/>
      <c r="G14" s="516"/>
      <c r="H14" s="126"/>
      <c r="I14" s="114"/>
      <c r="J14" s="112"/>
      <c r="K14" s="112"/>
      <c r="L14" s="115"/>
      <c r="M14" s="115"/>
      <c r="N14" s="113"/>
      <c r="O14" s="113"/>
      <c r="P14" s="114"/>
      <c r="Q14" s="112"/>
      <c r="R14" s="112"/>
      <c r="S14" s="517"/>
      <c r="T14" s="517"/>
      <c r="U14" s="114"/>
      <c r="V14" s="64"/>
      <c r="W14" s="64"/>
      <c r="X14" s="64"/>
      <c r="Y14" s="8"/>
    </row>
    <row r="15" spans="1:25" ht="27" customHeight="1">
      <c r="A15" s="8"/>
      <c r="B15" s="8"/>
      <c r="C15" s="6"/>
      <c r="D15" s="114"/>
      <c r="E15" s="114"/>
      <c r="F15" s="516"/>
      <c r="G15" s="516"/>
      <c r="H15" s="126"/>
      <c r="I15" s="114"/>
      <c r="J15" s="112"/>
      <c r="K15" s="112"/>
      <c r="L15" s="115"/>
      <c r="M15" s="115"/>
      <c r="N15" s="113"/>
      <c r="O15" s="113"/>
      <c r="P15" s="114"/>
      <c r="Q15" s="112"/>
      <c r="R15" s="112"/>
      <c r="S15" s="517"/>
      <c r="T15" s="517"/>
      <c r="U15" s="114"/>
      <c r="V15" s="64"/>
      <c r="W15" s="64"/>
      <c r="X15" s="64"/>
      <c r="Y15" s="8"/>
    </row>
    <row r="16" spans="1:25" ht="27" customHeight="1">
      <c r="A16" s="8"/>
      <c r="B16" s="8"/>
      <c r="C16" s="6"/>
      <c r="D16" s="114"/>
      <c r="E16" s="114"/>
      <c r="F16" s="516"/>
      <c r="G16" s="516"/>
      <c r="H16" s="126"/>
      <c r="I16" s="114"/>
      <c r="J16" s="112"/>
      <c r="K16" s="112"/>
      <c r="L16" s="115"/>
      <c r="M16" s="115"/>
      <c r="N16" s="113"/>
      <c r="O16" s="113"/>
      <c r="P16" s="114"/>
      <c r="Q16" s="112"/>
      <c r="R16" s="112"/>
      <c r="S16" s="517"/>
      <c r="T16" s="517"/>
      <c r="U16" s="114"/>
      <c r="V16" s="64"/>
      <c r="W16" s="64"/>
      <c r="X16" s="64"/>
      <c r="Y16" s="8"/>
    </row>
    <row r="17" spans="1:25" ht="27" customHeight="1">
      <c r="A17" s="8"/>
      <c r="B17" s="8"/>
      <c r="C17" s="6"/>
      <c r="D17" s="114"/>
      <c r="E17" s="114"/>
      <c r="F17" s="470" t="s">
        <v>182</v>
      </c>
      <c r="G17" s="470"/>
      <c r="H17" s="115"/>
      <c r="I17" s="114"/>
      <c r="J17" s="112"/>
      <c r="K17" s="112"/>
      <c r="L17" s="115"/>
      <c r="M17" s="115"/>
      <c r="N17" s="113"/>
      <c r="O17" s="113"/>
      <c r="P17" s="114"/>
      <c r="Q17" s="115"/>
      <c r="R17" s="115"/>
      <c r="S17" s="470" t="s">
        <v>183</v>
      </c>
      <c r="T17" s="470"/>
      <c r="U17" s="114"/>
      <c r="V17" s="64"/>
      <c r="W17" s="64"/>
      <c r="X17" s="64"/>
      <c r="Y17" s="8"/>
    </row>
    <row r="18" spans="1:25" ht="27" customHeight="1">
      <c r="A18" s="1"/>
      <c r="B18" s="47"/>
      <c r="C18" s="116"/>
      <c r="D18" s="116"/>
      <c r="E18" s="47"/>
      <c r="F18" s="47"/>
      <c r="G18" s="47"/>
      <c r="H18" s="47"/>
      <c r="I18" s="47"/>
      <c r="J18" s="117"/>
      <c r="K18" s="118"/>
      <c r="L18" s="58"/>
      <c r="M18" s="47"/>
      <c r="N18" s="58"/>
      <c r="O18" s="118"/>
      <c r="P18" s="11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7" customHeight="1">
      <c r="A19" s="1"/>
      <c r="B19" s="47"/>
      <c r="C19" s="116"/>
      <c r="D19" s="116"/>
      <c r="E19" s="47"/>
      <c r="F19" s="47"/>
      <c r="G19" s="47"/>
      <c r="H19" s="47"/>
      <c r="I19" s="47"/>
      <c r="J19" s="117"/>
      <c r="K19" s="118"/>
      <c r="L19" s="58"/>
      <c r="M19" s="47"/>
      <c r="N19" s="58"/>
      <c r="O19" s="118"/>
      <c r="P19" s="11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7" customHeight="1">
      <c r="A20" s="1"/>
      <c r="B20" s="47"/>
      <c r="C20" s="116"/>
      <c r="D20" s="116"/>
      <c r="E20" s="47"/>
      <c r="F20" s="47"/>
      <c r="G20" s="47"/>
      <c r="H20" s="47"/>
      <c r="I20" s="47"/>
      <c r="J20" s="117"/>
      <c r="K20" s="118"/>
      <c r="L20" s="58"/>
      <c r="M20" s="47"/>
      <c r="N20" s="58"/>
      <c r="O20" s="118"/>
      <c r="P20" s="11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27" customHeight="1">
      <c r="A21" s="1"/>
      <c r="B21" s="469" t="s">
        <v>176</v>
      </c>
      <c r="C21" s="469"/>
      <c r="D21" s="469"/>
      <c r="E21" s="47"/>
      <c r="F21" s="47"/>
      <c r="G21" s="47"/>
      <c r="H21" s="47"/>
      <c r="I21" s="47"/>
      <c r="J21" s="117"/>
      <c r="K21" s="118"/>
      <c r="L21" s="58"/>
      <c r="M21" s="47"/>
      <c r="N21" s="58"/>
      <c r="O21" s="118"/>
      <c r="P21" s="117"/>
      <c r="Q21" s="47"/>
      <c r="R21" s="47"/>
      <c r="S21" s="47"/>
      <c r="T21" s="47"/>
      <c r="U21" s="47"/>
      <c r="V21" s="437" t="s">
        <v>242</v>
      </c>
      <c r="W21" s="437"/>
      <c r="X21" s="437"/>
      <c r="Y21" s="437"/>
    </row>
    <row r="22" spans="1:25" ht="27" customHeight="1">
      <c r="A22" s="359" t="s">
        <v>185</v>
      </c>
      <c r="B22" s="359"/>
      <c r="C22" s="47"/>
      <c r="D22" s="47"/>
      <c r="E22" s="47"/>
      <c r="F22" s="47"/>
      <c r="G22" s="47"/>
      <c r="H22" s="47"/>
      <c r="I22" s="47"/>
      <c r="J22" s="57"/>
      <c r="K22" s="119"/>
      <c r="L22" s="58"/>
      <c r="M22" s="47"/>
      <c r="N22" s="58"/>
      <c r="O22" s="119"/>
      <c r="P22" s="57"/>
      <c r="Q22" s="47"/>
      <c r="R22" s="47"/>
      <c r="S22" s="47"/>
      <c r="T22" s="47"/>
      <c r="U22" s="47"/>
      <c r="V22" s="58"/>
      <c r="W22" s="58"/>
      <c r="X22" s="58"/>
      <c r="Y22" s="58"/>
    </row>
    <row r="23" spans="1:25" ht="27" customHeight="1">
      <c r="A23" s="337"/>
      <c r="B23" s="472" t="s">
        <v>27</v>
      </c>
      <c r="C23" s="474">
        <v>0.43055555555555558</v>
      </c>
      <c r="D23" s="474"/>
      <c r="E23" s="346" t="str">
        <f>F9</f>
        <v>ｕｎｉｏｎ ｓｐｏｒｔｓ ｃｌｕｂ</v>
      </c>
      <c r="F23" s="346"/>
      <c r="G23" s="346"/>
      <c r="H23" s="346"/>
      <c r="I23" s="346"/>
      <c r="J23" s="475">
        <f>L23+L24</f>
        <v>0</v>
      </c>
      <c r="K23" s="349" t="s">
        <v>15</v>
      </c>
      <c r="L23" s="20"/>
      <c r="M23" s="18" t="s">
        <v>36</v>
      </c>
      <c r="N23" s="18"/>
      <c r="O23" s="349" t="s">
        <v>17</v>
      </c>
      <c r="P23" s="475">
        <f>N23+N24</f>
        <v>0</v>
      </c>
      <c r="Q23" s="346" t="str">
        <f>S9</f>
        <v>ＣＡ．アトレチコ　佐野</v>
      </c>
      <c r="R23" s="346"/>
      <c r="S23" s="346"/>
      <c r="T23" s="346"/>
      <c r="U23" s="346"/>
      <c r="V23" s="472" t="s">
        <v>177</v>
      </c>
      <c r="W23" s="472"/>
      <c r="X23" s="472"/>
      <c r="Y23" s="472"/>
    </row>
    <row r="24" spans="1:25" ht="27" customHeight="1">
      <c r="A24" s="337"/>
      <c r="B24" s="472"/>
      <c r="C24" s="474"/>
      <c r="D24" s="474"/>
      <c r="E24" s="346"/>
      <c r="F24" s="346"/>
      <c r="G24" s="346"/>
      <c r="H24" s="346"/>
      <c r="I24" s="346"/>
      <c r="J24" s="475"/>
      <c r="K24" s="349"/>
      <c r="L24" s="20"/>
      <c r="M24" s="18" t="s">
        <v>36</v>
      </c>
      <c r="N24" s="20"/>
      <c r="O24" s="349"/>
      <c r="P24" s="475"/>
      <c r="Q24" s="346"/>
      <c r="R24" s="346"/>
      <c r="S24" s="346"/>
      <c r="T24" s="346"/>
      <c r="U24" s="346"/>
      <c r="V24" s="472"/>
      <c r="W24" s="472"/>
      <c r="X24" s="472"/>
      <c r="Y24" s="472"/>
    </row>
    <row r="25" spans="1:25" ht="27" customHeight="1">
      <c r="A25" s="1"/>
      <c r="B25" s="47"/>
      <c r="C25" s="116"/>
      <c r="D25" s="116"/>
      <c r="E25" s="117"/>
      <c r="F25" s="117"/>
      <c r="G25" s="117"/>
      <c r="H25" s="117"/>
      <c r="I25" s="117"/>
      <c r="J25" s="45"/>
      <c r="K25" s="12"/>
      <c r="L25" s="18"/>
      <c r="M25" s="18"/>
      <c r="N25" s="18"/>
      <c r="O25" s="12"/>
      <c r="P25" s="37"/>
      <c r="Q25" s="117"/>
      <c r="R25" s="117"/>
      <c r="S25" s="117"/>
      <c r="T25" s="117"/>
      <c r="U25" s="117"/>
      <c r="V25" s="47"/>
      <c r="W25" s="47"/>
      <c r="X25" s="47"/>
      <c r="Y25" s="47"/>
    </row>
    <row r="26" spans="1:25" ht="27" customHeight="1">
      <c r="A26" s="1"/>
      <c r="B26" s="47"/>
      <c r="C26" s="116"/>
      <c r="D26" s="116"/>
      <c r="E26" s="117"/>
      <c r="F26" s="117"/>
      <c r="G26" s="117"/>
      <c r="H26" s="117"/>
      <c r="I26" s="117"/>
      <c r="J26" s="45"/>
      <c r="K26" s="12"/>
      <c r="L26" s="18"/>
      <c r="M26" s="18"/>
      <c r="N26" s="18"/>
      <c r="O26" s="12"/>
      <c r="P26" s="37"/>
      <c r="Q26" s="117"/>
      <c r="R26" s="117"/>
      <c r="S26" s="117"/>
      <c r="T26" s="117"/>
      <c r="U26" s="117"/>
      <c r="V26" s="47"/>
      <c r="W26" s="47"/>
      <c r="X26" s="47"/>
      <c r="Y26" s="47"/>
    </row>
    <row r="27" spans="1:25" ht="27" customHeight="1">
      <c r="A27" s="1"/>
      <c r="E27" s="117"/>
      <c r="F27" s="117"/>
      <c r="G27" s="117"/>
      <c r="H27" s="117"/>
      <c r="I27" s="117"/>
      <c r="J27" s="120"/>
      <c r="K27" s="44"/>
      <c r="L27" s="18"/>
      <c r="M27" s="18"/>
      <c r="N27" s="18"/>
      <c r="O27" s="12"/>
      <c r="P27" s="57"/>
      <c r="Q27" s="117"/>
      <c r="R27" s="117"/>
      <c r="S27" s="117"/>
      <c r="T27" s="117"/>
      <c r="U27" s="117"/>
      <c r="V27" s="58"/>
      <c r="W27" s="58"/>
      <c r="X27" s="58"/>
      <c r="Y27" s="58"/>
    </row>
    <row r="28" spans="1:25" ht="27" customHeight="1">
      <c r="E28" s="47"/>
      <c r="F28" s="47"/>
      <c r="G28" s="47"/>
      <c r="H28" s="47"/>
      <c r="I28" s="47"/>
      <c r="J28" s="45"/>
      <c r="K28" s="12"/>
      <c r="L28" s="20"/>
      <c r="M28" s="18"/>
      <c r="N28" s="20"/>
      <c r="O28" s="12"/>
      <c r="P28" s="45"/>
      <c r="Q28" s="5"/>
      <c r="R28" s="5"/>
      <c r="S28" s="5"/>
      <c r="T28" s="5"/>
      <c r="U28" s="5"/>
      <c r="V28" s="58"/>
      <c r="W28" s="58"/>
      <c r="X28" s="58"/>
      <c r="Y28" s="58"/>
    </row>
    <row r="29" spans="1:25" ht="27" customHeight="1">
      <c r="B29" s="58"/>
      <c r="C29" s="121"/>
      <c r="D29" s="121"/>
      <c r="E29" s="47"/>
      <c r="F29" s="47"/>
      <c r="G29" s="47"/>
      <c r="H29" s="47"/>
      <c r="I29" s="47"/>
      <c r="J29" s="45"/>
      <c r="K29" s="12"/>
      <c r="L29" s="20"/>
      <c r="M29" s="18"/>
      <c r="N29" s="20"/>
      <c r="O29" s="12"/>
      <c r="P29" s="45"/>
      <c r="Q29" s="5"/>
      <c r="R29" s="5"/>
      <c r="S29" s="5"/>
      <c r="T29" s="5"/>
      <c r="U29" s="5"/>
      <c r="V29" s="58"/>
      <c r="W29" s="58"/>
      <c r="X29" s="58"/>
      <c r="Y29" s="58"/>
    </row>
    <row r="30" spans="1:25" ht="27" customHeight="1">
      <c r="A30" s="46" t="s">
        <v>178</v>
      </c>
      <c r="B30" s="47"/>
      <c r="C30" s="48"/>
      <c r="D30" s="48"/>
      <c r="E30" s="49"/>
      <c r="F30" s="49"/>
      <c r="G30" s="49"/>
      <c r="H30" s="49"/>
      <c r="I30" s="49"/>
      <c r="J30" s="45"/>
      <c r="K30" s="12"/>
      <c r="L30" s="18"/>
      <c r="M30" s="18"/>
      <c r="N30" s="18"/>
      <c r="O30" s="12"/>
      <c r="P30" s="37"/>
      <c r="Q30" s="49"/>
      <c r="R30" s="49"/>
      <c r="S30" s="49"/>
      <c r="T30" s="49"/>
      <c r="U30" s="49"/>
      <c r="V30" s="47"/>
      <c r="W30" s="47"/>
      <c r="X30" s="47"/>
      <c r="Y30" s="47"/>
    </row>
    <row r="31" spans="1:25" ht="27" customHeight="1">
      <c r="A31" s="1"/>
      <c r="B31" s="47"/>
      <c r="C31" s="48"/>
      <c r="D31" s="48"/>
      <c r="E31" s="49"/>
      <c r="F31" s="49"/>
      <c r="G31" s="49"/>
      <c r="H31" s="49"/>
      <c r="I31" s="49"/>
      <c r="J31" s="45"/>
      <c r="K31" s="12"/>
      <c r="L31" s="18"/>
      <c r="M31" s="18"/>
      <c r="N31" s="480" t="s">
        <v>179</v>
      </c>
      <c r="O31" s="480"/>
      <c r="P31" s="480"/>
      <c r="Q31" s="480"/>
      <c r="R31" s="480"/>
      <c r="S31" s="57"/>
      <c r="T31" s="57"/>
      <c r="U31" s="57"/>
      <c r="V31" s="58"/>
      <c r="W31" s="58"/>
      <c r="X31" s="58"/>
      <c r="Y31" s="58"/>
    </row>
    <row r="32" spans="1:25" ht="27" customHeight="1">
      <c r="A32" s="1"/>
      <c r="B32" s="47"/>
      <c r="C32" s="48"/>
      <c r="D32" s="48"/>
      <c r="E32" s="49"/>
      <c r="F32" s="49"/>
      <c r="G32" s="49"/>
      <c r="H32" s="49"/>
      <c r="I32" s="49"/>
      <c r="J32" s="45"/>
      <c r="K32" s="12"/>
      <c r="L32" s="18"/>
      <c r="M32" s="18"/>
      <c r="N32" s="480"/>
      <c r="O32" s="480"/>
      <c r="P32" s="480"/>
      <c r="Q32" s="480"/>
      <c r="R32" s="480"/>
      <c r="S32" s="57"/>
      <c r="T32" s="57"/>
      <c r="U32" s="57"/>
      <c r="V32" s="58"/>
      <c r="W32" s="58"/>
      <c r="X32" s="58"/>
      <c r="Y32" s="58"/>
    </row>
    <row r="33" spans="1:25" ht="27" customHeight="1">
      <c r="A33" s="1"/>
      <c r="B33" s="47"/>
      <c r="C33" s="48"/>
      <c r="D33" s="48"/>
      <c r="E33" s="49"/>
      <c r="F33" s="49"/>
      <c r="G33" s="49"/>
      <c r="H33" s="49"/>
      <c r="I33" s="49"/>
      <c r="J33" s="45"/>
      <c r="K33" s="12"/>
      <c r="L33" s="18"/>
      <c r="M33" s="18"/>
      <c r="N33" s="6"/>
      <c r="O33" s="12"/>
      <c r="P33" s="57"/>
      <c r="Q33" s="57"/>
      <c r="R33" s="57"/>
      <c r="S33" s="57"/>
      <c r="T33" s="57"/>
      <c r="U33" s="57"/>
      <c r="V33" s="58"/>
      <c r="W33" s="58"/>
      <c r="X33" s="58"/>
      <c r="Y33" s="58"/>
    </row>
    <row r="34" spans="1:25" ht="27" customHeight="1">
      <c r="B34" s="476" t="s">
        <v>25</v>
      </c>
      <c r="C34" s="476"/>
      <c r="D34" s="476"/>
      <c r="E34" s="478"/>
      <c r="F34" s="478"/>
      <c r="G34" s="478"/>
      <c r="H34" s="478"/>
      <c r="I34" s="478"/>
      <c r="J34" s="478"/>
      <c r="K34" s="478"/>
      <c r="M34" s="472">
        <v>1</v>
      </c>
      <c r="N34" s="340" t="s">
        <v>181</v>
      </c>
      <c r="O34" s="340"/>
      <c r="P34" s="340"/>
      <c r="Q34" s="340"/>
      <c r="R34" s="340"/>
      <c r="T34" s="472">
        <v>9</v>
      </c>
      <c r="U34" s="340" t="s">
        <v>181</v>
      </c>
      <c r="V34" s="340"/>
      <c r="W34" s="340"/>
      <c r="X34" s="340"/>
      <c r="Y34" s="340"/>
    </row>
    <row r="35" spans="1:25" ht="27" customHeight="1">
      <c r="B35" s="476"/>
      <c r="C35" s="476"/>
      <c r="D35" s="476"/>
      <c r="E35" s="478"/>
      <c r="F35" s="478"/>
      <c r="G35" s="478"/>
      <c r="H35" s="478"/>
      <c r="I35" s="478"/>
      <c r="J35" s="478"/>
      <c r="K35" s="478"/>
      <c r="M35" s="473"/>
      <c r="N35" s="485"/>
      <c r="O35" s="485"/>
      <c r="P35" s="485"/>
      <c r="Q35" s="485"/>
      <c r="R35" s="485"/>
      <c r="T35" s="473"/>
      <c r="U35" s="485"/>
      <c r="V35" s="485"/>
      <c r="W35" s="485"/>
      <c r="X35" s="485"/>
      <c r="Y35" s="485"/>
    </row>
    <row r="36" spans="1:25" ht="27" customHeight="1">
      <c r="B36" s="477"/>
      <c r="C36" s="477"/>
      <c r="D36" s="477"/>
      <c r="E36" s="479"/>
      <c r="F36" s="479"/>
      <c r="G36" s="479"/>
      <c r="H36" s="479"/>
      <c r="I36" s="479"/>
      <c r="J36" s="479"/>
      <c r="K36" s="479"/>
      <c r="M36" s="58"/>
      <c r="T36" s="47"/>
      <c r="X36" s="47"/>
    </row>
    <row r="37" spans="1:25" ht="27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472">
        <v>2</v>
      </c>
      <c r="N37" s="340" t="s">
        <v>181</v>
      </c>
      <c r="O37" s="340"/>
      <c r="P37" s="340"/>
      <c r="Q37" s="340"/>
      <c r="R37" s="340"/>
      <c r="T37" s="472">
        <v>10</v>
      </c>
      <c r="U37" s="340" t="s">
        <v>181</v>
      </c>
      <c r="V37" s="340"/>
      <c r="W37" s="340"/>
      <c r="X37" s="340"/>
      <c r="Y37" s="340"/>
    </row>
    <row r="38" spans="1:25" ht="27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73"/>
      <c r="N38" s="485"/>
      <c r="O38" s="485"/>
      <c r="P38" s="485"/>
      <c r="Q38" s="485"/>
      <c r="R38" s="485"/>
      <c r="T38" s="473"/>
      <c r="U38" s="485"/>
      <c r="V38" s="485"/>
      <c r="W38" s="485"/>
      <c r="X38" s="485"/>
      <c r="Y38" s="485"/>
    </row>
    <row r="39" spans="1:25" ht="27" customHeight="1">
      <c r="B39" s="476" t="s">
        <v>180</v>
      </c>
      <c r="C39" s="476"/>
      <c r="D39" s="476"/>
      <c r="E39" s="482"/>
      <c r="F39" s="482"/>
      <c r="G39" s="482"/>
      <c r="H39" s="482"/>
      <c r="I39" s="482"/>
      <c r="J39" s="482"/>
      <c r="K39" s="482"/>
      <c r="M39" s="58"/>
      <c r="T39" s="58"/>
      <c r="X39" s="47"/>
    </row>
    <row r="40" spans="1:25" ht="27" customHeight="1">
      <c r="B40" s="477"/>
      <c r="C40" s="477"/>
      <c r="D40" s="477"/>
      <c r="E40" s="483"/>
      <c r="F40" s="483"/>
      <c r="G40" s="483"/>
      <c r="H40" s="483"/>
      <c r="I40" s="483"/>
      <c r="J40" s="483"/>
      <c r="K40" s="483"/>
      <c r="M40" s="472">
        <v>3</v>
      </c>
      <c r="N40" s="340" t="s">
        <v>181</v>
      </c>
      <c r="O40" s="340"/>
      <c r="P40" s="340"/>
      <c r="Q40" s="340"/>
      <c r="R40" s="340"/>
      <c r="T40" s="472">
        <v>11</v>
      </c>
      <c r="U40" s="340" t="s">
        <v>181</v>
      </c>
      <c r="V40" s="340"/>
      <c r="W40" s="340"/>
      <c r="X40" s="340"/>
      <c r="Y40" s="340"/>
    </row>
    <row r="41" spans="1:25" ht="27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M41" s="473"/>
      <c r="N41" s="485"/>
      <c r="O41" s="485"/>
      <c r="P41" s="485"/>
      <c r="Q41" s="485"/>
      <c r="R41" s="485"/>
      <c r="T41" s="473"/>
      <c r="U41" s="485"/>
      <c r="V41" s="485"/>
      <c r="W41" s="485"/>
      <c r="X41" s="485"/>
      <c r="Y41" s="485"/>
    </row>
    <row r="42" spans="1:25" ht="27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M42" s="58"/>
      <c r="T42" s="58"/>
    </row>
    <row r="43" spans="1:25" ht="27" customHeight="1">
      <c r="B43" s="481" t="s">
        <v>28</v>
      </c>
      <c r="C43" s="481"/>
      <c r="D43" s="481"/>
      <c r="E43" s="482"/>
      <c r="F43" s="482"/>
      <c r="G43" s="482"/>
      <c r="H43" s="482"/>
      <c r="I43" s="482"/>
      <c r="J43" s="482"/>
      <c r="K43" s="482"/>
      <c r="M43" s="472">
        <v>4</v>
      </c>
      <c r="N43" s="340" t="s">
        <v>181</v>
      </c>
      <c r="O43" s="340"/>
      <c r="P43" s="340"/>
      <c r="Q43" s="340"/>
      <c r="R43" s="340"/>
      <c r="T43" s="472">
        <v>12</v>
      </c>
      <c r="U43" s="340" t="s">
        <v>181</v>
      </c>
      <c r="V43" s="340"/>
      <c r="W43" s="340"/>
      <c r="X43" s="340"/>
      <c r="Y43" s="340"/>
    </row>
    <row r="44" spans="1:25" ht="27" customHeight="1">
      <c r="B44" s="484"/>
      <c r="C44" s="484"/>
      <c r="D44" s="484"/>
      <c r="E44" s="483"/>
      <c r="F44" s="483"/>
      <c r="G44" s="483"/>
      <c r="H44" s="483"/>
      <c r="I44" s="483"/>
      <c r="J44" s="483"/>
      <c r="K44" s="483"/>
      <c r="M44" s="473"/>
      <c r="N44" s="485"/>
      <c r="O44" s="485"/>
      <c r="P44" s="485"/>
      <c r="Q44" s="485"/>
      <c r="R44" s="485"/>
      <c r="T44" s="473"/>
      <c r="U44" s="485"/>
      <c r="V44" s="485"/>
      <c r="W44" s="485"/>
      <c r="X44" s="485"/>
      <c r="Y44" s="485"/>
    </row>
    <row r="45" spans="1:25" ht="27" customHeight="1">
      <c r="B45" s="125"/>
      <c r="C45" s="125"/>
      <c r="D45" s="125"/>
      <c r="E45" s="79"/>
      <c r="F45" s="79"/>
      <c r="G45" s="79"/>
      <c r="H45" s="79"/>
      <c r="I45" s="79"/>
      <c r="J45" s="79"/>
      <c r="K45" s="79"/>
      <c r="M45" s="58"/>
      <c r="T45" s="58"/>
    </row>
    <row r="46" spans="1:25" ht="27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M46" s="472">
        <v>5</v>
      </c>
      <c r="N46" s="340" t="s">
        <v>181</v>
      </c>
      <c r="O46" s="340"/>
      <c r="P46" s="340"/>
      <c r="Q46" s="340"/>
      <c r="R46" s="340"/>
      <c r="T46" s="472">
        <v>13</v>
      </c>
      <c r="U46" s="340" t="s">
        <v>181</v>
      </c>
      <c r="V46" s="340"/>
      <c r="W46" s="340"/>
      <c r="X46" s="340"/>
      <c r="Y46" s="340"/>
    </row>
    <row r="47" spans="1:25" ht="27" customHeight="1">
      <c r="B47" s="481" t="s">
        <v>28</v>
      </c>
      <c r="C47" s="481"/>
      <c r="D47" s="481"/>
      <c r="E47" s="482"/>
      <c r="F47" s="482"/>
      <c r="G47" s="482"/>
      <c r="H47" s="482"/>
      <c r="I47" s="482"/>
      <c r="J47" s="482"/>
      <c r="K47" s="482"/>
      <c r="M47" s="473"/>
      <c r="N47" s="485"/>
      <c r="O47" s="485"/>
      <c r="P47" s="485"/>
      <c r="Q47" s="485"/>
      <c r="R47" s="485"/>
      <c r="T47" s="473"/>
      <c r="U47" s="485"/>
      <c r="V47" s="485"/>
      <c r="W47" s="485"/>
      <c r="X47" s="485"/>
      <c r="Y47" s="485"/>
    </row>
    <row r="48" spans="1:25" ht="27" customHeight="1">
      <c r="B48" s="484"/>
      <c r="C48" s="484"/>
      <c r="D48" s="484"/>
      <c r="E48" s="483"/>
      <c r="F48" s="483"/>
      <c r="G48" s="483"/>
      <c r="H48" s="483"/>
      <c r="I48" s="483"/>
      <c r="J48" s="483"/>
      <c r="K48" s="483"/>
      <c r="M48" s="58"/>
      <c r="T48" s="58"/>
    </row>
    <row r="49" spans="2:25" ht="27" customHeight="1">
      <c r="B49" s="122"/>
      <c r="C49" s="123"/>
      <c r="D49" s="123"/>
      <c r="M49" s="472">
        <v>6</v>
      </c>
      <c r="N49" s="340" t="s">
        <v>181</v>
      </c>
      <c r="O49" s="340"/>
      <c r="P49" s="340"/>
      <c r="Q49" s="340"/>
      <c r="R49" s="340"/>
      <c r="T49" s="472">
        <v>14</v>
      </c>
      <c r="U49" s="340" t="s">
        <v>181</v>
      </c>
      <c r="V49" s="340"/>
      <c r="W49" s="340"/>
      <c r="X49" s="340"/>
      <c r="Y49" s="340"/>
    </row>
    <row r="50" spans="2:25" ht="27" customHeight="1">
      <c r="B50" s="124"/>
      <c r="C50" s="124"/>
      <c r="D50" s="124"/>
      <c r="M50" s="473"/>
      <c r="N50" s="485"/>
      <c r="O50" s="485"/>
      <c r="P50" s="485"/>
      <c r="Q50" s="485"/>
      <c r="R50" s="485"/>
      <c r="T50" s="473"/>
      <c r="U50" s="485"/>
      <c r="V50" s="485"/>
      <c r="W50" s="485"/>
      <c r="X50" s="485"/>
      <c r="Y50" s="485"/>
    </row>
    <row r="51" spans="2:25" ht="27" customHeight="1">
      <c r="B51" s="124"/>
      <c r="C51" s="124"/>
      <c r="D51" s="124"/>
      <c r="M51" s="58"/>
      <c r="T51" s="58"/>
    </row>
    <row r="52" spans="2:25" ht="27" customHeight="1">
      <c r="B52" s="122"/>
      <c r="C52" s="122"/>
      <c r="D52" s="122"/>
      <c r="M52" s="472">
        <v>7</v>
      </c>
      <c r="N52" s="340" t="s">
        <v>181</v>
      </c>
      <c r="O52" s="340"/>
      <c r="P52" s="340"/>
      <c r="Q52" s="340"/>
      <c r="R52" s="340"/>
      <c r="T52" s="472">
        <v>15</v>
      </c>
      <c r="U52" s="340" t="s">
        <v>181</v>
      </c>
      <c r="V52" s="340"/>
      <c r="W52" s="340"/>
      <c r="X52" s="340"/>
      <c r="Y52" s="340"/>
    </row>
    <row r="53" spans="2:25" ht="27" customHeight="1">
      <c r="M53" s="473"/>
      <c r="N53" s="485"/>
      <c r="O53" s="485"/>
      <c r="P53" s="485"/>
      <c r="Q53" s="485"/>
      <c r="R53" s="485"/>
      <c r="T53" s="473"/>
      <c r="U53" s="485"/>
      <c r="V53" s="485"/>
      <c r="W53" s="485"/>
      <c r="X53" s="485"/>
      <c r="Y53" s="485"/>
    </row>
    <row r="54" spans="2:25" ht="27" customHeight="1">
      <c r="M54" s="58"/>
      <c r="T54" s="58"/>
    </row>
    <row r="55" spans="2:25" ht="27" customHeight="1">
      <c r="B55" s="122"/>
      <c r="C55" s="122"/>
      <c r="D55" s="122"/>
      <c r="M55" s="472">
        <v>8</v>
      </c>
      <c r="N55" s="340" t="s">
        <v>181</v>
      </c>
      <c r="O55" s="340"/>
      <c r="P55" s="340"/>
      <c r="Q55" s="340"/>
      <c r="R55" s="340"/>
      <c r="T55" s="472">
        <v>16</v>
      </c>
      <c r="U55" s="340" t="s">
        <v>181</v>
      </c>
      <c r="V55" s="340"/>
      <c r="W55" s="340"/>
      <c r="X55" s="340"/>
      <c r="Y55" s="340"/>
    </row>
    <row r="56" spans="2:25" ht="27" customHeight="1">
      <c r="B56" s="481"/>
      <c r="C56" s="481"/>
      <c r="D56" s="481"/>
      <c r="E56" s="478"/>
      <c r="F56" s="478"/>
      <c r="G56" s="478"/>
      <c r="H56" s="478"/>
      <c r="I56" s="478"/>
      <c r="J56" s="478"/>
      <c r="K56" s="478"/>
      <c r="M56" s="473"/>
      <c r="N56" s="485"/>
      <c r="O56" s="485"/>
      <c r="P56" s="485"/>
      <c r="Q56" s="485"/>
      <c r="R56" s="485"/>
      <c r="T56" s="473"/>
      <c r="U56" s="485"/>
      <c r="V56" s="485"/>
      <c r="W56" s="485"/>
      <c r="X56" s="485"/>
      <c r="Y56" s="485"/>
    </row>
    <row r="57" spans="2:25" ht="27" customHeight="1">
      <c r="B57" s="481"/>
      <c r="C57" s="481"/>
      <c r="D57" s="481"/>
      <c r="E57" s="478"/>
      <c r="F57" s="478"/>
      <c r="G57" s="478"/>
      <c r="H57" s="478"/>
      <c r="I57" s="478"/>
      <c r="J57" s="478"/>
      <c r="K57" s="478"/>
      <c r="N57" s="58"/>
      <c r="U57" s="58"/>
    </row>
  </sheetData>
  <mergeCells count="66">
    <mergeCell ref="A22:B22"/>
    <mergeCell ref="U55:Y56"/>
    <mergeCell ref="U52:Y53"/>
    <mergeCell ref="U34:Y35"/>
    <mergeCell ref="N43:R44"/>
    <mergeCell ref="N46:R47"/>
    <mergeCell ref="N49:R50"/>
    <mergeCell ref="N52:R53"/>
    <mergeCell ref="N55:R56"/>
    <mergeCell ref="U37:Y38"/>
    <mergeCell ref="U40:Y41"/>
    <mergeCell ref="U43:Y44"/>
    <mergeCell ref="U46:Y47"/>
    <mergeCell ref="U49:Y50"/>
    <mergeCell ref="M40:M41"/>
    <mergeCell ref="N37:R38"/>
    <mergeCell ref="A23:A24"/>
    <mergeCell ref="M37:M38"/>
    <mergeCell ref="M34:M35"/>
    <mergeCell ref="N34:R35"/>
    <mergeCell ref="T37:T38"/>
    <mergeCell ref="T40:T41"/>
    <mergeCell ref="M55:M56"/>
    <mergeCell ref="M52:M53"/>
    <mergeCell ref="M49:M50"/>
    <mergeCell ref="M46:M47"/>
    <mergeCell ref="M43:M44"/>
    <mergeCell ref="N40:R41"/>
    <mergeCell ref="T55:T56"/>
    <mergeCell ref="T52:T53"/>
    <mergeCell ref="T49:T50"/>
    <mergeCell ref="T46:T47"/>
    <mergeCell ref="T43:T44"/>
    <mergeCell ref="B56:D57"/>
    <mergeCell ref="E56:K57"/>
    <mergeCell ref="E47:K48"/>
    <mergeCell ref="B39:D40"/>
    <mergeCell ref="E39:K40"/>
    <mergeCell ref="B43:D44"/>
    <mergeCell ref="E43:K44"/>
    <mergeCell ref="B47:D48"/>
    <mergeCell ref="V23:Y24"/>
    <mergeCell ref="T34:T35"/>
    <mergeCell ref="B23:B24"/>
    <mergeCell ref="C23:D24"/>
    <mergeCell ref="E23:I24"/>
    <mergeCell ref="J23:J24"/>
    <mergeCell ref="K23:K24"/>
    <mergeCell ref="B34:D36"/>
    <mergeCell ref="E34:K36"/>
    <mergeCell ref="N31:R32"/>
    <mergeCell ref="O23:O24"/>
    <mergeCell ref="P23:P24"/>
    <mergeCell ref="Q23:U24"/>
    <mergeCell ref="R1:Y1"/>
    <mergeCell ref="F8:G8"/>
    <mergeCell ref="F9:G16"/>
    <mergeCell ref="B21:D21"/>
    <mergeCell ref="F17:G17"/>
    <mergeCell ref="O1:Q1"/>
    <mergeCell ref="V21:Y21"/>
    <mergeCell ref="S8:T8"/>
    <mergeCell ref="S9:T16"/>
    <mergeCell ref="L6:N6"/>
    <mergeCell ref="L7:N7"/>
    <mergeCell ref="S17:T17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P144"/>
  <sheetViews>
    <sheetView showGridLines="0" view="pageBreakPreview" zoomScaleNormal="100" zoomScaleSheetLayoutView="100" workbookViewId="0">
      <selection sqref="A1:AP1"/>
    </sheetView>
  </sheetViews>
  <sheetFormatPr defaultRowHeight="13.2"/>
  <cols>
    <col min="1" max="1" width="4.109375" style="17" customWidth="1"/>
    <col min="2" max="2" width="1.6640625" customWidth="1"/>
    <col min="3" max="3" width="28.21875" style="123" customWidth="1"/>
    <col min="4" max="4" width="2.77734375" customWidth="1"/>
    <col min="5" max="5" width="2.6640625" customWidth="1"/>
    <col min="6" max="7" width="1.6640625" customWidth="1"/>
    <col min="8" max="35" width="2.6640625" customWidth="1"/>
    <col min="36" max="37" width="1.6640625" customWidth="1"/>
    <col min="38" max="39" width="2.6640625" customWidth="1"/>
    <col min="40" max="40" width="28.21875" customWidth="1"/>
    <col min="41" max="41" width="1.6640625" customWidth="1"/>
    <col min="42" max="42" width="4.109375" style="17" customWidth="1"/>
    <col min="264" max="264" width="7.109375" customWidth="1"/>
    <col min="265" max="265" width="2.6640625" customWidth="1"/>
    <col min="266" max="268" width="8.6640625" customWidth="1"/>
    <col min="269" max="269" width="4.6640625" customWidth="1"/>
    <col min="270" max="270" width="2.33203125" customWidth="1"/>
    <col min="271" max="271" width="4.6640625" customWidth="1"/>
    <col min="272" max="272" width="2.88671875" customWidth="1"/>
    <col min="273" max="273" width="3.33203125" customWidth="1"/>
    <col min="274" max="275" width="4.6640625" customWidth="1"/>
    <col min="276" max="276" width="1.88671875" customWidth="1"/>
    <col min="277" max="277" width="2.44140625" customWidth="1"/>
    <col min="278" max="278" width="3.109375" customWidth="1"/>
    <col min="279" max="279" width="2.33203125" customWidth="1"/>
    <col min="280" max="281" width="4.6640625" customWidth="1"/>
    <col min="282" max="282" width="2.33203125" customWidth="1"/>
    <col min="283" max="283" width="3.109375" customWidth="1"/>
    <col min="284" max="284" width="2.88671875" customWidth="1"/>
    <col min="285" max="285" width="2.109375" customWidth="1"/>
    <col min="286" max="287" width="4.6640625" customWidth="1"/>
    <col min="288" max="288" width="3.33203125" customWidth="1"/>
    <col min="289" max="289" width="2.88671875" customWidth="1"/>
    <col min="290" max="290" width="4.6640625" customWidth="1"/>
    <col min="291" max="291" width="2.88671875" customWidth="1"/>
    <col min="292" max="292" width="4.6640625" customWidth="1"/>
    <col min="293" max="295" width="8.6640625" customWidth="1"/>
    <col min="296" max="296" width="2.6640625" customWidth="1"/>
    <col min="297" max="297" width="7.88671875" customWidth="1"/>
    <col min="520" max="520" width="7.109375" customWidth="1"/>
    <col min="521" max="521" width="2.6640625" customWidth="1"/>
    <col min="522" max="524" width="8.6640625" customWidth="1"/>
    <col min="525" max="525" width="4.6640625" customWidth="1"/>
    <col min="526" max="526" width="2.33203125" customWidth="1"/>
    <col min="527" max="527" width="4.6640625" customWidth="1"/>
    <col min="528" max="528" width="2.88671875" customWidth="1"/>
    <col min="529" max="529" width="3.33203125" customWidth="1"/>
    <col min="530" max="531" width="4.6640625" customWidth="1"/>
    <col min="532" max="532" width="1.88671875" customWidth="1"/>
    <col min="533" max="533" width="2.44140625" customWidth="1"/>
    <col min="534" max="534" width="3.109375" customWidth="1"/>
    <col min="535" max="535" width="2.33203125" customWidth="1"/>
    <col min="536" max="537" width="4.6640625" customWidth="1"/>
    <col min="538" max="538" width="2.33203125" customWidth="1"/>
    <col min="539" max="539" width="3.109375" customWidth="1"/>
    <col min="540" max="540" width="2.88671875" customWidth="1"/>
    <col min="541" max="541" width="2.109375" customWidth="1"/>
    <col min="542" max="543" width="4.6640625" customWidth="1"/>
    <col min="544" max="544" width="3.33203125" customWidth="1"/>
    <col min="545" max="545" width="2.88671875" customWidth="1"/>
    <col min="546" max="546" width="4.6640625" customWidth="1"/>
    <col min="547" max="547" width="2.88671875" customWidth="1"/>
    <col min="548" max="548" width="4.6640625" customWidth="1"/>
    <col min="549" max="551" width="8.6640625" customWidth="1"/>
    <col min="552" max="552" width="2.6640625" customWidth="1"/>
    <col min="553" max="553" width="7.88671875" customWidth="1"/>
    <col min="776" max="776" width="7.109375" customWidth="1"/>
    <col min="777" max="777" width="2.6640625" customWidth="1"/>
    <col min="778" max="780" width="8.6640625" customWidth="1"/>
    <col min="781" max="781" width="4.6640625" customWidth="1"/>
    <col min="782" max="782" width="2.33203125" customWidth="1"/>
    <col min="783" max="783" width="4.6640625" customWidth="1"/>
    <col min="784" max="784" width="2.88671875" customWidth="1"/>
    <col min="785" max="785" width="3.33203125" customWidth="1"/>
    <col min="786" max="787" width="4.6640625" customWidth="1"/>
    <col min="788" max="788" width="1.88671875" customWidth="1"/>
    <col min="789" max="789" width="2.44140625" customWidth="1"/>
    <col min="790" max="790" width="3.109375" customWidth="1"/>
    <col min="791" max="791" width="2.33203125" customWidth="1"/>
    <col min="792" max="793" width="4.6640625" customWidth="1"/>
    <col min="794" max="794" width="2.33203125" customWidth="1"/>
    <col min="795" max="795" width="3.109375" customWidth="1"/>
    <col min="796" max="796" width="2.88671875" customWidth="1"/>
    <col min="797" max="797" width="2.109375" customWidth="1"/>
    <col min="798" max="799" width="4.6640625" customWidth="1"/>
    <col min="800" max="800" width="3.33203125" customWidth="1"/>
    <col min="801" max="801" width="2.88671875" customWidth="1"/>
    <col min="802" max="802" width="4.6640625" customWidth="1"/>
    <col min="803" max="803" width="2.88671875" customWidth="1"/>
    <col min="804" max="804" width="4.6640625" customWidth="1"/>
    <col min="805" max="807" width="8.6640625" customWidth="1"/>
    <col min="808" max="808" width="2.6640625" customWidth="1"/>
    <col min="809" max="809" width="7.88671875" customWidth="1"/>
    <col min="1032" max="1032" width="7.109375" customWidth="1"/>
    <col min="1033" max="1033" width="2.6640625" customWidth="1"/>
    <col min="1034" max="1036" width="8.6640625" customWidth="1"/>
    <col min="1037" max="1037" width="4.6640625" customWidth="1"/>
    <col min="1038" max="1038" width="2.33203125" customWidth="1"/>
    <col min="1039" max="1039" width="4.6640625" customWidth="1"/>
    <col min="1040" max="1040" width="2.88671875" customWidth="1"/>
    <col min="1041" max="1041" width="3.33203125" customWidth="1"/>
    <col min="1042" max="1043" width="4.6640625" customWidth="1"/>
    <col min="1044" max="1044" width="1.88671875" customWidth="1"/>
    <col min="1045" max="1045" width="2.44140625" customWidth="1"/>
    <col min="1046" max="1046" width="3.109375" customWidth="1"/>
    <col min="1047" max="1047" width="2.33203125" customWidth="1"/>
    <col min="1048" max="1049" width="4.6640625" customWidth="1"/>
    <col min="1050" max="1050" width="2.33203125" customWidth="1"/>
    <col min="1051" max="1051" width="3.109375" customWidth="1"/>
    <col min="1052" max="1052" width="2.88671875" customWidth="1"/>
    <col min="1053" max="1053" width="2.109375" customWidth="1"/>
    <col min="1054" max="1055" width="4.6640625" customWidth="1"/>
    <col min="1056" max="1056" width="3.33203125" customWidth="1"/>
    <col min="1057" max="1057" width="2.88671875" customWidth="1"/>
    <col min="1058" max="1058" width="4.6640625" customWidth="1"/>
    <col min="1059" max="1059" width="2.88671875" customWidth="1"/>
    <col min="1060" max="1060" width="4.6640625" customWidth="1"/>
    <col min="1061" max="1063" width="8.6640625" customWidth="1"/>
    <col min="1064" max="1064" width="2.6640625" customWidth="1"/>
    <col min="1065" max="1065" width="7.88671875" customWidth="1"/>
    <col min="1288" max="1288" width="7.109375" customWidth="1"/>
    <col min="1289" max="1289" width="2.6640625" customWidth="1"/>
    <col min="1290" max="1292" width="8.6640625" customWidth="1"/>
    <col min="1293" max="1293" width="4.6640625" customWidth="1"/>
    <col min="1294" max="1294" width="2.33203125" customWidth="1"/>
    <col min="1295" max="1295" width="4.6640625" customWidth="1"/>
    <col min="1296" max="1296" width="2.88671875" customWidth="1"/>
    <col min="1297" max="1297" width="3.33203125" customWidth="1"/>
    <col min="1298" max="1299" width="4.6640625" customWidth="1"/>
    <col min="1300" max="1300" width="1.88671875" customWidth="1"/>
    <col min="1301" max="1301" width="2.44140625" customWidth="1"/>
    <col min="1302" max="1302" width="3.109375" customWidth="1"/>
    <col min="1303" max="1303" width="2.33203125" customWidth="1"/>
    <col min="1304" max="1305" width="4.6640625" customWidth="1"/>
    <col min="1306" max="1306" width="2.33203125" customWidth="1"/>
    <col min="1307" max="1307" width="3.109375" customWidth="1"/>
    <col min="1308" max="1308" width="2.88671875" customWidth="1"/>
    <col min="1309" max="1309" width="2.109375" customWidth="1"/>
    <col min="1310" max="1311" width="4.6640625" customWidth="1"/>
    <col min="1312" max="1312" width="3.33203125" customWidth="1"/>
    <col min="1313" max="1313" width="2.88671875" customWidth="1"/>
    <col min="1314" max="1314" width="4.6640625" customWidth="1"/>
    <col min="1315" max="1315" width="2.88671875" customWidth="1"/>
    <col min="1316" max="1316" width="4.6640625" customWidth="1"/>
    <col min="1317" max="1319" width="8.6640625" customWidth="1"/>
    <col min="1320" max="1320" width="2.6640625" customWidth="1"/>
    <col min="1321" max="1321" width="7.88671875" customWidth="1"/>
    <col min="1544" max="1544" width="7.109375" customWidth="1"/>
    <col min="1545" max="1545" width="2.6640625" customWidth="1"/>
    <col min="1546" max="1548" width="8.6640625" customWidth="1"/>
    <col min="1549" max="1549" width="4.6640625" customWidth="1"/>
    <col min="1550" max="1550" width="2.33203125" customWidth="1"/>
    <col min="1551" max="1551" width="4.6640625" customWidth="1"/>
    <col min="1552" max="1552" width="2.88671875" customWidth="1"/>
    <col min="1553" max="1553" width="3.33203125" customWidth="1"/>
    <col min="1554" max="1555" width="4.6640625" customWidth="1"/>
    <col min="1556" max="1556" width="1.88671875" customWidth="1"/>
    <col min="1557" max="1557" width="2.44140625" customWidth="1"/>
    <col min="1558" max="1558" width="3.109375" customWidth="1"/>
    <col min="1559" max="1559" width="2.33203125" customWidth="1"/>
    <col min="1560" max="1561" width="4.6640625" customWidth="1"/>
    <col min="1562" max="1562" width="2.33203125" customWidth="1"/>
    <col min="1563" max="1563" width="3.109375" customWidth="1"/>
    <col min="1564" max="1564" width="2.88671875" customWidth="1"/>
    <col min="1565" max="1565" width="2.109375" customWidth="1"/>
    <col min="1566" max="1567" width="4.6640625" customWidth="1"/>
    <col min="1568" max="1568" width="3.33203125" customWidth="1"/>
    <col min="1569" max="1569" width="2.88671875" customWidth="1"/>
    <col min="1570" max="1570" width="4.6640625" customWidth="1"/>
    <col min="1571" max="1571" width="2.88671875" customWidth="1"/>
    <col min="1572" max="1572" width="4.6640625" customWidth="1"/>
    <col min="1573" max="1575" width="8.6640625" customWidth="1"/>
    <col min="1576" max="1576" width="2.6640625" customWidth="1"/>
    <col min="1577" max="1577" width="7.88671875" customWidth="1"/>
    <col min="1800" max="1800" width="7.109375" customWidth="1"/>
    <col min="1801" max="1801" width="2.6640625" customWidth="1"/>
    <col min="1802" max="1804" width="8.6640625" customWidth="1"/>
    <col min="1805" max="1805" width="4.6640625" customWidth="1"/>
    <col min="1806" max="1806" width="2.33203125" customWidth="1"/>
    <col min="1807" max="1807" width="4.6640625" customWidth="1"/>
    <col min="1808" max="1808" width="2.88671875" customWidth="1"/>
    <col min="1809" max="1809" width="3.33203125" customWidth="1"/>
    <col min="1810" max="1811" width="4.6640625" customWidth="1"/>
    <col min="1812" max="1812" width="1.88671875" customWidth="1"/>
    <col min="1813" max="1813" width="2.44140625" customWidth="1"/>
    <col min="1814" max="1814" width="3.109375" customWidth="1"/>
    <col min="1815" max="1815" width="2.33203125" customWidth="1"/>
    <col min="1816" max="1817" width="4.6640625" customWidth="1"/>
    <col min="1818" max="1818" width="2.33203125" customWidth="1"/>
    <col min="1819" max="1819" width="3.109375" customWidth="1"/>
    <col min="1820" max="1820" width="2.88671875" customWidth="1"/>
    <col min="1821" max="1821" width="2.109375" customWidth="1"/>
    <col min="1822" max="1823" width="4.6640625" customWidth="1"/>
    <col min="1824" max="1824" width="3.33203125" customWidth="1"/>
    <col min="1825" max="1825" width="2.88671875" customWidth="1"/>
    <col min="1826" max="1826" width="4.6640625" customWidth="1"/>
    <col min="1827" max="1827" width="2.88671875" customWidth="1"/>
    <col min="1828" max="1828" width="4.6640625" customWidth="1"/>
    <col min="1829" max="1831" width="8.6640625" customWidth="1"/>
    <col min="1832" max="1832" width="2.6640625" customWidth="1"/>
    <col min="1833" max="1833" width="7.88671875" customWidth="1"/>
    <col min="2056" max="2056" width="7.109375" customWidth="1"/>
    <col min="2057" max="2057" width="2.6640625" customWidth="1"/>
    <col min="2058" max="2060" width="8.6640625" customWidth="1"/>
    <col min="2061" max="2061" width="4.6640625" customWidth="1"/>
    <col min="2062" max="2062" width="2.33203125" customWidth="1"/>
    <col min="2063" max="2063" width="4.6640625" customWidth="1"/>
    <col min="2064" max="2064" width="2.88671875" customWidth="1"/>
    <col min="2065" max="2065" width="3.33203125" customWidth="1"/>
    <col min="2066" max="2067" width="4.6640625" customWidth="1"/>
    <col min="2068" max="2068" width="1.88671875" customWidth="1"/>
    <col min="2069" max="2069" width="2.44140625" customWidth="1"/>
    <col min="2070" max="2070" width="3.109375" customWidth="1"/>
    <col min="2071" max="2071" width="2.33203125" customWidth="1"/>
    <col min="2072" max="2073" width="4.6640625" customWidth="1"/>
    <col min="2074" max="2074" width="2.33203125" customWidth="1"/>
    <col min="2075" max="2075" width="3.109375" customWidth="1"/>
    <col min="2076" max="2076" width="2.88671875" customWidth="1"/>
    <col min="2077" max="2077" width="2.109375" customWidth="1"/>
    <col min="2078" max="2079" width="4.6640625" customWidth="1"/>
    <col min="2080" max="2080" width="3.33203125" customWidth="1"/>
    <col min="2081" max="2081" width="2.88671875" customWidth="1"/>
    <col min="2082" max="2082" width="4.6640625" customWidth="1"/>
    <col min="2083" max="2083" width="2.88671875" customWidth="1"/>
    <col min="2084" max="2084" width="4.6640625" customWidth="1"/>
    <col min="2085" max="2087" width="8.6640625" customWidth="1"/>
    <col min="2088" max="2088" width="2.6640625" customWidth="1"/>
    <col min="2089" max="2089" width="7.88671875" customWidth="1"/>
    <col min="2312" max="2312" width="7.109375" customWidth="1"/>
    <col min="2313" max="2313" width="2.6640625" customWidth="1"/>
    <col min="2314" max="2316" width="8.6640625" customWidth="1"/>
    <col min="2317" max="2317" width="4.6640625" customWidth="1"/>
    <col min="2318" max="2318" width="2.33203125" customWidth="1"/>
    <col min="2319" max="2319" width="4.6640625" customWidth="1"/>
    <col min="2320" max="2320" width="2.88671875" customWidth="1"/>
    <col min="2321" max="2321" width="3.33203125" customWidth="1"/>
    <col min="2322" max="2323" width="4.6640625" customWidth="1"/>
    <col min="2324" max="2324" width="1.88671875" customWidth="1"/>
    <col min="2325" max="2325" width="2.44140625" customWidth="1"/>
    <col min="2326" max="2326" width="3.109375" customWidth="1"/>
    <col min="2327" max="2327" width="2.33203125" customWidth="1"/>
    <col min="2328" max="2329" width="4.6640625" customWidth="1"/>
    <col min="2330" max="2330" width="2.33203125" customWidth="1"/>
    <col min="2331" max="2331" width="3.109375" customWidth="1"/>
    <col min="2332" max="2332" width="2.88671875" customWidth="1"/>
    <col min="2333" max="2333" width="2.109375" customWidth="1"/>
    <col min="2334" max="2335" width="4.6640625" customWidth="1"/>
    <col min="2336" max="2336" width="3.33203125" customWidth="1"/>
    <col min="2337" max="2337" width="2.88671875" customWidth="1"/>
    <col min="2338" max="2338" width="4.6640625" customWidth="1"/>
    <col min="2339" max="2339" width="2.88671875" customWidth="1"/>
    <col min="2340" max="2340" width="4.6640625" customWidth="1"/>
    <col min="2341" max="2343" width="8.6640625" customWidth="1"/>
    <col min="2344" max="2344" width="2.6640625" customWidth="1"/>
    <col min="2345" max="2345" width="7.88671875" customWidth="1"/>
    <col min="2568" max="2568" width="7.109375" customWidth="1"/>
    <col min="2569" max="2569" width="2.6640625" customWidth="1"/>
    <col min="2570" max="2572" width="8.6640625" customWidth="1"/>
    <col min="2573" max="2573" width="4.6640625" customWidth="1"/>
    <col min="2574" max="2574" width="2.33203125" customWidth="1"/>
    <col min="2575" max="2575" width="4.6640625" customWidth="1"/>
    <col min="2576" max="2576" width="2.88671875" customWidth="1"/>
    <col min="2577" max="2577" width="3.33203125" customWidth="1"/>
    <col min="2578" max="2579" width="4.6640625" customWidth="1"/>
    <col min="2580" max="2580" width="1.88671875" customWidth="1"/>
    <col min="2581" max="2581" width="2.44140625" customWidth="1"/>
    <col min="2582" max="2582" width="3.109375" customWidth="1"/>
    <col min="2583" max="2583" width="2.33203125" customWidth="1"/>
    <col min="2584" max="2585" width="4.6640625" customWidth="1"/>
    <col min="2586" max="2586" width="2.33203125" customWidth="1"/>
    <col min="2587" max="2587" width="3.109375" customWidth="1"/>
    <col min="2588" max="2588" width="2.88671875" customWidth="1"/>
    <col min="2589" max="2589" width="2.109375" customWidth="1"/>
    <col min="2590" max="2591" width="4.6640625" customWidth="1"/>
    <col min="2592" max="2592" width="3.33203125" customWidth="1"/>
    <col min="2593" max="2593" width="2.88671875" customWidth="1"/>
    <col min="2594" max="2594" width="4.6640625" customWidth="1"/>
    <col min="2595" max="2595" width="2.88671875" customWidth="1"/>
    <col min="2596" max="2596" width="4.6640625" customWidth="1"/>
    <col min="2597" max="2599" width="8.6640625" customWidth="1"/>
    <col min="2600" max="2600" width="2.6640625" customWidth="1"/>
    <col min="2601" max="2601" width="7.88671875" customWidth="1"/>
    <col min="2824" max="2824" width="7.109375" customWidth="1"/>
    <col min="2825" max="2825" width="2.6640625" customWidth="1"/>
    <col min="2826" max="2828" width="8.6640625" customWidth="1"/>
    <col min="2829" max="2829" width="4.6640625" customWidth="1"/>
    <col min="2830" max="2830" width="2.33203125" customWidth="1"/>
    <col min="2831" max="2831" width="4.6640625" customWidth="1"/>
    <col min="2832" max="2832" width="2.88671875" customWidth="1"/>
    <col min="2833" max="2833" width="3.33203125" customWidth="1"/>
    <col min="2834" max="2835" width="4.6640625" customWidth="1"/>
    <col min="2836" max="2836" width="1.88671875" customWidth="1"/>
    <col min="2837" max="2837" width="2.44140625" customWidth="1"/>
    <col min="2838" max="2838" width="3.109375" customWidth="1"/>
    <col min="2839" max="2839" width="2.33203125" customWidth="1"/>
    <col min="2840" max="2841" width="4.6640625" customWidth="1"/>
    <col min="2842" max="2842" width="2.33203125" customWidth="1"/>
    <col min="2843" max="2843" width="3.109375" customWidth="1"/>
    <col min="2844" max="2844" width="2.88671875" customWidth="1"/>
    <col min="2845" max="2845" width="2.109375" customWidth="1"/>
    <col min="2846" max="2847" width="4.6640625" customWidth="1"/>
    <col min="2848" max="2848" width="3.33203125" customWidth="1"/>
    <col min="2849" max="2849" width="2.88671875" customWidth="1"/>
    <col min="2850" max="2850" width="4.6640625" customWidth="1"/>
    <col min="2851" max="2851" width="2.88671875" customWidth="1"/>
    <col min="2852" max="2852" width="4.6640625" customWidth="1"/>
    <col min="2853" max="2855" width="8.6640625" customWidth="1"/>
    <col min="2856" max="2856" width="2.6640625" customWidth="1"/>
    <col min="2857" max="2857" width="7.88671875" customWidth="1"/>
    <col min="3080" max="3080" width="7.109375" customWidth="1"/>
    <col min="3081" max="3081" width="2.6640625" customWidth="1"/>
    <col min="3082" max="3084" width="8.6640625" customWidth="1"/>
    <col min="3085" max="3085" width="4.6640625" customWidth="1"/>
    <col min="3086" max="3086" width="2.33203125" customWidth="1"/>
    <col min="3087" max="3087" width="4.6640625" customWidth="1"/>
    <col min="3088" max="3088" width="2.88671875" customWidth="1"/>
    <col min="3089" max="3089" width="3.33203125" customWidth="1"/>
    <col min="3090" max="3091" width="4.6640625" customWidth="1"/>
    <col min="3092" max="3092" width="1.88671875" customWidth="1"/>
    <col min="3093" max="3093" width="2.44140625" customWidth="1"/>
    <col min="3094" max="3094" width="3.109375" customWidth="1"/>
    <col min="3095" max="3095" width="2.33203125" customWidth="1"/>
    <col min="3096" max="3097" width="4.6640625" customWidth="1"/>
    <col min="3098" max="3098" width="2.33203125" customWidth="1"/>
    <col min="3099" max="3099" width="3.109375" customWidth="1"/>
    <col min="3100" max="3100" width="2.88671875" customWidth="1"/>
    <col min="3101" max="3101" width="2.109375" customWidth="1"/>
    <col min="3102" max="3103" width="4.6640625" customWidth="1"/>
    <col min="3104" max="3104" width="3.33203125" customWidth="1"/>
    <col min="3105" max="3105" width="2.88671875" customWidth="1"/>
    <col min="3106" max="3106" width="4.6640625" customWidth="1"/>
    <col min="3107" max="3107" width="2.88671875" customWidth="1"/>
    <col min="3108" max="3108" width="4.6640625" customWidth="1"/>
    <col min="3109" max="3111" width="8.6640625" customWidth="1"/>
    <col min="3112" max="3112" width="2.6640625" customWidth="1"/>
    <col min="3113" max="3113" width="7.88671875" customWidth="1"/>
    <col min="3336" max="3336" width="7.109375" customWidth="1"/>
    <col min="3337" max="3337" width="2.6640625" customWidth="1"/>
    <col min="3338" max="3340" width="8.6640625" customWidth="1"/>
    <col min="3341" max="3341" width="4.6640625" customWidth="1"/>
    <col min="3342" max="3342" width="2.33203125" customWidth="1"/>
    <col min="3343" max="3343" width="4.6640625" customWidth="1"/>
    <col min="3344" max="3344" width="2.88671875" customWidth="1"/>
    <col min="3345" max="3345" width="3.33203125" customWidth="1"/>
    <col min="3346" max="3347" width="4.6640625" customWidth="1"/>
    <col min="3348" max="3348" width="1.88671875" customWidth="1"/>
    <col min="3349" max="3349" width="2.44140625" customWidth="1"/>
    <col min="3350" max="3350" width="3.109375" customWidth="1"/>
    <col min="3351" max="3351" width="2.33203125" customWidth="1"/>
    <col min="3352" max="3353" width="4.6640625" customWidth="1"/>
    <col min="3354" max="3354" width="2.33203125" customWidth="1"/>
    <col min="3355" max="3355" width="3.109375" customWidth="1"/>
    <col min="3356" max="3356" width="2.88671875" customWidth="1"/>
    <col min="3357" max="3357" width="2.109375" customWidth="1"/>
    <col min="3358" max="3359" width="4.6640625" customWidth="1"/>
    <col min="3360" max="3360" width="3.33203125" customWidth="1"/>
    <col min="3361" max="3361" width="2.88671875" customWidth="1"/>
    <col min="3362" max="3362" width="4.6640625" customWidth="1"/>
    <col min="3363" max="3363" width="2.88671875" customWidth="1"/>
    <col min="3364" max="3364" width="4.6640625" customWidth="1"/>
    <col min="3365" max="3367" width="8.6640625" customWidth="1"/>
    <col min="3368" max="3368" width="2.6640625" customWidth="1"/>
    <col min="3369" max="3369" width="7.88671875" customWidth="1"/>
    <col min="3592" max="3592" width="7.109375" customWidth="1"/>
    <col min="3593" max="3593" width="2.6640625" customWidth="1"/>
    <col min="3594" max="3596" width="8.6640625" customWidth="1"/>
    <col min="3597" max="3597" width="4.6640625" customWidth="1"/>
    <col min="3598" max="3598" width="2.33203125" customWidth="1"/>
    <col min="3599" max="3599" width="4.6640625" customWidth="1"/>
    <col min="3600" max="3600" width="2.88671875" customWidth="1"/>
    <col min="3601" max="3601" width="3.33203125" customWidth="1"/>
    <col min="3602" max="3603" width="4.6640625" customWidth="1"/>
    <col min="3604" max="3604" width="1.88671875" customWidth="1"/>
    <col min="3605" max="3605" width="2.44140625" customWidth="1"/>
    <col min="3606" max="3606" width="3.109375" customWidth="1"/>
    <col min="3607" max="3607" width="2.33203125" customWidth="1"/>
    <col min="3608" max="3609" width="4.6640625" customWidth="1"/>
    <col min="3610" max="3610" width="2.33203125" customWidth="1"/>
    <col min="3611" max="3611" width="3.109375" customWidth="1"/>
    <col min="3612" max="3612" width="2.88671875" customWidth="1"/>
    <col min="3613" max="3613" width="2.109375" customWidth="1"/>
    <col min="3614" max="3615" width="4.6640625" customWidth="1"/>
    <col min="3616" max="3616" width="3.33203125" customWidth="1"/>
    <col min="3617" max="3617" width="2.88671875" customWidth="1"/>
    <col min="3618" max="3618" width="4.6640625" customWidth="1"/>
    <col min="3619" max="3619" width="2.88671875" customWidth="1"/>
    <col min="3620" max="3620" width="4.6640625" customWidth="1"/>
    <col min="3621" max="3623" width="8.6640625" customWidth="1"/>
    <col min="3624" max="3624" width="2.6640625" customWidth="1"/>
    <col min="3625" max="3625" width="7.88671875" customWidth="1"/>
    <col min="3848" max="3848" width="7.109375" customWidth="1"/>
    <col min="3849" max="3849" width="2.6640625" customWidth="1"/>
    <col min="3850" max="3852" width="8.6640625" customWidth="1"/>
    <col min="3853" max="3853" width="4.6640625" customWidth="1"/>
    <col min="3854" max="3854" width="2.33203125" customWidth="1"/>
    <col min="3855" max="3855" width="4.6640625" customWidth="1"/>
    <col min="3856" max="3856" width="2.88671875" customWidth="1"/>
    <col min="3857" max="3857" width="3.33203125" customWidth="1"/>
    <col min="3858" max="3859" width="4.6640625" customWidth="1"/>
    <col min="3860" max="3860" width="1.88671875" customWidth="1"/>
    <col min="3861" max="3861" width="2.44140625" customWidth="1"/>
    <col min="3862" max="3862" width="3.109375" customWidth="1"/>
    <col min="3863" max="3863" width="2.33203125" customWidth="1"/>
    <col min="3864" max="3865" width="4.6640625" customWidth="1"/>
    <col min="3866" max="3866" width="2.33203125" customWidth="1"/>
    <col min="3867" max="3867" width="3.109375" customWidth="1"/>
    <col min="3868" max="3868" width="2.88671875" customWidth="1"/>
    <col min="3869" max="3869" width="2.109375" customWidth="1"/>
    <col min="3870" max="3871" width="4.6640625" customWidth="1"/>
    <col min="3872" max="3872" width="3.33203125" customWidth="1"/>
    <col min="3873" max="3873" width="2.88671875" customWidth="1"/>
    <col min="3874" max="3874" width="4.6640625" customWidth="1"/>
    <col min="3875" max="3875" width="2.88671875" customWidth="1"/>
    <col min="3876" max="3876" width="4.6640625" customWidth="1"/>
    <col min="3877" max="3879" width="8.6640625" customWidth="1"/>
    <col min="3880" max="3880" width="2.6640625" customWidth="1"/>
    <col min="3881" max="3881" width="7.88671875" customWidth="1"/>
    <col min="4104" max="4104" width="7.109375" customWidth="1"/>
    <col min="4105" max="4105" width="2.6640625" customWidth="1"/>
    <col min="4106" max="4108" width="8.6640625" customWidth="1"/>
    <col min="4109" max="4109" width="4.6640625" customWidth="1"/>
    <col min="4110" max="4110" width="2.33203125" customWidth="1"/>
    <col min="4111" max="4111" width="4.6640625" customWidth="1"/>
    <col min="4112" max="4112" width="2.88671875" customWidth="1"/>
    <col min="4113" max="4113" width="3.33203125" customWidth="1"/>
    <col min="4114" max="4115" width="4.6640625" customWidth="1"/>
    <col min="4116" max="4116" width="1.88671875" customWidth="1"/>
    <col min="4117" max="4117" width="2.44140625" customWidth="1"/>
    <col min="4118" max="4118" width="3.109375" customWidth="1"/>
    <col min="4119" max="4119" width="2.33203125" customWidth="1"/>
    <col min="4120" max="4121" width="4.6640625" customWidth="1"/>
    <col min="4122" max="4122" width="2.33203125" customWidth="1"/>
    <col min="4123" max="4123" width="3.109375" customWidth="1"/>
    <col min="4124" max="4124" width="2.88671875" customWidth="1"/>
    <col min="4125" max="4125" width="2.109375" customWidth="1"/>
    <col min="4126" max="4127" width="4.6640625" customWidth="1"/>
    <col min="4128" max="4128" width="3.33203125" customWidth="1"/>
    <col min="4129" max="4129" width="2.88671875" customWidth="1"/>
    <col min="4130" max="4130" width="4.6640625" customWidth="1"/>
    <col min="4131" max="4131" width="2.88671875" customWidth="1"/>
    <col min="4132" max="4132" width="4.6640625" customWidth="1"/>
    <col min="4133" max="4135" width="8.6640625" customWidth="1"/>
    <col min="4136" max="4136" width="2.6640625" customWidth="1"/>
    <col min="4137" max="4137" width="7.88671875" customWidth="1"/>
    <col min="4360" max="4360" width="7.109375" customWidth="1"/>
    <col min="4361" max="4361" width="2.6640625" customWidth="1"/>
    <col min="4362" max="4364" width="8.6640625" customWidth="1"/>
    <col min="4365" max="4365" width="4.6640625" customWidth="1"/>
    <col min="4366" max="4366" width="2.33203125" customWidth="1"/>
    <col min="4367" max="4367" width="4.6640625" customWidth="1"/>
    <col min="4368" max="4368" width="2.88671875" customWidth="1"/>
    <col min="4369" max="4369" width="3.33203125" customWidth="1"/>
    <col min="4370" max="4371" width="4.6640625" customWidth="1"/>
    <col min="4372" max="4372" width="1.88671875" customWidth="1"/>
    <col min="4373" max="4373" width="2.44140625" customWidth="1"/>
    <col min="4374" max="4374" width="3.109375" customWidth="1"/>
    <col min="4375" max="4375" width="2.33203125" customWidth="1"/>
    <col min="4376" max="4377" width="4.6640625" customWidth="1"/>
    <col min="4378" max="4378" width="2.33203125" customWidth="1"/>
    <col min="4379" max="4379" width="3.109375" customWidth="1"/>
    <col min="4380" max="4380" width="2.88671875" customWidth="1"/>
    <col min="4381" max="4381" width="2.109375" customWidth="1"/>
    <col min="4382" max="4383" width="4.6640625" customWidth="1"/>
    <col min="4384" max="4384" width="3.33203125" customWidth="1"/>
    <col min="4385" max="4385" width="2.88671875" customWidth="1"/>
    <col min="4386" max="4386" width="4.6640625" customWidth="1"/>
    <col min="4387" max="4387" width="2.88671875" customWidth="1"/>
    <col min="4388" max="4388" width="4.6640625" customWidth="1"/>
    <col min="4389" max="4391" width="8.6640625" customWidth="1"/>
    <col min="4392" max="4392" width="2.6640625" customWidth="1"/>
    <col min="4393" max="4393" width="7.88671875" customWidth="1"/>
    <col min="4616" max="4616" width="7.109375" customWidth="1"/>
    <col min="4617" max="4617" width="2.6640625" customWidth="1"/>
    <col min="4618" max="4620" width="8.6640625" customWidth="1"/>
    <col min="4621" max="4621" width="4.6640625" customWidth="1"/>
    <col min="4622" max="4622" width="2.33203125" customWidth="1"/>
    <col min="4623" max="4623" width="4.6640625" customWidth="1"/>
    <col min="4624" max="4624" width="2.88671875" customWidth="1"/>
    <col min="4625" max="4625" width="3.33203125" customWidth="1"/>
    <col min="4626" max="4627" width="4.6640625" customWidth="1"/>
    <col min="4628" max="4628" width="1.88671875" customWidth="1"/>
    <col min="4629" max="4629" width="2.44140625" customWidth="1"/>
    <col min="4630" max="4630" width="3.109375" customWidth="1"/>
    <col min="4631" max="4631" width="2.33203125" customWidth="1"/>
    <col min="4632" max="4633" width="4.6640625" customWidth="1"/>
    <col min="4634" max="4634" width="2.33203125" customWidth="1"/>
    <col min="4635" max="4635" width="3.109375" customWidth="1"/>
    <col min="4636" max="4636" width="2.88671875" customWidth="1"/>
    <col min="4637" max="4637" width="2.109375" customWidth="1"/>
    <col min="4638" max="4639" width="4.6640625" customWidth="1"/>
    <col min="4640" max="4640" width="3.33203125" customWidth="1"/>
    <col min="4641" max="4641" width="2.88671875" customWidth="1"/>
    <col min="4642" max="4642" width="4.6640625" customWidth="1"/>
    <col min="4643" max="4643" width="2.88671875" customWidth="1"/>
    <col min="4644" max="4644" width="4.6640625" customWidth="1"/>
    <col min="4645" max="4647" width="8.6640625" customWidth="1"/>
    <col min="4648" max="4648" width="2.6640625" customWidth="1"/>
    <col min="4649" max="4649" width="7.88671875" customWidth="1"/>
    <col min="4872" max="4872" width="7.109375" customWidth="1"/>
    <col min="4873" max="4873" width="2.6640625" customWidth="1"/>
    <col min="4874" max="4876" width="8.6640625" customWidth="1"/>
    <col min="4877" max="4877" width="4.6640625" customWidth="1"/>
    <col min="4878" max="4878" width="2.33203125" customWidth="1"/>
    <col min="4879" max="4879" width="4.6640625" customWidth="1"/>
    <col min="4880" max="4880" width="2.88671875" customWidth="1"/>
    <col min="4881" max="4881" width="3.33203125" customWidth="1"/>
    <col min="4882" max="4883" width="4.6640625" customWidth="1"/>
    <col min="4884" max="4884" width="1.88671875" customWidth="1"/>
    <col min="4885" max="4885" width="2.44140625" customWidth="1"/>
    <col min="4886" max="4886" width="3.109375" customWidth="1"/>
    <col min="4887" max="4887" width="2.33203125" customWidth="1"/>
    <col min="4888" max="4889" width="4.6640625" customWidth="1"/>
    <col min="4890" max="4890" width="2.33203125" customWidth="1"/>
    <col min="4891" max="4891" width="3.109375" customWidth="1"/>
    <col min="4892" max="4892" width="2.88671875" customWidth="1"/>
    <col min="4893" max="4893" width="2.109375" customWidth="1"/>
    <col min="4894" max="4895" width="4.6640625" customWidth="1"/>
    <col min="4896" max="4896" width="3.33203125" customWidth="1"/>
    <col min="4897" max="4897" width="2.88671875" customWidth="1"/>
    <col min="4898" max="4898" width="4.6640625" customWidth="1"/>
    <col min="4899" max="4899" width="2.88671875" customWidth="1"/>
    <col min="4900" max="4900" width="4.6640625" customWidth="1"/>
    <col min="4901" max="4903" width="8.6640625" customWidth="1"/>
    <col min="4904" max="4904" width="2.6640625" customWidth="1"/>
    <col min="4905" max="4905" width="7.88671875" customWidth="1"/>
    <col min="5128" max="5128" width="7.109375" customWidth="1"/>
    <col min="5129" max="5129" width="2.6640625" customWidth="1"/>
    <col min="5130" max="5132" width="8.6640625" customWidth="1"/>
    <col min="5133" max="5133" width="4.6640625" customWidth="1"/>
    <col min="5134" max="5134" width="2.33203125" customWidth="1"/>
    <col min="5135" max="5135" width="4.6640625" customWidth="1"/>
    <col min="5136" max="5136" width="2.88671875" customWidth="1"/>
    <col min="5137" max="5137" width="3.33203125" customWidth="1"/>
    <col min="5138" max="5139" width="4.6640625" customWidth="1"/>
    <col min="5140" max="5140" width="1.88671875" customWidth="1"/>
    <col min="5141" max="5141" width="2.44140625" customWidth="1"/>
    <col min="5142" max="5142" width="3.109375" customWidth="1"/>
    <col min="5143" max="5143" width="2.33203125" customWidth="1"/>
    <col min="5144" max="5145" width="4.6640625" customWidth="1"/>
    <col min="5146" max="5146" width="2.33203125" customWidth="1"/>
    <col min="5147" max="5147" width="3.109375" customWidth="1"/>
    <col min="5148" max="5148" width="2.88671875" customWidth="1"/>
    <col min="5149" max="5149" width="2.109375" customWidth="1"/>
    <col min="5150" max="5151" width="4.6640625" customWidth="1"/>
    <col min="5152" max="5152" width="3.33203125" customWidth="1"/>
    <col min="5153" max="5153" width="2.88671875" customWidth="1"/>
    <col min="5154" max="5154" width="4.6640625" customWidth="1"/>
    <col min="5155" max="5155" width="2.88671875" customWidth="1"/>
    <col min="5156" max="5156" width="4.6640625" customWidth="1"/>
    <col min="5157" max="5159" width="8.6640625" customWidth="1"/>
    <col min="5160" max="5160" width="2.6640625" customWidth="1"/>
    <col min="5161" max="5161" width="7.88671875" customWidth="1"/>
    <col min="5384" max="5384" width="7.109375" customWidth="1"/>
    <col min="5385" max="5385" width="2.6640625" customWidth="1"/>
    <col min="5386" max="5388" width="8.6640625" customWidth="1"/>
    <col min="5389" max="5389" width="4.6640625" customWidth="1"/>
    <col min="5390" max="5390" width="2.33203125" customWidth="1"/>
    <col min="5391" max="5391" width="4.6640625" customWidth="1"/>
    <col min="5392" max="5392" width="2.88671875" customWidth="1"/>
    <col min="5393" max="5393" width="3.33203125" customWidth="1"/>
    <col min="5394" max="5395" width="4.6640625" customWidth="1"/>
    <col min="5396" max="5396" width="1.88671875" customWidth="1"/>
    <col min="5397" max="5397" width="2.44140625" customWidth="1"/>
    <col min="5398" max="5398" width="3.109375" customWidth="1"/>
    <col min="5399" max="5399" width="2.33203125" customWidth="1"/>
    <col min="5400" max="5401" width="4.6640625" customWidth="1"/>
    <col min="5402" max="5402" width="2.33203125" customWidth="1"/>
    <col min="5403" max="5403" width="3.109375" customWidth="1"/>
    <col min="5404" max="5404" width="2.88671875" customWidth="1"/>
    <col min="5405" max="5405" width="2.109375" customWidth="1"/>
    <col min="5406" max="5407" width="4.6640625" customWidth="1"/>
    <col min="5408" max="5408" width="3.33203125" customWidth="1"/>
    <col min="5409" max="5409" width="2.88671875" customWidth="1"/>
    <col min="5410" max="5410" width="4.6640625" customWidth="1"/>
    <col min="5411" max="5411" width="2.88671875" customWidth="1"/>
    <col min="5412" max="5412" width="4.6640625" customWidth="1"/>
    <col min="5413" max="5415" width="8.6640625" customWidth="1"/>
    <col min="5416" max="5416" width="2.6640625" customWidth="1"/>
    <col min="5417" max="5417" width="7.88671875" customWidth="1"/>
    <col min="5640" max="5640" width="7.109375" customWidth="1"/>
    <col min="5641" max="5641" width="2.6640625" customWidth="1"/>
    <col min="5642" max="5644" width="8.6640625" customWidth="1"/>
    <col min="5645" max="5645" width="4.6640625" customWidth="1"/>
    <col min="5646" max="5646" width="2.33203125" customWidth="1"/>
    <col min="5647" max="5647" width="4.6640625" customWidth="1"/>
    <col min="5648" max="5648" width="2.88671875" customWidth="1"/>
    <col min="5649" max="5649" width="3.33203125" customWidth="1"/>
    <col min="5650" max="5651" width="4.6640625" customWidth="1"/>
    <col min="5652" max="5652" width="1.88671875" customWidth="1"/>
    <col min="5653" max="5653" width="2.44140625" customWidth="1"/>
    <col min="5654" max="5654" width="3.109375" customWidth="1"/>
    <col min="5655" max="5655" width="2.33203125" customWidth="1"/>
    <col min="5656" max="5657" width="4.6640625" customWidth="1"/>
    <col min="5658" max="5658" width="2.33203125" customWidth="1"/>
    <col min="5659" max="5659" width="3.109375" customWidth="1"/>
    <col min="5660" max="5660" width="2.88671875" customWidth="1"/>
    <col min="5661" max="5661" width="2.109375" customWidth="1"/>
    <col min="5662" max="5663" width="4.6640625" customWidth="1"/>
    <col min="5664" max="5664" width="3.33203125" customWidth="1"/>
    <col min="5665" max="5665" width="2.88671875" customWidth="1"/>
    <col min="5666" max="5666" width="4.6640625" customWidth="1"/>
    <col min="5667" max="5667" width="2.88671875" customWidth="1"/>
    <col min="5668" max="5668" width="4.6640625" customWidth="1"/>
    <col min="5669" max="5671" width="8.6640625" customWidth="1"/>
    <col min="5672" max="5672" width="2.6640625" customWidth="1"/>
    <col min="5673" max="5673" width="7.88671875" customWidth="1"/>
    <col min="5896" max="5896" width="7.109375" customWidth="1"/>
    <col min="5897" max="5897" width="2.6640625" customWidth="1"/>
    <col min="5898" max="5900" width="8.6640625" customWidth="1"/>
    <col min="5901" max="5901" width="4.6640625" customWidth="1"/>
    <col min="5902" max="5902" width="2.33203125" customWidth="1"/>
    <col min="5903" max="5903" width="4.6640625" customWidth="1"/>
    <col min="5904" max="5904" width="2.88671875" customWidth="1"/>
    <col min="5905" max="5905" width="3.33203125" customWidth="1"/>
    <col min="5906" max="5907" width="4.6640625" customWidth="1"/>
    <col min="5908" max="5908" width="1.88671875" customWidth="1"/>
    <col min="5909" max="5909" width="2.44140625" customWidth="1"/>
    <col min="5910" max="5910" width="3.109375" customWidth="1"/>
    <col min="5911" max="5911" width="2.33203125" customWidth="1"/>
    <col min="5912" max="5913" width="4.6640625" customWidth="1"/>
    <col min="5914" max="5914" width="2.33203125" customWidth="1"/>
    <col min="5915" max="5915" width="3.109375" customWidth="1"/>
    <col min="5916" max="5916" width="2.88671875" customWidth="1"/>
    <col min="5917" max="5917" width="2.109375" customWidth="1"/>
    <col min="5918" max="5919" width="4.6640625" customWidth="1"/>
    <col min="5920" max="5920" width="3.33203125" customWidth="1"/>
    <col min="5921" max="5921" width="2.88671875" customWidth="1"/>
    <col min="5922" max="5922" width="4.6640625" customWidth="1"/>
    <col min="5923" max="5923" width="2.88671875" customWidth="1"/>
    <col min="5924" max="5924" width="4.6640625" customWidth="1"/>
    <col min="5925" max="5927" width="8.6640625" customWidth="1"/>
    <col min="5928" max="5928" width="2.6640625" customWidth="1"/>
    <col min="5929" max="5929" width="7.88671875" customWidth="1"/>
    <col min="6152" max="6152" width="7.109375" customWidth="1"/>
    <col min="6153" max="6153" width="2.6640625" customWidth="1"/>
    <col min="6154" max="6156" width="8.6640625" customWidth="1"/>
    <col min="6157" max="6157" width="4.6640625" customWidth="1"/>
    <col min="6158" max="6158" width="2.33203125" customWidth="1"/>
    <col min="6159" max="6159" width="4.6640625" customWidth="1"/>
    <col min="6160" max="6160" width="2.88671875" customWidth="1"/>
    <col min="6161" max="6161" width="3.33203125" customWidth="1"/>
    <col min="6162" max="6163" width="4.6640625" customWidth="1"/>
    <col min="6164" max="6164" width="1.88671875" customWidth="1"/>
    <col min="6165" max="6165" width="2.44140625" customWidth="1"/>
    <col min="6166" max="6166" width="3.109375" customWidth="1"/>
    <col min="6167" max="6167" width="2.33203125" customWidth="1"/>
    <col min="6168" max="6169" width="4.6640625" customWidth="1"/>
    <col min="6170" max="6170" width="2.33203125" customWidth="1"/>
    <col min="6171" max="6171" width="3.109375" customWidth="1"/>
    <col min="6172" max="6172" width="2.88671875" customWidth="1"/>
    <col min="6173" max="6173" width="2.109375" customWidth="1"/>
    <col min="6174" max="6175" width="4.6640625" customWidth="1"/>
    <col min="6176" max="6176" width="3.33203125" customWidth="1"/>
    <col min="6177" max="6177" width="2.88671875" customWidth="1"/>
    <col min="6178" max="6178" width="4.6640625" customWidth="1"/>
    <col min="6179" max="6179" width="2.88671875" customWidth="1"/>
    <col min="6180" max="6180" width="4.6640625" customWidth="1"/>
    <col min="6181" max="6183" width="8.6640625" customWidth="1"/>
    <col min="6184" max="6184" width="2.6640625" customWidth="1"/>
    <col min="6185" max="6185" width="7.88671875" customWidth="1"/>
    <col min="6408" max="6408" width="7.109375" customWidth="1"/>
    <col min="6409" max="6409" width="2.6640625" customWidth="1"/>
    <col min="6410" max="6412" width="8.6640625" customWidth="1"/>
    <col min="6413" max="6413" width="4.6640625" customWidth="1"/>
    <col min="6414" max="6414" width="2.33203125" customWidth="1"/>
    <col min="6415" max="6415" width="4.6640625" customWidth="1"/>
    <col min="6416" max="6416" width="2.88671875" customWidth="1"/>
    <col min="6417" max="6417" width="3.33203125" customWidth="1"/>
    <col min="6418" max="6419" width="4.6640625" customWidth="1"/>
    <col min="6420" max="6420" width="1.88671875" customWidth="1"/>
    <col min="6421" max="6421" width="2.44140625" customWidth="1"/>
    <col min="6422" max="6422" width="3.109375" customWidth="1"/>
    <col min="6423" max="6423" width="2.33203125" customWidth="1"/>
    <col min="6424" max="6425" width="4.6640625" customWidth="1"/>
    <col min="6426" max="6426" width="2.33203125" customWidth="1"/>
    <col min="6427" max="6427" width="3.109375" customWidth="1"/>
    <col min="6428" max="6428" width="2.88671875" customWidth="1"/>
    <col min="6429" max="6429" width="2.109375" customWidth="1"/>
    <col min="6430" max="6431" width="4.6640625" customWidth="1"/>
    <col min="6432" max="6432" width="3.33203125" customWidth="1"/>
    <col min="6433" max="6433" width="2.88671875" customWidth="1"/>
    <col min="6434" max="6434" width="4.6640625" customWidth="1"/>
    <col min="6435" max="6435" width="2.88671875" customWidth="1"/>
    <col min="6436" max="6436" width="4.6640625" customWidth="1"/>
    <col min="6437" max="6439" width="8.6640625" customWidth="1"/>
    <col min="6440" max="6440" width="2.6640625" customWidth="1"/>
    <col min="6441" max="6441" width="7.88671875" customWidth="1"/>
    <col min="6664" max="6664" width="7.109375" customWidth="1"/>
    <col min="6665" max="6665" width="2.6640625" customWidth="1"/>
    <col min="6666" max="6668" width="8.6640625" customWidth="1"/>
    <col min="6669" max="6669" width="4.6640625" customWidth="1"/>
    <col min="6670" max="6670" width="2.33203125" customWidth="1"/>
    <col min="6671" max="6671" width="4.6640625" customWidth="1"/>
    <col min="6672" max="6672" width="2.88671875" customWidth="1"/>
    <col min="6673" max="6673" width="3.33203125" customWidth="1"/>
    <col min="6674" max="6675" width="4.6640625" customWidth="1"/>
    <col min="6676" max="6676" width="1.88671875" customWidth="1"/>
    <col min="6677" max="6677" width="2.44140625" customWidth="1"/>
    <col min="6678" max="6678" width="3.109375" customWidth="1"/>
    <col min="6679" max="6679" width="2.33203125" customWidth="1"/>
    <col min="6680" max="6681" width="4.6640625" customWidth="1"/>
    <col min="6682" max="6682" width="2.33203125" customWidth="1"/>
    <col min="6683" max="6683" width="3.109375" customWidth="1"/>
    <col min="6684" max="6684" width="2.88671875" customWidth="1"/>
    <col min="6685" max="6685" width="2.109375" customWidth="1"/>
    <col min="6686" max="6687" width="4.6640625" customWidth="1"/>
    <col min="6688" max="6688" width="3.33203125" customWidth="1"/>
    <col min="6689" max="6689" width="2.88671875" customWidth="1"/>
    <col min="6690" max="6690" width="4.6640625" customWidth="1"/>
    <col min="6691" max="6691" width="2.88671875" customWidth="1"/>
    <col min="6692" max="6692" width="4.6640625" customWidth="1"/>
    <col min="6693" max="6695" width="8.6640625" customWidth="1"/>
    <col min="6696" max="6696" width="2.6640625" customWidth="1"/>
    <col min="6697" max="6697" width="7.88671875" customWidth="1"/>
    <col min="6920" max="6920" width="7.109375" customWidth="1"/>
    <col min="6921" max="6921" width="2.6640625" customWidth="1"/>
    <col min="6922" max="6924" width="8.6640625" customWidth="1"/>
    <col min="6925" max="6925" width="4.6640625" customWidth="1"/>
    <col min="6926" max="6926" width="2.33203125" customWidth="1"/>
    <col min="6927" max="6927" width="4.6640625" customWidth="1"/>
    <col min="6928" max="6928" width="2.88671875" customWidth="1"/>
    <col min="6929" max="6929" width="3.33203125" customWidth="1"/>
    <col min="6930" max="6931" width="4.6640625" customWidth="1"/>
    <col min="6932" max="6932" width="1.88671875" customWidth="1"/>
    <col min="6933" max="6933" width="2.44140625" customWidth="1"/>
    <col min="6934" max="6934" width="3.109375" customWidth="1"/>
    <col min="6935" max="6935" width="2.33203125" customWidth="1"/>
    <col min="6936" max="6937" width="4.6640625" customWidth="1"/>
    <col min="6938" max="6938" width="2.33203125" customWidth="1"/>
    <col min="6939" max="6939" width="3.109375" customWidth="1"/>
    <col min="6940" max="6940" width="2.88671875" customWidth="1"/>
    <col min="6941" max="6941" width="2.109375" customWidth="1"/>
    <col min="6942" max="6943" width="4.6640625" customWidth="1"/>
    <col min="6944" max="6944" width="3.33203125" customWidth="1"/>
    <col min="6945" max="6945" width="2.88671875" customWidth="1"/>
    <col min="6946" max="6946" width="4.6640625" customWidth="1"/>
    <col min="6947" max="6947" width="2.88671875" customWidth="1"/>
    <col min="6948" max="6948" width="4.6640625" customWidth="1"/>
    <col min="6949" max="6951" width="8.6640625" customWidth="1"/>
    <col min="6952" max="6952" width="2.6640625" customWidth="1"/>
    <col min="6953" max="6953" width="7.88671875" customWidth="1"/>
    <col min="7176" max="7176" width="7.109375" customWidth="1"/>
    <col min="7177" max="7177" width="2.6640625" customWidth="1"/>
    <col min="7178" max="7180" width="8.6640625" customWidth="1"/>
    <col min="7181" max="7181" width="4.6640625" customWidth="1"/>
    <col min="7182" max="7182" width="2.33203125" customWidth="1"/>
    <col min="7183" max="7183" width="4.6640625" customWidth="1"/>
    <col min="7184" max="7184" width="2.88671875" customWidth="1"/>
    <col min="7185" max="7185" width="3.33203125" customWidth="1"/>
    <col min="7186" max="7187" width="4.6640625" customWidth="1"/>
    <col min="7188" max="7188" width="1.88671875" customWidth="1"/>
    <col min="7189" max="7189" width="2.44140625" customWidth="1"/>
    <col min="7190" max="7190" width="3.109375" customWidth="1"/>
    <col min="7191" max="7191" width="2.33203125" customWidth="1"/>
    <col min="7192" max="7193" width="4.6640625" customWidth="1"/>
    <col min="7194" max="7194" width="2.33203125" customWidth="1"/>
    <col min="7195" max="7195" width="3.109375" customWidth="1"/>
    <col min="7196" max="7196" width="2.88671875" customWidth="1"/>
    <col min="7197" max="7197" width="2.109375" customWidth="1"/>
    <col min="7198" max="7199" width="4.6640625" customWidth="1"/>
    <col min="7200" max="7200" width="3.33203125" customWidth="1"/>
    <col min="7201" max="7201" width="2.88671875" customWidth="1"/>
    <col min="7202" max="7202" width="4.6640625" customWidth="1"/>
    <col min="7203" max="7203" width="2.88671875" customWidth="1"/>
    <col min="7204" max="7204" width="4.6640625" customWidth="1"/>
    <col min="7205" max="7207" width="8.6640625" customWidth="1"/>
    <col min="7208" max="7208" width="2.6640625" customWidth="1"/>
    <col min="7209" max="7209" width="7.88671875" customWidth="1"/>
    <col min="7432" max="7432" width="7.109375" customWidth="1"/>
    <col min="7433" max="7433" width="2.6640625" customWidth="1"/>
    <col min="7434" max="7436" width="8.6640625" customWidth="1"/>
    <col min="7437" max="7437" width="4.6640625" customWidth="1"/>
    <col min="7438" max="7438" width="2.33203125" customWidth="1"/>
    <col min="7439" max="7439" width="4.6640625" customWidth="1"/>
    <col min="7440" max="7440" width="2.88671875" customWidth="1"/>
    <col min="7441" max="7441" width="3.33203125" customWidth="1"/>
    <col min="7442" max="7443" width="4.6640625" customWidth="1"/>
    <col min="7444" max="7444" width="1.88671875" customWidth="1"/>
    <col min="7445" max="7445" width="2.44140625" customWidth="1"/>
    <col min="7446" max="7446" width="3.109375" customWidth="1"/>
    <col min="7447" max="7447" width="2.33203125" customWidth="1"/>
    <col min="7448" max="7449" width="4.6640625" customWidth="1"/>
    <col min="7450" max="7450" width="2.33203125" customWidth="1"/>
    <col min="7451" max="7451" width="3.109375" customWidth="1"/>
    <col min="7452" max="7452" width="2.88671875" customWidth="1"/>
    <col min="7453" max="7453" width="2.109375" customWidth="1"/>
    <col min="7454" max="7455" width="4.6640625" customWidth="1"/>
    <col min="7456" max="7456" width="3.33203125" customWidth="1"/>
    <col min="7457" max="7457" width="2.88671875" customWidth="1"/>
    <col min="7458" max="7458" width="4.6640625" customWidth="1"/>
    <col min="7459" max="7459" width="2.88671875" customWidth="1"/>
    <col min="7460" max="7460" width="4.6640625" customWidth="1"/>
    <col min="7461" max="7463" width="8.6640625" customWidth="1"/>
    <col min="7464" max="7464" width="2.6640625" customWidth="1"/>
    <col min="7465" max="7465" width="7.88671875" customWidth="1"/>
    <col min="7688" max="7688" width="7.109375" customWidth="1"/>
    <col min="7689" max="7689" width="2.6640625" customWidth="1"/>
    <col min="7690" max="7692" width="8.6640625" customWidth="1"/>
    <col min="7693" max="7693" width="4.6640625" customWidth="1"/>
    <col min="7694" max="7694" width="2.33203125" customWidth="1"/>
    <col min="7695" max="7695" width="4.6640625" customWidth="1"/>
    <col min="7696" max="7696" width="2.88671875" customWidth="1"/>
    <col min="7697" max="7697" width="3.33203125" customWidth="1"/>
    <col min="7698" max="7699" width="4.6640625" customWidth="1"/>
    <col min="7700" max="7700" width="1.88671875" customWidth="1"/>
    <col min="7701" max="7701" width="2.44140625" customWidth="1"/>
    <col min="7702" max="7702" width="3.109375" customWidth="1"/>
    <col min="7703" max="7703" width="2.33203125" customWidth="1"/>
    <col min="7704" max="7705" width="4.6640625" customWidth="1"/>
    <col min="7706" max="7706" width="2.33203125" customWidth="1"/>
    <col min="7707" max="7707" width="3.109375" customWidth="1"/>
    <col min="7708" max="7708" width="2.88671875" customWidth="1"/>
    <col min="7709" max="7709" width="2.109375" customWidth="1"/>
    <col min="7710" max="7711" width="4.6640625" customWidth="1"/>
    <col min="7712" max="7712" width="3.33203125" customWidth="1"/>
    <col min="7713" max="7713" width="2.88671875" customWidth="1"/>
    <col min="7714" max="7714" width="4.6640625" customWidth="1"/>
    <col min="7715" max="7715" width="2.88671875" customWidth="1"/>
    <col min="7716" max="7716" width="4.6640625" customWidth="1"/>
    <col min="7717" max="7719" width="8.6640625" customWidth="1"/>
    <col min="7720" max="7720" width="2.6640625" customWidth="1"/>
    <col min="7721" max="7721" width="7.88671875" customWidth="1"/>
    <col min="7944" max="7944" width="7.109375" customWidth="1"/>
    <col min="7945" max="7945" width="2.6640625" customWidth="1"/>
    <col min="7946" max="7948" width="8.6640625" customWidth="1"/>
    <col min="7949" max="7949" width="4.6640625" customWidth="1"/>
    <col min="7950" max="7950" width="2.33203125" customWidth="1"/>
    <col min="7951" max="7951" width="4.6640625" customWidth="1"/>
    <col min="7952" max="7952" width="2.88671875" customWidth="1"/>
    <col min="7953" max="7953" width="3.33203125" customWidth="1"/>
    <col min="7954" max="7955" width="4.6640625" customWidth="1"/>
    <col min="7956" max="7956" width="1.88671875" customWidth="1"/>
    <col min="7957" max="7957" width="2.44140625" customWidth="1"/>
    <col min="7958" max="7958" width="3.109375" customWidth="1"/>
    <col min="7959" max="7959" width="2.33203125" customWidth="1"/>
    <col min="7960" max="7961" width="4.6640625" customWidth="1"/>
    <col min="7962" max="7962" width="2.33203125" customWidth="1"/>
    <col min="7963" max="7963" width="3.109375" customWidth="1"/>
    <col min="7964" max="7964" width="2.88671875" customWidth="1"/>
    <col min="7965" max="7965" width="2.109375" customWidth="1"/>
    <col min="7966" max="7967" width="4.6640625" customWidth="1"/>
    <col min="7968" max="7968" width="3.33203125" customWidth="1"/>
    <col min="7969" max="7969" width="2.88671875" customWidth="1"/>
    <col min="7970" max="7970" width="4.6640625" customWidth="1"/>
    <col min="7971" max="7971" width="2.88671875" customWidth="1"/>
    <col min="7972" max="7972" width="4.6640625" customWidth="1"/>
    <col min="7973" max="7975" width="8.6640625" customWidth="1"/>
    <col min="7976" max="7976" width="2.6640625" customWidth="1"/>
    <col min="7977" max="7977" width="7.88671875" customWidth="1"/>
    <col min="8200" max="8200" width="7.109375" customWidth="1"/>
    <col min="8201" max="8201" width="2.6640625" customWidth="1"/>
    <col min="8202" max="8204" width="8.6640625" customWidth="1"/>
    <col min="8205" max="8205" width="4.6640625" customWidth="1"/>
    <col min="8206" max="8206" width="2.33203125" customWidth="1"/>
    <col min="8207" max="8207" width="4.6640625" customWidth="1"/>
    <col min="8208" max="8208" width="2.88671875" customWidth="1"/>
    <col min="8209" max="8209" width="3.33203125" customWidth="1"/>
    <col min="8210" max="8211" width="4.6640625" customWidth="1"/>
    <col min="8212" max="8212" width="1.88671875" customWidth="1"/>
    <col min="8213" max="8213" width="2.44140625" customWidth="1"/>
    <col min="8214" max="8214" width="3.109375" customWidth="1"/>
    <col min="8215" max="8215" width="2.33203125" customWidth="1"/>
    <col min="8216" max="8217" width="4.6640625" customWidth="1"/>
    <col min="8218" max="8218" width="2.33203125" customWidth="1"/>
    <col min="8219" max="8219" width="3.109375" customWidth="1"/>
    <col min="8220" max="8220" width="2.88671875" customWidth="1"/>
    <col min="8221" max="8221" width="2.109375" customWidth="1"/>
    <col min="8222" max="8223" width="4.6640625" customWidth="1"/>
    <col min="8224" max="8224" width="3.33203125" customWidth="1"/>
    <col min="8225" max="8225" width="2.88671875" customWidth="1"/>
    <col min="8226" max="8226" width="4.6640625" customWidth="1"/>
    <col min="8227" max="8227" width="2.88671875" customWidth="1"/>
    <col min="8228" max="8228" width="4.6640625" customWidth="1"/>
    <col min="8229" max="8231" width="8.6640625" customWidth="1"/>
    <col min="8232" max="8232" width="2.6640625" customWidth="1"/>
    <col min="8233" max="8233" width="7.88671875" customWidth="1"/>
    <col min="8456" max="8456" width="7.109375" customWidth="1"/>
    <col min="8457" max="8457" width="2.6640625" customWidth="1"/>
    <col min="8458" max="8460" width="8.6640625" customWidth="1"/>
    <col min="8461" max="8461" width="4.6640625" customWidth="1"/>
    <col min="8462" max="8462" width="2.33203125" customWidth="1"/>
    <col min="8463" max="8463" width="4.6640625" customWidth="1"/>
    <col min="8464" max="8464" width="2.88671875" customWidth="1"/>
    <col min="8465" max="8465" width="3.33203125" customWidth="1"/>
    <col min="8466" max="8467" width="4.6640625" customWidth="1"/>
    <col min="8468" max="8468" width="1.88671875" customWidth="1"/>
    <col min="8469" max="8469" width="2.44140625" customWidth="1"/>
    <col min="8470" max="8470" width="3.109375" customWidth="1"/>
    <col min="8471" max="8471" width="2.33203125" customWidth="1"/>
    <col min="8472" max="8473" width="4.6640625" customWidth="1"/>
    <col min="8474" max="8474" width="2.33203125" customWidth="1"/>
    <col min="8475" max="8475" width="3.109375" customWidth="1"/>
    <col min="8476" max="8476" width="2.88671875" customWidth="1"/>
    <col min="8477" max="8477" width="2.109375" customWidth="1"/>
    <col min="8478" max="8479" width="4.6640625" customWidth="1"/>
    <col min="8480" max="8480" width="3.33203125" customWidth="1"/>
    <col min="8481" max="8481" width="2.88671875" customWidth="1"/>
    <col min="8482" max="8482" width="4.6640625" customWidth="1"/>
    <col min="8483" max="8483" width="2.88671875" customWidth="1"/>
    <col min="8484" max="8484" width="4.6640625" customWidth="1"/>
    <col min="8485" max="8487" width="8.6640625" customWidth="1"/>
    <col min="8488" max="8488" width="2.6640625" customWidth="1"/>
    <col min="8489" max="8489" width="7.88671875" customWidth="1"/>
    <col min="8712" max="8712" width="7.109375" customWidth="1"/>
    <col min="8713" max="8713" width="2.6640625" customWidth="1"/>
    <col min="8714" max="8716" width="8.6640625" customWidth="1"/>
    <col min="8717" max="8717" width="4.6640625" customWidth="1"/>
    <col min="8718" max="8718" width="2.33203125" customWidth="1"/>
    <col min="8719" max="8719" width="4.6640625" customWidth="1"/>
    <col min="8720" max="8720" width="2.88671875" customWidth="1"/>
    <col min="8721" max="8721" width="3.33203125" customWidth="1"/>
    <col min="8722" max="8723" width="4.6640625" customWidth="1"/>
    <col min="8724" max="8724" width="1.88671875" customWidth="1"/>
    <col min="8725" max="8725" width="2.44140625" customWidth="1"/>
    <col min="8726" max="8726" width="3.109375" customWidth="1"/>
    <col min="8727" max="8727" width="2.33203125" customWidth="1"/>
    <col min="8728" max="8729" width="4.6640625" customWidth="1"/>
    <col min="8730" max="8730" width="2.33203125" customWidth="1"/>
    <col min="8731" max="8731" width="3.109375" customWidth="1"/>
    <col min="8732" max="8732" width="2.88671875" customWidth="1"/>
    <col min="8733" max="8733" width="2.109375" customWidth="1"/>
    <col min="8734" max="8735" width="4.6640625" customWidth="1"/>
    <col min="8736" max="8736" width="3.33203125" customWidth="1"/>
    <col min="8737" max="8737" width="2.88671875" customWidth="1"/>
    <col min="8738" max="8738" width="4.6640625" customWidth="1"/>
    <col min="8739" max="8739" width="2.88671875" customWidth="1"/>
    <col min="8740" max="8740" width="4.6640625" customWidth="1"/>
    <col min="8741" max="8743" width="8.6640625" customWidth="1"/>
    <col min="8744" max="8744" width="2.6640625" customWidth="1"/>
    <col min="8745" max="8745" width="7.88671875" customWidth="1"/>
    <col min="8968" max="8968" width="7.109375" customWidth="1"/>
    <col min="8969" max="8969" width="2.6640625" customWidth="1"/>
    <col min="8970" max="8972" width="8.6640625" customWidth="1"/>
    <col min="8973" max="8973" width="4.6640625" customWidth="1"/>
    <col min="8974" max="8974" width="2.33203125" customWidth="1"/>
    <col min="8975" max="8975" width="4.6640625" customWidth="1"/>
    <col min="8976" max="8976" width="2.88671875" customWidth="1"/>
    <col min="8977" max="8977" width="3.33203125" customWidth="1"/>
    <col min="8978" max="8979" width="4.6640625" customWidth="1"/>
    <col min="8980" max="8980" width="1.88671875" customWidth="1"/>
    <col min="8981" max="8981" width="2.44140625" customWidth="1"/>
    <col min="8982" max="8982" width="3.109375" customWidth="1"/>
    <col min="8983" max="8983" width="2.33203125" customWidth="1"/>
    <col min="8984" max="8985" width="4.6640625" customWidth="1"/>
    <col min="8986" max="8986" width="2.33203125" customWidth="1"/>
    <col min="8987" max="8987" width="3.109375" customWidth="1"/>
    <col min="8988" max="8988" width="2.88671875" customWidth="1"/>
    <col min="8989" max="8989" width="2.109375" customWidth="1"/>
    <col min="8990" max="8991" width="4.6640625" customWidth="1"/>
    <col min="8992" max="8992" width="3.33203125" customWidth="1"/>
    <col min="8993" max="8993" width="2.88671875" customWidth="1"/>
    <col min="8994" max="8994" width="4.6640625" customWidth="1"/>
    <col min="8995" max="8995" width="2.88671875" customWidth="1"/>
    <col min="8996" max="8996" width="4.6640625" customWidth="1"/>
    <col min="8997" max="8999" width="8.6640625" customWidth="1"/>
    <col min="9000" max="9000" width="2.6640625" customWidth="1"/>
    <col min="9001" max="9001" width="7.88671875" customWidth="1"/>
    <col min="9224" max="9224" width="7.109375" customWidth="1"/>
    <col min="9225" max="9225" width="2.6640625" customWidth="1"/>
    <col min="9226" max="9228" width="8.6640625" customWidth="1"/>
    <col min="9229" max="9229" width="4.6640625" customWidth="1"/>
    <col min="9230" max="9230" width="2.33203125" customWidth="1"/>
    <col min="9231" max="9231" width="4.6640625" customWidth="1"/>
    <col min="9232" max="9232" width="2.88671875" customWidth="1"/>
    <col min="9233" max="9233" width="3.33203125" customWidth="1"/>
    <col min="9234" max="9235" width="4.6640625" customWidth="1"/>
    <col min="9236" max="9236" width="1.88671875" customWidth="1"/>
    <col min="9237" max="9237" width="2.44140625" customWidth="1"/>
    <col min="9238" max="9238" width="3.109375" customWidth="1"/>
    <col min="9239" max="9239" width="2.33203125" customWidth="1"/>
    <col min="9240" max="9241" width="4.6640625" customWidth="1"/>
    <col min="9242" max="9242" width="2.33203125" customWidth="1"/>
    <col min="9243" max="9243" width="3.109375" customWidth="1"/>
    <col min="9244" max="9244" width="2.88671875" customWidth="1"/>
    <col min="9245" max="9245" width="2.109375" customWidth="1"/>
    <col min="9246" max="9247" width="4.6640625" customWidth="1"/>
    <col min="9248" max="9248" width="3.33203125" customWidth="1"/>
    <col min="9249" max="9249" width="2.88671875" customWidth="1"/>
    <col min="9250" max="9250" width="4.6640625" customWidth="1"/>
    <col min="9251" max="9251" width="2.88671875" customWidth="1"/>
    <col min="9252" max="9252" width="4.6640625" customWidth="1"/>
    <col min="9253" max="9255" width="8.6640625" customWidth="1"/>
    <col min="9256" max="9256" width="2.6640625" customWidth="1"/>
    <col min="9257" max="9257" width="7.88671875" customWidth="1"/>
    <col min="9480" max="9480" width="7.109375" customWidth="1"/>
    <col min="9481" max="9481" width="2.6640625" customWidth="1"/>
    <col min="9482" max="9484" width="8.6640625" customWidth="1"/>
    <col min="9485" max="9485" width="4.6640625" customWidth="1"/>
    <col min="9486" max="9486" width="2.33203125" customWidth="1"/>
    <col min="9487" max="9487" width="4.6640625" customWidth="1"/>
    <col min="9488" max="9488" width="2.88671875" customWidth="1"/>
    <col min="9489" max="9489" width="3.33203125" customWidth="1"/>
    <col min="9490" max="9491" width="4.6640625" customWidth="1"/>
    <col min="9492" max="9492" width="1.88671875" customWidth="1"/>
    <col min="9493" max="9493" width="2.44140625" customWidth="1"/>
    <col min="9494" max="9494" width="3.109375" customWidth="1"/>
    <col min="9495" max="9495" width="2.33203125" customWidth="1"/>
    <col min="9496" max="9497" width="4.6640625" customWidth="1"/>
    <col min="9498" max="9498" width="2.33203125" customWidth="1"/>
    <col min="9499" max="9499" width="3.109375" customWidth="1"/>
    <col min="9500" max="9500" width="2.88671875" customWidth="1"/>
    <col min="9501" max="9501" width="2.109375" customWidth="1"/>
    <col min="9502" max="9503" width="4.6640625" customWidth="1"/>
    <col min="9504" max="9504" width="3.33203125" customWidth="1"/>
    <col min="9505" max="9505" width="2.88671875" customWidth="1"/>
    <col min="9506" max="9506" width="4.6640625" customWidth="1"/>
    <col min="9507" max="9507" width="2.88671875" customWidth="1"/>
    <col min="9508" max="9508" width="4.6640625" customWidth="1"/>
    <col min="9509" max="9511" width="8.6640625" customWidth="1"/>
    <col min="9512" max="9512" width="2.6640625" customWidth="1"/>
    <col min="9513" max="9513" width="7.88671875" customWidth="1"/>
    <col min="9736" max="9736" width="7.109375" customWidth="1"/>
    <col min="9737" max="9737" width="2.6640625" customWidth="1"/>
    <col min="9738" max="9740" width="8.6640625" customWidth="1"/>
    <col min="9741" max="9741" width="4.6640625" customWidth="1"/>
    <col min="9742" max="9742" width="2.33203125" customWidth="1"/>
    <col min="9743" max="9743" width="4.6640625" customWidth="1"/>
    <col min="9744" max="9744" width="2.88671875" customWidth="1"/>
    <col min="9745" max="9745" width="3.33203125" customWidth="1"/>
    <col min="9746" max="9747" width="4.6640625" customWidth="1"/>
    <col min="9748" max="9748" width="1.88671875" customWidth="1"/>
    <col min="9749" max="9749" width="2.44140625" customWidth="1"/>
    <col min="9750" max="9750" width="3.109375" customWidth="1"/>
    <col min="9751" max="9751" width="2.33203125" customWidth="1"/>
    <col min="9752" max="9753" width="4.6640625" customWidth="1"/>
    <col min="9754" max="9754" width="2.33203125" customWidth="1"/>
    <col min="9755" max="9755" width="3.109375" customWidth="1"/>
    <col min="9756" max="9756" width="2.88671875" customWidth="1"/>
    <col min="9757" max="9757" width="2.109375" customWidth="1"/>
    <col min="9758" max="9759" width="4.6640625" customWidth="1"/>
    <col min="9760" max="9760" width="3.33203125" customWidth="1"/>
    <col min="9761" max="9761" width="2.88671875" customWidth="1"/>
    <col min="9762" max="9762" width="4.6640625" customWidth="1"/>
    <col min="9763" max="9763" width="2.88671875" customWidth="1"/>
    <col min="9764" max="9764" width="4.6640625" customWidth="1"/>
    <col min="9765" max="9767" width="8.6640625" customWidth="1"/>
    <col min="9768" max="9768" width="2.6640625" customWidth="1"/>
    <col min="9769" max="9769" width="7.88671875" customWidth="1"/>
    <col min="9992" max="9992" width="7.109375" customWidth="1"/>
    <col min="9993" max="9993" width="2.6640625" customWidth="1"/>
    <col min="9994" max="9996" width="8.6640625" customWidth="1"/>
    <col min="9997" max="9997" width="4.6640625" customWidth="1"/>
    <col min="9998" max="9998" width="2.33203125" customWidth="1"/>
    <col min="9999" max="9999" width="4.6640625" customWidth="1"/>
    <col min="10000" max="10000" width="2.88671875" customWidth="1"/>
    <col min="10001" max="10001" width="3.33203125" customWidth="1"/>
    <col min="10002" max="10003" width="4.6640625" customWidth="1"/>
    <col min="10004" max="10004" width="1.88671875" customWidth="1"/>
    <col min="10005" max="10005" width="2.44140625" customWidth="1"/>
    <col min="10006" max="10006" width="3.109375" customWidth="1"/>
    <col min="10007" max="10007" width="2.33203125" customWidth="1"/>
    <col min="10008" max="10009" width="4.6640625" customWidth="1"/>
    <col min="10010" max="10010" width="2.33203125" customWidth="1"/>
    <col min="10011" max="10011" width="3.109375" customWidth="1"/>
    <col min="10012" max="10012" width="2.88671875" customWidth="1"/>
    <col min="10013" max="10013" width="2.109375" customWidth="1"/>
    <col min="10014" max="10015" width="4.6640625" customWidth="1"/>
    <col min="10016" max="10016" width="3.33203125" customWidth="1"/>
    <col min="10017" max="10017" width="2.88671875" customWidth="1"/>
    <col min="10018" max="10018" width="4.6640625" customWidth="1"/>
    <col min="10019" max="10019" width="2.88671875" customWidth="1"/>
    <col min="10020" max="10020" width="4.6640625" customWidth="1"/>
    <col min="10021" max="10023" width="8.6640625" customWidth="1"/>
    <col min="10024" max="10024" width="2.6640625" customWidth="1"/>
    <col min="10025" max="10025" width="7.88671875" customWidth="1"/>
    <col min="10248" max="10248" width="7.109375" customWidth="1"/>
    <col min="10249" max="10249" width="2.6640625" customWidth="1"/>
    <col min="10250" max="10252" width="8.6640625" customWidth="1"/>
    <col min="10253" max="10253" width="4.6640625" customWidth="1"/>
    <col min="10254" max="10254" width="2.33203125" customWidth="1"/>
    <col min="10255" max="10255" width="4.6640625" customWidth="1"/>
    <col min="10256" max="10256" width="2.88671875" customWidth="1"/>
    <col min="10257" max="10257" width="3.33203125" customWidth="1"/>
    <col min="10258" max="10259" width="4.6640625" customWidth="1"/>
    <col min="10260" max="10260" width="1.88671875" customWidth="1"/>
    <col min="10261" max="10261" width="2.44140625" customWidth="1"/>
    <col min="10262" max="10262" width="3.109375" customWidth="1"/>
    <col min="10263" max="10263" width="2.33203125" customWidth="1"/>
    <col min="10264" max="10265" width="4.6640625" customWidth="1"/>
    <col min="10266" max="10266" width="2.33203125" customWidth="1"/>
    <col min="10267" max="10267" width="3.109375" customWidth="1"/>
    <col min="10268" max="10268" width="2.88671875" customWidth="1"/>
    <col min="10269" max="10269" width="2.109375" customWidth="1"/>
    <col min="10270" max="10271" width="4.6640625" customWidth="1"/>
    <col min="10272" max="10272" width="3.33203125" customWidth="1"/>
    <col min="10273" max="10273" width="2.88671875" customWidth="1"/>
    <col min="10274" max="10274" width="4.6640625" customWidth="1"/>
    <col min="10275" max="10275" width="2.88671875" customWidth="1"/>
    <col min="10276" max="10276" width="4.6640625" customWidth="1"/>
    <col min="10277" max="10279" width="8.6640625" customWidth="1"/>
    <col min="10280" max="10280" width="2.6640625" customWidth="1"/>
    <col min="10281" max="10281" width="7.88671875" customWidth="1"/>
    <col min="10504" max="10504" width="7.109375" customWidth="1"/>
    <col min="10505" max="10505" width="2.6640625" customWidth="1"/>
    <col min="10506" max="10508" width="8.6640625" customWidth="1"/>
    <col min="10509" max="10509" width="4.6640625" customWidth="1"/>
    <col min="10510" max="10510" width="2.33203125" customWidth="1"/>
    <col min="10511" max="10511" width="4.6640625" customWidth="1"/>
    <col min="10512" max="10512" width="2.88671875" customWidth="1"/>
    <col min="10513" max="10513" width="3.33203125" customWidth="1"/>
    <col min="10514" max="10515" width="4.6640625" customWidth="1"/>
    <col min="10516" max="10516" width="1.88671875" customWidth="1"/>
    <col min="10517" max="10517" width="2.44140625" customWidth="1"/>
    <col min="10518" max="10518" width="3.109375" customWidth="1"/>
    <col min="10519" max="10519" width="2.33203125" customWidth="1"/>
    <col min="10520" max="10521" width="4.6640625" customWidth="1"/>
    <col min="10522" max="10522" width="2.33203125" customWidth="1"/>
    <col min="10523" max="10523" width="3.109375" customWidth="1"/>
    <col min="10524" max="10524" width="2.88671875" customWidth="1"/>
    <col min="10525" max="10525" width="2.109375" customWidth="1"/>
    <col min="10526" max="10527" width="4.6640625" customWidth="1"/>
    <col min="10528" max="10528" width="3.33203125" customWidth="1"/>
    <col min="10529" max="10529" width="2.88671875" customWidth="1"/>
    <col min="10530" max="10530" width="4.6640625" customWidth="1"/>
    <col min="10531" max="10531" width="2.88671875" customWidth="1"/>
    <col min="10532" max="10532" width="4.6640625" customWidth="1"/>
    <col min="10533" max="10535" width="8.6640625" customWidth="1"/>
    <col min="10536" max="10536" width="2.6640625" customWidth="1"/>
    <col min="10537" max="10537" width="7.88671875" customWidth="1"/>
    <col min="10760" max="10760" width="7.109375" customWidth="1"/>
    <col min="10761" max="10761" width="2.6640625" customWidth="1"/>
    <col min="10762" max="10764" width="8.6640625" customWidth="1"/>
    <col min="10765" max="10765" width="4.6640625" customWidth="1"/>
    <col min="10766" max="10766" width="2.33203125" customWidth="1"/>
    <col min="10767" max="10767" width="4.6640625" customWidth="1"/>
    <col min="10768" max="10768" width="2.88671875" customWidth="1"/>
    <col min="10769" max="10769" width="3.33203125" customWidth="1"/>
    <col min="10770" max="10771" width="4.6640625" customWidth="1"/>
    <col min="10772" max="10772" width="1.88671875" customWidth="1"/>
    <col min="10773" max="10773" width="2.44140625" customWidth="1"/>
    <col min="10774" max="10774" width="3.109375" customWidth="1"/>
    <col min="10775" max="10775" width="2.33203125" customWidth="1"/>
    <col min="10776" max="10777" width="4.6640625" customWidth="1"/>
    <col min="10778" max="10778" width="2.33203125" customWidth="1"/>
    <col min="10779" max="10779" width="3.109375" customWidth="1"/>
    <col min="10780" max="10780" width="2.88671875" customWidth="1"/>
    <col min="10781" max="10781" width="2.109375" customWidth="1"/>
    <col min="10782" max="10783" width="4.6640625" customWidth="1"/>
    <col min="10784" max="10784" width="3.33203125" customWidth="1"/>
    <col min="10785" max="10785" width="2.88671875" customWidth="1"/>
    <col min="10786" max="10786" width="4.6640625" customWidth="1"/>
    <col min="10787" max="10787" width="2.88671875" customWidth="1"/>
    <col min="10788" max="10788" width="4.6640625" customWidth="1"/>
    <col min="10789" max="10791" width="8.6640625" customWidth="1"/>
    <col min="10792" max="10792" width="2.6640625" customWidth="1"/>
    <col min="10793" max="10793" width="7.88671875" customWidth="1"/>
    <col min="11016" max="11016" width="7.109375" customWidth="1"/>
    <col min="11017" max="11017" width="2.6640625" customWidth="1"/>
    <col min="11018" max="11020" width="8.6640625" customWidth="1"/>
    <col min="11021" max="11021" width="4.6640625" customWidth="1"/>
    <col min="11022" max="11022" width="2.33203125" customWidth="1"/>
    <col min="11023" max="11023" width="4.6640625" customWidth="1"/>
    <col min="11024" max="11024" width="2.88671875" customWidth="1"/>
    <col min="11025" max="11025" width="3.33203125" customWidth="1"/>
    <col min="11026" max="11027" width="4.6640625" customWidth="1"/>
    <col min="11028" max="11028" width="1.88671875" customWidth="1"/>
    <col min="11029" max="11029" width="2.44140625" customWidth="1"/>
    <col min="11030" max="11030" width="3.109375" customWidth="1"/>
    <col min="11031" max="11031" width="2.33203125" customWidth="1"/>
    <col min="11032" max="11033" width="4.6640625" customWidth="1"/>
    <col min="11034" max="11034" width="2.33203125" customWidth="1"/>
    <col min="11035" max="11035" width="3.109375" customWidth="1"/>
    <col min="11036" max="11036" width="2.88671875" customWidth="1"/>
    <col min="11037" max="11037" width="2.109375" customWidth="1"/>
    <col min="11038" max="11039" width="4.6640625" customWidth="1"/>
    <col min="11040" max="11040" width="3.33203125" customWidth="1"/>
    <col min="11041" max="11041" width="2.88671875" customWidth="1"/>
    <col min="11042" max="11042" width="4.6640625" customWidth="1"/>
    <col min="11043" max="11043" width="2.88671875" customWidth="1"/>
    <col min="11044" max="11044" width="4.6640625" customWidth="1"/>
    <col min="11045" max="11047" width="8.6640625" customWidth="1"/>
    <col min="11048" max="11048" width="2.6640625" customWidth="1"/>
    <col min="11049" max="11049" width="7.88671875" customWidth="1"/>
    <col min="11272" max="11272" width="7.109375" customWidth="1"/>
    <col min="11273" max="11273" width="2.6640625" customWidth="1"/>
    <col min="11274" max="11276" width="8.6640625" customWidth="1"/>
    <col min="11277" max="11277" width="4.6640625" customWidth="1"/>
    <col min="11278" max="11278" width="2.33203125" customWidth="1"/>
    <col min="11279" max="11279" width="4.6640625" customWidth="1"/>
    <col min="11280" max="11280" width="2.88671875" customWidth="1"/>
    <col min="11281" max="11281" width="3.33203125" customWidth="1"/>
    <col min="11282" max="11283" width="4.6640625" customWidth="1"/>
    <col min="11284" max="11284" width="1.88671875" customWidth="1"/>
    <col min="11285" max="11285" width="2.44140625" customWidth="1"/>
    <col min="11286" max="11286" width="3.109375" customWidth="1"/>
    <col min="11287" max="11287" width="2.33203125" customWidth="1"/>
    <col min="11288" max="11289" width="4.6640625" customWidth="1"/>
    <col min="11290" max="11290" width="2.33203125" customWidth="1"/>
    <col min="11291" max="11291" width="3.109375" customWidth="1"/>
    <col min="11292" max="11292" width="2.88671875" customWidth="1"/>
    <col min="11293" max="11293" width="2.109375" customWidth="1"/>
    <col min="11294" max="11295" width="4.6640625" customWidth="1"/>
    <col min="11296" max="11296" width="3.33203125" customWidth="1"/>
    <col min="11297" max="11297" width="2.88671875" customWidth="1"/>
    <col min="11298" max="11298" width="4.6640625" customWidth="1"/>
    <col min="11299" max="11299" width="2.88671875" customWidth="1"/>
    <col min="11300" max="11300" width="4.6640625" customWidth="1"/>
    <col min="11301" max="11303" width="8.6640625" customWidth="1"/>
    <col min="11304" max="11304" width="2.6640625" customWidth="1"/>
    <col min="11305" max="11305" width="7.88671875" customWidth="1"/>
    <col min="11528" max="11528" width="7.109375" customWidth="1"/>
    <col min="11529" max="11529" width="2.6640625" customWidth="1"/>
    <col min="11530" max="11532" width="8.6640625" customWidth="1"/>
    <col min="11533" max="11533" width="4.6640625" customWidth="1"/>
    <col min="11534" max="11534" width="2.33203125" customWidth="1"/>
    <col min="11535" max="11535" width="4.6640625" customWidth="1"/>
    <col min="11536" max="11536" width="2.88671875" customWidth="1"/>
    <col min="11537" max="11537" width="3.33203125" customWidth="1"/>
    <col min="11538" max="11539" width="4.6640625" customWidth="1"/>
    <col min="11540" max="11540" width="1.88671875" customWidth="1"/>
    <col min="11541" max="11541" width="2.44140625" customWidth="1"/>
    <col min="11542" max="11542" width="3.109375" customWidth="1"/>
    <col min="11543" max="11543" width="2.33203125" customWidth="1"/>
    <col min="11544" max="11545" width="4.6640625" customWidth="1"/>
    <col min="11546" max="11546" width="2.33203125" customWidth="1"/>
    <col min="11547" max="11547" width="3.109375" customWidth="1"/>
    <col min="11548" max="11548" width="2.88671875" customWidth="1"/>
    <col min="11549" max="11549" width="2.109375" customWidth="1"/>
    <col min="11550" max="11551" width="4.6640625" customWidth="1"/>
    <col min="11552" max="11552" width="3.33203125" customWidth="1"/>
    <col min="11553" max="11553" width="2.88671875" customWidth="1"/>
    <col min="11554" max="11554" width="4.6640625" customWidth="1"/>
    <col min="11555" max="11555" width="2.88671875" customWidth="1"/>
    <col min="11556" max="11556" width="4.6640625" customWidth="1"/>
    <col min="11557" max="11559" width="8.6640625" customWidth="1"/>
    <col min="11560" max="11560" width="2.6640625" customWidth="1"/>
    <col min="11561" max="11561" width="7.88671875" customWidth="1"/>
    <col min="11784" max="11784" width="7.109375" customWidth="1"/>
    <col min="11785" max="11785" width="2.6640625" customWidth="1"/>
    <col min="11786" max="11788" width="8.6640625" customWidth="1"/>
    <col min="11789" max="11789" width="4.6640625" customWidth="1"/>
    <col min="11790" max="11790" width="2.33203125" customWidth="1"/>
    <col min="11791" max="11791" width="4.6640625" customWidth="1"/>
    <col min="11792" max="11792" width="2.88671875" customWidth="1"/>
    <col min="11793" max="11793" width="3.33203125" customWidth="1"/>
    <col min="11794" max="11795" width="4.6640625" customWidth="1"/>
    <col min="11796" max="11796" width="1.88671875" customWidth="1"/>
    <col min="11797" max="11797" width="2.44140625" customWidth="1"/>
    <col min="11798" max="11798" width="3.109375" customWidth="1"/>
    <col min="11799" max="11799" width="2.33203125" customWidth="1"/>
    <col min="11800" max="11801" width="4.6640625" customWidth="1"/>
    <col min="11802" max="11802" width="2.33203125" customWidth="1"/>
    <col min="11803" max="11803" width="3.109375" customWidth="1"/>
    <col min="11804" max="11804" width="2.88671875" customWidth="1"/>
    <col min="11805" max="11805" width="2.109375" customWidth="1"/>
    <col min="11806" max="11807" width="4.6640625" customWidth="1"/>
    <col min="11808" max="11808" width="3.33203125" customWidth="1"/>
    <col min="11809" max="11809" width="2.88671875" customWidth="1"/>
    <col min="11810" max="11810" width="4.6640625" customWidth="1"/>
    <col min="11811" max="11811" width="2.88671875" customWidth="1"/>
    <col min="11812" max="11812" width="4.6640625" customWidth="1"/>
    <col min="11813" max="11815" width="8.6640625" customWidth="1"/>
    <col min="11816" max="11816" width="2.6640625" customWidth="1"/>
    <col min="11817" max="11817" width="7.88671875" customWidth="1"/>
    <col min="12040" max="12040" width="7.109375" customWidth="1"/>
    <col min="12041" max="12041" width="2.6640625" customWidth="1"/>
    <col min="12042" max="12044" width="8.6640625" customWidth="1"/>
    <col min="12045" max="12045" width="4.6640625" customWidth="1"/>
    <col min="12046" max="12046" width="2.33203125" customWidth="1"/>
    <col min="12047" max="12047" width="4.6640625" customWidth="1"/>
    <col min="12048" max="12048" width="2.88671875" customWidth="1"/>
    <col min="12049" max="12049" width="3.33203125" customWidth="1"/>
    <col min="12050" max="12051" width="4.6640625" customWidth="1"/>
    <col min="12052" max="12052" width="1.88671875" customWidth="1"/>
    <col min="12053" max="12053" width="2.44140625" customWidth="1"/>
    <col min="12054" max="12054" width="3.109375" customWidth="1"/>
    <col min="12055" max="12055" width="2.33203125" customWidth="1"/>
    <col min="12056" max="12057" width="4.6640625" customWidth="1"/>
    <col min="12058" max="12058" width="2.33203125" customWidth="1"/>
    <col min="12059" max="12059" width="3.109375" customWidth="1"/>
    <col min="12060" max="12060" width="2.88671875" customWidth="1"/>
    <col min="12061" max="12061" width="2.109375" customWidth="1"/>
    <col min="12062" max="12063" width="4.6640625" customWidth="1"/>
    <col min="12064" max="12064" width="3.33203125" customWidth="1"/>
    <col min="12065" max="12065" width="2.88671875" customWidth="1"/>
    <col min="12066" max="12066" width="4.6640625" customWidth="1"/>
    <col min="12067" max="12067" width="2.88671875" customWidth="1"/>
    <col min="12068" max="12068" width="4.6640625" customWidth="1"/>
    <col min="12069" max="12071" width="8.6640625" customWidth="1"/>
    <col min="12072" max="12072" width="2.6640625" customWidth="1"/>
    <col min="12073" max="12073" width="7.88671875" customWidth="1"/>
    <col min="12296" max="12296" width="7.109375" customWidth="1"/>
    <col min="12297" max="12297" width="2.6640625" customWidth="1"/>
    <col min="12298" max="12300" width="8.6640625" customWidth="1"/>
    <col min="12301" max="12301" width="4.6640625" customWidth="1"/>
    <col min="12302" max="12302" width="2.33203125" customWidth="1"/>
    <col min="12303" max="12303" width="4.6640625" customWidth="1"/>
    <col min="12304" max="12304" width="2.88671875" customWidth="1"/>
    <col min="12305" max="12305" width="3.33203125" customWidth="1"/>
    <col min="12306" max="12307" width="4.6640625" customWidth="1"/>
    <col min="12308" max="12308" width="1.88671875" customWidth="1"/>
    <col min="12309" max="12309" width="2.44140625" customWidth="1"/>
    <col min="12310" max="12310" width="3.109375" customWidth="1"/>
    <col min="12311" max="12311" width="2.33203125" customWidth="1"/>
    <col min="12312" max="12313" width="4.6640625" customWidth="1"/>
    <col min="12314" max="12314" width="2.33203125" customWidth="1"/>
    <col min="12315" max="12315" width="3.109375" customWidth="1"/>
    <col min="12316" max="12316" width="2.88671875" customWidth="1"/>
    <col min="12317" max="12317" width="2.109375" customWidth="1"/>
    <col min="12318" max="12319" width="4.6640625" customWidth="1"/>
    <col min="12320" max="12320" width="3.33203125" customWidth="1"/>
    <col min="12321" max="12321" width="2.88671875" customWidth="1"/>
    <col min="12322" max="12322" width="4.6640625" customWidth="1"/>
    <col min="12323" max="12323" width="2.88671875" customWidth="1"/>
    <col min="12324" max="12324" width="4.6640625" customWidth="1"/>
    <col min="12325" max="12327" width="8.6640625" customWidth="1"/>
    <col min="12328" max="12328" width="2.6640625" customWidth="1"/>
    <col min="12329" max="12329" width="7.88671875" customWidth="1"/>
    <col min="12552" max="12552" width="7.109375" customWidth="1"/>
    <col min="12553" max="12553" width="2.6640625" customWidth="1"/>
    <col min="12554" max="12556" width="8.6640625" customWidth="1"/>
    <col min="12557" max="12557" width="4.6640625" customWidth="1"/>
    <col min="12558" max="12558" width="2.33203125" customWidth="1"/>
    <col min="12559" max="12559" width="4.6640625" customWidth="1"/>
    <col min="12560" max="12560" width="2.88671875" customWidth="1"/>
    <col min="12561" max="12561" width="3.33203125" customWidth="1"/>
    <col min="12562" max="12563" width="4.6640625" customWidth="1"/>
    <col min="12564" max="12564" width="1.88671875" customWidth="1"/>
    <col min="12565" max="12565" width="2.44140625" customWidth="1"/>
    <col min="12566" max="12566" width="3.109375" customWidth="1"/>
    <col min="12567" max="12567" width="2.33203125" customWidth="1"/>
    <col min="12568" max="12569" width="4.6640625" customWidth="1"/>
    <col min="12570" max="12570" width="2.33203125" customWidth="1"/>
    <col min="12571" max="12571" width="3.109375" customWidth="1"/>
    <col min="12572" max="12572" width="2.88671875" customWidth="1"/>
    <col min="12573" max="12573" width="2.109375" customWidth="1"/>
    <col min="12574" max="12575" width="4.6640625" customWidth="1"/>
    <col min="12576" max="12576" width="3.33203125" customWidth="1"/>
    <col min="12577" max="12577" width="2.88671875" customWidth="1"/>
    <col min="12578" max="12578" width="4.6640625" customWidth="1"/>
    <col min="12579" max="12579" width="2.88671875" customWidth="1"/>
    <col min="12580" max="12580" width="4.6640625" customWidth="1"/>
    <col min="12581" max="12583" width="8.6640625" customWidth="1"/>
    <col min="12584" max="12584" width="2.6640625" customWidth="1"/>
    <col min="12585" max="12585" width="7.88671875" customWidth="1"/>
    <col min="12808" max="12808" width="7.109375" customWidth="1"/>
    <col min="12809" max="12809" width="2.6640625" customWidth="1"/>
    <col min="12810" max="12812" width="8.6640625" customWidth="1"/>
    <col min="12813" max="12813" width="4.6640625" customWidth="1"/>
    <col min="12814" max="12814" width="2.33203125" customWidth="1"/>
    <col min="12815" max="12815" width="4.6640625" customWidth="1"/>
    <col min="12816" max="12816" width="2.88671875" customWidth="1"/>
    <col min="12817" max="12817" width="3.33203125" customWidth="1"/>
    <col min="12818" max="12819" width="4.6640625" customWidth="1"/>
    <col min="12820" max="12820" width="1.88671875" customWidth="1"/>
    <col min="12821" max="12821" width="2.44140625" customWidth="1"/>
    <col min="12822" max="12822" width="3.109375" customWidth="1"/>
    <col min="12823" max="12823" width="2.33203125" customWidth="1"/>
    <col min="12824" max="12825" width="4.6640625" customWidth="1"/>
    <col min="12826" max="12826" width="2.33203125" customWidth="1"/>
    <col min="12827" max="12827" width="3.109375" customWidth="1"/>
    <col min="12828" max="12828" width="2.88671875" customWidth="1"/>
    <col min="12829" max="12829" width="2.109375" customWidth="1"/>
    <col min="12830" max="12831" width="4.6640625" customWidth="1"/>
    <col min="12832" max="12832" width="3.33203125" customWidth="1"/>
    <col min="12833" max="12833" width="2.88671875" customWidth="1"/>
    <col min="12834" max="12834" width="4.6640625" customWidth="1"/>
    <col min="12835" max="12835" width="2.88671875" customWidth="1"/>
    <col min="12836" max="12836" width="4.6640625" customWidth="1"/>
    <col min="12837" max="12839" width="8.6640625" customWidth="1"/>
    <col min="12840" max="12840" width="2.6640625" customWidth="1"/>
    <col min="12841" max="12841" width="7.88671875" customWidth="1"/>
    <col min="13064" max="13064" width="7.109375" customWidth="1"/>
    <col min="13065" max="13065" width="2.6640625" customWidth="1"/>
    <col min="13066" max="13068" width="8.6640625" customWidth="1"/>
    <col min="13069" max="13069" width="4.6640625" customWidth="1"/>
    <col min="13070" max="13070" width="2.33203125" customWidth="1"/>
    <col min="13071" max="13071" width="4.6640625" customWidth="1"/>
    <col min="13072" max="13072" width="2.88671875" customWidth="1"/>
    <col min="13073" max="13073" width="3.33203125" customWidth="1"/>
    <col min="13074" max="13075" width="4.6640625" customWidth="1"/>
    <col min="13076" max="13076" width="1.88671875" customWidth="1"/>
    <col min="13077" max="13077" width="2.44140625" customWidth="1"/>
    <col min="13078" max="13078" width="3.109375" customWidth="1"/>
    <col min="13079" max="13079" width="2.33203125" customWidth="1"/>
    <col min="13080" max="13081" width="4.6640625" customWidth="1"/>
    <col min="13082" max="13082" width="2.33203125" customWidth="1"/>
    <col min="13083" max="13083" width="3.109375" customWidth="1"/>
    <col min="13084" max="13084" width="2.88671875" customWidth="1"/>
    <col min="13085" max="13085" width="2.109375" customWidth="1"/>
    <col min="13086" max="13087" width="4.6640625" customWidth="1"/>
    <col min="13088" max="13088" width="3.33203125" customWidth="1"/>
    <col min="13089" max="13089" width="2.88671875" customWidth="1"/>
    <col min="13090" max="13090" width="4.6640625" customWidth="1"/>
    <col min="13091" max="13091" width="2.88671875" customWidth="1"/>
    <col min="13092" max="13092" width="4.6640625" customWidth="1"/>
    <col min="13093" max="13095" width="8.6640625" customWidth="1"/>
    <col min="13096" max="13096" width="2.6640625" customWidth="1"/>
    <col min="13097" max="13097" width="7.88671875" customWidth="1"/>
    <col min="13320" max="13320" width="7.109375" customWidth="1"/>
    <col min="13321" max="13321" width="2.6640625" customWidth="1"/>
    <col min="13322" max="13324" width="8.6640625" customWidth="1"/>
    <col min="13325" max="13325" width="4.6640625" customWidth="1"/>
    <col min="13326" max="13326" width="2.33203125" customWidth="1"/>
    <col min="13327" max="13327" width="4.6640625" customWidth="1"/>
    <col min="13328" max="13328" width="2.88671875" customWidth="1"/>
    <col min="13329" max="13329" width="3.33203125" customWidth="1"/>
    <col min="13330" max="13331" width="4.6640625" customWidth="1"/>
    <col min="13332" max="13332" width="1.88671875" customWidth="1"/>
    <col min="13333" max="13333" width="2.44140625" customWidth="1"/>
    <col min="13334" max="13334" width="3.109375" customWidth="1"/>
    <col min="13335" max="13335" width="2.33203125" customWidth="1"/>
    <col min="13336" max="13337" width="4.6640625" customWidth="1"/>
    <col min="13338" max="13338" width="2.33203125" customWidth="1"/>
    <col min="13339" max="13339" width="3.109375" customWidth="1"/>
    <col min="13340" max="13340" width="2.88671875" customWidth="1"/>
    <col min="13341" max="13341" width="2.109375" customWidth="1"/>
    <col min="13342" max="13343" width="4.6640625" customWidth="1"/>
    <col min="13344" max="13344" width="3.33203125" customWidth="1"/>
    <col min="13345" max="13345" width="2.88671875" customWidth="1"/>
    <col min="13346" max="13346" width="4.6640625" customWidth="1"/>
    <col min="13347" max="13347" width="2.88671875" customWidth="1"/>
    <col min="13348" max="13348" width="4.6640625" customWidth="1"/>
    <col min="13349" max="13351" width="8.6640625" customWidth="1"/>
    <col min="13352" max="13352" width="2.6640625" customWidth="1"/>
    <col min="13353" max="13353" width="7.88671875" customWidth="1"/>
    <col min="13576" max="13576" width="7.109375" customWidth="1"/>
    <col min="13577" max="13577" width="2.6640625" customWidth="1"/>
    <col min="13578" max="13580" width="8.6640625" customWidth="1"/>
    <col min="13581" max="13581" width="4.6640625" customWidth="1"/>
    <col min="13582" max="13582" width="2.33203125" customWidth="1"/>
    <col min="13583" max="13583" width="4.6640625" customWidth="1"/>
    <col min="13584" max="13584" width="2.88671875" customWidth="1"/>
    <col min="13585" max="13585" width="3.33203125" customWidth="1"/>
    <col min="13586" max="13587" width="4.6640625" customWidth="1"/>
    <col min="13588" max="13588" width="1.88671875" customWidth="1"/>
    <col min="13589" max="13589" width="2.44140625" customWidth="1"/>
    <col min="13590" max="13590" width="3.109375" customWidth="1"/>
    <col min="13591" max="13591" width="2.33203125" customWidth="1"/>
    <col min="13592" max="13593" width="4.6640625" customWidth="1"/>
    <col min="13594" max="13594" width="2.33203125" customWidth="1"/>
    <col min="13595" max="13595" width="3.109375" customWidth="1"/>
    <col min="13596" max="13596" width="2.88671875" customWidth="1"/>
    <col min="13597" max="13597" width="2.109375" customWidth="1"/>
    <col min="13598" max="13599" width="4.6640625" customWidth="1"/>
    <col min="13600" max="13600" width="3.33203125" customWidth="1"/>
    <col min="13601" max="13601" width="2.88671875" customWidth="1"/>
    <col min="13602" max="13602" width="4.6640625" customWidth="1"/>
    <col min="13603" max="13603" width="2.88671875" customWidth="1"/>
    <col min="13604" max="13604" width="4.6640625" customWidth="1"/>
    <col min="13605" max="13607" width="8.6640625" customWidth="1"/>
    <col min="13608" max="13608" width="2.6640625" customWidth="1"/>
    <col min="13609" max="13609" width="7.88671875" customWidth="1"/>
    <col min="13832" max="13832" width="7.109375" customWidth="1"/>
    <col min="13833" max="13833" width="2.6640625" customWidth="1"/>
    <col min="13834" max="13836" width="8.6640625" customWidth="1"/>
    <col min="13837" max="13837" width="4.6640625" customWidth="1"/>
    <col min="13838" max="13838" width="2.33203125" customWidth="1"/>
    <col min="13839" max="13839" width="4.6640625" customWidth="1"/>
    <col min="13840" max="13840" width="2.88671875" customWidth="1"/>
    <col min="13841" max="13841" width="3.33203125" customWidth="1"/>
    <col min="13842" max="13843" width="4.6640625" customWidth="1"/>
    <col min="13844" max="13844" width="1.88671875" customWidth="1"/>
    <col min="13845" max="13845" width="2.44140625" customWidth="1"/>
    <col min="13846" max="13846" width="3.109375" customWidth="1"/>
    <col min="13847" max="13847" width="2.33203125" customWidth="1"/>
    <col min="13848" max="13849" width="4.6640625" customWidth="1"/>
    <col min="13850" max="13850" width="2.33203125" customWidth="1"/>
    <col min="13851" max="13851" width="3.109375" customWidth="1"/>
    <col min="13852" max="13852" width="2.88671875" customWidth="1"/>
    <col min="13853" max="13853" width="2.109375" customWidth="1"/>
    <col min="13854" max="13855" width="4.6640625" customWidth="1"/>
    <col min="13856" max="13856" width="3.33203125" customWidth="1"/>
    <col min="13857" max="13857" width="2.88671875" customWidth="1"/>
    <col min="13858" max="13858" width="4.6640625" customWidth="1"/>
    <col min="13859" max="13859" width="2.88671875" customWidth="1"/>
    <col min="13860" max="13860" width="4.6640625" customWidth="1"/>
    <col min="13861" max="13863" width="8.6640625" customWidth="1"/>
    <col min="13864" max="13864" width="2.6640625" customWidth="1"/>
    <col min="13865" max="13865" width="7.88671875" customWidth="1"/>
    <col min="14088" max="14088" width="7.109375" customWidth="1"/>
    <col min="14089" max="14089" width="2.6640625" customWidth="1"/>
    <col min="14090" max="14092" width="8.6640625" customWidth="1"/>
    <col min="14093" max="14093" width="4.6640625" customWidth="1"/>
    <col min="14094" max="14094" width="2.33203125" customWidth="1"/>
    <col min="14095" max="14095" width="4.6640625" customWidth="1"/>
    <col min="14096" max="14096" width="2.88671875" customWidth="1"/>
    <col min="14097" max="14097" width="3.33203125" customWidth="1"/>
    <col min="14098" max="14099" width="4.6640625" customWidth="1"/>
    <col min="14100" max="14100" width="1.88671875" customWidth="1"/>
    <col min="14101" max="14101" width="2.44140625" customWidth="1"/>
    <col min="14102" max="14102" width="3.109375" customWidth="1"/>
    <col min="14103" max="14103" width="2.33203125" customWidth="1"/>
    <col min="14104" max="14105" width="4.6640625" customWidth="1"/>
    <col min="14106" max="14106" width="2.33203125" customWidth="1"/>
    <col min="14107" max="14107" width="3.109375" customWidth="1"/>
    <col min="14108" max="14108" width="2.88671875" customWidth="1"/>
    <col min="14109" max="14109" width="2.109375" customWidth="1"/>
    <col min="14110" max="14111" width="4.6640625" customWidth="1"/>
    <col min="14112" max="14112" width="3.33203125" customWidth="1"/>
    <col min="14113" max="14113" width="2.88671875" customWidth="1"/>
    <col min="14114" max="14114" width="4.6640625" customWidth="1"/>
    <col min="14115" max="14115" width="2.88671875" customWidth="1"/>
    <col min="14116" max="14116" width="4.6640625" customWidth="1"/>
    <col min="14117" max="14119" width="8.6640625" customWidth="1"/>
    <col min="14120" max="14120" width="2.6640625" customWidth="1"/>
    <col min="14121" max="14121" width="7.88671875" customWidth="1"/>
    <col min="14344" max="14344" width="7.109375" customWidth="1"/>
    <col min="14345" max="14345" width="2.6640625" customWidth="1"/>
    <col min="14346" max="14348" width="8.6640625" customWidth="1"/>
    <col min="14349" max="14349" width="4.6640625" customWidth="1"/>
    <col min="14350" max="14350" width="2.33203125" customWidth="1"/>
    <col min="14351" max="14351" width="4.6640625" customWidth="1"/>
    <col min="14352" max="14352" width="2.88671875" customWidth="1"/>
    <col min="14353" max="14353" width="3.33203125" customWidth="1"/>
    <col min="14354" max="14355" width="4.6640625" customWidth="1"/>
    <col min="14356" max="14356" width="1.88671875" customWidth="1"/>
    <col min="14357" max="14357" width="2.44140625" customWidth="1"/>
    <col min="14358" max="14358" width="3.109375" customWidth="1"/>
    <col min="14359" max="14359" width="2.33203125" customWidth="1"/>
    <col min="14360" max="14361" width="4.6640625" customWidth="1"/>
    <col min="14362" max="14362" width="2.33203125" customWidth="1"/>
    <col min="14363" max="14363" width="3.109375" customWidth="1"/>
    <col min="14364" max="14364" width="2.88671875" customWidth="1"/>
    <col min="14365" max="14365" width="2.109375" customWidth="1"/>
    <col min="14366" max="14367" width="4.6640625" customWidth="1"/>
    <col min="14368" max="14368" width="3.33203125" customWidth="1"/>
    <col min="14369" max="14369" width="2.88671875" customWidth="1"/>
    <col min="14370" max="14370" width="4.6640625" customWidth="1"/>
    <col min="14371" max="14371" width="2.88671875" customWidth="1"/>
    <col min="14372" max="14372" width="4.6640625" customWidth="1"/>
    <col min="14373" max="14375" width="8.6640625" customWidth="1"/>
    <col min="14376" max="14376" width="2.6640625" customWidth="1"/>
    <col min="14377" max="14377" width="7.88671875" customWidth="1"/>
    <col min="14600" max="14600" width="7.109375" customWidth="1"/>
    <col min="14601" max="14601" width="2.6640625" customWidth="1"/>
    <col min="14602" max="14604" width="8.6640625" customWidth="1"/>
    <col min="14605" max="14605" width="4.6640625" customWidth="1"/>
    <col min="14606" max="14606" width="2.33203125" customWidth="1"/>
    <col min="14607" max="14607" width="4.6640625" customWidth="1"/>
    <col min="14608" max="14608" width="2.88671875" customWidth="1"/>
    <col min="14609" max="14609" width="3.33203125" customWidth="1"/>
    <col min="14610" max="14611" width="4.6640625" customWidth="1"/>
    <col min="14612" max="14612" width="1.88671875" customWidth="1"/>
    <col min="14613" max="14613" width="2.44140625" customWidth="1"/>
    <col min="14614" max="14614" width="3.109375" customWidth="1"/>
    <col min="14615" max="14615" width="2.33203125" customWidth="1"/>
    <col min="14616" max="14617" width="4.6640625" customWidth="1"/>
    <col min="14618" max="14618" width="2.33203125" customWidth="1"/>
    <col min="14619" max="14619" width="3.109375" customWidth="1"/>
    <col min="14620" max="14620" width="2.88671875" customWidth="1"/>
    <col min="14621" max="14621" width="2.109375" customWidth="1"/>
    <col min="14622" max="14623" width="4.6640625" customWidth="1"/>
    <col min="14624" max="14624" width="3.33203125" customWidth="1"/>
    <col min="14625" max="14625" width="2.88671875" customWidth="1"/>
    <col min="14626" max="14626" width="4.6640625" customWidth="1"/>
    <col min="14627" max="14627" width="2.88671875" customWidth="1"/>
    <col min="14628" max="14628" width="4.6640625" customWidth="1"/>
    <col min="14629" max="14631" width="8.6640625" customWidth="1"/>
    <col min="14632" max="14632" width="2.6640625" customWidth="1"/>
    <col min="14633" max="14633" width="7.88671875" customWidth="1"/>
    <col min="14856" max="14856" width="7.109375" customWidth="1"/>
    <col min="14857" max="14857" width="2.6640625" customWidth="1"/>
    <col min="14858" max="14860" width="8.6640625" customWidth="1"/>
    <col min="14861" max="14861" width="4.6640625" customWidth="1"/>
    <col min="14862" max="14862" width="2.33203125" customWidth="1"/>
    <col min="14863" max="14863" width="4.6640625" customWidth="1"/>
    <col min="14864" max="14864" width="2.88671875" customWidth="1"/>
    <col min="14865" max="14865" width="3.33203125" customWidth="1"/>
    <col min="14866" max="14867" width="4.6640625" customWidth="1"/>
    <col min="14868" max="14868" width="1.88671875" customWidth="1"/>
    <col min="14869" max="14869" width="2.44140625" customWidth="1"/>
    <col min="14870" max="14870" width="3.109375" customWidth="1"/>
    <col min="14871" max="14871" width="2.33203125" customWidth="1"/>
    <col min="14872" max="14873" width="4.6640625" customWidth="1"/>
    <col min="14874" max="14874" width="2.33203125" customWidth="1"/>
    <col min="14875" max="14875" width="3.109375" customWidth="1"/>
    <col min="14876" max="14876" width="2.88671875" customWidth="1"/>
    <col min="14877" max="14877" width="2.109375" customWidth="1"/>
    <col min="14878" max="14879" width="4.6640625" customWidth="1"/>
    <col min="14880" max="14880" width="3.33203125" customWidth="1"/>
    <col min="14881" max="14881" width="2.88671875" customWidth="1"/>
    <col min="14882" max="14882" width="4.6640625" customWidth="1"/>
    <col min="14883" max="14883" width="2.88671875" customWidth="1"/>
    <col min="14884" max="14884" width="4.6640625" customWidth="1"/>
    <col min="14885" max="14887" width="8.6640625" customWidth="1"/>
    <col min="14888" max="14888" width="2.6640625" customWidth="1"/>
    <col min="14889" max="14889" width="7.88671875" customWidth="1"/>
    <col min="15112" max="15112" width="7.109375" customWidth="1"/>
    <col min="15113" max="15113" width="2.6640625" customWidth="1"/>
    <col min="15114" max="15116" width="8.6640625" customWidth="1"/>
    <col min="15117" max="15117" width="4.6640625" customWidth="1"/>
    <col min="15118" max="15118" width="2.33203125" customWidth="1"/>
    <col min="15119" max="15119" width="4.6640625" customWidth="1"/>
    <col min="15120" max="15120" width="2.88671875" customWidth="1"/>
    <col min="15121" max="15121" width="3.33203125" customWidth="1"/>
    <col min="15122" max="15123" width="4.6640625" customWidth="1"/>
    <col min="15124" max="15124" width="1.88671875" customWidth="1"/>
    <col min="15125" max="15125" width="2.44140625" customWidth="1"/>
    <col min="15126" max="15126" width="3.109375" customWidth="1"/>
    <col min="15127" max="15127" width="2.33203125" customWidth="1"/>
    <col min="15128" max="15129" width="4.6640625" customWidth="1"/>
    <col min="15130" max="15130" width="2.33203125" customWidth="1"/>
    <col min="15131" max="15131" width="3.109375" customWidth="1"/>
    <col min="15132" max="15132" width="2.88671875" customWidth="1"/>
    <col min="15133" max="15133" width="2.109375" customWidth="1"/>
    <col min="15134" max="15135" width="4.6640625" customWidth="1"/>
    <col min="15136" max="15136" width="3.33203125" customWidth="1"/>
    <col min="15137" max="15137" width="2.88671875" customWidth="1"/>
    <col min="15138" max="15138" width="4.6640625" customWidth="1"/>
    <col min="15139" max="15139" width="2.88671875" customWidth="1"/>
    <col min="15140" max="15140" width="4.6640625" customWidth="1"/>
    <col min="15141" max="15143" width="8.6640625" customWidth="1"/>
    <col min="15144" max="15144" width="2.6640625" customWidth="1"/>
    <col min="15145" max="15145" width="7.88671875" customWidth="1"/>
    <col min="15368" max="15368" width="7.109375" customWidth="1"/>
    <col min="15369" max="15369" width="2.6640625" customWidth="1"/>
    <col min="15370" max="15372" width="8.6640625" customWidth="1"/>
    <col min="15373" max="15373" width="4.6640625" customWidth="1"/>
    <col min="15374" max="15374" width="2.33203125" customWidth="1"/>
    <col min="15375" max="15375" width="4.6640625" customWidth="1"/>
    <col min="15376" max="15376" width="2.88671875" customWidth="1"/>
    <col min="15377" max="15377" width="3.33203125" customWidth="1"/>
    <col min="15378" max="15379" width="4.6640625" customWidth="1"/>
    <col min="15380" max="15380" width="1.88671875" customWidth="1"/>
    <col min="15381" max="15381" width="2.44140625" customWidth="1"/>
    <col min="15382" max="15382" width="3.109375" customWidth="1"/>
    <col min="15383" max="15383" width="2.33203125" customWidth="1"/>
    <col min="15384" max="15385" width="4.6640625" customWidth="1"/>
    <col min="15386" max="15386" width="2.33203125" customWidth="1"/>
    <col min="15387" max="15387" width="3.109375" customWidth="1"/>
    <col min="15388" max="15388" width="2.88671875" customWidth="1"/>
    <col min="15389" max="15389" width="2.109375" customWidth="1"/>
    <col min="15390" max="15391" width="4.6640625" customWidth="1"/>
    <col min="15392" max="15392" width="3.33203125" customWidth="1"/>
    <col min="15393" max="15393" width="2.88671875" customWidth="1"/>
    <col min="15394" max="15394" width="4.6640625" customWidth="1"/>
    <col min="15395" max="15395" width="2.88671875" customWidth="1"/>
    <col min="15396" max="15396" width="4.6640625" customWidth="1"/>
    <col min="15397" max="15399" width="8.6640625" customWidth="1"/>
    <col min="15400" max="15400" width="2.6640625" customWidth="1"/>
    <col min="15401" max="15401" width="7.88671875" customWidth="1"/>
    <col min="15624" max="15624" width="7.109375" customWidth="1"/>
    <col min="15625" max="15625" width="2.6640625" customWidth="1"/>
    <col min="15626" max="15628" width="8.6640625" customWidth="1"/>
    <col min="15629" max="15629" width="4.6640625" customWidth="1"/>
    <col min="15630" max="15630" width="2.33203125" customWidth="1"/>
    <col min="15631" max="15631" width="4.6640625" customWidth="1"/>
    <col min="15632" max="15632" width="2.88671875" customWidth="1"/>
    <col min="15633" max="15633" width="3.33203125" customWidth="1"/>
    <col min="15634" max="15635" width="4.6640625" customWidth="1"/>
    <col min="15636" max="15636" width="1.88671875" customWidth="1"/>
    <col min="15637" max="15637" width="2.44140625" customWidth="1"/>
    <col min="15638" max="15638" width="3.109375" customWidth="1"/>
    <col min="15639" max="15639" width="2.33203125" customWidth="1"/>
    <col min="15640" max="15641" width="4.6640625" customWidth="1"/>
    <col min="15642" max="15642" width="2.33203125" customWidth="1"/>
    <col min="15643" max="15643" width="3.109375" customWidth="1"/>
    <col min="15644" max="15644" width="2.88671875" customWidth="1"/>
    <col min="15645" max="15645" width="2.109375" customWidth="1"/>
    <col min="15646" max="15647" width="4.6640625" customWidth="1"/>
    <col min="15648" max="15648" width="3.33203125" customWidth="1"/>
    <col min="15649" max="15649" width="2.88671875" customWidth="1"/>
    <col min="15650" max="15650" width="4.6640625" customWidth="1"/>
    <col min="15651" max="15651" width="2.88671875" customWidth="1"/>
    <col min="15652" max="15652" width="4.6640625" customWidth="1"/>
    <col min="15653" max="15655" width="8.6640625" customWidth="1"/>
    <col min="15656" max="15656" width="2.6640625" customWidth="1"/>
    <col min="15657" max="15657" width="7.88671875" customWidth="1"/>
    <col min="15880" max="15880" width="7.109375" customWidth="1"/>
    <col min="15881" max="15881" width="2.6640625" customWidth="1"/>
    <col min="15882" max="15884" width="8.6640625" customWidth="1"/>
    <col min="15885" max="15885" width="4.6640625" customWidth="1"/>
    <col min="15886" max="15886" width="2.33203125" customWidth="1"/>
    <col min="15887" max="15887" width="4.6640625" customWidth="1"/>
    <col min="15888" max="15888" width="2.88671875" customWidth="1"/>
    <col min="15889" max="15889" width="3.33203125" customWidth="1"/>
    <col min="15890" max="15891" width="4.6640625" customWidth="1"/>
    <col min="15892" max="15892" width="1.88671875" customWidth="1"/>
    <col min="15893" max="15893" width="2.44140625" customWidth="1"/>
    <col min="15894" max="15894" width="3.109375" customWidth="1"/>
    <col min="15895" max="15895" width="2.33203125" customWidth="1"/>
    <col min="15896" max="15897" width="4.6640625" customWidth="1"/>
    <col min="15898" max="15898" width="2.33203125" customWidth="1"/>
    <col min="15899" max="15899" width="3.109375" customWidth="1"/>
    <col min="15900" max="15900" width="2.88671875" customWidth="1"/>
    <col min="15901" max="15901" width="2.109375" customWidth="1"/>
    <col min="15902" max="15903" width="4.6640625" customWidth="1"/>
    <col min="15904" max="15904" width="3.33203125" customWidth="1"/>
    <col min="15905" max="15905" width="2.88671875" customWidth="1"/>
    <col min="15906" max="15906" width="4.6640625" customWidth="1"/>
    <col min="15907" max="15907" width="2.88671875" customWidth="1"/>
    <col min="15908" max="15908" width="4.6640625" customWidth="1"/>
    <col min="15909" max="15911" width="8.6640625" customWidth="1"/>
    <col min="15912" max="15912" width="2.6640625" customWidth="1"/>
    <col min="15913" max="15913" width="7.88671875" customWidth="1"/>
    <col min="16136" max="16136" width="7.109375" customWidth="1"/>
    <col min="16137" max="16137" width="2.6640625" customWidth="1"/>
    <col min="16138" max="16140" width="8.6640625" customWidth="1"/>
    <col min="16141" max="16141" width="4.6640625" customWidth="1"/>
    <col min="16142" max="16142" width="2.33203125" customWidth="1"/>
    <col min="16143" max="16143" width="4.6640625" customWidth="1"/>
    <col min="16144" max="16144" width="2.88671875" customWidth="1"/>
    <col min="16145" max="16145" width="3.33203125" customWidth="1"/>
    <col min="16146" max="16147" width="4.6640625" customWidth="1"/>
    <col min="16148" max="16148" width="1.88671875" customWidth="1"/>
    <col min="16149" max="16149" width="2.44140625" customWidth="1"/>
    <col min="16150" max="16150" width="3.109375" customWidth="1"/>
    <col min="16151" max="16151" width="2.33203125" customWidth="1"/>
    <col min="16152" max="16153" width="4.6640625" customWidth="1"/>
    <col min="16154" max="16154" width="2.33203125" customWidth="1"/>
    <col min="16155" max="16155" width="3.109375" customWidth="1"/>
    <col min="16156" max="16156" width="2.88671875" customWidth="1"/>
    <col min="16157" max="16157" width="2.109375" customWidth="1"/>
    <col min="16158" max="16159" width="4.6640625" customWidth="1"/>
    <col min="16160" max="16160" width="3.33203125" customWidth="1"/>
    <col min="16161" max="16161" width="2.88671875" customWidth="1"/>
    <col min="16162" max="16162" width="4.6640625" customWidth="1"/>
    <col min="16163" max="16163" width="2.88671875" customWidth="1"/>
    <col min="16164" max="16164" width="4.6640625" customWidth="1"/>
    <col min="16165" max="16167" width="8.6640625" customWidth="1"/>
    <col min="16168" max="16168" width="2.6640625" customWidth="1"/>
    <col min="16169" max="16169" width="7.88671875" customWidth="1"/>
  </cols>
  <sheetData>
    <row r="1" spans="1:42" ht="26.25" customHeight="1">
      <c r="A1" s="325" t="s">
        <v>174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</row>
    <row r="2" spans="1:42" ht="6" customHeight="1"/>
    <row r="3" spans="1:42" ht="18.75" customHeight="1">
      <c r="H3" s="82"/>
      <c r="I3" s="82"/>
      <c r="K3" s="82"/>
      <c r="L3" s="82" t="s">
        <v>168</v>
      </c>
      <c r="O3" s="82"/>
      <c r="P3" s="82"/>
      <c r="Q3" s="82"/>
      <c r="R3" s="82"/>
      <c r="S3" s="82"/>
      <c r="T3" s="82"/>
      <c r="U3" s="82" t="s">
        <v>111</v>
      </c>
      <c r="W3" s="82"/>
      <c r="X3" s="82"/>
      <c r="Y3" s="83"/>
      <c r="Z3" s="83"/>
      <c r="AA3" s="83"/>
      <c r="AB3" s="83"/>
      <c r="AC3" s="83"/>
      <c r="AD3" s="83"/>
      <c r="AE3" s="83"/>
      <c r="AF3" s="83"/>
      <c r="AG3" s="83"/>
      <c r="AI3" s="83"/>
      <c r="AJ3" s="83"/>
      <c r="AK3" s="83"/>
      <c r="AL3" s="83"/>
      <c r="AM3" s="83"/>
    </row>
    <row r="4" spans="1:42" ht="19.5" customHeight="1">
      <c r="D4" s="82"/>
      <c r="E4" s="82"/>
      <c r="F4" s="82"/>
      <c r="G4" s="82"/>
      <c r="H4" s="82"/>
      <c r="I4" s="82"/>
      <c r="J4" s="82"/>
      <c r="K4" s="82"/>
      <c r="L4" s="82" t="s">
        <v>169</v>
      </c>
      <c r="O4" s="82"/>
      <c r="P4" s="82"/>
      <c r="Q4" s="82"/>
      <c r="R4" s="82"/>
      <c r="S4" s="82"/>
      <c r="T4" s="84"/>
      <c r="U4" s="82" t="s">
        <v>112</v>
      </c>
      <c r="W4" s="82"/>
      <c r="X4" s="82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42" ht="19.5" customHeight="1">
      <c r="D5" s="82"/>
      <c r="E5" s="82"/>
      <c r="F5" s="82"/>
      <c r="G5" s="82"/>
      <c r="H5" s="82"/>
      <c r="I5" s="82"/>
      <c r="J5" s="82"/>
      <c r="K5" s="82"/>
      <c r="L5" s="82" t="s">
        <v>170</v>
      </c>
      <c r="O5" s="82"/>
      <c r="P5" s="82"/>
      <c r="Q5" s="82"/>
      <c r="R5" s="82"/>
      <c r="S5" s="82"/>
      <c r="T5" s="84"/>
      <c r="U5" s="84" t="s">
        <v>171</v>
      </c>
      <c r="V5" s="82"/>
      <c r="W5" s="82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</row>
    <row r="6" spans="1:42" ht="19.5" customHeight="1">
      <c r="D6" s="82"/>
      <c r="E6" s="82"/>
      <c r="F6" s="82"/>
      <c r="G6" s="82"/>
      <c r="H6" s="82"/>
      <c r="I6" s="82"/>
      <c r="J6" s="82"/>
      <c r="K6" s="82"/>
      <c r="L6" s="82" t="s">
        <v>173</v>
      </c>
      <c r="O6" s="82"/>
      <c r="P6" s="82"/>
      <c r="Q6" s="82"/>
      <c r="R6" s="82"/>
      <c r="S6" s="82"/>
      <c r="T6" s="84"/>
      <c r="U6" s="84" t="s">
        <v>172</v>
      </c>
      <c r="V6" s="82"/>
      <c r="W6" s="82"/>
      <c r="X6" s="82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</row>
    <row r="7" spans="1:42" ht="6.75" customHeight="1">
      <c r="D7" s="59"/>
      <c r="E7" s="59"/>
      <c r="F7" s="59"/>
      <c r="G7" s="59"/>
      <c r="Q7" s="329"/>
      <c r="R7" s="330"/>
      <c r="S7" s="330"/>
      <c r="T7" s="329"/>
      <c r="U7" s="330"/>
      <c r="V7" s="330"/>
      <c r="W7" s="330"/>
      <c r="X7" s="331"/>
      <c r="Y7" s="331"/>
      <c r="Z7" s="331"/>
      <c r="AA7" s="331"/>
    </row>
    <row r="8" spans="1:42" ht="15" customHeight="1" thickBot="1">
      <c r="A8" s="327">
        <v>44568</v>
      </c>
      <c r="B8" s="327"/>
      <c r="C8" s="327"/>
      <c r="D8" s="327"/>
      <c r="E8" s="327"/>
      <c r="F8" s="327"/>
      <c r="G8" s="326">
        <v>44570</v>
      </c>
      <c r="H8" s="327"/>
      <c r="I8" s="327"/>
      <c r="J8" s="327"/>
      <c r="K8" s="327"/>
      <c r="L8" s="327"/>
      <c r="M8" s="327"/>
      <c r="N8" s="328"/>
      <c r="O8" s="327">
        <v>44575</v>
      </c>
      <c r="P8" s="327"/>
      <c r="Q8" s="327"/>
      <c r="R8" s="327"/>
      <c r="S8" s="327"/>
      <c r="T8" s="326">
        <v>44582</v>
      </c>
      <c r="U8" s="327"/>
      <c r="V8" s="327"/>
      <c r="W8" s="328"/>
      <c r="X8" s="327">
        <f>O8</f>
        <v>44575</v>
      </c>
      <c r="Y8" s="327"/>
      <c r="Z8" s="327"/>
      <c r="AA8" s="327"/>
      <c r="AB8" s="327"/>
      <c r="AC8" s="326">
        <f>G8</f>
        <v>44570</v>
      </c>
      <c r="AD8" s="327"/>
      <c r="AE8" s="327"/>
      <c r="AF8" s="327"/>
      <c r="AG8" s="327"/>
      <c r="AH8" s="327"/>
      <c r="AI8" s="327"/>
      <c r="AJ8" s="328"/>
      <c r="AK8" s="327">
        <f>A8</f>
        <v>44568</v>
      </c>
      <c r="AL8" s="327"/>
      <c r="AM8" s="327"/>
      <c r="AN8" s="327"/>
      <c r="AO8" s="327"/>
      <c r="AP8" s="327"/>
    </row>
    <row r="9" spans="1:42" ht="9.9" customHeight="1" thickTop="1">
      <c r="A9" s="287" t="str">
        <f>IFERROR(VLOOKUP(E9&amp;D15,抽選結果!$B:$F,5,FALSE),"")</f>
        <v>宇都宮市サッカー場（平出）AB</v>
      </c>
      <c r="B9" s="94"/>
      <c r="C9" s="290" t="str">
        <f>IFERROR(VLOOKUP($E$9&amp;D9,抽選結果!$B:$D,3,FALSE),"")</f>
        <v>Ｆ．Ｃ．栃木ジュニア</v>
      </c>
      <c r="D9" s="286">
        <v>1</v>
      </c>
      <c r="E9" s="309" t="s">
        <v>160</v>
      </c>
      <c r="F9" s="85"/>
      <c r="G9" s="88"/>
      <c r="I9" s="24"/>
      <c r="J9" s="24"/>
      <c r="K9" s="1"/>
      <c r="L9" s="1"/>
      <c r="M9" s="1"/>
      <c r="N9" s="51"/>
      <c r="O9" s="1"/>
      <c r="P9" s="1"/>
      <c r="Q9" s="1"/>
      <c r="R9" s="1"/>
      <c r="S9" s="1"/>
      <c r="T9" s="50"/>
      <c r="U9" s="1"/>
      <c r="V9" s="1"/>
      <c r="W9" s="51"/>
      <c r="X9" s="1"/>
      <c r="Y9" s="1"/>
      <c r="Z9" s="1"/>
      <c r="AA9" s="1"/>
      <c r="AB9" s="1"/>
      <c r="AC9" s="50"/>
      <c r="AD9" s="1"/>
      <c r="AE9" s="1"/>
      <c r="AF9" s="8"/>
      <c r="AG9" s="140"/>
      <c r="AH9" s="24"/>
      <c r="AJ9" s="93"/>
      <c r="AK9" s="10"/>
      <c r="AL9" s="98"/>
      <c r="AM9" s="98"/>
      <c r="AN9" s="99"/>
      <c r="AO9" s="86"/>
      <c r="AP9" s="287" t="str">
        <f>IFERROR(VLOOKUP(AL17&amp;AM17,抽選結果!$B:$F,5,FALSE),"")</f>
        <v>本町緑地サッカー場</v>
      </c>
    </row>
    <row r="10" spans="1:42" ht="9.9" customHeight="1">
      <c r="A10" s="288"/>
      <c r="B10" s="94"/>
      <c r="C10" s="290"/>
      <c r="D10" s="286"/>
      <c r="E10" s="309"/>
      <c r="F10" s="85"/>
      <c r="G10" s="88"/>
      <c r="H10" s="305" t="s">
        <v>113</v>
      </c>
      <c r="I10" s="24"/>
      <c r="J10" s="24"/>
      <c r="K10" s="1"/>
      <c r="L10" s="1"/>
      <c r="M10" s="1"/>
      <c r="N10" s="51"/>
      <c r="O10" s="1"/>
      <c r="P10" s="1"/>
      <c r="Q10" s="1"/>
      <c r="R10" s="1"/>
      <c r="S10" s="1"/>
      <c r="T10" s="50"/>
      <c r="U10" s="1"/>
      <c r="V10" s="1"/>
      <c r="W10" s="51"/>
      <c r="X10" s="1"/>
      <c r="Y10" s="1"/>
      <c r="Z10" s="1"/>
      <c r="AA10" s="1"/>
      <c r="AB10" s="1"/>
      <c r="AC10" s="50"/>
      <c r="AD10" s="1"/>
      <c r="AE10" s="1"/>
      <c r="AF10" s="8"/>
      <c r="AG10" s="140"/>
      <c r="AH10" s="24"/>
      <c r="AI10" s="306" t="s">
        <v>126</v>
      </c>
      <c r="AJ10" s="93"/>
      <c r="AK10" s="10"/>
      <c r="AL10" s="310" t="s">
        <v>166</v>
      </c>
      <c r="AM10" s="310">
        <v>7</v>
      </c>
      <c r="AN10" s="290" t="str">
        <f>IFERROR(VLOOKUP($AL$17&amp;AM10,抽選結果!$B:$D,3,FALSE),"")</f>
        <v>ＦＣ　ＳＦｉＤＡ</v>
      </c>
      <c r="AO10" s="86"/>
      <c r="AP10" s="288"/>
    </row>
    <row r="11" spans="1:42" ht="9.9" customHeight="1">
      <c r="A11" s="288"/>
      <c r="B11" s="94"/>
      <c r="C11" s="291" t="str">
        <f>IFERROR(VLOOKUP($E$9&amp;D11,抽選結果!$B:$D,3,FALSE),"")</f>
        <v>ＦＣ　ＷＩＬＬＥ</v>
      </c>
      <c r="D11" s="286">
        <v>2</v>
      </c>
      <c r="E11" s="309"/>
      <c r="F11" s="85"/>
      <c r="G11" s="88"/>
      <c r="H11" s="305"/>
      <c r="I11" s="24"/>
      <c r="J11" s="24"/>
      <c r="K11" s="1"/>
      <c r="L11" s="1"/>
      <c r="M11" s="1"/>
      <c r="N11" s="51"/>
      <c r="O11" s="1"/>
      <c r="P11" s="1"/>
      <c r="Q11" s="1"/>
      <c r="R11" s="1"/>
      <c r="S11" s="1"/>
      <c r="T11" s="50"/>
      <c r="U11" s="1"/>
      <c r="V11" s="1"/>
      <c r="W11" s="51"/>
      <c r="X11" s="1"/>
      <c r="Y11" s="1"/>
      <c r="Z11" s="1"/>
      <c r="AA11" s="1"/>
      <c r="AB11" s="1"/>
      <c r="AC11" s="50"/>
      <c r="AD11" s="1"/>
      <c r="AE11" s="1"/>
      <c r="AF11" s="8"/>
      <c r="AG11" s="140"/>
      <c r="AH11" s="24"/>
      <c r="AI11" s="307"/>
      <c r="AJ11" s="93"/>
      <c r="AK11" s="10"/>
      <c r="AL11" s="310"/>
      <c r="AM11" s="310"/>
      <c r="AN11" s="290"/>
      <c r="AO11" s="86"/>
      <c r="AP11" s="288"/>
    </row>
    <row r="12" spans="1:42" ht="9.9" customHeight="1" thickBot="1">
      <c r="A12" s="288"/>
      <c r="B12" s="94"/>
      <c r="C12" s="291"/>
      <c r="D12" s="286"/>
      <c r="E12" s="309"/>
      <c r="F12" s="85"/>
      <c r="G12" s="88"/>
      <c r="H12" s="305"/>
      <c r="I12" s="24"/>
      <c r="J12" s="24"/>
      <c r="K12" s="1"/>
      <c r="L12" s="1"/>
      <c r="M12" s="1"/>
      <c r="N12" s="51"/>
      <c r="O12" s="1"/>
      <c r="P12" s="1"/>
      <c r="Q12" s="1"/>
      <c r="R12" s="1"/>
      <c r="S12" s="1"/>
      <c r="T12" s="50"/>
      <c r="U12" s="1"/>
      <c r="V12" s="1"/>
      <c r="W12" s="51"/>
      <c r="X12" s="1"/>
      <c r="Y12" s="1"/>
      <c r="Z12" s="1"/>
      <c r="AA12" s="1"/>
      <c r="AB12" s="1"/>
      <c r="AC12" s="50"/>
      <c r="AD12" s="1"/>
      <c r="AE12" s="1"/>
      <c r="AF12" s="8"/>
      <c r="AG12" s="140"/>
      <c r="AH12" s="24"/>
      <c r="AI12" s="307"/>
      <c r="AJ12" s="93"/>
      <c r="AK12" s="10"/>
      <c r="AL12" s="310"/>
      <c r="AM12" s="310">
        <v>6</v>
      </c>
      <c r="AN12" s="291" t="str">
        <f>IFERROR(VLOOKUP($AL$17&amp;AM12,抽選結果!$B:$D,3,FALSE),"")</f>
        <v>今市ＦＣプログレス</v>
      </c>
      <c r="AO12" s="86"/>
      <c r="AP12" s="288"/>
    </row>
    <row r="13" spans="1:42" ht="9.9" customHeight="1" thickTop="1">
      <c r="A13" s="288"/>
      <c r="B13" s="94"/>
      <c r="C13" s="291" t="str">
        <f>IFERROR(VLOOKUP($E$9&amp;D13,抽選結果!$B:$D,3,FALSE),"")</f>
        <v>北押原ＦＣ</v>
      </c>
      <c r="D13" s="286">
        <v>3</v>
      </c>
      <c r="E13" s="309"/>
      <c r="F13" s="85"/>
      <c r="G13" s="88"/>
      <c r="H13" s="305"/>
      <c r="I13" s="28"/>
      <c r="J13" s="34"/>
      <c r="K13" s="1"/>
      <c r="L13" s="1"/>
      <c r="M13" s="1"/>
      <c r="N13" s="51"/>
      <c r="O13" s="1"/>
      <c r="P13" s="1"/>
      <c r="Q13" s="1"/>
      <c r="R13" s="1"/>
      <c r="S13" s="1"/>
      <c r="T13" s="50"/>
      <c r="U13" s="1"/>
      <c r="V13" s="1"/>
      <c r="W13" s="51"/>
      <c r="X13" s="1"/>
      <c r="Y13" s="1"/>
      <c r="Z13" s="1"/>
      <c r="AA13" s="1"/>
      <c r="AB13" s="1"/>
      <c r="AC13" s="50"/>
      <c r="AD13" s="1"/>
      <c r="AE13" s="1"/>
      <c r="AF13" s="8"/>
      <c r="AG13" s="272"/>
      <c r="AH13" s="267"/>
      <c r="AI13" s="307"/>
      <c r="AJ13" s="93"/>
      <c r="AK13" s="10"/>
      <c r="AL13" s="310"/>
      <c r="AM13" s="310"/>
      <c r="AN13" s="291"/>
      <c r="AO13" s="86"/>
      <c r="AP13" s="288"/>
    </row>
    <row r="14" spans="1:42" ht="9.9" customHeight="1">
      <c r="A14" s="288"/>
      <c r="B14" s="94"/>
      <c r="C14" s="291"/>
      <c r="D14" s="286"/>
      <c r="E14" s="309"/>
      <c r="F14" s="85"/>
      <c r="G14" s="88"/>
      <c r="H14" s="305"/>
      <c r="I14" s="24"/>
      <c r="J14" s="31"/>
      <c r="K14" s="1"/>
      <c r="L14" s="1"/>
      <c r="M14" s="1"/>
      <c r="N14" s="51"/>
      <c r="O14" s="1"/>
      <c r="P14" s="1"/>
      <c r="Q14" s="1"/>
      <c r="R14" s="1"/>
      <c r="S14" s="1"/>
      <c r="T14" s="50"/>
      <c r="U14" s="1"/>
      <c r="V14" s="1"/>
      <c r="W14" s="51"/>
      <c r="X14" s="1"/>
      <c r="Y14" s="1"/>
      <c r="Z14" s="1"/>
      <c r="AA14" s="1"/>
      <c r="AB14" s="1"/>
      <c r="AC14" s="50"/>
      <c r="AD14" s="1"/>
      <c r="AE14" s="1"/>
      <c r="AF14" s="8"/>
      <c r="AG14" s="264"/>
      <c r="AH14" s="228"/>
      <c r="AI14" s="307"/>
      <c r="AJ14" s="93"/>
      <c r="AK14" s="10"/>
      <c r="AL14" s="310"/>
      <c r="AM14" s="310">
        <v>5</v>
      </c>
      <c r="AN14" s="291" t="str">
        <f>IFERROR(VLOOKUP($AL$17&amp;AM14,抽選結果!$B:$D,3,FALSE),"")</f>
        <v>カマラーダ　ＦＣ</v>
      </c>
      <c r="AO14" s="86"/>
      <c r="AP14" s="288"/>
    </row>
    <row r="15" spans="1:42" ht="9.9" customHeight="1">
      <c r="A15" s="288"/>
      <c r="B15" s="94"/>
      <c r="C15" s="291" t="str">
        <f>IFERROR(VLOOKUP($E$9&amp;D15,抽選結果!$B:$D,3,FALSE),"")</f>
        <v>カテット白沢サッカースクール</v>
      </c>
      <c r="D15" s="286">
        <v>4</v>
      </c>
      <c r="E15" s="309"/>
      <c r="F15" s="85"/>
      <c r="G15" s="88"/>
      <c r="H15" s="305"/>
      <c r="I15" s="24"/>
      <c r="J15" s="31"/>
      <c r="K15" s="1"/>
      <c r="L15" s="1"/>
      <c r="M15" s="1"/>
      <c r="N15" s="51"/>
      <c r="O15" s="1"/>
      <c r="P15" s="1"/>
      <c r="Q15" s="1"/>
      <c r="R15" s="1"/>
      <c r="S15" s="1"/>
      <c r="T15" s="50"/>
      <c r="U15" s="1"/>
      <c r="V15" s="1"/>
      <c r="W15" s="51"/>
      <c r="X15" s="1"/>
      <c r="Y15" s="1"/>
      <c r="Z15" s="1"/>
      <c r="AA15" s="1"/>
      <c r="AB15" s="1"/>
      <c r="AC15" s="50"/>
      <c r="AD15" s="1"/>
      <c r="AE15" s="1"/>
      <c r="AF15" s="8"/>
      <c r="AG15" s="264"/>
      <c r="AH15" s="228"/>
      <c r="AI15" s="308"/>
      <c r="AJ15" s="93"/>
      <c r="AK15" s="10"/>
      <c r="AL15" s="310"/>
      <c r="AM15" s="310"/>
      <c r="AN15" s="291"/>
      <c r="AO15" s="86"/>
      <c r="AP15" s="288"/>
    </row>
    <row r="16" spans="1:42" ht="9.9" customHeight="1" thickBot="1">
      <c r="A16" s="288"/>
      <c r="B16" s="94"/>
      <c r="C16" s="291"/>
      <c r="D16" s="286"/>
      <c r="E16" s="309"/>
      <c r="F16" s="85"/>
      <c r="G16" s="88"/>
      <c r="H16" s="139"/>
      <c r="I16" s="24"/>
      <c r="J16" s="31"/>
      <c r="K16" s="1"/>
      <c r="L16" s="1"/>
      <c r="M16" s="1"/>
      <c r="N16" s="51"/>
      <c r="O16" s="1"/>
      <c r="P16" s="1"/>
      <c r="Q16" s="1"/>
      <c r="R16" s="1"/>
      <c r="S16" s="1"/>
      <c r="T16" s="50"/>
      <c r="U16" s="1"/>
      <c r="V16" s="1"/>
      <c r="W16" s="51"/>
      <c r="X16" s="1"/>
      <c r="Y16" s="1"/>
      <c r="Z16" s="1"/>
      <c r="AA16" s="1"/>
      <c r="AB16" s="1"/>
      <c r="AC16" s="50"/>
      <c r="AD16" s="1"/>
      <c r="AE16" s="2"/>
      <c r="AF16" s="270"/>
      <c r="AG16" s="264"/>
      <c r="AH16" s="228"/>
      <c r="AI16" s="11"/>
      <c r="AJ16" s="93"/>
      <c r="AK16" s="10"/>
      <c r="AL16" s="98"/>
      <c r="AM16" s="98"/>
      <c r="AN16" s="99"/>
      <c r="AO16" s="86"/>
      <c r="AP16" s="288"/>
    </row>
    <row r="17" spans="1:42" ht="9.9" customHeight="1" thickTop="1">
      <c r="A17" s="288"/>
      <c r="B17" s="94"/>
      <c r="C17" s="290" t="str">
        <f>IFERROR(VLOOKUP($E$9&amp;D17,抽選結果!$B:$D,3,FALSE),"")</f>
        <v>都賀クラブジュニア</v>
      </c>
      <c r="D17" s="286">
        <v>5</v>
      </c>
      <c r="E17" s="309" t="s">
        <v>159</v>
      </c>
      <c r="F17" s="85"/>
      <c r="G17" s="88"/>
      <c r="H17" s="141"/>
      <c r="I17" s="228"/>
      <c r="J17" s="236"/>
      <c r="K17" s="218"/>
      <c r="L17" s="217"/>
      <c r="M17" s="1"/>
      <c r="N17" s="51"/>
      <c r="O17" s="1"/>
      <c r="P17" s="1"/>
      <c r="Q17" s="1"/>
      <c r="R17" s="1"/>
      <c r="S17" s="1"/>
      <c r="T17" s="50"/>
      <c r="U17" s="1"/>
      <c r="V17" s="1"/>
      <c r="W17" s="51"/>
      <c r="X17" s="1"/>
      <c r="Y17" s="1"/>
      <c r="Z17" s="1"/>
      <c r="AA17" s="1"/>
      <c r="AB17" s="1"/>
      <c r="AC17" s="50"/>
      <c r="AD17" s="1"/>
      <c r="AE17" s="224"/>
      <c r="AF17" s="243"/>
      <c r="AG17" s="91"/>
      <c r="AH17" s="24"/>
      <c r="AI17" s="11"/>
      <c r="AJ17" s="93"/>
      <c r="AK17" s="10"/>
      <c r="AL17" s="310" t="s">
        <v>167</v>
      </c>
      <c r="AM17" s="310">
        <v>4</v>
      </c>
      <c r="AN17" s="291" t="str">
        <f>IFERROR(VLOOKUP($AL$17&amp;AM17,抽選結果!$B:$D,3,FALSE),"")</f>
        <v>足利サッカークラブジュニア</v>
      </c>
      <c r="AO17" s="86"/>
      <c r="AP17" s="288"/>
    </row>
    <row r="18" spans="1:42" ht="9.9" customHeight="1">
      <c r="A18" s="288"/>
      <c r="B18" s="94"/>
      <c r="C18" s="290"/>
      <c r="D18" s="286"/>
      <c r="E18" s="309"/>
      <c r="F18" s="85"/>
      <c r="G18" s="88"/>
      <c r="H18" s="499" t="s">
        <v>98</v>
      </c>
      <c r="I18" s="228"/>
      <c r="J18" s="236"/>
      <c r="K18" s="209"/>
      <c r="L18" s="225"/>
      <c r="M18" s="1"/>
      <c r="N18" s="51"/>
      <c r="O18" s="1"/>
      <c r="P18" s="1"/>
      <c r="Q18" s="1"/>
      <c r="R18" s="1"/>
      <c r="S18" s="1"/>
      <c r="T18" s="50"/>
      <c r="U18" s="1"/>
      <c r="V18" s="1"/>
      <c r="W18" s="51"/>
      <c r="X18" s="1"/>
      <c r="Y18" s="1"/>
      <c r="Z18" s="1"/>
      <c r="AA18" s="1"/>
      <c r="AB18" s="1"/>
      <c r="AC18" s="50"/>
      <c r="AD18" s="1"/>
      <c r="AE18" s="3"/>
      <c r="AF18" s="244"/>
      <c r="AG18" s="91"/>
      <c r="AH18" s="24"/>
      <c r="AI18" s="306" t="s">
        <v>127</v>
      </c>
      <c r="AJ18" s="93"/>
      <c r="AK18" s="10"/>
      <c r="AL18" s="310"/>
      <c r="AM18" s="310"/>
      <c r="AN18" s="291"/>
      <c r="AO18" s="86"/>
      <c r="AP18" s="288"/>
    </row>
    <row r="19" spans="1:42" ht="9.9" customHeight="1">
      <c r="A19" s="288"/>
      <c r="B19" s="94"/>
      <c r="C19" s="291" t="str">
        <f>IFERROR(VLOOKUP($E$9&amp;D19,抽選結果!$B:$D,3,FALSE),"")</f>
        <v>ＧＲＳ足利Ｊｒ．</v>
      </c>
      <c r="D19" s="286">
        <v>6</v>
      </c>
      <c r="E19" s="309"/>
      <c r="F19" s="85"/>
      <c r="G19" s="88"/>
      <c r="H19" s="499"/>
      <c r="I19" s="228"/>
      <c r="J19" s="236"/>
      <c r="K19" s="209"/>
      <c r="L19" s="225"/>
      <c r="M19" s="1"/>
      <c r="N19" s="51"/>
      <c r="O19" s="1"/>
      <c r="P19" s="1"/>
      <c r="Q19" s="1"/>
      <c r="R19" s="1"/>
      <c r="S19" s="1"/>
      <c r="T19" s="50"/>
      <c r="U19" s="1"/>
      <c r="V19" s="1"/>
      <c r="W19" s="51"/>
      <c r="X19" s="1"/>
      <c r="Y19" s="1"/>
      <c r="Z19" s="1"/>
      <c r="AA19" s="1"/>
      <c r="AB19" s="1"/>
      <c r="AC19" s="50"/>
      <c r="AD19" s="1"/>
      <c r="AE19" s="3"/>
      <c r="AF19" s="244"/>
      <c r="AG19" s="91"/>
      <c r="AH19" s="24"/>
      <c r="AI19" s="307"/>
      <c r="AJ19" s="93"/>
      <c r="AK19" s="10"/>
      <c r="AL19" s="310"/>
      <c r="AM19" s="310">
        <v>3</v>
      </c>
      <c r="AN19" s="291" t="str">
        <f>IFERROR(VLOOKUP($AL$17&amp;AM19,抽選結果!$B:$D,3,FALSE),"")</f>
        <v>ＦＣアネーロ宇都宮</v>
      </c>
      <c r="AO19" s="86"/>
      <c r="AP19" s="288"/>
    </row>
    <row r="20" spans="1:42" ht="9.9" customHeight="1" thickBot="1">
      <c r="A20" s="288"/>
      <c r="B20" s="94"/>
      <c r="C20" s="291"/>
      <c r="D20" s="286"/>
      <c r="E20" s="309"/>
      <c r="F20" s="85"/>
      <c r="G20" s="88"/>
      <c r="H20" s="499"/>
      <c r="I20" s="261"/>
      <c r="J20" s="263"/>
      <c r="K20" s="209"/>
      <c r="L20" s="225"/>
      <c r="M20" s="1"/>
      <c r="N20" s="51"/>
      <c r="O20" s="1"/>
      <c r="P20" s="1"/>
      <c r="Q20" s="1"/>
      <c r="R20" s="1"/>
      <c r="S20" s="1"/>
      <c r="T20" s="50"/>
      <c r="U20" s="1"/>
      <c r="V20" s="1"/>
      <c r="W20" s="51"/>
      <c r="X20" s="1"/>
      <c r="Y20" s="1"/>
      <c r="Z20" s="1"/>
      <c r="AA20" s="1"/>
      <c r="AB20" s="1"/>
      <c r="AC20" s="50"/>
      <c r="AD20" s="1"/>
      <c r="AE20" s="3"/>
      <c r="AF20" s="244"/>
      <c r="AG20" s="92"/>
      <c r="AH20" s="25"/>
      <c r="AI20" s="307"/>
      <c r="AJ20" s="93"/>
      <c r="AK20" s="10"/>
      <c r="AL20" s="310"/>
      <c r="AM20" s="310"/>
      <c r="AN20" s="291"/>
      <c r="AO20" s="86"/>
      <c r="AP20" s="288"/>
    </row>
    <row r="21" spans="1:42" ht="9.9" customHeight="1" thickTop="1">
      <c r="A21" s="288"/>
      <c r="B21" s="94"/>
      <c r="C21" s="291" t="str">
        <f>IFERROR(VLOOKUP($E$9&amp;D21,抽選結果!$B:$D,3,FALSE),"")</f>
        <v>高根沢西フットボールクラブ</v>
      </c>
      <c r="D21" s="286">
        <v>7</v>
      </c>
      <c r="E21" s="309"/>
      <c r="F21" s="85"/>
      <c r="G21" s="88"/>
      <c r="H21" s="499"/>
      <c r="I21" s="24"/>
      <c r="J21" s="24"/>
      <c r="K21" s="209"/>
      <c r="L21" s="225"/>
      <c r="M21" s="1"/>
      <c r="N21" s="51"/>
      <c r="O21" s="1"/>
      <c r="P21" s="1"/>
      <c r="Q21" s="1"/>
      <c r="R21" s="1"/>
      <c r="S21" s="1"/>
      <c r="T21" s="50"/>
      <c r="U21" s="1"/>
      <c r="V21" s="1"/>
      <c r="W21" s="51"/>
      <c r="X21" s="1"/>
      <c r="Y21" s="1"/>
      <c r="Z21" s="1"/>
      <c r="AA21" s="1"/>
      <c r="AB21" s="1"/>
      <c r="AC21" s="50"/>
      <c r="AD21" s="1"/>
      <c r="AE21" s="3"/>
      <c r="AF21" s="244"/>
      <c r="AG21" s="140"/>
      <c r="AH21" s="24"/>
      <c r="AI21" s="307"/>
      <c r="AJ21" s="93"/>
      <c r="AK21" s="10"/>
      <c r="AL21" s="310"/>
      <c r="AM21" s="310">
        <v>2</v>
      </c>
      <c r="AN21" s="290" t="str">
        <f>IFERROR(VLOOKUP($AL$17&amp;AM21,抽選結果!$B:$D,3,FALSE),"")</f>
        <v>亀山サッカークラブ</v>
      </c>
      <c r="AO21" s="86"/>
      <c r="AP21" s="288"/>
    </row>
    <row r="22" spans="1:42" ht="9.9" customHeight="1">
      <c r="A22" s="288"/>
      <c r="B22" s="94"/>
      <c r="C22" s="291"/>
      <c r="D22" s="286"/>
      <c r="E22" s="309"/>
      <c r="F22" s="85"/>
      <c r="G22" s="88"/>
      <c r="H22" s="499"/>
      <c r="I22" s="24"/>
      <c r="J22" s="24"/>
      <c r="K22" s="209"/>
      <c r="L22" s="225"/>
      <c r="M22" s="1"/>
      <c r="N22" s="51"/>
      <c r="O22" s="1"/>
      <c r="P22" s="1"/>
      <c r="Q22" s="1"/>
      <c r="R22" s="1"/>
      <c r="S22" s="1"/>
      <c r="T22" s="50"/>
      <c r="U22" s="1"/>
      <c r="V22" s="1"/>
      <c r="W22" s="51"/>
      <c r="X22" s="1"/>
      <c r="Y22" s="1"/>
      <c r="Z22" s="1"/>
      <c r="AA22" s="1"/>
      <c r="AB22" s="1"/>
      <c r="AC22" s="50"/>
      <c r="AD22" s="1"/>
      <c r="AE22" s="3"/>
      <c r="AF22" s="244"/>
      <c r="AG22" s="140"/>
      <c r="AH22" s="24"/>
      <c r="AI22" s="307"/>
      <c r="AJ22" s="93"/>
      <c r="AK22" s="10"/>
      <c r="AL22" s="310"/>
      <c r="AM22" s="310"/>
      <c r="AN22" s="290"/>
      <c r="AO22" s="86"/>
      <c r="AP22" s="288"/>
    </row>
    <row r="23" spans="1:42" ht="9.9" customHeight="1">
      <c r="A23" s="288"/>
      <c r="B23" s="94"/>
      <c r="C23" s="291" t="str">
        <f>IFERROR(VLOOKUP($E$9&amp;D23,抽選結果!$B:$D,3,FALSE),"")</f>
        <v>エスペランサＭＯＫＡ</v>
      </c>
      <c r="D23" s="286">
        <v>8</v>
      </c>
      <c r="E23" s="309"/>
      <c r="F23" s="85"/>
      <c r="G23" s="88"/>
      <c r="H23" s="499"/>
      <c r="I23" s="24"/>
      <c r="J23" s="24"/>
      <c r="K23" s="209"/>
      <c r="L23" s="225"/>
      <c r="M23" s="1"/>
      <c r="N23" s="51"/>
      <c r="O23" s="1"/>
      <c r="P23" s="1"/>
      <c r="Q23" s="1"/>
      <c r="R23" s="1"/>
      <c r="S23" s="1"/>
      <c r="T23" s="50"/>
      <c r="U23" s="1"/>
      <c r="V23" s="1"/>
      <c r="W23" s="51"/>
      <c r="X23" s="1"/>
      <c r="Y23" s="1"/>
      <c r="Z23" s="1"/>
      <c r="AA23" s="1"/>
      <c r="AB23" s="1"/>
      <c r="AC23" s="50"/>
      <c r="AD23" s="1"/>
      <c r="AE23" s="3"/>
      <c r="AF23" s="244"/>
      <c r="AG23" s="140"/>
      <c r="AH23" s="24"/>
      <c r="AI23" s="308"/>
      <c r="AJ23" s="93"/>
      <c r="AK23" s="10"/>
      <c r="AL23" s="310"/>
      <c r="AM23" s="310">
        <v>1</v>
      </c>
      <c r="AN23" s="291" t="str">
        <f>IFERROR(VLOOKUP($AL$17&amp;AM23,抽選結果!$B:$D,3,FALSE),"")</f>
        <v>ＦＣ西那須２１アストロ</v>
      </c>
      <c r="AO23" s="86"/>
      <c r="AP23" s="288"/>
    </row>
    <row r="24" spans="1:42" ht="9.9" customHeight="1" thickBot="1">
      <c r="A24" s="289"/>
      <c r="B24" s="94"/>
      <c r="C24" s="291"/>
      <c r="D24" s="286"/>
      <c r="E24" s="309"/>
      <c r="F24" s="85"/>
      <c r="G24" s="88"/>
      <c r="H24" s="139"/>
      <c r="I24" s="24"/>
      <c r="J24" s="24"/>
      <c r="K24" s="209"/>
      <c r="L24" s="225"/>
      <c r="M24" s="1"/>
      <c r="N24" s="51"/>
      <c r="O24" s="1"/>
      <c r="P24" s="1"/>
      <c r="Q24" s="1"/>
      <c r="R24" s="1"/>
      <c r="S24" s="1"/>
      <c r="T24" s="50"/>
      <c r="U24" s="1"/>
      <c r="V24" s="1"/>
      <c r="W24" s="51"/>
      <c r="X24" s="1"/>
      <c r="Y24" s="1"/>
      <c r="Z24" s="1"/>
      <c r="AA24" s="1"/>
      <c r="AB24" s="1"/>
      <c r="AC24" s="50"/>
      <c r="AD24" s="1"/>
      <c r="AE24" s="3"/>
      <c r="AF24" s="244"/>
      <c r="AG24" s="140"/>
      <c r="AH24" s="24"/>
      <c r="AI24" s="11"/>
      <c r="AJ24" s="93"/>
      <c r="AK24" s="10"/>
      <c r="AL24" s="310"/>
      <c r="AM24" s="310"/>
      <c r="AN24" s="291"/>
      <c r="AO24" s="86"/>
      <c r="AP24" s="289"/>
    </row>
    <row r="25" spans="1:42" ht="9.9" customHeight="1" thickTop="1" thickBot="1">
      <c r="A25" s="188"/>
      <c r="B25" s="94"/>
      <c r="C25" s="186"/>
      <c r="D25" s="131"/>
      <c r="E25" s="132"/>
      <c r="F25" s="85"/>
      <c r="G25" s="88"/>
      <c r="H25" s="139"/>
      <c r="I25" s="24"/>
      <c r="J25" s="24"/>
      <c r="K25" s="209"/>
      <c r="L25" s="225"/>
      <c r="M25" s="209"/>
      <c r="N25" s="51"/>
      <c r="O25" s="1"/>
      <c r="P25" s="1"/>
      <c r="Q25" s="1"/>
      <c r="R25" s="1"/>
      <c r="S25" s="1"/>
      <c r="T25" s="50"/>
      <c r="U25" s="1"/>
      <c r="V25" s="1"/>
      <c r="W25" s="51"/>
      <c r="X25" s="1"/>
      <c r="Y25" s="1"/>
      <c r="Z25" s="1"/>
      <c r="AA25" s="1"/>
      <c r="AB25" s="1"/>
      <c r="AC25" s="50"/>
      <c r="AD25" s="7"/>
      <c r="AE25" s="3"/>
      <c r="AF25" s="244"/>
      <c r="AG25" s="140"/>
      <c r="AH25" s="24"/>
      <c r="AI25" s="11"/>
      <c r="AJ25" s="93"/>
      <c r="AK25" s="10"/>
      <c r="AL25" s="105"/>
      <c r="AM25" s="105"/>
      <c r="AN25" s="86"/>
      <c r="AO25" s="86"/>
      <c r="AP25" s="188"/>
    </row>
    <row r="26" spans="1:42" ht="9.9" customHeight="1" thickTop="1">
      <c r="A26" s="287" t="str">
        <f>IFERROR(VLOOKUP(E26&amp;D32,抽選結果!$B:$F,5,FALSE),"")</f>
        <v>サンエコ自然の森サッカー場A</v>
      </c>
      <c r="B26" s="94"/>
      <c r="C26" s="291" t="str">
        <f>IFERROR(VLOOKUP($E$26&amp;D26,抽選結果!$B:$D,3,FALSE),"")</f>
        <v>ＦＣアラノ</v>
      </c>
      <c r="D26" s="286">
        <v>1</v>
      </c>
      <c r="E26" s="309" t="s">
        <v>161</v>
      </c>
      <c r="F26" s="85"/>
      <c r="G26" s="88"/>
      <c r="H26" s="141"/>
      <c r="I26" s="24"/>
      <c r="J26" s="24"/>
      <c r="K26" s="209"/>
      <c r="L26" s="7"/>
      <c r="M26" s="224"/>
      <c r="N26" s="249"/>
      <c r="O26" s="221"/>
      <c r="P26" s="1"/>
      <c r="Q26" s="1"/>
      <c r="R26" s="1"/>
      <c r="S26" s="1"/>
      <c r="T26" s="50"/>
      <c r="U26" s="1"/>
      <c r="V26" s="1"/>
      <c r="W26" s="51"/>
      <c r="X26" s="1"/>
      <c r="Y26" s="1"/>
      <c r="Z26" s="1"/>
      <c r="AA26" s="1"/>
      <c r="AB26" s="224"/>
      <c r="AC26" s="250"/>
      <c r="AD26" s="217"/>
      <c r="AE26" s="209"/>
      <c r="AF26" s="244"/>
      <c r="AG26" s="140"/>
      <c r="AH26" s="24"/>
      <c r="AI26" s="11"/>
      <c r="AJ26" s="93"/>
      <c r="AK26" s="10"/>
      <c r="AL26" s="98"/>
      <c r="AM26" s="98"/>
      <c r="AN26" s="99"/>
      <c r="AO26" s="86"/>
      <c r="AP26" s="287" t="str">
        <f>IFERROR(VLOOKUP(AL34&amp;AM34,抽選結果!$B:$F,5,FALSE),"")</f>
        <v>大平運動公園第2多目的広場A</v>
      </c>
    </row>
    <row r="27" spans="1:42" ht="9.9" customHeight="1">
      <c r="A27" s="288"/>
      <c r="B27" s="94"/>
      <c r="C27" s="291"/>
      <c r="D27" s="286"/>
      <c r="E27" s="309"/>
      <c r="F27" s="85"/>
      <c r="G27" s="88"/>
      <c r="H27" s="305" t="s">
        <v>99</v>
      </c>
      <c r="I27" s="24"/>
      <c r="J27" s="24"/>
      <c r="K27" s="209"/>
      <c r="L27" s="7"/>
      <c r="M27" s="3"/>
      <c r="N27" s="51"/>
      <c r="O27" s="7"/>
      <c r="P27" s="1"/>
      <c r="Q27" s="1"/>
      <c r="R27" s="1"/>
      <c r="S27" s="1"/>
      <c r="T27" s="50"/>
      <c r="U27" s="1"/>
      <c r="V27" s="1"/>
      <c r="W27" s="51"/>
      <c r="X27" s="1"/>
      <c r="Y27" s="1"/>
      <c r="Z27" s="1"/>
      <c r="AA27" s="1"/>
      <c r="AB27" s="3"/>
      <c r="AC27" s="50"/>
      <c r="AD27" s="225"/>
      <c r="AE27" s="209"/>
      <c r="AF27" s="244"/>
      <c r="AG27" s="140"/>
      <c r="AH27" s="24"/>
      <c r="AI27" s="503" t="s">
        <v>128</v>
      </c>
      <c r="AJ27" s="93"/>
      <c r="AK27" s="10"/>
      <c r="AL27" s="310" t="s">
        <v>164</v>
      </c>
      <c r="AM27" s="310">
        <v>7</v>
      </c>
      <c r="AN27" s="290" t="str">
        <f>IFERROR(VLOOKUP($AL$34&amp;AM27,抽選結果!$B:$D,3,FALSE),"")</f>
        <v>間東ＦＣミラクルズ</v>
      </c>
      <c r="AO27" s="86"/>
      <c r="AP27" s="288"/>
    </row>
    <row r="28" spans="1:42" ht="9.9" customHeight="1">
      <c r="A28" s="288"/>
      <c r="B28" s="94"/>
      <c r="C28" s="290" t="str">
        <f>IFERROR(VLOOKUP($E$26&amp;D28,抽選結果!$B:$D,3,FALSE),"")</f>
        <v>ＦＣＲｉｓｏ</v>
      </c>
      <c r="D28" s="286">
        <v>2</v>
      </c>
      <c r="E28" s="309"/>
      <c r="F28" s="85"/>
      <c r="G28" s="88"/>
      <c r="H28" s="305"/>
      <c r="I28" s="24"/>
      <c r="J28" s="24"/>
      <c r="K28" s="209"/>
      <c r="L28" s="7"/>
      <c r="M28" s="3"/>
      <c r="N28" s="51"/>
      <c r="O28" s="7"/>
      <c r="P28" s="1"/>
      <c r="Q28" s="1"/>
      <c r="R28" s="1"/>
      <c r="S28" s="1"/>
      <c r="T28" s="50"/>
      <c r="U28" s="1"/>
      <c r="V28" s="1"/>
      <c r="W28" s="51"/>
      <c r="X28" s="1"/>
      <c r="Y28" s="1"/>
      <c r="Z28" s="1"/>
      <c r="AA28" s="1"/>
      <c r="AB28" s="3"/>
      <c r="AC28" s="50"/>
      <c r="AD28" s="225"/>
      <c r="AE28" s="209"/>
      <c r="AF28" s="244"/>
      <c r="AG28" s="140"/>
      <c r="AH28" s="24"/>
      <c r="AI28" s="504"/>
      <c r="AJ28" s="93"/>
      <c r="AK28" s="10"/>
      <c r="AL28" s="310"/>
      <c r="AM28" s="310"/>
      <c r="AN28" s="290"/>
      <c r="AO28" s="86"/>
      <c r="AP28" s="288"/>
    </row>
    <row r="29" spans="1:42" ht="9.9" customHeight="1" thickBot="1">
      <c r="A29" s="288"/>
      <c r="B29" s="94"/>
      <c r="C29" s="290"/>
      <c r="D29" s="286"/>
      <c r="E29" s="309"/>
      <c r="F29" s="85"/>
      <c r="G29" s="88"/>
      <c r="H29" s="305"/>
      <c r="I29" s="24"/>
      <c r="J29" s="24"/>
      <c r="K29" s="209"/>
      <c r="L29" s="7"/>
      <c r="M29" s="3"/>
      <c r="N29" s="75"/>
      <c r="O29" s="202"/>
      <c r="P29" s="9"/>
      <c r="Q29" s="9"/>
      <c r="R29" s="9"/>
      <c r="S29" s="9"/>
      <c r="T29" s="142"/>
      <c r="U29" s="143"/>
      <c r="V29" s="143"/>
      <c r="W29" s="75"/>
      <c r="X29" s="9"/>
      <c r="Y29" s="9"/>
      <c r="Z29" s="9"/>
      <c r="AA29" s="9"/>
      <c r="AB29" s="33"/>
      <c r="AC29" s="54"/>
      <c r="AD29" s="259"/>
      <c r="AE29" s="246"/>
      <c r="AF29" s="245"/>
      <c r="AG29" s="24"/>
      <c r="AH29" s="24"/>
      <c r="AI29" s="504"/>
      <c r="AJ29" s="93"/>
      <c r="AK29" s="10"/>
      <c r="AL29" s="310"/>
      <c r="AM29" s="310">
        <v>6</v>
      </c>
      <c r="AN29" s="291" t="str">
        <f>IFERROR(VLOOKUP($AL$34&amp;AM29,抽選結果!$B:$D,3,FALSE),"")</f>
        <v>藤原ＦＣ</v>
      </c>
      <c r="AO29" s="86"/>
      <c r="AP29" s="288"/>
    </row>
    <row r="30" spans="1:42" ht="9.9" customHeight="1" thickTop="1">
      <c r="A30" s="288"/>
      <c r="B30" s="94"/>
      <c r="C30" s="291" t="str">
        <f>IFERROR(VLOOKUP($E$26&amp;D30,抽選結果!$B:$D,3,FALSE),"")</f>
        <v>北郷山辺千歳ＦＣ</v>
      </c>
      <c r="D30" s="286">
        <v>3</v>
      </c>
      <c r="E30" s="309"/>
      <c r="F30" s="85"/>
      <c r="G30" s="89"/>
      <c r="H30" s="305"/>
      <c r="I30" s="267"/>
      <c r="J30" s="274"/>
      <c r="K30" s="209"/>
      <c r="L30" s="7"/>
      <c r="M30" s="3"/>
      <c r="N30" s="55"/>
      <c r="O30" s="202"/>
      <c r="P30" s="9"/>
      <c r="Q30" s="9"/>
      <c r="R30" s="9"/>
      <c r="S30" s="9"/>
      <c r="T30" s="54"/>
      <c r="U30" s="9"/>
      <c r="V30" s="9"/>
      <c r="W30" s="55"/>
      <c r="X30" s="9"/>
      <c r="Y30" s="9"/>
      <c r="Z30" s="9"/>
      <c r="AA30" s="9"/>
      <c r="AB30" s="33"/>
      <c r="AC30" s="54"/>
      <c r="AD30" s="259"/>
      <c r="AE30" s="246"/>
      <c r="AF30" s="259"/>
      <c r="AG30" s="267"/>
      <c r="AH30" s="266"/>
      <c r="AI30" s="504"/>
      <c r="AJ30" s="93"/>
      <c r="AK30" s="10"/>
      <c r="AL30" s="310"/>
      <c r="AM30" s="310"/>
      <c r="AN30" s="291"/>
      <c r="AO30" s="86"/>
      <c r="AP30" s="288"/>
    </row>
    <row r="31" spans="1:42" ht="9.9" customHeight="1">
      <c r="A31" s="288"/>
      <c r="B31" s="94"/>
      <c r="C31" s="291"/>
      <c r="D31" s="286"/>
      <c r="E31" s="309"/>
      <c r="F31" s="85"/>
      <c r="G31" s="89"/>
      <c r="H31" s="305"/>
      <c r="I31" s="228"/>
      <c r="J31" s="236"/>
      <c r="K31" s="209"/>
      <c r="L31" s="7"/>
      <c r="M31" s="3"/>
      <c r="N31" s="55"/>
      <c r="O31" s="202"/>
      <c r="P31" s="9"/>
      <c r="Q31" s="9"/>
      <c r="R31" s="9"/>
      <c r="S31" s="9"/>
      <c r="T31" s="54"/>
      <c r="U31" s="9"/>
      <c r="V31" s="9"/>
      <c r="W31" s="55"/>
      <c r="X31" s="9"/>
      <c r="Y31" s="9"/>
      <c r="Z31" s="9"/>
      <c r="AA31" s="9"/>
      <c r="AB31" s="33"/>
      <c r="AC31" s="54"/>
      <c r="AD31" s="259"/>
      <c r="AE31" s="246"/>
      <c r="AF31" s="259"/>
      <c r="AG31" s="228"/>
      <c r="AH31" s="31"/>
      <c r="AI31" s="504"/>
      <c r="AJ31" s="93"/>
      <c r="AK31" s="10"/>
      <c r="AL31" s="310"/>
      <c r="AM31" s="310">
        <v>5</v>
      </c>
      <c r="AN31" s="291" t="str">
        <f>IFERROR(VLOOKUP($AL$34&amp;AM31,抽選結果!$B:$D,3,FALSE),"")</f>
        <v>那須野ヶ原ＦＣボンジボーラ</v>
      </c>
      <c r="AO31" s="86"/>
      <c r="AP31" s="288"/>
    </row>
    <row r="32" spans="1:42" ht="9.9" customHeight="1">
      <c r="A32" s="288"/>
      <c r="B32" s="94"/>
      <c r="C32" s="291" t="str">
        <f>IFERROR(VLOOKUP($E$26&amp;D32,抽選結果!$B:$D,3,FALSE),"")</f>
        <v>さつきが丘スポーツ少年団サッカー部</v>
      </c>
      <c r="D32" s="286">
        <v>4</v>
      </c>
      <c r="E32" s="309"/>
      <c r="F32" s="85"/>
      <c r="G32" s="89"/>
      <c r="H32" s="305"/>
      <c r="I32" s="228"/>
      <c r="J32" s="236"/>
      <c r="K32" s="209"/>
      <c r="L32" s="7"/>
      <c r="M32" s="3"/>
      <c r="N32" s="55"/>
      <c r="O32" s="202"/>
      <c r="P32" s="9"/>
      <c r="Q32" s="9"/>
      <c r="R32" s="9"/>
      <c r="S32" s="9"/>
      <c r="T32" s="54"/>
      <c r="U32" s="9"/>
      <c r="V32" s="9"/>
      <c r="W32" s="55"/>
      <c r="X32" s="9"/>
      <c r="Y32" s="9"/>
      <c r="Z32" s="9"/>
      <c r="AA32" s="9"/>
      <c r="AB32" s="33"/>
      <c r="AC32" s="54"/>
      <c r="AD32" s="259"/>
      <c r="AE32" s="246"/>
      <c r="AF32" s="259"/>
      <c r="AG32" s="228"/>
      <c r="AH32" s="31"/>
      <c r="AI32" s="505"/>
      <c r="AJ32" s="93"/>
      <c r="AK32" s="10"/>
      <c r="AL32" s="310"/>
      <c r="AM32" s="310"/>
      <c r="AN32" s="291"/>
      <c r="AO32" s="86"/>
      <c r="AP32" s="288"/>
    </row>
    <row r="33" spans="1:42" ht="9.9" customHeight="1" thickBot="1">
      <c r="A33" s="288"/>
      <c r="B33" s="94"/>
      <c r="C33" s="291"/>
      <c r="D33" s="286"/>
      <c r="E33" s="309"/>
      <c r="F33" s="85"/>
      <c r="G33" s="89"/>
      <c r="H33" s="139"/>
      <c r="I33" s="228"/>
      <c r="J33" s="280"/>
      <c r="K33" s="240"/>
      <c r="L33" s="241"/>
      <c r="M33" s="74"/>
      <c r="N33" s="55"/>
      <c r="O33" s="202"/>
      <c r="P33" s="9"/>
      <c r="Q33" s="9"/>
      <c r="R33" s="9"/>
      <c r="S33" s="9"/>
      <c r="T33" s="54"/>
      <c r="U33" s="9"/>
      <c r="V33" s="9"/>
      <c r="W33" s="55"/>
      <c r="X33" s="9"/>
      <c r="Y33" s="9"/>
      <c r="Z33" s="9"/>
      <c r="AA33" s="9"/>
      <c r="AB33" s="33"/>
      <c r="AC33" s="54"/>
      <c r="AD33" s="259"/>
      <c r="AE33" s="248"/>
      <c r="AF33" s="268"/>
      <c r="AG33" s="311"/>
      <c r="AH33" s="24"/>
      <c r="AI33" s="11"/>
      <c r="AJ33" s="93"/>
      <c r="AK33" s="10"/>
      <c r="AL33" s="98"/>
      <c r="AM33" s="98"/>
      <c r="AN33" s="99"/>
      <c r="AO33" s="86"/>
      <c r="AP33" s="288"/>
    </row>
    <row r="34" spans="1:42" ht="9.9" customHeight="1" thickTop="1">
      <c r="A34" s="288"/>
      <c r="B34" s="94"/>
      <c r="C34" s="187"/>
      <c r="D34" s="96"/>
      <c r="E34" s="97"/>
      <c r="F34" s="85"/>
      <c r="G34" s="88"/>
      <c r="H34" s="141"/>
      <c r="I34" s="24"/>
      <c r="J34" s="87"/>
      <c r="K34" s="133"/>
      <c r="L34" s="133"/>
      <c r="M34" s="133"/>
      <c r="N34" s="55"/>
      <c r="O34" s="56"/>
      <c r="P34" s="9"/>
      <c r="Q34" s="9"/>
      <c r="R34" s="9"/>
      <c r="S34" s="9"/>
      <c r="T34" s="54"/>
      <c r="U34" s="9"/>
      <c r="V34" s="9"/>
      <c r="W34" s="55"/>
      <c r="X34" s="9"/>
      <c r="Y34" s="9"/>
      <c r="Z34" s="9"/>
      <c r="AA34" s="9"/>
      <c r="AB34" s="33"/>
      <c r="AC34" s="54"/>
      <c r="AD34" s="9"/>
      <c r="AE34" s="9"/>
      <c r="AF34" s="9"/>
      <c r="AG34" s="312"/>
      <c r="AH34" s="24"/>
      <c r="AI34" s="11"/>
      <c r="AJ34" s="93"/>
      <c r="AK34" s="10"/>
      <c r="AL34" s="310" t="s">
        <v>165</v>
      </c>
      <c r="AM34" s="310">
        <v>4</v>
      </c>
      <c r="AN34" s="290" t="str">
        <f>IFERROR(VLOOKUP($AL$34&amp;AM34,抽選結果!$B:$D,3,FALSE),"")</f>
        <v>栃木ウーヴァＦＣ・Ｕ－１１ホワイト</v>
      </c>
      <c r="AO34" s="86"/>
      <c r="AP34" s="288"/>
    </row>
    <row r="35" spans="1:42" ht="9.9" customHeight="1">
      <c r="A35" s="288"/>
      <c r="B35" s="94"/>
      <c r="C35" s="290" t="str">
        <f>IFERROR(VLOOKUP($E$26&amp;D35,抽選結果!$B:$D,3,FALSE),"")</f>
        <v>祖母井クラブ</v>
      </c>
      <c r="D35" s="286">
        <v>5</v>
      </c>
      <c r="E35" s="309" t="s">
        <v>137</v>
      </c>
      <c r="F35" s="85"/>
      <c r="G35" s="88"/>
      <c r="H35" s="305" t="s">
        <v>100</v>
      </c>
      <c r="I35" s="24"/>
      <c r="J35" s="87"/>
      <c r="K35" s="133"/>
      <c r="L35" s="133"/>
      <c r="M35" s="133"/>
      <c r="N35" s="55"/>
      <c r="O35" s="56"/>
      <c r="P35" s="9"/>
      <c r="Q35" s="9"/>
      <c r="R35" s="9"/>
      <c r="S35" s="9"/>
      <c r="T35" s="54"/>
      <c r="U35" s="9"/>
      <c r="V35" s="9"/>
      <c r="W35" s="55"/>
      <c r="X35" s="9"/>
      <c r="Y35" s="9"/>
      <c r="Z35" s="9"/>
      <c r="AA35" s="9"/>
      <c r="AB35" s="33"/>
      <c r="AC35" s="54"/>
      <c r="AD35" s="9"/>
      <c r="AE35" s="9"/>
      <c r="AF35" s="9"/>
      <c r="AG35" s="312"/>
      <c r="AH35" s="24"/>
      <c r="AI35" s="306" t="s">
        <v>129</v>
      </c>
      <c r="AJ35" s="93"/>
      <c r="AK35" s="10"/>
      <c r="AL35" s="310"/>
      <c r="AM35" s="310"/>
      <c r="AN35" s="290"/>
      <c r="AO35" s="86"/>
      <c r="AP35" s="288"/>
    </row>
    <row r="36" spans="1:42" ht="9.9" customHeight="1">
      <c r="A36" s="288"/>
      <c r="B36" s="94"/>
      <c r="C36" s="290"/>
      <c r="D36" s="286"/>
      <c r="E36" s="309"/>
      <c r="F36" s="85"/>
      <c r="G36" s="88"/>
      <c r="H36" s="305"/>
      <c r="I36" s="24"/>
      <c r="J36" s="87"/>
      <c r="K36" s="133"/>
      <c r="L36" s="133"/>
      <c r="M36" s="133"/>
      <c r="N36" s="55"/>
      <c r="O36" s="56"/>
      <c r="P36" s="9"/>
      <c r="Q36" s="9"/>
      <c r="R36" s="9"/>
      <c r="S36" s="9"/>
      <c r="T36" s="54"/>
      <c r="U36" s="9"/>
      <c r="V36" s="9"/>
      <c r="W36" s="55"/>
      <c r="X36" s="9"/>
      <c r="Y36" s="9"/>
      <c r="Z36" s="9"/>
      <c r="AA36" s="9"/>
      <c r="AB36" s="33"/>
      <c r="AC36" s="54"/>
      <c r="AD36" s="9"/>
      <c r="AE36" s="9"/>
      <c r="AF36" s="9"/>
      <c r="AG36" s="312"/>
      <c r="AH36" s="24"/>
      <c r="AI36" s="307"/>
      <c r="AJ36" s="93"/>
      <c r="AK36" s="10"/>
      <c r="AL36" s="310"/>
      <c r="AM36" s="310">
        <v>3</v>
      </c>
      <c r="AN36" s="291" t="str">
        <f>IFERROR(VLOOKUP($AL$34&amp;AM36,抽選結果!$B:$D,3,FALSE),"")</f>
        <v>ＦＣグラシアス</v>
      </c>
      <c r="AO36" s="86"/>
      <c r="AP36" s="288"/>
    </row>
    <row r="37" spans="1:42" ht="9.9" customHeight="1">
      <c r="A37" s="288"/>
      <c r="B37" s="94"/>
      <c r="C37" s="291" t="str">
        <f>IFERROR(VLOOKUP($E$26&amp;D37,抽選結果!$B:$D,3,FALSE),"")</f>
        <v>西那須野西ＳＣ</v>
      </c>
      <c r="D37" s="286">
        <v>6</v>
      </c>
      <c r="E37" s="309"/>
      <c r="F37" s="85"/>
      <c r="G37" s="88"/>
      <c r="H37" s="305"/>
      <c r="I37" s="25"/>
      <c r="J37" s="26"/>
      <c r="K37" s="1"/>
      <c r="L37" s="1"/>
      <c r="M37" s="1"/>
      <c r="N37" s="55"/>
      <c r="O37" s="56"/>
      <c r="P37" s="9"/>
      <c r="Q37" s="9"/>
      <c r="R37" s="9"/>
      <c r="S37" s="9"/>
      <c r="T37" s="54"/>
      <c r="U37" s="9"/>
      <c r="V37" s="9"/>
      <c r="W37" s="55"/>
      <c r="X37" s="9"/>
      <c r="Y37" s="9"/>
      <c r="Z37" s="9"/>
      <c r="AA37" s="9"/>
      <c r="AB37" s="33"/>
      <c r="AC37" s="54"/>
      <c r="AD37" s="9"/>
      <c r="AE37" s="9"/>
      <c r="AF37" s="9"/>
      <c r="AG37" s="29"/>
      <c r="AH37" s="25"/>
      <c r="AI37" s="307"/>
      <c r="AJ37" s="93"/>
      <c r="AK37" s="10"/>
      <c r="AL37" s="310"/>
      <c r="AM37" s="310"/>
      <c r="AN37" s="291"/>
      <c r="AO37" s="86"/>
      <c r="AP37" s="288"/>
    </row>
    <row r="38" spans="1:42" ht="9.9" customHeight="1">
      <c r="A38" s="288"/>
      <c r="B38" s="94"/>
      <c r="C38" s="291"/>
      <c r="D38" s="286"/>
      <c r="E38" s="309"/>
      <c r="F38" s="85"/>
      <c r="G38" s="88"/>
      <c r="H38" s="305"/>
      <c r="I38" s="24"/>
      <c r="J38" s="24"/>
      <c r="K38" s="1"/>
      <c r="L38" s="1"/>
      <c r="M38" s="1"/>
      <c r="N38" s="55"/>
      <c r="O38" s="56"/>
      <c r="P38" s="9"/>
      <c r="Q38" s="9"/>
      <c r="R38" s="9"/>
      <c r="S38" s="9"/>
      <c r="T38" s="54"/>
      <c r="U38" s="9"/>
      <c r="V38" s="9"/>
      <c r="W38" s="55"/>
      <c r="X38" s="9"/>
      <c r="Y38" s="9"/>
      <c r="Z38" s="9"/>
      <c r="AA38" s="9"/>
      <c r="AB38" s="33"/>
      <c r="AC38" s="54"/>
      <c r="AD38" s="9"/>
      <c r="AE38" s="9"/>
      <c r="AF38" s="9"/>
      <c r="AG38" s="24"/>
      <c r="AH38" s="24"/>
      <c r="AI38" s="307"/>
      <c r="AJ38" s="93"/>
      <c r="AK38" s="10"/>
      <c r="AL38" s="310"/>
      <c r="AM38" s="310">
        <v>2</v>
      </c>
      <c r="AN38" s="291" t="str">
        <f>IFERROR(VLOOKUP($AL$34&amp;AM38,抽選結果!$B:$D,3,FALSE),"")</f>
        <v>ＦＣ真岡２１ファンタジー</v>
      </c>
      <c r="AO38" s="86"/>
      <c r="AP38" s="288"/>
    </row>
    <row r="39" spans="1:42" ht="9.9" customHeight="1">
      <c r="A39" s="288"/>
      <c r="B39" s="94"/>
      <c r="C39" s="291" t="str">
        <f>IFERROR(VLOOKUP($E$26&amp;D39,抽選結果!$B:$D,3,FALSE),"")</f>
        <v>栃木ジュニオール</v>
      </c>
      <c r="D39" s="286">
        <v>7</v>
      </c>
      <c r="E39" s="309"/>
      <c r="F39" s="85"/>
      <c r="G39" s="88"/>
      <c r="H39" s="305"/>
      <c r="I39" s="24"/>
      <c r="J39" s="24"/>
      <c r="K39" s="1"/>
      <c r="L39" s="1"/>
      <c r="M39" s="1"/>
      <c r="N39" s="55"/>
      <c r="O39" s="56"/>
      <c r="P39" s="9"/>
      <c r="Q39" s="9"/>
      <c r="R39" s="9"/>
      <c r="S39" s="9"/>
      <c r="T39" s="54"/>
      <c r="U39" s="9"/>
      <c r="V39" s="9"/>
      <c r="W39" s="55"/>
      <c r="X39" s="9"/>
      <c r="Y39" s="9"/>
      <c r="Z39" s="9"/>
      <c r="AA39" s="9"/>
      <c r="AB39" s="33"/>
      <c r="AC39" s="54"/>
      <c r="AD39" s="9"/>
      <c r="AE39" s="9"/>
      <c r="AF39" s="9"/>
      <c r="AG39" s="24"/>
      <c r="AH39" s="24"/>
      <c r="AI39" s="307"/>
      <c r="AJ39" s="93"/>
      <c r="AK39" s="10"/>
      <c r="AL39" s="310"/>
      <c r="AM39" s="310"/>
      <c r="AN39" s="291"/>
      <c r="AO39" s="86"/>
      <c r="AP39" s="288"/>
    </row>
    <row r="40" spans="1:42" ht="9.9" customHeight="1">
      <c r="A40" s="288"/>
      <c r="B40" s="94"/>
      <c r="C40" s="291"/>
      <c r="D40" s="286"/>
      <c r="E40" s="309"/>
      <c r="F40" s="85"/>
      <c r="G40" s="88"/>
      <c r="H40" s="305"/>
      <c r="I40" s="24"/>
      <c r="J40" s="24"/>
      <c r="K40" s="1"/>
      <c r="L40" s="1"/>
      <c r="M40" s="1"/>
      <c r="N40" s="55"/>
      <c r="O40" s="56"/>
      <c r="P40" s="9"/>
      <c r="Q40" s="9"/>
      <c r="R40" s="9"/>
      <c r="S40" s="9"/>
      <c r="T40" s="54"/>
      <c r="U40" s="9"/>
      <c r="V40" s="9"/>
      <c r="W40" s="55"/>
      <c r="X40" s="9"/>
      <c r="Y40" s="9"/>
      <c r="Z40" s="9"/>
      <c r="AA40" s="9"/>
      <c r="AB40" s="33"/>
      <c r="AC40" s="54"/>
      <c r="AD40" s="9"/>
      <c r="AE40" s="9"/>
      <c r="AF40" s="9"/>
      <c r="AG40" s="24"/>
      <c r="AH40" s="24"/>
      <c r="AI40" s="308"/>
      <c r="AJ40" s="93"/>
      <c r="AK40" s="10"/>
      <c r="AL40" s="310"/>
      <c r="AM40" s="310">
        <v>1</v>
      </c>
      <c r="AN40" s="291" t="str">
        <f>IFERROR(VLOOKUP($AL$34&amp;AM40,抽選結果!$B:$D,3,FALSE),"")</f>
        <v>赤見フットボールクラブ</v>
      </c>
      <c r="AO40" s="86"/>
      <c r="AP40" s="288"/>
    </row>
    <row r="41" spans="1:42" ht="9.9" customHeight="1" thickBot="1">
      <c r="A41" s="289"/>
      <c r="B41" s="94"/>
      <c r="C41" s="187"/>
      <c r="D41" s="96"/>
      <c r="E41" s="97"/>
      <c r="F41" s="85"/>
      <c r="G41" s="88"/>
      <c r="H41" s="139"/>
      <c r="I41" s="24"/>
      <c r="J41" s="24"/>
      <c r="K41" s="1"/>
      <c r="L41" s="302" t="s">
        <v>96</v>
      </c>
      <c r="M41" s="302"/>
      <c r="N41" s="55"/>
      <c r="O41" s="56"/>
      <c r="P41" s="9"/>
      <c r="Q41" s="9"/>
      <c r="R41" s="9"/>
      <c r="S41" s="9"/>
      <c r="T41" s="54"/>
      <c r="U41" s="9"/>
      <c r="V41" s="9"/>
      <c r="W41" s="55"/>
      <c r="X41" s="9"/>
      <c r="Y41" s="9"/>
      <c r="Z41" s="9"/>
      <c r="AA41" s="9"/>
      <c r="AB41" s="33"/>
      <c r="AC41" s="54"/>
      <c r="AD41" s="332" t="s">
        <v>62</v>
      </c>
      <c r="AE41" s="332"/>
      <c r="AF41" s="9"/>
      <c r="AG41" s="24"/>
      <c r="AH41" s="24"/>
      <c r="AI41" s="11"/>
      <c r="AJ41" s="93"/>
      <c r="AK41" s="10"/>
      <c r="AL41" s="310"/>
      <c r="AM41" s="310"/>
      <c r="AN41" s="291"/>
      <c r="AO41" s="86"/>
      <c r="AP41" s="289"/>
    </row>
    <row r="42" spans="1:42" ht="9.9" customHeight="1" thickTop="1" thickBot="1">
      <c r="A42" s="188"/>
      <c r="B42" s="94"/>
      <c r="C42" s="186"/>
      <c r="D42" s="131"/>
      <c r="E42" s="132"/>
      <c r="F42" s="85"/>
      <c r="G42" s="88"/>
      <c r="H42" s="139"/>
      <c r="I42" s="24"/>
      <c r="J42" s="24"/>
      <c r="K42" s="1"/>
      <c r="L42" s="302"/>
      <c r="M42" s="302"/>
      <c r="N42" s="55"/>
      <c r="O42" s="9"/>
      <c r="P42" s="33"/>
      <c r="Q42" s="9"/>
      <c r="R42" s="9"/>
      <c r="S42" s="9"/>
      <c r="T42" s="54"/>
      <c r="U42" s="9"/>
      <c r="V42" s="9"/>
      <c r="W42" s="55"/>
      <c r="X42" s="9"/>
      <c r="Y42" s="9"/>
      <c r="Z42" s="9"/>
      <c r="AA42" s="56"/>
      <c r="AB42" s="9"/>
      <c r="AC42" s="54"/>
      <c r="AD42" s="332"/>
      <c r="AE42" s="332"/>
      <c r="AF42" s="9"/>
      <c r="AG42" s="24"/>
      <c r="AH42" s="24"/>
      <c r="AI42" s="11"/>
      <c r="AJ42" s="93"/>
      <c r="AK42" s="10"/>
      <c r="AL42" s="105"/>
      <c r="AM42" s="105"/>
      <c r="AN42" s="86"/>
      <c r="AO42" s="86"/>
      <c r="AP42" s="188"/>
    </row>
    <row r="43" spans="1:42" ht="9.9" customHeight="1" thickTop="1">
      <c r="A43" s="287" t="str">
        <f>IFERROR(VLOOKUP(E43&amp;D49,抽選結果!$B:$F,5,FALSE),"")</f>
        <v>石井緑地サッカー場No5</v>
      </c>
      <c r="B43" s="94"/>
      <c r="C43" s="290" t="str">
        <f>IFERROR(VLOOKUP($E$43&amp;D43,抽選結果!$B:$D,3,FALSE),"")</f>
        <v>Ｊ－ＳＰＯＲＴＳＦＯＯＴＢＡＬＬＣＬＵＢ</v>
      </c>
      <c r="D43" s="286">
        <v>1</v>
      </c>
      <c r="E43" s="309" t="s">
        <v>162</v>
      </c>
      <c r="F43" s="85"/>
      <c r="G43" s="88"/>
      <c r="H43" s="141"/>
      <c r="I43" s="24"/>
      <c r="J43" s="24"/>
      <c r="K43" s="1"/>
      <c r="L43" s="302"/>
      <c r="M43" s="302"/>
      <c r="N43" s="51"/>
      <c r="O43" s="246"/>
      <c r="P43" s="500"/>
      <c r="Q43" s="490"/>
      <c r="R43" s="257"/>
      <c r="S43" s="9"/>
      <c r="T43" s="54"/>
      <c r="U43" s="24"/>
      <c r="V43" s="24"/>
      <c r="W43" s="55"/>
      <c r="X43" s="9"/>
      <c r="Y43" s="500"/>
      <c r="Z43" s="490"/>
      <c r="AA43" s="490"/>
      <c r="AB43" s="501"/>
      <c r="AC43" s="50"/>
      <c r="AD43" s="332"/>
      <c r="AE43" s="332"/>
      <c r="AF43" s="8"/>
      <c r="AG43" s="140"/>
      <c r="AH43" s="24"/>
      <c r="AI43" s="10"/>
      <c r="AJ43" s="93"/>
      <c r="AK43" s="10"/>
      <c r="AL43" s="98"/>
      <c r="AM43" s="98"/>
      <c r="AN43" s="99"/>
      <c r="AO43" s="86"/>
      <c r="AP43" s="287" t="str">
        <f>IFERROR(VLOOKUP(AL51&amp;AM51,抽選結果!$B:$F,5,FALSE),"")</f>
        <v>石井緑地サッカー場No3</v>
      </c>
    </row>
    <row r="44" spans="1:42" ht="9.9" customHeight="1">
      <c r="A44" s="288"/>
      <c r="B44" s="94"/>
      <c r="C44" s="290"/>
      <c r="D44" s="286"/>
      <c r="E44" s="309"/>
      <c r="F44" s="85"/>
      <c r="G44" s="88"/>
      <c r="H44" s="303" t="s">
        <v>114</v>
      </c>
      <c r="I44" s="24"/>
      <c r="J44" s="24"/>
      <c r="K44" s="1"/>
      <c r="L44" s="1"/>
      <c r="M44" s="1"/>
      <c r="N44" s="51"/>
      <c r="O44" s="246"/>
      <c r="P44" s="271"/>
      <c r="Q44" s="246"/>
      <c r="R44" s="259"/>
      <c r="S44" s="9"/>
      <c r="T44" s="54"/>
      <c r="U44" s="24"/>
      <c r="V44" s="24"/>
      <c r="W44" s="55"/>
      <c r="X44" s="9"/>
      <c r="Y44" s="271"/>
      <c r="Z44" s="246"/>
      <c r="AA44" s="246"/>
      <c r="AB44" s="501"/>
      <c r="AC44" s="50"/>
      <c r="AD44" s="1"/>
      <c r="AE44" s="1"/>
      <c r="AF44" s="8"/>
      <c r="AG44" s="140"/>
      <c r="AH44" s="24"/>
      <c r="AI44" s="292" t="s">
        <v>130</v>
      </c>
      <c r="AJ44" s="93"/>
      <c r="AK44" s="10"/>
      <c r="AL44" s="310" t="s">
        <v>157</v>
      </c>
      <c r="AM44" s="310">
        <v>7</v>
      </c>
      <c r="AN44" s="291" t="str">
        <f>IFERROR(VLOOKUP($AL$51&amp;AM44,抽選結果!$B:$D,3,FALSE),"")</f>
        <v>上三川サッカークラブ</v>
      </c>
      <c r="AO44" s="86"/>
      <c r="AP44" s="288"/>
    </row>
    <row r="45" spans="1:42" ht="9.9" customHeight="1">
      <c r="A45" s="288"/>
      <c r="B45" s="94"/>
      <c r="C45" s="291" t="str">
        <f>IFERROR(VLOOKUP($E$43&amp;D45,抽選結果!$B:$D,3,FALSE),"")</f>
        <v>フットボールクラブガナドール大田原Ｕ１２</v>
      </c>
      <c r="D45" s="286">
        <v>2</v>
      </c>
      <c r="E45" s="309"/>
      <c r="F45" s="85"/>
      <c r="G45" s="88"/>
      <c r="H45" s="303"/>
      <c r="I45" s="24"/>
      <c r="J45" s="24"/>
      <c r="K45" s="1"/>
      <c r="L45" s="1"/>
      <c r="M45" s="1"/>
      <c r="N45" s="51"/>
      <c r="O45" s="246"/>
      <c r="P45" s="271"/>
      <c r="Q45" s="246"/>
      <c r="R45" s="259"/>
      <c r="S45" s="9"/>
      <c r="T45" s="54"/>
      <c r="U45" s="24"/>
      <c r="V45" s="24"/>
      <c r="W45" s="55"/>
      <c r="X45" s="9"/>
      <c r="Y45" s="271"/>
      <c r="Z45" s="246"/>
      <c r="AA45" s="246"/>
      <c r="AB45" s="501"/>
      <c r="AC45" s="50"/>
      <c r="AD45" s="1"/>
      <c r="AE45" s="1"/>
      <c r="AF45" s="8"/>
      <c r="AG45" s="140"/>
      <c r="AH45" s="24"/>
      <c r="AI45" s="293"/>
      <c r="AJ45" s="93"/>
      <c r="AK45" s="10"/>
      <c r="AL45" s="310"/>
      <c r="AM45" s="310"/>
      <c r="AN45" s="291"/>
      <c r="AO45" s="86"/>
      <c r="AP45" s="288"/>
    </row>
    <row r="46" spans="1:42" ht="9.9" customHeight="1" thickBot="1">
      <c r="A46" s="288"/>
      <c r="B46" s="94"/>
      <c r="C46" s="291"/>
      <c r="D46" s="286"/>
      <c r="E46" s="309"/>
      <c r="F46" s="85"/>
      <c r="G46" s="88"/>
      <c r="H46" s="303"/>
      <c r="I46" s="24"/>
      <c r="J46" s="24"/>
      <c r="K46" s="1"/>
      <c r="L46" s="1"/>
      <c r="M46" s="1"/>
      <c r="N46" s="51"/>
      <c r="O46" s="246"/>
      <c r="P46" s="271"/>
      <c r="Q46" s="246"/>
      <c r="R46" s="515"/>
      <c r="S46" s="9"/>
      <c r="T46" s="54"/>
      <c r="U46" s="24"/>
      <c r="V46" s="24"/>
      <c r="W46" s="55"/>
      <c r="X46" s="9"/>
      <c r="Y46" s="508"/>
      <c r="Z46" s="493"/>
      <c r="AA46" s="494"/>
      <c r="AB46" s="501"/>
      <c r="AC46" s="50"/>
      <c r="AD46" s="1"/>
      <c r="AE46" s="1"/>
      <c r="AF46" s="8"/>
      <c r="AG46" s="140"/>
      <c r="AH46" s="24"/>
      <c r="AI46" s="293"/>
      <c r="AJ46" s="93"/>
      <c r="AK46" s="10"/>
      <c r="AL46" s="310"/>
      <c r="AM46" s="310">
        <v>6</v>
      </c>
      <c r="AN46" s="290" t="str">
        <f>IFERROR(VLOOKUP($AL$51&amp;AM46,抽選結果!$B:$D,3,FALSE),"")</f>
        <v>小山三小　ＦＣ</v>
      </c>
      <c r="AO46" s="86"/>
      <c r="AP46" s="288"/>
    </row>
    <row r="47" spans="1:42" ht="9.9" customHeight="1" thickTop="1">
      <c r="A47" s="288"/>
      <c r="B47" s="94"/>
      <c r="C47" s="291" t="str">
        <f>IFERROR(VLOOKUP($E$43&amp;D47,抽選結果!$B:$D,3,FALSE),"")</f>
        <v>ＮＩＫＫＯ．ＳＰＯＲＴＳ．ＣＬＵＢ（日光スポーツクラブ）</v>
      </c>
      <c r="D47" s="286">
        <v>3</v>
      </c>
      <c r="E47" s="309"/>
      <c r="F47" s="85"/>
      <c r="G47" s="88"/>
      <c r="H47" s="303"/>
      <c r="I47" s="267"/>
      <c r="J47" s="274"/>
      <c r="K47" s="1"/>
      <c r="L47" s="1"/>
      <c r="M47" s="1"/>
      <c r="N47" s="51"/>
      <c r="O47" s="246"/>
      <c r="P47" s="271"/>
      <c r="Q47" s="246"/>
      <c r="R47" s="515"/>
      <c r="S47" s="9"/>
      <c r="T47" s="54"/>
      <c r="U47" s="24"/>
      <c r="V47" s="24"/>
      <c r="W47" s="55"/>
      <c r="X47" s="9"/>
      <c r="Y47" s="508"/>
      <c r="Z47" s="493"/>
      <c r="AA47" s="494"/>
      <c r="AB47" s="501"/>
      <c r="AC47" s="50"/>
      <c r="AD47" s="1"/>
      <c r="AE47" s="1"/>
      <c r="AF47" s="8"/>
      <c r="AG47" s="262"/>
      <c r="AH47" s="266"/>
      <c r="AI47" s="293"/>
      <c r="AJ47" s="93"/>
      <c r="AK47" s="10"/>
      <c r="AL47" s="310"/>
      <c r="AM47" s="310"/>
      <c r="AN47" s="290"/>
      <c r="AO47" s="86"/>
      <c r="AP47" s="288"/>
    </row>
    <row r="48" spans="1:42" ht="9.9" customHeight="1">
      <c r="A48" s="288"/>
      <c r="B48" s="94"/>
      <c r="C48" s="291"/>
      <c r="D48" s="286"/>
      <c r="E48" s="309"/>
      <c r="F48" s="85"/>
      <c r="G48" s="88"/>
      <c r="H48" s="303"/>
      <c r="I48" s="228"/>
      <c r="J48" s="236"/>
      <c r="K48" s="1"/>
      <c r="L48" s="1"/>
      <c r="M48" s="1"/>
      <c r="N48" s="51"/>
      <c r="O48" s="246"/>
      <c r="P48" s="271"/>
      <c r="Q48" s="246"/>
      <c r="R48" s="515"/>
      <c r="S48" s="9"/>
      <c r="T48" s="54"/>
      <c r="U48" s="24"/>
      <c r="V48" s="24"/>
      <c r="W48" s="55"/>
      <c r="X48" s="9"/>
      <c r="Y48" s="508"/>
      <c r="Z48" s="493"/>
      <c r="AA48" s="494"/>
      <c r="AB48" s="501"/>
      <c r="AC48" s="50"/>
      <c r="AD48" s="1"/>
      <c r="AE48" s="1"/>
      <c r="AF48" s="8"/>
      <c r="AG48" s="231"/>
      <c r="AH48" s="31"/>
      <c r="AI48" s="293"/>
      <c r="AJ48" s="93"/>
      <c r="AK48" s="10"/>
      <c r="AL48" s="310"/>
      <c r="AM48" s="310">
        <v>5</v>
      </c>
      <c r="AN48" s="291" t="str">
        <f>IFERROR(VLOOKUP($AL$51&amp;AM48,抽選結果!$B:$D,3,FALSE),"")</f>
        <v>今市ジュニオール</v>
      </c>
      <c r="AO48" s="86"/>
      <c r="AP48" s="288"/>
    </row>
    <row r="49" spans="1:42" ht="9.9" customHeight="1">
      <c r="A49" s="288"/>
      <c r="B49" s="94"/>
      <c r="C49" s="291" t="str">
        <f>IFERROR(VLOOKUP($E$43&amp;D49,抽選結果!$B:$D,3,FALSE),"")</f>
        <v>緑が丘ＹＦＣサッカー教室</v>
      </c>
      <c r="D49" s="286">
        <v>4</v>
      </c>
      <c r="E49" s="309"/>
      <c r="F49" s="85"/>
      <c r="G49" s="88"/>
      <c r="H49" s="303"/>
      <c r="I49" s="228"/>
      <c r="J49" s="236"/>
      <c r="K49" s="1"/>
      <c r="L49" s="1"/>
      <c r="M49" s="1"/>
      <c r="N49" s="51"/>
      <c r="O49" s="246"/>
      <c r="P49" s="271"/>
      <c r="Q49" s="246"/>
      <c r="R49" s="515"/>
      <c r="S49" s="9"/>
      <c r="T49" s="54"/>
      <c r="U49" s="24"/>
      <c r="V49" s="24"/>
      <c r="W49" s="55"/>
      <c r="X49" s="9"/>
      <c r="Y49" s="508"/>
      <c r="Z49" s="493"/>
      <c r="AA49" s="494"/>
      <c r="AB49" s="501"/>
      <c r="AC49" s="50"/>
      <c r="AD49" s="1"/>
      <c r="AE49" s="1"/>
      <c r="AF49" s="8"/>
      <c r="AG49" s="264"/>
      <c r="AH49" s="24"/>
      <c r="AI49" s="294"/>
      <c r="AJ49" s="93"/>
      <c r="AK49" s="10"/>
      <c r="AL49" s="310"/>
      <c r="AM49" s="310"/>
      <c r="AN49" s="291"/>
      <c r="AO49" s="86"/>
      <c r="AP49" s="288"/>
    </row>
    <row r="50" spans="1:42" ht="9.9" customHeight="1" thickBot="1">
      <c r="A50" s="288"/>
      <c r="B50" s="94"/>
      <c r="C50" s="291"/>
      <c r="D50" s="286"/>
      <c r="E50" s="309"/>
      <c r="F50" s="85"/>
      <c r="G50" s="88"/>
      <c r="H50" s="139"/>
      <c r="I50" s="228"/>
      <c r="J50" s="236"/>
      <c r="K50" s="1"/>
      <c r="L50" s="1"/>
      <c r="M50" s="1"/>
      <c r="N50" s="51"/>
      <c r="O50" s="246"/>
      <c r="P50" s="271"/>
      <c r="Q50" s="246"/>
      <c r="R50" s="515"/>
      <c r="S50" s="9"/>
      <c r="T50" s="54"/>
      <c r="U50" s="24"/>
      <c r="V50" s="24"/>
      <c r="W50" s="55"/>
      <c r="X50" s="9"/>
      <c r="Y50" s="508"/>
      <c r="Z50" s="493"/>
      <c r="AA50" s="494"/>
      <c r="AB50" s="501"/>
      <c r="AC50" s="50"/>
      <c r="AD50" s="1"/>
      <c r="AE50" s="2"/>
      <c r="AF50" s="270"/>
      <c r="AG50" s="264"/>
      <c r="AH50" s="24"/>
      <c r="AI50" s="11"/>
      <c r="AJ50" s="93"/>
      <c r="AK50" s="10"/>
      <c r="AL50" s="98"/>
      <c r="AM50" s="98"/>
      <c r="AN50" s="99"/>
      <c r="AO50" s="86"/>
      <c r="AP50" s="288"/>
    </row>
    <row r="51" spans="1:42" ht="9.9" customHeight="1" thickTop="1">
      <c r="A51" s="288"/>
      <c r="B51" s="94"/>
      <c r="C51" s="187"/>
      <c r="D51" s="96"/>
      <c r="E51" s="97"/>
      <c r="F51" s="85"/>
      <c r="G51" s="88"/>
      <c r="H51" s="141"/>
      <c r="I51" s="24"/>
      <c r="J51" s="31"/>
      <c r="K51" s="218"/>
      <c r="L51" s="217"/>
      <c r="M51" s="1"/>
      <c r="N51" s="51"/>
      <c r="O51" s="246"/>
      <c r="P51" s="271"/>
      <c r="Q51" s="246"/>
      <c r="R51" s="515"/>
      <c r="S51" s="9"/>
      <c r="T51" s="54"/>
      <c r="U51" s="9"/>
      <c r="V51" s="9"/>
      <c r="W51" s="55"/>
      <c r="X51" s="9"/>
      <c r="Y51" s="508"/>
      <c r="Z51" s="493"/>
      <c r="AA51" s="494"/>
      <c r="AB51" s="501"/>
      <c r="AC51" s="50"/>
      <c r="AD51" s="225"/>
      <c r="AE51" s="218"/>
      <c r="AF51" s="243"/>
      <c r="AG51" s="91"/>
      <c r="AH51" s="24"/>
      <c r="AI51" s="11"/>
      <c r="AJ51" s="93"/>
      <c r="AK51" s="10"/>
      <c r="AL51" s="310" t="s">
        <v>158</v>
      </c>
      <c r="AM51" s="310">
        <v>4</v>
      </c>
      <c r="AN51" s="290" t="str">
        <f>IFERROR(VLOOKUP($AL$51&amp;AM51,抽選結果!$B:$D,3,FALSE),"")</f>
        <v>清原サッカースポーツ少年団</v>
      </c>
      <c r="AO51" s="86"/>
      <c r="AP51" s="288"/>
    </row>
    <row r="52" spans="1:42" ht="9.9" customHeight="1">
      <c r="A52" s="288"/>
      <c r="B52" s="94"/>
      <c r="C52" s="290" t="str">
        <f>IFERROR(VLOOKUP($E$43&amp;D52,抽選結果!$B:$D,3,FALSE),"")</f>
        <v>ＦＣがむしゃら</v>
      </c>
      <c r="D52" s="286">
        <v>5</v>
      </c>
      <c r="E52" s="309" t="s">
        <v>163</v>
      </c>
      <c r="F52" s="85"/>
      <c r="G52" s="88"/>
      <c r="H52" s="305" t="s">
        <v>115</v>
      </c>
      <c r="I52" s="24"/>
      <c r="J52" s="31"/>
      <c r="K52" s="209"/>
      <c r="L52" s="225"/>
      <c r="M52" s="1"/>
      <c r="N52" s="51"/>
      <c r="O52" s="246"/>
      <c r="P52" s="271"/>
      <c r="Q52" s="246"/>
      <c r="R52" s="515"/>
      <c r="S52" s="246"/>
      <c r="T52" s="54"/>
      <c r="U52" s="295"/>
      <c r="V52" s="295"/>
      <c r="W52" s="55"/>
      <c r="X52" s="246"/>
      <c r="Y52" s="508"/>
      <c r="Z52" s="493"/>
      <c r="AA52" s="494"/>
      <c r="AB52" s="501"/>
      <c r="AC52" s="50"/>
      <c r="AD52" s="225"/>
      <c r="AE52" s="209"/>
      <c r="AF52" s="244"/>
      <c r="AG52" s="91"/>
      <c r="AH52" s="24"/>
      <c r="AI52" s="306" t="s">
        <v>131</v>
      </c>
      <c r="AJ52" s="93"/>
      <c r="AK52" s="10"/>
      <c r="AL52" s="310"/>
      <c r="AM52" s="310"/>
      <c r="AN52" s="290"/>
      <c r="AO52" s="86"/>
      <c r="AP52" s="288"/>
    </row>
    <row r="53" spans="1:42" ht="9.9" customHeight="1">
      <c r="A53" s="288"/>
      <c r="B53" s="94"/>
      <c r="C53" s="290"/>
      <c r="D53" s="286"/>
      <c r="E53" s="309"/>
      <c r="F53" s="85"/>
      <c r="G53" s="88"/>
      <c r="H53" s="305"/>
      <c r="I53" s="24"/>
      <c r="J53" s="31"/>
      <c r="K53" s="209"/>
      <c r="L53" s="225"/>
      <c r="M53" s="1"/>
      <c r="N53" s="51"/>
      <c r="O53" s="246"/>
      <c r="P53" s="271"/>
      <c r="Q53" s="246"/>
      <c r="R53" s="515"/>
      <c r="S53" s="246"/>
      <c r="T53" s="54"/>
      <c r="U53" s="295"/>
      <c r="V53" s="295"/>
      <c r="W53" s="55"/>
      <c r="X53" s="246"/>
      <c r="Y53" s="508"/>
      <c r="Z53" s="493"/>
      <c r="AA53" s="494"/>
      <c r="AB53" s="501"/>
      <c r="AC53" s="50"/>
      <c r="AD53" s="225"/>
      <c r="AE53" s="209"/>
      <c r="AF53" s="244"/>
      <c r="AG53" s="91"/>
      <c r="AH53" s="24"/>
      <c r="AI53" s="307"/>
      <c r="AJ53" s="93"/>
      <c r="AK53" s="10"/>
      <c r="AL53" s="310"/>
      <c r="AM53" s="310">
        <v>3</v>
      </c>
      <c r="AN53" s="291" t="str">
        <f>IFERROR(VLOOKUP($AL$51&amp;AM53,抽選結果!$B:$D,3,FALSE),"")</f>
        <v>真岡西サッカークラブブリッツ</v>
      </c>
      <c r="AO53" s="86"/>
      <c r="AP53" s="288"/>
    </row>
    <row r="54" spans="1:42" ht="9.9" customHeight="1">
      <c r="A54" s="288"/>
      <c r="B54" s="94"/>
      <c r="C54" s="291" t="str">
        <f>IFERROR(VLOOKUP($E$43&amp;D54,抽選結果!$B:$D,3,FALSE),"")</f>
        <v>石井フットボールクラブ</v>
      </c>
      <c r="D54" s="286">
        <v>6</v>
      </c>
      <c r="E54" s="309"/>
      <c r="F54" s="85"/>
      <c r="G54" s="88"/>
      <c r="H54" s="305"/>
      <c r="I54" s="25"/>
      <c r="J54" s="26"/>
      <c r="K54" s="209"/>
      <c r="L54" s="225"/>
      <c r="M54" s="1"/>
      <c r="N54" s="51"/>
      <c r="O54" s="246"/>
      <c r="P54" s="271"/>
      <c r="Q54" s="246"/>
      <c r="R54" s="515"/>
      <c r="S54" s="246"/>
      <c r="T54" s="54"/>
      <c r="U54" s="295"/>
      <c r="V54" s="295"/>
      <c r="W54" s="55"/>
      <c r="X54" s="246"/>
      <c r="Y54" s="508"/>
      <c r="Z54" s="493"/>
      <c r="AA54" s="494"/>
      <c r="AB54" s="501"/>
      <c r="AC54" s="50"/>
      <c r="AD54" s="225"/>
      <c r="AE54" s="209"/>
      <c r="AF54" s="244"/>
      <c r="AG54" s="92"/>
      <c r="AH54" s="25"/>
      <c r="AI54" s="307"/>
      <c r="AJ54" s="93"/>
      <c r="AK54" s="10"/>
      <c r="AL54" s="310"/>
      <c r="AM54" s="310"/>
      <c r="AN54" s="291"/>
      <c r="AO54" s="86"/>
      <c r="AP54" s="288"/>
    </row>
    <row r="55" spans="1:42" ht="9.9" customHeight="1">
      <c r="A55" s="288"/>
      <c r="B55" s="94"/>
      <c r="C55" s="291"/>
      <c r="D55" s="286"/>
      <c r="E55" s="309"/>
      <c r="F55" s="85"/>
      <c r="G55" s="88"/>
      <c r="H55" s="305"/>
      <c r="I55" s="24"/>
      <c r="J55" s="24"/>
      <c r="K55" s="209"/>
      <c r="L55" s="225"/>
      <c r="M55" s="1"/>
      <c r="N55" s="51"/>
      <c r="O55" s="246"/>
      <c r="P55" s="271"/>
      <c r="Q55" s="246"/>
      <c r="R55" s="515"/>
      <c r="S55" s="246"/>
      <c r="T55" s="54"/>
      <c r="U55" s="295"/>
      <c r="V55" s="295"/>
      <c r="W55" s="55"/>
      <c r="X55" s="246"/>
      <c r="Y55" s="508"/>
      <c r="Z55" s="493"/>
      <c r="AA55" s="494"/>
      <c r="AB55" s="501"/>
      <c r="AC55" s="50"/>
      <c r="AD55" s="225"/>
      <c r="AE55" s="209"/>
      <c r="AF55" s="244"/>
      <c r="AG55" s="140"/>
      <c r="AH55" s="24"/>
      <c r="AI55" s="307"/>
      <c r="AJ55" s="93"/>
      <c r="AK55" s="10"/>
      <c r="AL55" s="310"/>
      <c r="AM55" s="310">
        <v>2</v>
      </c>
      <c r="AN55" s="291" t="str">
        <f>IFERROR(VLOOKUP($AL$51&amp;AM55,抽選結果!$B:$D,3,FALSE),"")</f>
        <v>高林・青木フットボールクラブ</v>
      </c>
      <c r="AO55" s="86"/>
      <c r="AP55" s="288"/>
    </row>
    <row r="56" spans="1:42" ht="9.9" customHeight="1">
      <c r="A56" s="288"/>
      <c r="B56" s="94"/>
      <c r="C56" s="291" t="str">
        <f>IFERROR(VLOOKUP($E$43&amp;D56,抽選結果!$B:$D,3,FALSE),"")</f>
        <v>ＦＣ　ＳＨＵＪＡＫＵ</v>
      </c>
      <c r="D56" s="286">
        <v>7</v>
      </c>
      <c r="E56" s="309"/>
      <c r="F56" s="85"/>
      <c r="G56" s="88"/>
      <c r="H56" s="305"/>
      <c r="I56" s="24"/>
      <c r="J56" s="24"/>
      <c r="K56" s="209"/>
      <c r="L56" s="225"/>
      <c r="M56" s="1"/>
      <c r="N56" s="51"/>
      <c r="O56" s="246"/>
      <c r="P56" s="271"/>
      <c r="Q56" s="246"/>
      <c r="R56" s="515"/>
      <c r="S56" s="246"/>
      <c r="T56" s="54"/>
      <c r="U56" s="295"/>
      <c r="V56" s="295"/>
      <c r="W56" s="55"/>
      <c r="X56" s="246"/>
      <c r="Y56" s="508"/>
      <c r="Z56" s="493"/>
      <c r="AA56" s="494"/>
      <c r="AB56" s="501"/>
      <c r="AC56" s="50"/>
      <c r="AD56" s="225"/>
      <c r="AE56" s="209"/>
      <c r="AF56" s="244"/>
      <c r="AG56" s="140"/>
      <c r="AH56" s="24"/>
      <c r="AI56" s="307"/>
      <c r="AJ56" s="93"/>
      <c r="AK56" s="10"/>
      <c r="AL56" s="310"/>
      <c r="AM56" s="310"/>
      <c r="AN56" s="291"/>
      <c r="AO56" s="86"/>
      <c r="AP56" s="288"/>
    </row>
    <row r="57" spans="1:42" ht="9.9" customHeight="1">
      <c r="A57" s="288"/>
      <c r="B57" s="94"/>
      <c r="C57" s="291"/>
      <c r="D57" s="286"/>
      <c r="E57" s="309"/>
      <c r="F57" s="85"/>
      <c r="G57" s="88"/>
      <c r="H57" s="305"/>
      <c r="I57" s="24"/>
      <c r="J57" s="24"/>
      <c r="K57" s="209"/>
      <c r="L57" s="225"/>
      <c r="M57" s="1"/>
      <c r="N57" s="51"/>
      <c r="O57" s="246"/>
      <c r="P57" s="271"/>
      <c r="Q57" s="246"/>
      <c r="R57" s="515"/>
      <c r="S57" s="246"/>
      <c r="T57" s="54"/>
      <c r="U57" s="295"/>
      <c r="V57" s="295"/>
      <c r="W57" s="55"/>
      <c r="X57" s="246"/>
      <c r="Y57" s="508"/>
      <c r="Z57" s="493"/>
      <c r="AA57" s="494"/>
      <c r="AB57" s="501"/>
      <c r="AC57" s="50"/>
      <c r="AD57" s="225"/>
      <c r="AE57" s="209"/>
      <c r="AF57" s="244"/>
      <c r="AG57" s="140"/>
      <c r="AH57" s="24"/>
      <c r="AI57" s="308"/>
      <c r="AJ57" s="93"/>
      <c r="AK57" s="10"/>
      <c r="AL57" s="310"/>
      <c r="AM57" s="310">
        <v>1</v>
      </c>
      <c r="AN57" s="291" t="str">
        <f>IFERROR(VLOOKUP($AL$51&amp;AM57,抽選結果!$B:$D,3,FALSE),"")</f>
        <v>喜連川ＳＣＪｒ</v>
      </c>
      <c r="AO57" s="86"/>
      <c r="AP57" s="288"/>
    </row>
    <row r="58" spans="1:42" ht="9.9" customHeight="1" thickBot="1">
      <c r="A58" s="289"/>
      <c r="B58" s="94"/>
      <c r="C58" s="187"/>
      <c r="D58" s="96"/>
      <c r="E58" s="97"/>
      <c r="F58" s="85"/>
      <c r="G58" s="88"/>
      <c r="H58" s="139"/>
      <c r="I58" s="24"/>
      <c r="J58" s="24"/>
      <c r="K58" s="209"/>
      <c r="L58" s="225"/>
      <c r="M58" s="213"/>
      <c r="N58" s="251"/>
      <c r="O58" s="248"/>
      <c r="P58" s="271"/>
      <c r="Q58" s="246"/>
      <c r="R58" s="515"/>
      <c r="S58" s="246"/>
      <c r="T58" s="54"/>
      <c r="U58" s="295"/>
      <c r="V58" s="295"/>
      <c r="W58" s="55"/>
      <c r="X58" s="246"/>
      <c r="Y58" s="508"/>
      <c r="Z58" s="493"/>
      <c r="AA58" s="494"/>
      <c r="AB58" s="502"/>
      <c r="AC58" s="252"/>
      <c r="AD58" s="214"/>
      <c r="AE58" s="209"/>
      <c r="AF58" s="244"/>
      <c r="AG58" s="140"/>
      <c r="AH58" s="24"/>
      <c r="AI58" s="11"/>
      <c r="AJ58" s="93"/>
      <c r="AK58" s="10"/>
      <c r="AL58" s="310"/>
      <c r="AM58" s="310"/>
      <c r="AN58" s="291"/>
      <c r="AO58" s="86"/>
      <c r="AP58" s="289"/>
    </row>
    <row r="59" spans="1:42" ht="9.9" customHeight="1" thickTop="1" thickBot="1">
      <c r="A59" s="188"/>
      <c r="B59" s="94"/>
      <c r="C59" s="187"/>
      <c r="D59" s="96"/>
      <c r="E59" s="97"/>
      <c r="F59" s="85"/>
      <c r="G59" s="88"/>
      <c r="H59" s="139"/>
      <c r="I59" s="24"/>
      <c r="J59" s="24"/>
      <c r="K59" s="209"/>
      <c r="L59" s="7"/>
      <c r="M59" s="3"/>
      <c r="N59" s="51"/>
      <c r="O59" s="9"/>
      <c r="P59" s="246"/>
      <c r="Q59" s="246"/>
      <c r="R59" s="515"/>
      <c r="S59" s="246"/>
      <c r="T59" s="54"/>
      <c r="U59" s="295"/>
      <c r="V59" s="295"/>
      <c r="W59" s="55"/>
      <c r="X59" s="246"/>
      <c r="Y59" s="508"/>
      <c r="Z59" s="493"/>
      <c r="AA59" s="494"/>
      <c r="AB59" s="9"/>
      <c r="AC59" s="50"/>
      <c r="AD59" s="7"/>
      <c r="AE59" s="3"/>
      <c r="AF59" s="244"/>
      <c r="AG59" s="140"/>
      <c r="AH59" s="24"/>
      <c r="AI59" s="11"/>
      <c r="AJ59" s="93"/>
      <c r="AK59" s="10"/>
      <c r="AL59" s="105"/>
      <c r="AM59" s="105"/>
      <c r="AN59" s="86"/>
      <c r="AO59" s="86"/>
      <c r="AP59" s="188"/>
    </row>
    <row r="60" spans="1:42" ht="9.9" customHeight="1" thickTop="1">
      <c r="A60" s="287" t="str">
        <f>IFERROR(VLOOKUP(E60&amp;D66,抽選結果!$B:$F,5,FALSE),"")</f>
        <v>大松山運動公園多目的グランドB</v>
      </c>
      <c r="B60" s="94"/>
      <c r="C60" s="291" t="str">
        <f>IFERROR(VLOOKUP($E$60&amp;D60,抽選結果!$B:$D,3,FALSE),"")</f>
        <v>おおぞらＳＣ</v>
      </c>
      <c r="D60" s="286">
        <v>1</v>
      </c>
      <c r="E60" s="309" t="s">
        <v>138</v>
      </c>
      <c r="F60" s="85"/>
      <c r="G60" s="88"/>
      <c r="H60" s="141"/>
      <c r="I60" s="24"/>
      <c r="J60" s="24"/>
      <c r="K60" s="209"/>
      <c r="L60" s="7"/>
      <c r="M60" s="3"/>
      <c r="N60" s="51"/>
      <c r="O60" s="9"/>
      <c r="P60" s="246"/>
      <c r="Q60" s="246"/>
      <c r="R60" s="515"/>
      <c r="S60" s="246"/>
      <c r="T60" s="54"/>
      <c r="U60" s="295"/>
      <c r="V60" s="295"/>
      <c r="W60" s="55"/>
      <c r="X60" s="246"/>
      <c r="Y60" s="508"/>
      <c r="Z60" s="493"/>
      <c r="AA60" s="494"/>
      <c r="AB60" s="9"/>
      <c r="AC60" s="50"/>
      <c r="AD60" s="1"/>
      <c r="AE60" s="3"/>
      <c r="AF60" s="244"/>
      <c r="AG60" s="140"/>
      <c r="AH60" s="24"/>
      <c r="AI60" s="11"/>
      <c r="AJ60" s="93"/>
      <c r="AK60" s="10"/>
      <c r="AL60" s="98"/>
      <c r="AM60" s="98"/>
      <c r="AN60" s="99"/>
      <c r="AO60" s="86"/>
      <c r="AP60" s="287" t="str">
        <f>IFERROR(VLOOKUP(AL68&amp;AM68,抽選結果!$B:$F,5,FALSE),"")</f>
        <v>別処山公園サッカー場B</v>
      </c>
    </row>
    <row r="61" spans="1:42" ht="9.9" customHeight="1">
      <c r="A61" s="288"/>
      <c r="B61" s="94"/>
      <c r="C61" s="291"/>
      <c r="D61" s="286"/>
      <c r="E61" s="309"/>
      <c r="F61" s="85"/>
      <c r="G61" s="88"/>
      <c r="H61" s="305" t="s">
        <v>116</v>
      </c>
      <c r="I61" s="24"/>
      <c r="J61" s="24"/>
      <c r="K61" s="209"/>
      <c r="L61" s="7"/>
      <c r="M61" s="3"/>
      <c r="N61" s="51"/>
      <c r="O61" s="9"/>
      <c r="P61" s="246"/>
      <c r="Q61" s="246"/>
      <c r="R61" s="515"/>
      <c r="S61" s="246"/>
      <c r="T61" s="54"/>
      <c r="U61" s="295"/>
      <c r="V61" s="295"/>
      <c r="W61" s="55"/>
      <c r="X61" s="246"/>
      <c r="Y61" s="508"/>
      <c r="Z61" s="493"/>
      <c r="AA61" s="494"/>
      <c r="AB61" s="9"/>
      <c r="AC61" s="50"/>
      <c r="AD61" s="1"/>
      <c r="AE61" s="3"/>
      <c r="AF61" s="244"/>
      <c r="AG61" s="140"/>
      <c r="AH61" s="24"/>
      <c r="AI61" s="306" t="s">
        <v>132</v>
      </c>
      <c r="AJ61" s="93"/>
      <c r="AK61" s="10"/>
      <c r="AL61" s="310" t="s">
        <v>155</v>
      </c>
      <c r="AM61" s="310">
        <v>7</v>
      </c>
      <c r="AN61" s="290" t="str">
        <f>IFERROR(VLOOKUP($AL$68&amp;AM61,抽選結果!$B:$D,3,FALSE),"")</f>
        <v>呑竜ＦＣ</v>
      </c>
      <c r="AO61" s="86"/>
      <c r="AP61" s="288"/>
    </row>
    <row r="62" spans="1:42" ht="9.9" customHeight="1">
      <c r="A62" s="288"/>
      <c r="B62" s="94"/>
      <c r="C62" s="290" t="str">
        <f>IFERROR(VLOOKUP($E$60&amp;D62,抽選結果!$B:$D,3,FALSE),"")</f>
        <v>ＦＣスポルト宇都宮</v>
      </c>
      <c r="D62" s="286">
        <v>2</v>
      </c>
      <c r="E62" s="309"/>
      <c r="F62" s="85"/>
      <c r="G62" s="88"/>
      <c r="H62" s="305"/>
      <c r="I62" s="24"/>
      <c r="J62" s="24"/>
      <c r="K62" s="209"/>
      <c r="L62" s="7"/>
      <c r="M62" s="3"/>
      <c r="N62" s="51"/>
      <c r="O62" s="9"/>
      <c r="P62" s="246"/>
      <c r="Q62" s="246"/>
      <c r="R62" s="515"/>
      <c r="S62" s="246"/>
      <c r="T62" s="54"/>
      <c r="U62" s="295"/>
      <c r="V62" s="295"/>
      <c r="W62" s="55"/>
      <c r="X62" s="246"/>
      <c r="Y62" s="508"/>
      <c r="Z62" s="493"/>
      <c r="AA62" s="494"/>
      <c r="AB62" s="9"/>
      <c r="AC62" s="50"/>
      <c r="AD62" s="1"/>
      <c r="AE62" s="3"/>
      <c r="AF62" s="244"/>
      <c r="AG62" s="140"/>
      <c r="AH62" s="24"/>
      <c r="AI62" s="307"/>
      <c r="AJ62" s="93"/>
      <c r="AK62" s="10"/>
      <c r="AL62" s="310"/>
      <c r="AM62" s="310"/>
      <c r="AN62" s="290"/>
      <c r="AO62" s="86"/>
      <c r="AP62" s="288"/>
    </row>
    <row r="63" spans="1:42" ht="9.9" customHeight="1" thickBot="1">
      <c r="A63" s="288"/>
      <c r="B63" s="94"/>
      <c r="C63" s="290"/>
      <c r="D63" s="286"/>
      <c r="E63" s="309"/>
      <c r="F63" s="85"/>
      <c r="G63" s="88"/>
      <c r="H63" s="305"/>
      <c r="I63" s="24"/>
      <c r="J63" s="24"/>
      <c r="K63" s="209"/>
      <c r="L63" s="7"/>
      <c r="M63" s="3"/>
      <c r="N63" s="75"/>
      <c r="O63" s="9"/>
      <c r="P63" s="246"/>
      <c r="Q63" s="246"/>
      <c r="R63" s="515"/>
      <c r="S63" s="246"/>
      <c r="T63" s="54"/>
      <c r="U63" s="295"/>
      <c r="V63" s="295"/>
      <c r="W63" s="55"/>
      <c r="X63" s="246"/>
      <c r="Y63" s="508"/>
      <c r="Z63" s="493"/>
      <c r="AA63" s="494"/>
      <c r="AB63" s="9"/>
      <c r="AC63" s="54"/>
      <c r="AD63" s="9"/>
      <c r="AE63" s="201"/>
      <c r="AF63" s="245"/>
      <c r="AG63" s="24"/>
      <c r="AH63" s="24"/>
      <c r="AI63" s="307"/>
      <c r="AJ63" s="93"/>
      <c r="AK63" s="10"/>
      <c r="AL63" s="310"/>
      <c r="AM63" s="310">
        <v>6</v>
      </c>
      <c r="AN63" s="291" t="str">
        <f>IFERROR(VLOOKUP($AL$68&amp;AM63,抽選結果!$B:$D,3,FALSE),"")</f>
        <v>アルゼンチンサッカークラブ日光</v>
      </c>
      <c r="AO63" s="86"/>
      <c r="AP63" s="288"/>
    </row>
    <row r="64" spans="1:42" ht="9.9" customHeight="1" thickTop="1">
      <c r="A64" s="288"/>
      <c r="B64" s="94"/>
      <c r="C64" s="291" t="str">
        <f>IFERROR(VLOOKUP($E$60&amp;D64,抽選結果!$B:$D,3,FALSE),"")</f>
        <v>坂西ジュニオール</v>
      </c>
      <c r="D64" s="286">
        <v>3</v>
      </c>
      <c r="E64" s="309"/>
      <c r="F64" s="86"/>
      <c r="G64" s="89"/>
      <c r="H64" s="305"/>
      <c r="I64" s="267"/>
      <c r="J64" s="274"/>
      <c r="K64" s="209"/>
      <c r="L64" s="7"/>
      <c r="M64" s="3"/>
      <c r="N64" s="55"/>
      <c r="O64" s="9"/>
      <c r="P64" s="246"/>
      <c r="Q64" s="246"/>
      <c r="R64" s="515"/>
      <c r="S64" s="246"/>
      <c r="T64" s="54"/>
      <c r="U64" s="295"/>
      <c r="V64" s="295"/>
      <c r="W64" s="55"/>
      <c r="X64" s="246"/>
      <c r="Y64" s="508"/>
      <c r="Z64" s="493"/>
      <c r="AA64" s="494"/>
      <c r="AB64" s="9"/>
      <c r="AC64" s="54"/>
      <c r="AD64" s="9"/>
      <c r="AE64" s="201"/>
      <c r="AF64" s="259"/>
      <c r="AG64" s="267"/>
      <c r="AH64" s="266"/>
      <c r="AI64" s="307"/>
      <c r="AJ64" s="93"/>
      <c r="AK64" s="10"/>
      <c r="AL64" s="310"/>
      <c r="AM64" s="310"/>
      <c r="AN64" s="291"/>
      <c r="AO64" s="86"/>
      <c r="AP64" s="288"/>
    </row>
    <row r="65" spans="1:42" ht="9.9" customHeight="1">
      <c r="A65" s="288"/>
      <c r="B65" s="94"/>
      <c r="C65" s="291"/>
      <c r="D65" s="286"/>
      <c r="E65" s="309"/>
      <c r="F65" s="86"/>
      <c r="G65" s="89"/>
      <c r="H65" s="305"/>
      <c r="I65" s="228"/>
      <c r="J65" s="236"/>
      <c r="K65" s="209"/>
      <c r="L65" s="7"/>
      <c r="M65" s="3"/>
      <c r="N65" s="55"/>
      <c r="O65" s="9"/>
      <c r="P65" s="246"/>
      <c r="Q65" s="246"/>
      <c r="R65" s="515"/>
      <c r="S65" s="246"/>
      <c r="T65" s="54"/>
      <c r="U65" s="295"/>
      <c r="V65" s="295"/>
      <c r="W65" s="55"/>
      <c r="X65" s="246"/>
      <c r="Y65" s="508"/>
      <c r="Z65" s="493"/>
      <c r="AA65" s="494"/>
      <c r="AB65" s="9"/>
      <c r="AC65" s="54"/>
      <c r="AD65" s="9"/>
      <c r="AE65" s="201"/>
      <c r="AF65" s="259"/>
      <c r="AG65" s="228"/>
      <c r="AH65" s="31"/>
      <c r="AI65" s="307"/>
      <c r="AJ65" s="93"/>
      <c r="AK65" s="10"/>
      <c r="AL65" s="310"/>
      <c r="AM65" s="310">
        <v>5</v>
      </c>
      <c r="AN65" s="291" t="str">
        <f>IFERROR(VLOOKUP($AL$68&amp;AM65,抽選結果!$B:$D,3,FALSE),"")</f>
        <v>ウエストフットコム</v>
      </c>
      <c r="AO65" s="86"/>
      <c r="AP65" s="288"/>
    </row>
    <row r="66" spans="1:42" ht="9.9" customHeight="1" thickBot="1">
      <c r="A66" s="288"/>
      <c r="B66" s="94"/>
      <c r="C66" s="291" t="str">
        <f>IFERROR(VLOOKUP($E$60&amp;D66,抽選結果!$B:$D,3,FALSE),"")</f>
        <v>壬生ＦＣユナイテッド</v>
      </c>
      <c r="D66" s="286">
        <v>4</v>
      </c>
      <c r="E66" s="309"/>
      <c r="F66" s="86"/>
      <c r="G66" s="89"/>
      <c r="H66" s="305"/>
      <c r="I66" s="228"/>
      <c r="J66" s="236"/>
      <c r="K66" s="209"/>
      <c r="L66" s="7"/>
      <c r="M66" s="3"/>
      <c r="N66" s="55"/>
      <c r="O66" s="9"/>
      <c r="P66" s="246"/>
      <c r="Q66" s="246"/>
      <c r="R66" s="515"/>
      <c r="S66" s="246"/>
      <c r="T66" s="54"/>
      <c r="U66" s="295"/>
      <c r="V66" s="295"/>
      <c r="W66" s="55"/>
      <c r="X66" s="246"/>
      <c r="Y66" s="508"/>
      <c r="Z66" s="493"/>
      <c r="AA66" s="494"/>
      <c r="AB66" s="9"/>
      <c r="AC66" s="54"/>
      <c r="AD66" s="9"/>
      <c r="AE66" s="201"/>
      <c r="AF66" s="259"/>
      <c r="AG66" s="228"/>
      <c r="AH66" s="31"/>
      <c r="AI66" s="308"/>
      <c r="AJ66" s="93"/>
      <c r="AK66" s="10"/>
      <c r="AL66" s="310"/>
      <c r="AM66" s="310"/>
      <c r="AN66" s="291"/>
      <c r="AO66" s="86"/>
      <c r="AP66" s="288"/>
    </row>
    <row r="67" spans="1:42" ht="9.9" customHeight="1" thickTop="1" thickBot="1">
      <c r="A67" s="288"/>
      <c r="B67" s="94"/>
      <c r="C67" s="291"/>
      <c r="D67" s="286"/>
      <c r="E67" s="309"/>
      <c r="F67" s="86"/>
      <c r="G67" s="89"/>
      <c r="H67" s="139"/>
      <c r="I67" s="228"/>
      <c r="J67" s="280"/>
      <c r="K67" s="240"/>
      <c r="L67" s="241"/>
      <c r="M67" s="74"/>
      <c r="N67" s="55"/>
      <c r="O67" s="9"/>
      <c r="P67" s="319" t="s">
        <v>279</v>
      </c>
      <c r="Q67" s="320"/>
      <c r="R67" s="259"/>
      <c r="S67" s="246"/>
      <c r="T67" s="54"/>
      <c r="U67" s="295"/>
      <c r="V67" s="295"/>
      <c r="W67" s="55"/>
      <c r="X67" s="246"/>
      <c r="Y67" s="509"/>
      <c r="Z67" s="319" t="str">
        <f>P67</f>
        <v>SAKURAグリーンフィールド</v>
      </c>
      <c r="AA67" s="320"/>
      <c r="AB67" s="9"/>
      <c r="AC67" s="54"/>
      <c r="AD67" s="9"/>
      <c r="AE67" s="247"/>
      <c r="AF67" s="268"/>
      <c r="AG67" s="311"/>
      <c r="AH67" s="24"/>
      <c r="AI67" s="11"/>
      <c r="AJ67" s="93"/>
      <c r="AK67" s="10"/>
      <c r="AL67" s="98"/>
      <c r="AM67" s="98"/>
      <c r="AN67" s="99"/>
      <c r="AO67" s="86"/>
      <c r="AP67" s="288"/>
    </row>
    <row r="68" spans="1:42" ht="9.9" customHeight="1" thickTop="1" thickBot="1">
      <c r="A68" s="288"/>
      <c r="B68" s="94"/>
      <c r="C68" s="187"/>
      <c r="D68" s="96"/>
      <c r="E68" s="97"/>
      <c r="F68" s="85"/>
      <c r="G68" s="88"/>
      <c r="H68" s="139"/>
      <c r="I68" s="24"/>
      <c r="J68" s="87"/>
      <c r="K68" s="133"/>
      <c r="L68" s="133"/>
      <c r="M68" s="133"/>
      <c r="N68" s="55"/>
      <c r="O68" s="9"/>
      <c r="P68" s="321"/>
      <c r="Q68" s="322"/>
      <c r="R68" s="259"/>
      <c r="S68" s="246"/>
      <c r="T68" s="54"/>
      <c r="U68" s="295"/>
      <c r="V68" s="295"/>
      <c r="W68" s="55"/>
      <c r="X68" s="246"/>
      <c r="Y68" s="509"/>
      <c r="Z68" s="321"/>
      <c r="AA68" s="322"/>
      <c r="AB68" s="9"/>
      <c r="AC68" s="54"/>
      <c r="AD68" s="9"/>
      <c r="AE68" s="9"/>
      <c r="AF68" s="9"/>
      <c r="AG68" s="312"/>
      <c r="AH68" s="24"/>
      <c r="AI68" s="11"/>
      <c r="AJ68" s="93"/>
      <c r="AK68" s="10"/>
      <c r="AL68" s="310" t="s">
        <v>156</v>
      </c>
      <c r="AM68" s="310">
        <v>4</v>
      </c>
      <c r="AN68" s="290" t="str">
        <f>IFERROR(VLOOKUP($AL$68&amp;AM68,抽選結果!$B:$D,3,FALSE),"")</f>
        <v>ＪＦＣ　Ｗｉｎｇ</v>
      </c>
      <c r="AO68" s="86"/>
      <c r="AP68" s="288"/>
    </row>
    <row r="69" spans="1:42" ht="9.9" customHeight="1" thickTop="1">
      <c r="A69" s="288"/>
      <c r="B69" s="94"/>
      <c r="C69" s="291" t="str">
        <f>IFERROR(VLOOKUP($E$60&amp;D69,抽選結果!$B:$D,3,FALSE),"")</f>
        <v>岡西ＦＣ</v>
      </c>
      <c r="D69" s="286">
        <v>5</v>
      </c>
      <c r="E69" s="309" t="s">
        <v>139</v>
      </c>
      <c r="F69" s="85"/>
      <c r="G69" s="88"/>
      <c r="H69" s="305" t="s">
        <v>117</v>
      </c>
      <c r="I69" s="24"/>
      <c r="J69" s="87"/>
      <c r="K69" s="133"/>
      <c r="L69" s="296" t="s">
        <v>278</v>
      </c>
      <c r="M69" s="297"/>
      <c r="N69" s="55"/>
      <c r="O69" s="9"/>
      <c r="P69" s="321"/>
      <c r="Q69" s="322"/>
      <c r="R69" s="259"/>
      <c r="S69" s="246"/>
      <c r="T69" s="54"/>
      <c r="U69" s="295"/>
      <c r="V69" s="295"/>
      <c r="W69" s="55"/>
      <c r="X69" s="246"/>
      <c r="Y69" s="509"/>
      <c r="Z69" s="321"/>
      <c r="AA69" s="322"/>
      <c r="AB69" s="9"/>
      <c r="AC69" s="54"/>
      <c r="AD69" s="313" t="s">
        <v>279</v>
      </c>
      <c r="AE69" s="314"/>
      <c r="AF69" s="9"/>
      <c r="AG69" s="312"/>
      <c r="AH69" s="24"/>
      <c r="AI69" s="306" t="s">
        <v>133</v>
      </c>
      <c r="AJ69" s="93"/>
      <c r="AK69" s="10"/>
      <c r="AL69" s="310"/>
      <c r="AM69" s="310"/>
      <c r="AN69" s="290"/>
      <c r="AO69" s="86"/>
      <c r="AP69" s="288"/>
    </row>
    <row r="70" spans="1:42" ht="9.9" customHeight="1">
      <c r="A70" s="288"/>
      <c r="B70" s="94"/>
      <c r="C70" s="291"/>
      <c r="D70" s="286"/>
      <c r="E70" s="309"/>
      <c r="F70" s="85"/>
      <c r="G70" s="88"/>
      <c r="H70" s="305"/>
      <c r="I70" s="24"/>
      <c r="J70" s="87"/>
      <c r="K70" s="133"/>
      <c r="L70" s="298"/>
      <c r="M70" s="299"/>
      <c r="N70" s="55"/>
      <c r="O70" s="9"/>
      <c r="P70" s="321"/>
      <c r="Q70" s="322"/>
      <c r="R70" s="259"/>
      <c r="S70" s="246"/>
      <c r="T70" s="54"/>
      <c r="U70" s="295"/>
      <c r="V70" s="295"/>
      <c r="W70" s="55"/>
      <c r="X70" s="246"/>
      <c r="Y70" s="509"/>
      <c r="Z70" s="321"/>
      <c r="AA70" s="322"/>
      <c r="AB70" s="9"/>
      <c r="AC70" s="54"/>
      <c r="AD70" s="315"/>
      <c r="AE70" s="316"/>
      <c r="AF70" s="9"/>
      <c r="AG70" s="312"/>
      <c r="AH70" s="24"/>
      <c r="AI70" s="307"/>
      <c r="AJ70" s="93"/>
      <c r="AK70" s="10"/>
      <c r="AL70" s="310"/>
      <c r="AM70" s="310">
        <v>3</v>
      </c>
      <c r="AN70" s="291" t="str">
        <f>IFERROR(VLOOKUP($AL$68&amp;AM70,抽選結果!$B:$D,3,FALSE),"")</f>
        <v>ＦＣ黒羽</v>
      </c>
      <c r="AO70" s="86"/>
      <c r="AP70" s="288"/>
    </row>
    <row r="71" spans="1:42" ht="9.9" customHeight="1">
      <c r="A71" s="288"/>
      <c r="B71" s="94"/>
      <c r="C71" s="291" t="str">
        <f>IFERROR(VLOOKUP($E$60&amp;D71,抽選結果!$B:$D,3,FALSE),"")</f>
        <v>稲村フットボールクラブ</v>
      </c>
      <c r="D71" s="286">
        <v>6</v>
      </c>
      <c r="E71" s="309"/>
      <c r="F71" s="85"/>
      <c r="G71" s="88"/>
      <c r="H71" s="305"/>
      <c r="I71" s="25"/>
      <c r="J71" s="26"/>
      <c r="K71" s="1"/>
      <c r="L71" s="298"/>
      <c r="M71" s="299"/>
      <c r="N71" s="55"/>
      <c r="O71" s="9"/>
      <c r="P71" s="321"/>
      <c r="Q71" s="322"/>
      <c r="R71" s="259"/>
      <c r="S71" s="246"/>
      <c r="T71" s="54"/>
      <c r="U71" s="295"/>
      <c r="V71" s="295"/>
      <c r="W71" s="55"/>
      <c r="X71" s="246"/>
      <c r="Y71" s="509"/>
      <c r="Z71" s="321"/>
      <c r="AA71" s="322"/>
      <c r="AB71" s="9"/>
      <c r="AC71" s="54"/>
      <c r="AD71" s="315"/>
      <c r="AE71" s="316"/>
      <c r="AF71" s="9"/>
      <c r="AG71" s="29"/>
      <c r="AH71" s="25"/>
      <c r="AI71" s="307"/>
      <c r="AJ71" s="93"/>
      <c r="AK71" s="10"/>
      <c r="AL71" s="310"/>
      <c r="AM71" s="310"/>
      <c r="AN71" s="291"/>
      <c r="AO71" s="86"/>
      <c r="AP71" s="288"/>
    </row>
    <row r="72" spans="1:42" ht="9.9" customHeight="1">
      <c r="A72" s="288"/>
      <c r="B72" s="94"/>
      <c r="C72" s="291"/>
      <c r="D72" s="286"/>
      <c r="E72" s="309"/>
      <c r="F72" s="85"/>
      <c r="G72" s="88"/>
      <c r="H72" s="305"/>
      <c r="I72" s="24"/>
      <c r="J72" s="24"/>
      <c r="K72" s="1"/>
      <c r="L72" s="298"/>
      <c r="M72" s="299"/>
      <c r="N72" s="55"/>
      <c r="O72" s="9"/>
      <c r="P72" s="321"/>
      <c r="Q72" s="322"/>
      <c r="R72" s="259"/>
      <c r="S72" s="246"/>
      <c r="T72" s="54"/>
      <c r="U72" s="295"/>
      <c r="V72" s="295"/>
      <c r="W72" s="55"/>
      <c r="X72" s="246"/>
      <c r="Y72" s="509"/>
      <c r="Z72" s="321"/>
      <c r="AA72" s="322"/>
      <c r="AB72" s="9"/>
      <c r="AC72" s="54"/>
      <c r="AD72" s="315"/>
      <c r="AE72" s="316"/>
      <c r="AF72" s="9"/>
      <c r="AG72" s="24"/>
      <c r="AH72" s="24"/>
      <c r="AI72" s="307"/>
      <c r="AJ72" s="93"/>
      <c r="AK72" s="10"/>
      <c r="AL72" s="310"/>
      <c r="AM72" s="310">
        <v>2</v>
      </c>
      <c r="AN72" s="291" t="str">
        <f>IFERROR(VLOOKUP($AL$68&amp;AM72,抽選結果!$B:$D,3,FALSE),"")</f>
        <v>上松山クラブ</v>
      </c>
      <c r="AO72" s="86"/>
      <c r="AP72" s="288"/>
    </row>
    <row r="73" spans="1:42" ht="9.9" customHeight="1">
      <c r="A73" s="288"/>
      <c r="B73" s="94"/>
      <c r="C73" s="290" t="str">
        <f>IFERROR(VLOOKUP($E$60&amp;D73,抽選結果!$B:$D,3,FALSE),"")</f>
        <v>阿久津サッカークラブ</v>
      </c>
      <c r="D73" s="286">
        <v>7</v>
      </c>
      <c r="E73" s="309"/>
      <c r="F73" s="85"/>
      <c r="G73" s="88"/>
      <c r="H73" s="305"/>
      <c r="I73" s="24"/>
      <c r="J73" s="24"/>
      <c r="K73" s="1"/>
      <c r="L73" s="298"/>
      <c r="M73" s="299"/>
      <c r="N73" s="55"/>
      <c r="O73" s="9"/>
      <c r="P73" s="321"/>
      <c r="Q73" s="322"/>
      <c r="R73" s="259"/>
      <c r="S73" s="246"/>
      <c r="T73" s="54"/>
      <c r="U73" s="295"/>
      <c r="V73" s="295"/>
      <c r="W73" s="55"/>
      <c r="X73" s="246"/>
      <c r="Y73" s="509"/>
      <c r="Z73" s="321"/>
      <c r="AA73" s="322"/>
      <c r="AB73" s="9"/>
      <c r="AC73" s="54"/>
      <c r="AD73" s="315"/>
      <c r="AE73" s="316"/>
      <c r="AF73" s="9"/>
      <c r="AG73" s="24"/>
      <c r="AH73" s="24"/>
      <c r="AI73" s="307"/>
      <c r="AJ73" s="93"/>
      <c r="AK73" s="10"/>
      <c r="AL73" s="310"/>
      <c r="AM73" s="310"/>
      <c r="AN73" s="291"/>
      <c r="AO73" s="86"/>
      <c r="AP73" s="288"/>
    </row>
    <row r="74" spans="1:42" ht="9.9" customHeight="1">
      <c r="A74" s="288"/>
      <c r="B74" s="94"/>
      <c r="C74" s="290"/>
      <c r="D74" s="286"/>
      <c r="E74" s="309"/>
      <c r="F74" s="85"/>
      <c r="G74" s="88"/>
      <c r="H74" s="305"/>
      <c r="I74" s="24"/>
      <c r="J74" s="24"/>
      <c r="K74" s="1"/>
      <c r="L74" s="298"/>
      <c r="M74" s="299"/>
      <c r="N74" s="55"/>
      <c r="O74" s="9"/>
      <c r="P74" s="321"/>
      <c r="Q74" s="322"/>
      <c r="R74" s="259"/>
      <c r="S74" s="246"/>
      <c r="T74" s="54"/>
      <c r="U74" s="295"/>
      <c r="V74" s="295"/>
      <c r="W74" s="55"/>
      <c r="X74" s="246"/>
      <c r="Y74" s="509"/>
      <c r="Z74" s="321"/>
      <c r="AA74" s="322"/>
      <c r="AB74" s="9"/>
      <c r="AC74" s="54"/>
      <c r="AD74" s="315"/>
      <c r="AE74" s="316"/>
      <c r="AF74" s="9"/>
      <c r="AG74" s="24"/>
      <c r="AH74" s="24"/>
      <c r="AI74" s="308"/>
      <c r="AJ74" s="93"/>
      <c r="AK74" s="10"/>
      <c r="AL74" s="310"/>
      <c r="AM74" s="310">
        <v>1</v>
      </c>
      <c r="AN74" s="291" t="str">
        <f>IFERROR(VLOOKUP($AL$68&amp;AM74,抽選結果!$B:$D,3,FALSE),"")</f>
        <v>上河内ジュニアサッカークラブ</v>
      </c>
      <c r="AO74" s="86"/>
      <c r="AP74" s="288"/>
    </row>
    <row r="75" spans="1:42" ht="9.9" customHeight="1" thickBot="1">
      <c r="A75" s="289"/>
      <c r="B75" s="94"/>
      <c r="C75" s="187"/>
      <c r="D75" s="96"/>
      <c r="E75" s="97"/>
      <c r="F75" s="85"/>
      <c r="G75" s="88"/>
      <c r="H75" s="139"/>
      <c r="I75" s="24"/>
      <c r="J75" s="24"/>
      <c r="K75" s="1"/>
      <c r="L75" s="298"/>
      <c r="M75" s="299"/>
      <c r="N75" s="55"/>
      <c r="O75" s="1"/>
      <c r="P75" s="321"/>
      <c r="Q75" s="322"/>
      <c r="R75" s="225"/>
      <c r="S75" s="1"/>
      <c r="T75" s="50"/>
      <c r="V75" s="73"/>
      <c r="W75" s="51"/>
      <c r="X75" s="1"/>
      <c r="Y75" s="510"/>
      <c r="Z75" s="321"/>
      <c r="AA75" s="322"/>
      <c r="AB75" s="1"/>
      <c r="AC75" s="54"/>
      <c r="AD75" s="315"/>
      <c r="AE75" s="316"/>
      <c r="AF75" s="9"/>
      <c r="AG75" s="24"/>
      <c r="AH75" s="24"/>
      <c r="AI75" s="11"/>
      <c r="AJ75" s="93"/>
      <c r="AK75" s="10"/>
      <c r="AL75" s="310"/>
      <c r="AM75" s="310"/>
      <c r="AN75" s="291"/>
      <c r="AO75" s="86"/>
      <c r="AP75" s="289"/>
    </row>
    <row r="76" spans="1:42" ht="9.9" customHeight="1" thickTop="1" thickBot="1">
      <c r="A76" s="188"/>
      <c r="B76" s="94"/>
      <c r="C76" s="187"/>
      <c r="D76" s="96"/>
      <c r="E76" s="97"/>
      <c r="F76" s="85"/>
      <c r="G76" s="88"/>
      <c r="H76" s="139"/>
      <c r="I76" s="24"/>
      <c r="J76" s="24"/>
      <c r="K76" s="1"/>
      <c r="L76" s="298"/>
      <c r="M76" s="299"/>
      <c r="N76" s="55"/>
      <c r="O76" s="1"/>
      <c r="P76" s="321"/>
      <c r="Q76" s="322"/>
      <c r="R76" s="225"/>
      <c r="S76" s="216"/>
      <c r="T76" s="252"/>
      <c r="U76" s="81"/>
      <c r="V76" s="80"/>
      <c r="W76" s="251"/>
      <c r="X76" s="214"/>
      <c r="Y76" s="510"/>
      <c r="Z76" s="321"/>
      <c r="AA76" s="322"/>
      <c r="AB76" s="1"/>
      <c r="AC76" s="54"/>
      <c r="AD76" s="315"/>
      <c r="AE76" s="316"/>
      <c r="AF76" s="9"/>
      <c r="AG76" s="24"/>
      <c r="AH76" s="24"/>
      <c r="AI76" s="11"/>
      <c r="AJ76" s="93"/>
      <c r="AK76" s="10"/>
      <c r="AL76" s="105"/>
      <c r="AM76" s="105"/>
      <c r="AN76" s="86"/>
      <c r="AO76" s="86"/>
      <c r="AP76" s="188"/>
    </row>
    <row r="77" spans="1:42" ht="9.9" customHeight="1" thickTop="1" thickBot="1">
      <c r="A77" s="287" t="str">
        <f>IFERROR(VLOOKUP(E77&amp;D83,抽選結果!$B:$F,5,FALSE),"")</f>
        <v>別処山公園サッカー場Ａ</v>
      </c>
      <c r="B77" s="94"/>
      <c r="C77" s="304" t="str">
        <f>IFERROR(VLOOKUP($E$77&amp;D77,抽選結果!$B:$D,3,FALSE),"")</f>
        <v>ｕｎｉｏｎ ｓｐｏｒｔｓ ｃｌｕｂ</v>
      </c>
      <c r="D77" s="286">
        <v>1</v>
      </c>
      <c r="E77" s="309" t="s">
        <v>140</v>
      </c>
      <c r="F77" s="85"/>
      <c r="G77" s="88"/>
      <c r="H77" s="141"/>
      <c r="I77" s="24"/>
      <c r="J77" s="24"/>
      <c r="K77" s="1"/>
      <c r="L77" s="298"/>
      <c r="M77" s="299"/>
      <c r="N77" s="51"/>
      <c r="P77" s="321"/>
      <c r="Q77" s="322"/>
      <c r="R77" s="78"/>
      <c r="S77" s="73"/>
      <c r="T77" s="76"/>
      <c r="U77" s="79"/>
      <c r="V77" s="79"/>
      <c r="W77" s="77"/>
      <c r="X77" s="78"/>
      <c r="Y77" s="73"/>
      <c r="Z77" s="321"/>
      <c r="AA77" s="322"/>
      <c r="AC77" s="50"/>
      <c r="AD77" s="315"/>
      <c r="AE77" s="316"/>
      <c r="AF77" s="8"/>
      <c r="AG77" s="140"/>
      <c r="AH77" s="24"/>
      <c r="AI77" s="144"/>
      <c r="AJ77" s="93"/>
      <c r="AK77" s="10"/>
      <c r="AL77" s="98"/>
      <c r="AM77" s="98"/>
      <c r="AN77" s="99"/>
      <c r="AO77" s="86"/>
      <c r="AP77" s="287" t="str">
        <f>IFERROR(VLOOKUP(AL85&amp;AM85,抽選結果!$B:$F,5,FALSE),"")</f>
        <v>益子町民センターグランドA</v>
      </c>
    </row>
    <row r="78" spans="1:42" ht="9.9" customHeight="1" thickTop="1">
      <c r="A78" s="288"/>
      <c r="B78" s="94"/>
      <c r="C78" s="304"/>
      <c r="D78" s="286"/>
      <c r="E78" s="309"/>
      <c r="F78" s="85"/>
      <c r="G78" s="88"/>
      <c r="H78" s="499" t="s">
        <v>118</v>
      </c>
      <c r="I78" s="24"/>
      <c r="J78" s="24"/>
      <c r="K78" s="1"/>
      <c r="L78" s="298"/>
      <c r="M78" s="299"/>
      <c r="N78" s="51"/>
      <c r="P78" s="321"/>
      <c r="Q78" s="322"/>
      <c r="R78" s="78"/>
      <c r="S78" s="73"/>
      <c r="T78" s="76"/>
      <c r="U78" s="313" t="s">
        <v>184</v>
      </c>
      <c r="V78" s="314"/>
      <c r="W78" s="77"/>
      <c r="X78" s="78"/>
      <c r="Y78" s="73"/>
      <c r="Z78" s="321"/>
      <c r="AA78" s="322"/>
      <c r="AC78" s="50"/>
      <c r="AD78" s="315"/>
      <c r="AE78" s="316"/>
      <c r="AF78" s="8"/>
      <c r="AG78" s="140"/>
      <c r="AH78" s="24"/>
      <c r="AI78" s="306" t="s">
        <v>134</v>
      </c>
      <c r="AJ78" s="93"/>
      <c r="AK78" s="10"/>
      <c r="AL78" s="310" t="s">
        <v>153</v>
      </c>
      <c r="AM78" s="310">
        <v>7</v>
      </c>
      <c r="AN78" s="291" t="str">
        <f>IFERROR(VLOOKUP($AL$85&amp;AM78,抽選結果!$B:$D,3,FALSE),"")</f>
        <v>大谷東フットボールクラブ</v>
      </c>
      <c r="AO78" s="86"/>
      <c r="AP78" s="288"/>
    </row>
    <row r="79" spans="1:42" ht="9.9" customHeight="1">
      <c r="A79" s="288"/>
      <c r="B79" s="94"/>
      <c r="C79" s="291" t="str">
        <f>IFERROR(VLOOKUP($E$77&amp;D79,抽選結果!$B:$D,3,FALSE),"")</f>
        <v>しおやＦＣヴィガウス</v>
      </c>
      <c r="D79" s="286">
        <v>2</v>
      </c>
      <c r="E79" s="309"/>
      <c r="F79" s="85"/>
      <c r="G79" s="88"/>
      <c r="H79" s="499"/>
      <c r="I79" s="24"/>
      <c r="J79" s="24"/>
      <c r="K79" s="1"/>
      <c r="L79" s="298"/>
      <c r="M79" s="299"/>
      <c r="N79" s="51"/>
      <c r="P79" s="321"/>
      <c r="Q79" s="322"/>
      <c r="R79" s="78"/>
      <c r="S79" s="73"/>
      <c r="T79" s="76"/>
      <c r="U79" s="315"/>
      <c r="V79" s="316"/>
      <c r="W79" s="77"/>
      <c r="X79" s="78"/>
      <c r="Y79" s="73"/>
      <c r="Z79" s="321"/>
      <c r="AA79" s="322"/>
      <c r="AC79" s="50"/>
      <c r="AD79" s="315"/>
      <c r="AE79" s="316"/>
      <c r="AF79" s="8"/>
      <c r="AG79" s="140"/>
      <c r="AH79" s="24"/>
      <c r="AI79" s="307"/>
      <c r="AJ79" s="93"/>
      <c r="AK79" s="10"/>
      <c r="AL79" s="310"/>
      <c r="AM79" s="310"/>
      <c r="AN79" s="291"/>
      <c r="AO79" s="86"/>
      <c r="AP79" s="288"/>
    </row>
    <row r="80" spans="1:42" ht="9.9" customHeight="1" thickBot="1">
      <c r="A80" s="288"/>
      <c r="B80" s="94"/>
      <c r="C80" s="291"/>
      <c r="D80" s="286"/>
      <c r="E80" s="309"/>
      <c r="F80" s="85"/>
      <c r="G80" s="88"/>
      <c r="H80" s="499"/>
      <c r="I80" s="24"/>
      <c r="J80" s="24"/>
      <c r="K80" s="1"/>
      <c r="L80" s="298"/>
      <c r="M80" s="299"/>
      <c r="N80" s="51"/>
      <c r="P80" s="321"/>
      <c r="Q80" s="322"/>
      <c r="R80" s="78"/>
      <c r="S80" s="73"/>
      <c r="T80" s="76"/>
      <c r="U80" s="315"/>
      <c r="V80" s="316"/>
      <c r="W80" s="77"/>
      <c r="X80" s="78"/>
      <c r="Y80" s="73"/>
      <c r="Z80" s="321"/>
      <c r="AA80" s="322"/>
      <c r="AC80" s="50"/>
      <c r="AD80" s="315"/>
      <c r="AE80" s="316"/>
      <c r="AF80" s="8"/>
      <c r="AG80" s="140"/>
      <c r="AH80" s="24"/>
      <c r="AI80" s="307"/>
      <c r="AJ80" s="93"/>
      <c r="AK80" s="10"/>
      <c r="AL80" s="310"/>
      <c r="AM80" s="310">
        <v>6</v>
      </c>
      <c r="AN80" s="290" t="str">
        <f>IFERROR(VLOOKUP($AL$85&amp;AM80,抽選結果!$B:$D,3,FALSE),"")</f>
        <v>宝木キッカーズ</v>
      </c>
      <c r="AO80" s="86"/>
      <c r="AP80" s="288"/>
    </row>
    <row r="81" spans="1:42" ht="9.9" customHeight="1" thickTop="1">
      <c r="A81" s="288"/>
      <c r="B81" s="94"/>
      <c r="C81" s="291" t="str">
        <f>IFERROR(VLOOKUP($E$77&amp;D81,抽選結果!$B:$D,3,FALSE),"")</f>
        <v>南イレブン</v>
      </c>
      <c r="D81" s="286">
        <v>3</v>
      </c>
      <c r="E81" s="309"/>
      <c r="F81" s="85"/>
      <c r="G81" s="88"/>
      <c r="H81" s="499"/>
      <c r="I81" s="267"/>
      <c r="J81" s="274"/>
      <c r="K81" s="1"/>
      <c r="L81" s="298"/>
      <c r="M81" s="299"/>
      <c r="N81" s="51"/>
      <c r="P81" s="321"/>
      <c r="Q81" s="322"/>
      <c r="R81" s="78"/>
      <c r="S81" s="73"/>
      <c r="T81" s="76"/>
      <c r="U81" s="315"/>
      <c r="V81" s="316"/>
      <c r="W81" s="77"/>
      <c r="X81" s="78"/>
      <c r="Y81" s="73"/>
      <c r="Z81" s="321"/>
      <c r="AA81" s="322"/>
      <c r="AC81" s="50"/>
      <c r="AD81" s="315"/>
      <c r="AE81" s="316"/>
      <c r="AF81" s="8"/>
      <c r="AG81" s="90"/>
      <c r="AH81" s="28"/>
      <c r="AI81" s="307"/>
      <c r="AJ81" s="93"/>
      <c r="AK81" s="10"/>
      <c r="AL81" s="310"/>
      <c r="AM81" s="310"/>
      <c r="AN81" s="290"/>
      <c r="AO81" s="86"/>
      <c r="AP81" s="288"/>
    </row>
    <row r="82" spans="1:42" ht="9.9" customHeight="1">
      <c r="A82" s="288"/>
      <c r="B82" s="94"/>
      <c r="C82" s="291"/>
      <c r="D82" s="286"/>
      <c r="E82" s="309"/>
      <c r="F82" s="85"/>
      <c r="G82" s="88"/>
      <c r="H82" s="499"/>
      <c r="I82" s="228"/>
      <c r="J82" s="236"/>
      <c r="K82" s="1"/>
      <c r="L82" s="298"/>
      <c r="M82" s="299"/>
      <c r="N82" s="51"/>
      <c r="P82" s="321"/>
      <c r="Q82" s="322"/>
      <c r="R82" s="78"/>
      <c r="S82" s="73"/>
      <c r="T82" s="76"/>
      <c r="U82" s="315"/>
      <c r="V82" s="316"/>
      <c r="W82" s="77"/>
      <c r="X82" s="78"/>
      <c r="Y82" s="73"/>
      <c r="Z82" s="321"/>
      <c r="AA82" s="322"/>
      <c r="AC82" s="50"/>
      <c r="AD82" s="315"/>
      <c r="AE82" s="316"/>
      <c r="AF82" s="8"/>
      <c r="AG82" s="91"/>
      <c r="AH82" s="24"/>
      <c r="AI82" s="307"/>
      <c r="AJ82" s="93"/>
      <c r="AK82" s="10"/>
      <c r="AL82" s="310"/>
      <c r="AM82" s="310">
        <v>5</v>
      </c>
      <c r="AN82" s="291" t="str">
        <f>IFERROR(VLOOKUP($AL$85&amp;AM82,抽選結果!$B:$D,3,FALSE),"")</f>
        <v>ＦＣ　Ａｖａｎｃｅ</v>
      </c>
      <c r="AO82" s="86"/>
      <c r="AP82" s="288"/>
    </row>
    <row r="83" spans="1:42" ht="9.9" customHeight="1" thickBot="1">
      <c r="A83" s="288"/>
      <c r="B83" s="94"/>
      <c r="C83" s="291" t="str">
        <f>IFERROR(VLOOKUP($E$77&amp;D83,抽選結果!$B:$D,3,FALSE),"")</f>
        <v>南河内サッカースポーツ少年団</v>
      </c>
      <c r="D83" s="286">
        <v>4</v>
      </c>
      <c r="E83" s="309"/>
      <c r="F83" s="85"/>
      <c r="G83" s="88"/>
      <c r="H83" s="499"/>
      <c r="I83" s="228"/>
      <c r="J83" s="236"/>
      <c r="K83" s="1"/>
      <c r="L83" s="300"/>
      <c r="M83" s="301"/>
      <c r="N83" s="51"/>
      <c r="P83" s="321"/>
      <c r="Q83" s="322"/>
      <c r="R83" s="78"/>
      <c r="S83" s="73"/>
      <c r="T83" s="76"/>
      <c r="U83" s="315"/>
      <c r="V83" s="316"/>
      <c r="W83" s="77"/>
      <c r="X83" s="78"/>
      <c r="Y83" s="73"/>
      <c r="Z83" s="321"/>
      <c r="AA83" s="322"/>
      <c r="AC83" s="50"/>
      <c r="AD83" s="317"/>
      <c r="AE83" s="318"/>
      <c r="AF83" s="8"/>
      <c r="AG83" s="91"/>
      <c r="AH83" s="24"/>
      <c r="AI83" s="308"/>
      <c r="AJ83" s="93"/>
      <c r="AK83" s="10"/>
      <c r="AL83" s="310"/>
      <c r="AM83" s="310"/>
      <c r="AN83" s="291"/>
      <c r="AO83" s="86"/>
      <c r="AP83" s="288"/>
    </row>
    <row r="84" spans="1:42" ht="9.9" customHeight="1" thickTop="1" thickBot="1">
      <c r="A84" s="288"/>
      <c r="B84" s="94"/>
      <c r="C84" s="291"/>
      <c r="D84" s="286"/>
      <c r="E84" s="309"/>
      <c r="F84" s="85"/>
      <c r="G84" s="88"/>
      <c r="H84" s="139"/>
      <c r="I84" s="228"/>
      <c r="J84" s="236"/>
      <c r="K84" s="1"/>
      <c r="L84" s="1"/>
      <c r="M84" s="1"/>
      <c r="N84" s="51"/>
      <c r="P84" s="321"/>
      <c r="Q84" s="322"/>
      <c r="R84" s="78"/>
      <c r="S84" s="73"/>
      <c r="T84" s="76"/>
      <c r="U84" s="315"/>
      <c r="V84" s="316"/>
      <c r="W84" s="77"/>
      <c r="X84" s="78"/>
      <c r="Y84" s="73"/>
      <c r="Z84" s="321"/>
      <c r="AA84" s="322"/>
      <c r="AC84" s="50"/>
      <c r="AD84" s="1"/>
      <c r="AE84" s="2"/>
      <c r="AF84" s="95"/>
      <c r="AG84" s="91"/>
      <c r="AH84" s="24"/>
      <c r="AI84" s="11"/>
      <c r="AJ84" s="93"/>
      <c r="AK84" s="10"/>
      <c r="AL84" s="98"/>
      <c r="AM84" s="98"/>
      <c r="AN84" s="99"/>
      <c r="AO84" s="86"/>
      <c r="AP84" s="288"/>
    </row>
    <row r="85" spans="1:42" ht="9.9" customHeight="1" thickTop="1" thickBot="1">
      <c r="A85" s="288"/>
      <c r="B85" s="94"/>
      <c r="C85" s="187"/>
      <c r="D85" s="96"/>
      <c r="E85" s="97"/>
      <c r="F85" s="85"/>
      <c r="G85" s="88"/>
      <c r="H85" s="139"/>
      <c r="I85" s="24"/>
      <c r="J85" s="31"/>
      <c r="K85" s="218"/>
      <c r="L85" s="218"/>
      <c r="M85" s="223"/>
      <c r="N85" s="51"/>
      <c r="P85" s="323"/>
      <c r="Q85" s="324"/>
      <c r="R85" s="78"/>
      <c r="S85" s="73"/>
      <c r="T85" s="76"/>
      <c r="U85" s="315"/>
      <c r="V85" s="316"/>
      <c r="W85" s="77"/>
      <c r="X85" s="78"/>
      <c r="Y85" s="73"/>
      <c r="Z85" s="323"/>
      <c r="AA85" s="324"/>
      <c r="AC85" s="50"/>
      <c r="AD85" s="1"/>
      <c r="AE85" s="224"/>
      <c r="AF85" s="243"/>
      <c r="AG85" s="264"/>
      <c r="AH85" s="228"/>
      <c r="AI85" s="11"/>
      <c r="AJ85" s="93"/>
      <c r="AK85" s="10"/>
      <c r="AL85" s="310" t="s">
        <v>154</v>
      </c>
      <c r="AM85" s="310">
        <v>4</v>
      </c>
      <c r="AN85" s="291" t="str">
        <f>IFERROR(VLOOKUP($AL$85&amp;AM85,抽選結果!$B:$D,3,FALSE),"")</f>
        <v>益子ＳＣ</v>
      </c>
      <c r="AO85" s="86"/>
      <c r="AP85" s="288"/>
    </row>
    <row r="86" spans="1:42" ht="9.9" customHeight="1" thickTop="1">
      <c r="A86" s="288"/>
      <c r="B86" s="94"/>
      <c r="C86" s="291" t="str">
        <f>IFERROR(VLOOKUP($E$77&amp;D86,抽選結果!$B:$D,3,FALSE),"")</f>
        <v>Ｎ　Ｆ　Ｃ</v>
      </c>
      <c r="D86" s="286">
        <v>5</v>
      </c>
      <c r="E86" s="309" t="s">
        <v>141</v>
      </c>
      <c r="F86" s="85"/>
      <c r="G86" s="88"/>
      <c r="H86" s="305" t="s">
        <v>119</v>
      </c>
      <c r="I86" s="24"/>
      <c r="J86" s="31"/>
      <c r="K86" s="209"/>
      <c r="L86" s="209"/>
      <c r="M86" s="223"/>
      <c r="N86" s="51"/>
      <c r="P86" s="491"/>
      <c r="Q86" s="491"/>
      <c r="R86" s="78"/>
      <c r="S86" s="73"/>
      <c r="T86" s="76"/>
      <c r="U86" s="315"/>
      <c r="V86" s="316"/>
      <c r="W86" s="77"/>
      <c r="X86" s="78"/>
      <c r="Y86" s="73"/>
      <c r="Z86" s="491"/>
      <c r="AA86" s="491"/>
      <c r="AC86" s="50"/>
      <c r="AD86" s="1"/>
      <c r="AE86" s="3"/>
      <c r="AF86" s="244"/>
      <c r="AG86" s="264"/>
      <c r="AH86" s="228"/>
      <c r="AI86" s="306" t="s">
        <v>135</v>
      </c>
      <c r="AJ86" s="93"/>
      <c r="AK86" s="10"/>
      <c r="AL86" s="310"/>
      <c r="AM86" s="310"/>
      <c r="AN86" s="291"/>
      <c r="AO86" s="86"/>
      <c r="AP86" s="288"/>
    </row>
    <row r="87" spans="1:42" ht="9.9" customHeight="1">
      <c r="A87" s="288"/>
      <c r="B87" s="94"/>
      <c r="C87" s="291"/>
      <c r="D87" s="286"/>
      <c r="E87" s="309"/>
      <c r="F87" s="85"/>
      <c r="G87" s="88"/>
      <c r="H87" s="305"/>
      <c r="I87" s="24"/>
      <c r="J87" s="31"/>
      <c r="K87" s="209"/>
      <c r="L87" s="209"/>
      <c r="M87" s="223"/>
      <c r="N87" s="51"/>
      <c r="P87" s="491"/>
      <c r="Q87" s="491"/>
      <c r="R87" s="78"/>
      <c r="S87" s="73"/>
      <c r="T87" s="76"/>
      <c r="U87" s="315"/>
      <c r="V87" s="316"/>
      <c r="W87" s="77"/>
      <c r="X87" s="78"/>
      <c r="Y87" s="73"/>
      <c r="Z87" s="491"/>
      <c r="AA87" s="491"/>
      <c r="AC87" s="50"/>
      <c r="AD87" s="1"/>
      <c r="AE87" s="3"/>
      <c r="AF87" s="244"/>
      <c r="AG87" s="264"/>
      <c r="AH87" s="228"/>
      <c r="AI87" s="307"/>
      <c r="AJ87" s="93"/>
      <c r="AK87" s="10"/>
      <c r="AL87" s="310"/>
      <c r="AM87" s="310">
        <v>3</v>
      </c>
      <c r="AN87" s="304" t="str">
        <f>IFERROR(VLOOKUP($AL$85&amp;AM87,抽選結果!$B:$D,3,FALSE),"")</f>
        <v>ＣＡ．アトレチコ　佐野</v>
      </c>
      <c r="AO87" s="86"/>
      <c r="AP87" s="288"/>
    </row>
    <row r="88" spans="1:42" ht="9.9" customHeight="1" thickBot="1">
      <c r="A88" s="288"/>
      <c r="B88" s="94"/>
      <c r="C88" s="291" t="str">
        <f>IFERROR(VLOOKUP($E$77&amp;D88,抽選結果!$B:$D,3,FALSE),"")</f>
        <v>ＪＦＣ　足利ラトゥール</v>
      </c>
      <c r="D88" s="286">
        <v>6</v>
      </c>
      <c r="E88" s="309"/>
      <c r="F88" s="85"/>
      <c r="G88" s="88"/>
      <c r="H88" s="305"/>
      <c r="I88" s="25"/>
      <c r="J88" s="26"/>
      <c r="K88" s="209"/>
      <c r="L88" s="209"/>
      <c r="M88" s="223"/>
      <c r="N88" s="51"/>
      <c r="P88" s="491"/>
      <c r="Q88" s="491"/>
      <c r="R88" s="78"/>
      <c r="S88" s="73"/>
      <c r="T88" s="76"/>
      <c r="U88" s="315"/>
      <c r="V88" s="316"/>
      <c r="W88" s="77"/>
      <c r="X88" s="78"/>
      <c r="Y88" s="73"/>
      <c r="Z88" s="491"/>
      <c r="AA88" s="491"/>
      <c r="AC88" s="50"/>
      <c r="AD88" s="1"/>
      <c r="AE88" s="3"/>
      <c r="AF88" s="244"/>
      <c r="AG88" s="265"/>
      <c r="AH88" s="261"/>
      <c r="AI88" s="307"/>
      <c r="AJ88" s="93"/>
      <c r="AK88" s="10"/>
      <c r="AL88" s="310"/>
      <c r="AM88" s="310"/>
      <c r="AN88" s="304"/>
      <c r="AO88" s="86"/>
      <c r="AP88" s="288"/>
    </row>
    <row r="89" spans="1:42" ht="9.9" customHeight="1" thickTop="1">
      <c r="A89" s="288"/>
      <c r="B89" s="94"/>
      <c r="C89" s="291"/>
      <c r="D89" s="286"/>
      <c r="E89" s="309"/>
      <c r="F89" s="85"/>
      <c r="G89" s="88"/>
      <c r="H89" s="305"/>
      <c r="I89" s="24"/>
      <c r="J89" s="24"/>
      <c r="K89" s="209"/>
      <c r="L89" s="209"/>
      <c r="M89" s="223"/>
      <c r="N89" s="51"/>
      <c r="P89" s="491"/>
      <c r="Q89" s="491"/>
      <c r="R89" s="78"/>
      <c r="S89" s="73"/>
      <c r="T89" s="76"/>
      <c r="U89" s="315"/>
      <c r="V89" s="316"/>
      <c r="W89" s="77"/>
      <c r="X89" s="78"/>
      <c r="Y89" s="73"/>
      <c r="Z89" s="491"/>
      <c r="AA89" s="491"/>
      <c r="AC89" s="50"/>
      <c r="AD89" s="1"/>
      <c r="AE89" s="3"/>
      <c r="AF89" s="244"/>
      <c r="AG89" s="140"/>
      <c r="AH89" s="24"/>
      <c r="AI89" s="307"/>
      <c r="AJ89" s="93"/>
      <c r="AK89" s="10"/>
      <c r="AL89" s="310"/>
      <c r="AM89" s="310">
        <v>2</v>
      </c>
      <c r="AN89" s="291" t="str">
        <f>IFERROR(VLOOKUP($AL$85&amp;AM89,抽選結果!$B:$D,3,FALSE),"")</f>
        <v>さくらボン・ディ・ボーラ</v>
      </c>
      <c r="AO89" s="86"/>
      <c r="AP89" s="288"/>
    </row>
    <row r="90" spans="1:42" ht="9.9" customHeight="1">
      <c r="A90" s="288"/>
      <c r="B90" s="94"/>
      <c r="C90" s="290" t="str">
        <f>IFERROR(VLOOKUP($E$77&amp;D90,抽選結果!$B:$D,3,FALSE),"")</f>
        <v>ＦＣブロケード</v>
      </c>
      <c r="D90" s="286">
        <v>7</v>
      </c>
      <c r="E90" s="309"/>
      <c r="F90" s="85"/>
      <c r="G90" s="88"/>
      <c r="H90" s="305"/>
      <c r="I90" s="24"/>
      <c r="J90" s="24"/>
      <c r="K90" s="209"/>
      <c r="L90" s="209"/>
      <c r="M90" s="223"/>
      <c r="N90" s="51"/>
      <c r="P90" s="491"/>
      <c r="Q90" s="491"/>
      <c r="R90" s="78"/>
      <c r="S90" s="73"/>
      <c r="T90" s="76"/>
      <c r="U90" s="315"/>
      <c r="V90" s="316"/>
      <c r="W90" s="77"/>
      <c r="X90" s="78"/>
      <c r="Y90" s="73"/>
      <c r="Z90" s="491"/>
      <c r="AA90" s="491"/>
      <c r="AC90" s="50"/>
      <c r="AD90" s="1"/>
      <c r="AE90" s="3"/>
      <c r="AF90" s="244"/>
      <c r="AG90" s="140"/>
      <c r="AH90" s="24"/>
      <c r="AI90" s="307"/>
      <c r="AJ90" s="93"/>
      <c r="AK90" s="10"/>
      <c r="AL90" s="310"/>
      <c r="AM90" s="310"/>
      <c r="AN90" s="291"/>
      <c r="AO90" s="86"/>
      <c r="AP90" s="288"/>
    </row>
    <row r="91" spans="1:42" ht="9.9" customHeight="1">
      <c r="A91" s="288"/>
      <c r="B91" s="94"/>
      <c r="C91" s="290"/>
      <c r="D91" s="286"/>
      <c r="E91" s="309"/>
      <c r="F91" s="85"/>
      <c r="G91" s="88"/>
      <c r="H91" s="305"/>
      <c r="I91" s="24"/>
      <c r="J91" s="24"/>
      <c r="K91" s="209"/>
      <c r="L91" s="209"/>
      <c r="M91" s="223"/>
      <c r="N91" s="51"/>
      <c r="P91" s="491"/>
      <c r="Q91" s="491"/>
      <c r="R91" s="78"/>
      <c r="S91" s="73"/>
      <c r="T91" s="76"/>
      <c r="U91" s="315"/>
      <c r="V91" s="316"/>
      <c r="W91" s="77"/>
      <c r="X91" s="78"/>
      <c r="Y91" s="73"/>
      <c r="Z91" s="491"/>
      <c r="AA91" s="491"/>
      <c r="AC91" s="50"/>
      <c r="AD91" s="1"/>
      <c r="AE91" s="3"/>
      <c r="AF91" s="244"/>
      <c r="AG91" s="140"/>
      <c r="AH91" s="24"/>
      <c r="AI91" s="308"/>
      <c r="AJ91" s="93"/>
      <c r="AK91" s="10"/>
      <c r="AL91" s="310"/>
      <c r="AM91" s="310">
        <v>1</v>
      </c>
      <c r="AN91" s="291" t="str">
        <f>IFERROR(VLOOKUP($AL$85&amp;AM91,抽選結果!$B:$D,3,FALSE),"")</f>
        <v>ＳＵＧＡＯサッカークラブ</v>
      </c>
      <c r="AO91" s="86"/>
      <c r="AP91" s="288"/>
    </row>
    <row r="92" spans="1:42" ht="9.9" customHeight="1" thickBot="1">
      <c r="A92" s="289"/>
      <c r="B92" s="94"/>
      <c r="C92" s="187"/>
      <c r="D92" s="96"/>
      <c r="E92" s="97"/>
      <c r="F92" s="85"/>
      <c r="G92" s="88"/>
      <c r="H92" s="139"/>
      <c r="I92" s="24"/>
      <c r="J92" s="24"/>
      <c r="K92" s="209"/>
      <c r="L92" s="209"/>
      <c r="M92" s="223"/>
      <c r="N92" s="51"/>
      <c r="P92" s="491"/>
      <c r="Q92" s="491"/>
      <c r="R92" s="78"/>
      <c r="S92" s="73"/>
      <c r="T92" s="76"/>
      <c r="U92" s="315"/>
      <c r="V92" s="316"/>
      <c r="W92" s="77"/>
      <c r="X92" s="78"/>
      <c r="Y92" s="73"/>
      <c r="Z92" s="491"/>
      <c r="AA92" s="491"/>
      <c r="AC92" s="50"/>
      <c r="AD92" s="1"/>
      <c r="AE92" s="3"/>
      <c r="AF92" s="244"/>
      <c r="AG92" s="140"/>
      <c r="AH92" s="24"/>
      <c r="AI92" s="11"/>
      <c r="AJ92" s="93"/>
      <c r="AK92" s="10"/>
      <c r="AL92" s="310"/>
      <c r="AM92" s="310"/>
      <c r="AN92" s="291"/>
      <c r="AO92" s="86"/>
      <c r="AP92" s="289"/>
    </row>
    <row r="93" spans="1:42" ht="9.9" customHeight="1" thickTop="1" thickBot="1">
      <c r="A93" s="188"/>
      <c r="B93" s="94"/>
      <c r="C93" s="187"/>
      <c r="D93" s="96"/>
      <c r="E93" s="97"/>
      <c r="F93" s="85"/>
      <c r="G93" s="88"/>
      <c r="H93" s="139"/>
      <c r="I93" s="24"/>
      <c r="J93" s="24"/>
      <c r="K93" s="209"/>
      <c r="L93" s="209"/>
      <c r="M93" s="216"/>
      <c r="N93" s="51"/>
      <c r="P93" s="491"/>
      <c r="Q93" s="491"/>
      <c r="R93" s="78"/>
      <c r="S93" s="73"/>
      <c r="T93" s="76"/>
      <c r="U93" s="315"/>
      <c r="V93" s="316"/>
      <c r="W93" s="77"/>
      <c r="X93" s="78"/>
      <c r="Y93" s="73"/>
      <c r="Z93" s="491"/>
      <c r="AA93" s="491"/>
      <c r="AC93" s="50"/>
      <c r="AD93" s="7"/>
      <c r="AE93" s="3"/>
      <c r="AF93" s="244"/>
      <c r="AG93" s="140"/>
      <c r="AH93" s="24"/>
      <c r="AI93" s="11"/>
      <c r="AJ93" s="93"/>
      <c r="AK93" s="10"/>
      <c r="AL93" s="105"/>
      <c r="AM93" s="105"/>
      <c r="AN93" s="86"/>
      <c r="AO93" s="86"/>
      <c r="AP93" s="188"/>
    </row>
    <row r="94" spans="1:42" ht="9.9" customHeight="1" thickTop="1">
      <c r="A94" s="287" t="str">
        <f>IFERROR(VLOOKUP(E94&amp;D100,抽選結果!$B:$F,5,FALSE),"")</f>
        <v>益子町民センターグランドB</v>
      </c>
      <c r="B94" s="94"/>
      <c r="C94" s="513" t="str">
        <f>IFERROR(VLOOKUP($E$94&amp;D94,抽選結果!$B:$D,3,FALSE),"")</f>
        <v>ヴェルフェ矢板Ｕ－１２</v>
      </c>
      <c r="D94" s="286">
        <v>1</v>
      </c>
      <c r="E94" s="309" t="s">
        <v>142</v>
      </c>
      <c r="F94" s="85"/>
      <c r="G94" s="88"/>
      <c r="H94" s="141"/>
      <c r="I94" s="24"/>
      <c r="J94" s="24"/>
      <c r="K94" s="209"/>
      <c r="L94" s="7"/>
      <c r="M94" s="224"/>
      <c r="N94" s="249"/>
      <c r="O94" s="253"/>
      <c r="P94" s="491"/>
      <c r="Q94" s="491"/>
      <c r="R94" s="78"/>
      <c r="S94" s="73"/>
      <c r="T94" s="76"/>
      <c r="U94" s="315"/>
      <c r="V94" s="316"/>
      <c r="W94" s="77"/>
      <c r="X94" s="78"/>
      <c r="Y94" s="73"/>
      <c r="Z94" s="491"/>
      <c r="AA94" s="491"/>
      <c r="AB94" s="254"/>
      <c r="AC94" s="250"/>
      <c r="AD94" s="217"/>
      <c r="AE94" s="209"/>
      <c r="AF94" s="244"/>
      <c r="AG94" s="140"/>
      <c r="AH94" s="24"/>
      <c r="AI94" s="11"/>
      <c r="AJ94" s="93"/>
      <c r="AK94" s="10"/>
      <c r="AL94" s="98"/>
      <c r="AM94" s="98"/>
      <c r="AN94" s="99"/>
      <c r="AO94" s="86"/>
      <c r="AP94" s="287" t="str">
        <f>IFERROR(VLOOKUP(AL102&amp;AM102,抽選結果!$B:$F,5,FALSE),"")</f>
        <v>大松山運動公園多目的グランドＡ</v>
      </c>
    </row>
    <row r="95" spans="1:42" ht="9.9" customHeight="1">
      <c r="A95" s="288"/>
      <c r="B95" s="94"/>
      <c r="C95" s="514"/>
      <c r="D95" s="286"/>
      <c r="E95" s="309"/>
      <c r="F95" s="85"/>
      <c r="G95" s="88"/>
      <c r="H95" s="305" t="s">
        <v>120</v>
      </c>
      <c r="I95" s="24"/>
      <c r="J95" s="24"/>
      <c r="K95" s="209"/>
      <c r="L95" s="7"/>
      <c r="M95" s="3"/>
      <c r="N95" s="51"/>
      <c r="O95" s="78"/>
      <c r="P95" s="491"/>
      <c r="Q95" s="491"/>
      <c r="R95" s="78"/>
      <c r="S95" s="73"/>
      <c r="T95" s="76"/>
      <c r="U95" s="315"/>
      <c r="V95" s="316"/>
      <c r="W95" s="77"/>
      <c r="X95" s="78"/>
      <c r="Y95" s="73"/>
      <c r="Z95" s="491"/>
      <c r="AA95" s="491"/>
      <c r="AB95" s="73"/>
      <c r="AC95" s="50"/>
      <c r="AD95" s="225"/>
      <c r="AE95" s="209"/>
      <c r="AF95" s="244"/>
      <c r="AG95" s="140"/>
      <c r="AH95" s="24"/>
      <c r="AI95" s="503" t="s">
        <v>106</v>
      </c>
      <c r="AJ95" s="93"/>
      <c r="AK95" s="10"/>
      <c r="AL95" s="310" t="s">
        <v>151</v>
      </c>
      <c r="AM95" s="310">
        <v>7</v>
      </c>
      <c r="AN95" s="291" t="str">
        <f>IFERROR(VLOOKUP($AL$102&amp;AM95,抽選結果!$B:$D,3,FALSE),"")</f>
        <v>ＦＣアリーバ</v>
      </c>
      <c r="AO95" s="86"/>
      <c r="AP95" s="288"/>
    </row>
    <row r="96" spans="1:42" ht="9.9" customHeight="1">
      <c r="A96" s="288"/>
      <c r="B96" s="94"/>
      <c r="C96" s="291" t="str">
        <f>IFERROR(VLOOKUP($E$94&amp;D96,抽選結果!$B:$D,3,FALSE),"")</f>
        <v>昭和戸祭・細谷サッカークラブ</v>
      </c>
      <c r="D96" s="286">
        <v>2</v>
      </c>
      <c r="E96" s="309"/>
      <c r="F96" s="85"/>
      <c r="G96" s="88"/>
      <c r="H96" s="305"/>
      <c r="I96" s="24"/>
      <c r="J96" s="24"/>
      <c r="K96" s="209"/>
      <c r="L96" s="7"/>
      <c r="M96" s="3"/>
      <c r="N96" s="51"/>
      <c r="O96" s="78"/>
      <c r="P96" s="491"/>
      <c r="Q96" s="491"/>
      <c r="R96" s="78"/>
      <c r="S96" s="73"/>
      <c r="T96" s="76"/>
      <c r="U96" s="315"/>
      <c r="V96" s="316"/>
      <c r="W96" s="77"/>
      <c r="X96" s="78"/>
      <c r="Y96" s="73"/>
      <c r="Z96" s="491"/>
      <c r="AA96" s="491"/>
      <c r="AB96" s="73"/>
      <c r="AC96" s="50"/>
      <c r="AD96" s="225"/>
      <c r="AE96" s="209"/>
      <c r="AF96" s="244"/>
      <c r="AG96" s="140"/>
      <c r="AH96" s="24"/>
      <c r="AI96" s="504"/>
      <c r="AJ96" s="93"/>
      <c r="AK96" s="10"/>
      <c r="AL96" s="310"/>
      <c r="AM96" s="310"/>
      <c r="AN96" s="291"/>
      <c r="AO96" s="86"/>
      <c r="AP96" s="288"/>
    </row>
    <row r="97" spans="1:42" ht="9.9" customHeight="1" thickBot="1">
      <c r="A97" s="288"/>
      <c r="B97" s="94"/>
      <c r="C97" s="291"/>
      <c r="D97" s="286"/>
      <c r="E97" s="309"/>
      <c r="F97" s="85"/>
      <c r="G97" s="88"/>
      <c r="H97" s="305"/>
      <c r="I97" s="24"/>
      <c r="J97" s="24"/>
      <c r="K97" s="209"/>
      <c r="L97" s="7"/>
      <c r="M97" s="3"/>
      <c r="N97" s="75"/>
      <c r="O97" s="78"/>
      <c r="P97" s="491"/>
      <c r="Q97" s="491"/>
      <c r="R97" s="78"/>
      <c r="S97" s="73"/>
      <c r="T97" s="76"/>
      <c r="U97" s="315"/>
      <c r="V97" s="316"/>
      <c r="W97" s="77"/>
      <c r="X97" s="78"/>
      <c r="Y97" s="73"/>
      <c r="Z97" s="491"/>
      <c r="AA97" s="491"/>
      <c r="AB97" s="73"/>
      <c r="AC97" s="54"/>
      <c r="AD97" s="259"/>
      <c r="AE97" s="246"/>
      <c r="AF97" s="245"/>
      <c r="AG97" s="24"/>
      <c r="AH97" s="24"/>
      <c r="AI97" s="504"/>
      <c r="AJ97" s="93"/>
      <c r="AK97" s="10"/>
      <c r="AL97" s="310"/>
      <c r="AM97" s="310">
        <v>6</v>
      </c>
      <c r="AN97" s="291" t="str">
        <f>IFERROR(VLOOKUP($AL$102&amp;AM97,抽選結果!$B:$D,3,FALSE),"")</f>
        <v>ＫＳＣ鹿沼</v>
      </c>
      <c r="AO97" s="86"/>
      <c r="AP97" s="288"/>
    </row>
    <row r="98" spans="1:42" ht="9.9" customHeight="1" thickTop="1">
      <c r="A98" s="288"/>
      <c r="B98" s="94"/>
      <c r="C98" s="291" t="str">
        <f>IFERROR(VLOOKUP($E$94&amp;D98,抽選結果!$B:$D,3,FALSE),"")</f>
        <v>葛生ＦＣ</v>
      </c>
      <c r="D98" s="286">
        <v>3</v>
      </c>
      <c r="E98" s="309"/>
      <c r="F98" s="86"/>
      <c r="G98" s="89"/>
      <c r="H98" s="305"/>
      <c r="I98" s="267"/>
      <c r="J98" s="274"/>
      <c r="K98" s="209"/>
      <c r="L98" s="7"/>
      <c r="M98" s="3"/>
      <c r="N98" s="55"/>
      <c r="O98" s="78"/>
      <c r="P98" s="491"/>
      <c r="Q98" s="491"/>
      <c r="R98" s="78"/>
      <c r="S98" s="73"/>
      <c r="T98" s="76"/>
      <c r="U98" s="315"/>
      <c r="V98" s="316"/>
      <c r="W98" s="77"/>
      <c r="X98" s="78"/>
      <c r="Y98" s="73"/>
      <c r="Z98" s="491"/>
      <c r="AA98" s="491"/>
      <c r="AB98" s="73"/>
      <c r="AC98" s="54"/>
      <c r="AD98" s="259"/>
      <c r="AE98" s="246"/>
      <c r="AF98" s="259"/>
      <c r="AG98" s="267"/>
      <c r="AH98" s="266"/>
      <c r="AI98" s="504"/>
      <c r="AJ98" s="93"/>
      <c r="AK98" s="10"/>
      <c r="AL98" s="310"/>
      <c r="AM98" s="310"/>
      <c r="AN98" s="291"/>
      <c r="AO98" s="86"/>
      <c r="AP98" s="288"/>
    </row>
    <row r="99" spans="1:42" ht="9.9" customHeight="1">
      <c r="A99" s="288"/>
      <c r="B99" s="94"/>
      <c r="C99" s="291"/>
      <c r="D99" s="286"/>
      <c r="E99" s="309"/>
      <c r="F99" s="86"/>
      <c r="G99" s="89"/>
      <c r="H99" s="305"/>
      <c r="I99" s="228"/>
      <c r="J99" s="236"/>
      <c r="K99" s="209"/>
      <c r="L99" s="7"/>
      <c r="M99" s="3"/>
      <c r="N99" s="55"/>
      <c r="O99" s="78"/>
      <c r="P99" s="491"/>
      <c r="Q99" s="491"/>
      <c r="R99" s="78"/>
      <c r="S99" s="73"/>
      <c r="T99" s="76"/>
      <c r="U99" s="315"/>
      <c r="V99" s="316"/>
      <c r="W99" s="77"/>
      <c r="X99" s="78"/>
      <c r="Y99" s="73"/>
      <c r="Z99" s="491"/>
      <c r="AA99" s="491"/>
      <c r="AB99" s="73"/>
      <c r="AC99" s="54"/>
      <c r="AD99" s="259"/>
      <c r="AE99" s="246"/>
      <c r="AF99" s="259"/>
      <c r="AG99" s="228"/>
      <c r="AH99" s="31"/>
      <c r="AI99" s="504"/>
      <c r="AJ99" s="93"/>
      <c r="AK99" s="10"/>
      <c r="AL99" s="310"/>
      <c r="AM99" s="310">
        <v>5</v>
      </c>
      <c r="AN99" s="290" t="str">
        <f>IFERROR(VLOOKUP($AL$102&amp;AM99,抽選結果!$B:$D,3,FALSE),"")</f>
        <v>ＦＣバジェルボ那須烏山</v>
      </c>
      <c r="AO99" s="86"/>
      <c r="AP99" s="288"/>
    </row>
    <row r="100" spans="1:42" ht="9.9" customHeight="1">
      <c r="A100" s="288"/>
      <c r="B100" s="94"/>
      <c r="C100" s="291" t="str">
        <f>IFERROR(VLOOKUP($E$94&amp;D100,抽選結果!$B:$D,3,FALSE),"")</f>
        <v>茂木ＦＣ</v>
      </c>
      <c r="D100" s="286">
        <v>4</v>
      </c>
      <c r="E100" s="309"/>
      <c r="F100" s="86"/>
      <c r="G100" s="89"/>
      <c r="H100" s="305"/>
      <c r="I100" s="228"/>
      <c r="J100" s="236"/>
      <c r="K100" s="209"/>
      <c r="L100" s="7"/>
      <c r="M100" s="3"/>
      <c r="N100" s="55"/>
      <c r="O100" s="78"/>
      <c r="P100" s="491"/>
      <c r="Q100" s="491"/>
      <c r="R100" s="78"/>
      <c r="S100" s="73"/>
      <c r="T100" s="76"/>
      <c r="U100" s="315"/>
      <c r="V100" s="316"/>
      <c r="W100" s="77"/>
      <c r="X100" s="78"/>
      <c r="Y100" s="73"/>
      <c r="Z100" s="491"/>
      <c r="AA100" s="491"/>
      <c r="AB100" s="73"/>
      <c r="AC100" s="54"/>
      <c r="AD100" s="259"/>
      <c r="AE100" s="246"/>
      <c r="AF100" s="259"/>
      <c r="AG100" s="228"/>
      <c r="AH100" s="31"/>
      <c r="AI100" s="505"/>
      <c r="AJ100" s="93"/>
      <c r="AK100" s="10"/>
      <c r="AL100" s="310"/>
      <c r="AM100" s="310"/>
      <c r="AN100" s="290"/>
      <c r="AO100" s="86"/>
      <c r="AP100" s="288"/>
    </row>
    <row r="101" spans="1:42" ht="9.9" customHeight="1" thickBot="1">
      <c r="A101" s="288"/>
      <c r="B101" s="94"/>
      <c r="C101" s="291"/>
      <c r="D101" s="286"/>
      <c r="E101" s="309"/>
      <c r="F101" s="86"/>
      <c r="G101" s="89"/>
      <c r="H101" s="139"/>
      <c r="I101" s="228"/>
      <c r="J101" s="280"/>
      <c r="K101" s="240"/>
      <c r="L101" s="241"/>
      <c r="M101" s="74"/>
      <c r="N101" s="55"/>
      <c r="O101" s="78"/>
      <c r="P101" s="491"/>
      <c r="Q101" s="491"/>
      <c r="R101" s="78"/>
      <c r="S101" s="73"/>
      <c r="T101" s="76"/>
      <c r="U101" s="315"/>
      <c r="V101" s="316"/>
      <c r="W101" s="77"/>
      <c r="X101" s="78"/>
      <c r="Y101" s="73"/>
      <c r="Z101" s="491"/>
      <c r="AA101" s="491"/>
      <c r="AB101" s="73"/>
      <c r="AC101" s="54"/>
      <c r="AD101" s="259"/>
      <c r="AE101" s="248"/>
      <c r="AF101" s="268"/>
      <c r="AG101" s="311"/>
      <c r="AH101" s="24"/>
      <c r="AI101" s="11"/>
      <c r="AJ101" s="93"/>
      <c r="AK101" s="10"/>
      <c r="AL101" s="98"/>
      <c r="AM101" s="98"/>
      <c r="AN101" s="99"/>
      <c r="AO101" s="86"/>
      <c r="AP101" s="288"/>
    </row>
    <row r="102" spans="1:42" ht="9.9" customHeight="1" thickTop="1">
      <c r="A102" s="288"/>
      <c r="B102" s="94"/>
      <c r="C102" s="187"/>
      <c r="D102" s="96"/>
      <c r="E102" s="97"/>
      <c r="F102" s="85"/>
      <c r="G102" s="88"/>
      <c r="H102" s="139"/>
      <c r="I102" s="24"/>
      <c r="J102" s="87"/>
      <c r="K102" s="133"/>
      <c r="L102" s="133"/>
      <c r="M102" s="133"/>
      <c r="N102" s="55"/>
      <c r="O102" s="78"/>
      <c r="P102" s="491"/>
      <c r="Q102" s="491"/>
      <c r="R102" s="78"/>
      <c r="S102" s="73"/>
      <c r="T102" s="76"/>
      <c r="U102" s="315"/>
      <c r="V102" s="316"/>
      <c r="W102" s="77"/>
      <c r="X102" s="78"/>
      <c r="Y102" s="73"/>
      <c r="Z102" s="491"/>
      <c r="AA102" s="491"/>
      <c r="AB102" s="73"/>
      <c r="AC102" s="54"/>
      <c r="AD102" s="9"/>
      <c r="AE102" s="9"/>
      <c r="AF102" s="9"/>
      <c r="AG102" s="312"/>
      <c r="AH102" s="24"/>
      <c r="AI102" s="11"/>
      <c r="AJ102" s="93"/>
      <c r="AK102" s="10"/>
      <c r="AL102" s="310" t="s">
        <v>152</v>
      </c>
      <c r="AM102" s="310">
        <v>4</v>
      </c>
      <c r="AN102" s="291" t="str">
        <f>IFERROR(VLOOKUP($AL$102&amp;AM102,抽選結果!$B:$D,3,FALSE),"")</f>
        <v>石橋ＦＣ</v>
      </c>
      <c r="AO102" s="86"/>
      <c r="AP102" s="288"/>
    </row>
    <row r="103" spans="1:42" ht="9.9" customHeight="1">
      <c r="A103" s="288"/>
      <c r="B103" s="94"/>
      <c r="C103" s="291" t="str">
        <f>IFERROR(VLOOKUP($E$94&amp;D103,抽選結果!$B:$D,3,FALSE),"")</f>
        <v>大田原城山サッカークラブ</v>
      </c>
      <c r="D103" s="286">
        <v>5</v>
      </c>
      <c r="E103" s="309" t="s">
        <v>143</v>
      </c>
      <c r="F103" s="85"/>
      <c r="G103" s="88"/>
      <c r="H103" s="305" t="s">
        <v>121</v>
      </c>
      <c r="I103" s="24"/>
      <c r="J103" s="87"/>
      <c r="K103" s="133"/>
      <c r="L103" s="133"/>
      <c r="M103" s="133"/>
      <c r="N103" s="55"/>
      <c r="O103" s="78"/>
      <c r="P103" s="491"/>
      <c r="Q103" s="491"/>
      <c r="R103" s="78"/>
      <c r="S103" s="73"/>
      <c r="T103" s="76"/>
      <c r="U103" s="315"/>
      <c r="V103" s="316"/>
      <c r="W103" s="77"/>
      <c r="X103" s="78"/>
      <c r="Y103" s="73"/>
      <c r="Z103" s="491"/>
      <c r="AA103" s="491"/>
      <c r="AB103" s="73"/>
      <c r="AC103" s="54"/>
      <c r="AD103" s="9"/>
      <c r="AE103" s="9"/>
      <c r="AF103" s="9"/>
      <c r="AG103" s="312"/>
      <c r="AH103" s="24"/>
      <c r="AI103" s="306" t="s">
        <v>105</v>
      </c>
      <c r="AJ103" s="93"/>
      <c r="AK103" s="10"/>
      <c r="AL103" s="310"/>
      <c r="AM103" s="310"/>
      <c r="AN103" s="291"/>
      <c r="AO103" s="86"/>
      <c r="AP103" s="288"/>
    </row>
    <row r="104" spans="1:42" ht="9.9" customHeight="1">
      <c r="A104" s="288"/>
      <c r="B104" s="94"/>
      <c r="C104" s="291"/>
      <c r="D104" s="286"/>
      <c r="E104" s="309"/>
      <c r="F104" s="85"/>
      <c r="G104" s="88"/>
      <c r="H104" s="305"/>
      <c r="I104" s="24"/>
      <c r="J104" s="87"/>
      <c r="K104" s="133"/>
      <c r="L104" s="133"/>
      <c r="M104" s="133"/>
      <c r="N104" s="55"/>
      <c r="O104" s="78"/>
      <c r="P104" s="491"/>
      <c r="Q104" s="491"/>
      <c r="R104" s="78"/>
      <c r="S104" s="73"/>
      <c r="T104" s="76"/>
      <c r="U104" s="315"/>
      <c r="V104" s="316"/>
      <c r="W104" s="77"/>
      <c r="X104" s="78"/>
      <c r="Y104" s="73"/>
      <c r="Z104" s="491"/>
      <c r="AA104" s="491"/>
      <c r="AB104" s="73"/>
      <c r="AC104" s="54"/>
      <c r="AD104" s="9"/>
      <c r="AE104" s="9"/>
      <c r="AF104" s="9"/>
      <c r="AG104" s="312"/>
      <c r="AH104" s="24"/>
      <c r="AI104" s="307"/>
      <c r="AJ104" s="93"/>
      <c r="AK104" s="10"/>
      <c r="AL104" s="310"/>
      <c r="AM104" s="310">
        <v>3</v>
      </c>
      <c r="AN104" s="291" t="str">
        <f>IFERROR(VLOOKUP($AL$102&amp;AM104,抽選結果!$B:$D,3,FALSE),"")</f>
        <v>宇大附属小サッカースポーツ少年団</v>
      </c>
      <c r="AO104" s="86"/>
      <c r="AP104" s="288"/>
    </row>
    <row r="105" spans="1:42" ht="9.9" customHeight="1" thickBot="1">
      <c r="A105" s="288"/>
      <c r="B105" s="94"/>
      <c r="C105" s="291" t="str">
        <f>IFERROR(VLOOKUP($E$94&amp;D105,抽選結果!$B:$D,3,FALSE),"")</f>
        <v>ＮＰＯ法人サウス宇都宮スポーツクラブ</v>
      </c>
      <c r="D105" s="286">
        <v>6</v>
      </c>
      <c r="E105" s="309"/>
      <c r="F105" s="85"/>
      <c r="G105" s="88"/>
      <c r="H105" s="305"/>
      <c r="I105" s="25"/>
      <c r="J105" s="26"/>
      <c r="K105" s="1"/>
      <c r="L105" s="1"/>
      <c r="M105" s="1"/>
      <c r="N105" s="55"/>
      <c r="O105" s="78"/>
      <c r="P105" s="491"/>
      <c r="Q105" s="491"/>
      <c r="R105" s="78"/>
      <c r="S105" s="73"/>
      <c r="T105" s="76"/>
      <c r="U105" s="317"/>
      <c r="V105" s="318"/>
      <c r="W105" s="77"/>
      <c r="X105" s="78"/>
      <c r="Y105" s="73"/>
      <c r="Z105" s="491"/>
      <c r="AA105" s="491"/>
      <c r="AB105" s="73"/>
      <c r="AC105" s="54"/>
      <c r="AD105" s="9"/>
      <c r="AE105" s="9"/>
      <c r="AF105" s="9"/>
      <c r="AG105" s="29"/>
      <c r="AH105" s="25"/>
      <c r="AI105" s="307"/>
      <c r="AJ105" s="93"/>
      <c r="AK105" s="10"/>
      <c r="AL105" s="310"/>
      <c r="AM105" s="310"/>
      <c r="AN105" s="291"/>
      <c r="AO105" s="86"/>
      <c r="AP105" s="288"/>
    </row>
    <row r="106" spans="1:42" ht="9.9" customHeight="1" thickTop="1">
      <c r="A106" s="288"/>
      <c r="B106" s="94"/>
      <c r="C106" s="291"/>
      <c r="D106" s="286"/>
      <c r="E106" s="309"/>
      <c r="F106" s="85"/>
      <c r="G106" s="88"/>
      <c r="H106" s="305"/>
      <c r="I106" s="24"/>
      <c r="J106" s="24"/>
      <c r="K106" s="1"/>
      <c r="L106" s="1"/>
      <c r="M106" s="1"/>
      <c r="N106" s="55"/>
      <c r="O106" s="78"/>
      <c r="P106" s="491"/>
      <c r="Q106" s="491"/>
      <c r="R106" s="78"/>
      <c r="T106" s="76"/>
      <c r="W106" s="77"/>
      <c r="Y106" s="73"/>
      <c r="Z106" s="491"/>
      <c r="AA106" s="491"/>
      <c r="AB106" s="73"/>
      <c r="AC106" s="54"/>
      <c r="AD106" s="9"/>
      <c r="AE106" s="9"/>
      <c r="AF106" s="9"/>
      <c r="AG106" s="24"/>
      <c r="AH106" s="24"/>
      <c r="AI106" s="307"/>
      <c r="AJ106" s="93"/>
      <c r="AK106" s="10"/>
      <c r="AL106" s="310"/>
      <c r="AM106" s="310">
        <v>2</v>
      </c>
      <c r="AN106" s="290" t="str">
        <f>IFERROR(VLOOKUP($AL$102&amp;AM106,抽選結果!$B:$D,3,FALSE),"")</f>
        <v>佐野ＳＳＳ</v>
      </c>
      <c r="AO106" s="86"/>
      <c r="AP106" s="288"/>
    </row>
    <row r="107" spans="1:42" ht="9.9" customHeight="1">
      <c r="A107" s="288"/>
      <c r="B107" s="94"/>
      <c r="C107" s="290" t="str">
        <f>IFERROR(VLOOKUP($E$94&amp;D107,抽選結果!$B:$D,3,FALSE),"")</f>
        <v>栃木Ｃｈａｒｍｅ．Ｆ．Ｃ</v>
      </c>
      <c r="D107" s="286">
        <v>7</v>
      </c>
      <c r="E107" s="309"/>
      <c r="F107" s="85"/>
      <c r="G107" s="88"/>
      <c r="H107" s="305"/>
      <c r="I107" s="24"/>
      <c r="J107" s="24"/>
      <c r="K107" s="1"/>
      <c r="L107" s="1"/>
      <c r="M107" s="1"/>
      <c r="N107" s="55"/>
      <c r="O107" s="78"/>
      <c r="P107" s="491"/>
      <c r="Q107" s="491"/>
      <c r="R107" s="78"/>
      <c r="T107" s="76"/>
      <c r="W107" s="77"/>
      <c r="Y107" s="73"/>
      <c r="Z107" s="491"/>
      <c r="AA107" s="491"/>
      <c r="AB107" s="73"/>
      <c r="AC107" s="54"/>
      <c r="AD107" s="9"/>
      <c r="AE107" s="9"/>
      <c r="AF107" s="9"/>
      <c r="AG107" s="24"/>
      <c r="AH107" s="24"/>
      <c r="AI107" s="307"/>
      <c r="AJ107" s="93"/>
      <c r="AK107" s="10"/>
      <c r="AL107" s="310"/>
      <c r="AM107" s="310"/>
      <c r="AN107" s="290"/>
      <c r="AO107" s="86"/>
      <c r="AP107" s="288"/>
    </row>
    <row r="108" spans="1:42" ht="9.9" customHeight="1">
      <c r="A108" s="288"/>
      <c r="B108" s="94"/>
      <c r="C108" s="290"/>
      <c r="D108" s="286"/>
      <c r="E108" s="309"/>
      <c r="F108" s="85"/>
      <c r="G108" s="88"/>
      <c r="H108" s="305"/>
      <c r="I108" s="24"/>
      <c r="J108" s="24"/>
      <c r="K108" s="1"/>
      <c r="L108" s="1"/>
      <c r="M108" s="1"/>
      <c r="N108" s="55"/>
      <c r="O108" s="78"/>
      <c r="P108" s="491"/>
      <c r="Q108" s="491"/>
      <c r="R108" s="78"/>
      <c r="T108" s="76"/>
      <c r="W108" s="77"/>
      <c r="Y108" s="73"/>
      <c r="Z108" s="491"/>
      <c r="AA108" s="491"/>
      <c r="AB108" s="73"/>
      <c r="AC108" s="54"/>
      <c r="AD108" s="9"/>
      <c r="AE108" s="9"/>
      <c r="AF108" s="9"/>
      <c r="AG108" s="24"/>
      <c r="AH108" s="24"/>
      <c r="AI108" s="308"/>
      <c r="AJ108" s="93"/>
      <c r="AK108" s="10"/>
      <c r="AL108" s="310"/>
      <c r="AM108" s="310">
        <v>1</v>
      </c>
      <c r="AN108" s="291" t="str">
        <f>IFERROR(VLOOKUP($AL$102&amp;AM108,抽選結果!$B:$D,3,FALSE),"")</f>
        <v>ジヴェルチード那須</v>
      </c>
      <c r="AO108" s="86"/>
      <c r="AP108" s="288"/>
    </row>
    <row r="109" spans="1:42" ht="9.9" customHeight="1" thickBot="1">
      <c r="A109" s="289"/>
      <c r="B109" s="94"/>
      <c r="C109" s="187"/>
      <c r="D109" s="96"/>
      <c r="E109" s="97"/>
      <c r="F109" s="85"/>
      <c r="G109" s="88"/>
      <c r="H109" s="139"/>
      <c r="I109" s="24"/>
      <c r="J109" s="24"/>
      <c r="K109" s="1"/>
      <c r="L109" s="333" t="s">
        <v>97</v>
      </c>
      <c r="M109" s="333"/>
      <c r="N109" s="55"/>
      <c r="O109" s="78"/>
      <c r="P109" s="492"/>
      <c r="Q109" s="492"/>
      <c r="R109" s="255"/>
      <c r="T109" s="76"/>
      <c r="W109" s="77"/>
      <c r="Y109" s="256"/>
      <c r="Z109" s="492"/>
      <c r="AA109" s="255"/>
      <c r="AB109" s="73"/>
      <c r="AC109" s="54"/>
      <c r="AD109" s="332" t="s">
        <v>26</v>
      </c>
      <c r="AE109" s="332"/>
      <c r="AF109" s="9"/>
      <c r="AG109" s="24"/>
      <c r="AH109" s="24"/>
      <c r="AI109" s="11"/>
      <c r="AJ109" s="93"/>
      <c r="AK109" s="10"/>
      <c r="AL109" s="310"/>
      <c r="AM109" s="310"/>
      <c r="AN109" s="291"/>
      <c r="AO109" s="86"/>
      <c r="AP109" s="289"/>
    </row>
    <row r="110" spans="1:42" ht="9.9" customHeight="1" thickTop="1" thickBot="1">
      <c r="A110" s="188"/>
      <c r="B110" s="94"/>
      <c r="C110" s="187"/>
      <c r="D110" s="96"/>
      <c r="E110" s="97"/>
      <c r="F110" s="85"/>
      <c r="G110" s="88"/>
      <c r="H110" s="139"/>
      <c r="I110" s="24"/>
      <c r="J110" s="24"/>
      <c r="K110" s="1"/>
      <c r="L110" s="333"/>
      <c r="M110" s="333"/>
      <c r="N110" s="55"/>
      <c r="P110" s="497"/>
      <c r="T110" s="76"/>
      <c r="W110" s="77"/>
      <c r="AA110" s="491"/>
      <c r="AB110" s="506"/>
      <c r="AC110" s="54"/>
      <c r="AD110" s="332"/>
      <c r="AE110" s="332"/>
      <c r="AF110" s="9"/>
      <c r="AG110" s="24"/>
      <c r="AH110" s="24"/>
      <c r="AI110" s="11"/>
      <c r="AJ110" s="93"/>
      <c r="AK110" s="10"/>
      <c r="AL110" s="152"/>
      <c r="AM110" s="152"/>
      <c r="AN110" s="153"/>
      <c r="AO110" s="86"/>
      <c r="AP110" s="188"/>
    </row>
    <row r="111" spans="1:42" ht="9.9" customHeight="1" thickTop="1">
      <c r="A111" s="287" t="str">
        <f>IFERROR(VLOOKUP(E111&amp;D117,抽選結果!$B:$F,5,FALSE),"")</f>
        <v>石井緑地サッカー場No4</v>
      </c>
      <c r="B111" s="94"/>
      <c r="C111" s="290" t="str">
        <f>IFERROR(VLOOKUP($E$111&amp;D111,抽選結果!$B:$D,3,FALSE),"")</f>
        <v>御厨フットボールクラブ</v>
      </c>
      <c r="D111" s="286">
        <v>1</v>
      </c>
      <c r="E111" s="309" t="s">
        <v>144</v>
      </c>
      <c r="F111" s="85"/>
      <c r="G111" s="88"/>
      <c r="H111" s="141"/>
      <c r="I111" s="24"/>
      <c r="J111" s="24"/>
      <c r="K111" s="1"/>
      <c r="L111" s="333"/>
      <c r="M111" s="333"/>
      <c r="N111" s="51"/>
      <c r="O111" s="491"/>
      <c r="P111" s="498"/>
      <c r="T111" s="76"/>
      <c r="W111" s="77"/>
      <c r="AB111" s="506"/>
      <c r="AC111" s="50"/>
      <c r="AD111" s="332"/>
      <c r="AE111" s="332"/>
      <c r="AF111" s="8"/>
      <c r="AG111" s="140"/>
      <c r="AH111" s="24"/>
      <c r="AI111" s="144"/>
      <c r="AJ111" s="93"/>
      <c r="AK111" s="10"/>
      <c r="AL111" s="154"/>
      <c r="AM111" s="154"/>
      <c r="AN111" s="155"/>
      <c r="AO111" s="86"/>
      <c r="AP111" s="287" t="str">
        <f>IFERROR(VLOOKUP(AL119&amp;AM119,抽選結果!$B:$F,5,FALSE),"")</f>
        <v>サンエコ自然の森サッカー場B</v>
      </c>
    </row>
    <row r="112" spans="1:42" ht="9.9" customHeight="1">
      <c r="A112" s="288"/>
      <c r="B112" s="94"/>
      <c r="C112" s="290"/>
      <c r="D112" s="286"/>
      <c r="E112" s="309"/>
      <c r="F112" s="85"/>
      <c r="G112" s="88"/>
      <c r="H112" s="499" t="s">
        <v>122</v>
      </c>
      <c r="I112" s="24"/>
      <c r="J112" s="24"/>
      <c r="K112" s="1"/>
      <c r="L112" s="1"/>
      <c r="M112" s="1"/>
      <c r="N112" s="51"/>
      <c r="O112" s="491"/>
      <c r="P112" s="498"/>
      <c r="T112" s="76"/>
      <c r="W112" s="77"/>
      <c r="AB112" s="506"/>
      <c r="AC112" s="50"/>
      <c r="AD112" s="1"/>
      <c r="AE112" s="1"/>
      <c r="AF112" s="8"/>
      <c r="AG112" s="140"/>
      <c r="AH112" s="24"/>
      <c r="AI112" s="306" t="s">
        <v>104</v>
      </c>
      <c r="AJ112" s="93"/>
      <c r="AK112" s="10"/>
      <c r="AL112" s="310" t="s">
        <v>149</v>
      </c>
      <c r="AM112" s="310">
        <v>7</v>
      </c>
      <c r="AN112" s="290" t="str">
        <f>IFERROR(VLOOKUP($AL$119&amp;AM112,抽選結果!$B:$D,3,FALSE),"")</f>
        <v>野木ＳＳＳ</v>
      </c>
      <c r="AO112" s="86"/>
      <c r="AP112" s="288"/>
    </row>
    <row r="113" spans="1:42" ht="9.9" customHeight="1">
      <c r="A113" s="288"/>
      <c r="B113" s="94"/>
      <c r="C113" s="291" t="str">
        <f>IFERROR(VLOOKUP($E$111&amp;D113,抽選結果!$B:$D,3,FALSE),"")</f>
        <v>野原グランディオスＦＣ</v>
      </c>
      <c r="D113" s="286">
        <v>2</v>
      </c>
      <c r="E113" s="309"/>
      <c r="F113" s="85"/>
      <c r="G113" s="88"/>
      <c r="H113" s="499"/>
      <c r="I113" s="24"/>
      <c r="J113" s="24"/>
      <c r="K113" s="1"/>
      <c r="L113" s="1"/>
      <c r="M113" s="1"/>
      <c r="N113" s="51"/>
      <c r="O113" s="491"/>
      <c r="P113" s="498"/>
      <c r="T113" s="76"/>
      <c r="W113" s="77"/>
      <c r="AB113" s="506"/>
      <c r="AC113" s="50"/>
      <c r="AD113" s="1"/>
      <c r="AE113" s="1"/>
      <c r="AF113" s="8"/>
      <c r="AG113" s="140"/>
      <c r="AH113" s="24"/>
      <c r="AI113" s="307"/>
      <c r="AJ113" s="93"/>
      <c r="AK113" s="10"/>
      <c r="AL113" s="310"/>
      <c r="AM113" s="310"/>
      <c r="AN113" s="290"/>
      <c r="AO113" s="86"/>
      <c r="AP113" s="288"/>
    </row>
    <row r="114" spans="1:42" ht="9.9" customHeight="1" thickBot="1">
      <c r="A114" s="288"/>
      <c r="B114" s="94"/>
      <c r="C114" s="291"/>
      <c r="D114" s="286"/>
      <c r="E114" s="309"/>
      <c r="F114" s="85"/>
      <c r="G114" s="88"/>
      <c r="H114" s="499"/>
      <c r="I114" s="24"/>
      <c r="J114" s="24"/>
      <c r="K114" s="1"/>
      <c r="L114" s="1"/>
      <c r="M114" s="1"/>
      <c r="N114" s="51"/>
      <c r="O114" s="491"/>
      <c r="P114" s="498"/>
      <c r="T114" s="76"/>
      <c r="W114" s="77"/>
      <c r="AB114" s="506"/>
      <c r="AC114" s="50"/>
      <c r="AD114" s="1"/>
      <c r="AE114" s="1"/>
      <c r="AF114" s="8"/>
      <c r="AG114" s="140"/>
      <c r="AH114" s="24"/>
      <c r="AI114" s="307"/>
      <c r="AJ114" s="93"/>
      <c r="AK114" s="10"/>
      <c r="AL114" s="310"/>
      <c r="AM114" s="310">
        <v>6</v>
      </c>
      <c r="AN114" s="291" t="str">
        <f>IFERROR(VLOOKUP($AL$119&amp;AM114,抽選結果!$B:$D,3,FALSE),"")</f>
        <v>東那須野ＦＣフェニックス</v>
      </c>
      <c r="AO114" s="86"/>
      <c r="AP114" s="288"/>
    </row>
    <row r="115" spans="1:42" ht="9.9" customHeight="1" thickTop="1">
      <c r="A115" s="288"/>
      <c r="B115" s="94"/>
      <c r="C115" s="291" t="str">
        <f>IFERROR(VLOOKUP($E$111&amp;D115,抽選結果!$B:$D,3,FALSE),"")</f>
        <v>ＦＣあわのレジェンド</v>
      </c>
      <c r="D115" s="286">
        <v>3</v>
      </c>
      <c r="E115" s="309"/>
      <c r="F115" s="85"/>
      <c r="G115" s="88"/>
      <c r="H115" s="499"/>
      <c r="I115" s="267"/>
      <c r="J115" s="274"/>
      <c r="K115" s="1"/>
      <c r="L115" s="1"/>
      <c r="M115" s="1"/>
      <c r="N115" s="51"/>
      <c r="O115" s="491"/>
      <c r="P115" s="498"/>
      <c r="T115" s="76"/>
      <c r="W115" s="77"/>
      <c r="AB115" s="506"/>
      <c r="AC115" s="50"/>
      <c r="AD115" s="1"/>
      <c r="AE115" s="1"/>
      <c r="AF115" s="8"/>
      <c r="AG115" s="90"/>
      <c r="AH115" s="28"/>
      <c r="AI115" s="307"/>
      <c r="AJ115" s="93"/>
      <c r="AK115" s="10"/>
      <c r="AL115" s="310"/>
      <c r="AM115" s="310"/>
      <c r="AN115" s="291"/>
      <c r="AO115" s="86"/>
      <c r="AP115" s="288"/>
    </row>
    <row r="116" spans="1:42" ht="9.9" customHeight="1">
      <c r="A116" s="288"/>
      <c r="B116" s="94"/>
      <c r="C116" s="291"/>
      <c r="D116" s="286"/>
      <c r="E116" s="309"/>
      <c r="F116" s="85"/>
      <c r="G116" s="88"/>
      <c r="H116" s="499"/>
      <c r="I116" s="228"/>
      <c r="J116" s="236"/>
      <c r="K116" s="1"/>
      <c r="L116" s="1"/>
      <c r="M116" s="1"/>
      <c r="N116" s="51"/>
      <c r="O116" s="491"/>
      <c r="P116" s="498"/>
      <c r="T116" s="76"/>
      <c r="W116" s="77"/>
      <c r="AB116" s="506"/>
      <c r="AC116" s="50"/>
      <c r="AD116" s="1"/>
      <c r="AE116" s="1"/>
      <c r="AF116" s="8"/>
      <c r="AG116" s="91"/>
      <c r="AH116" s="24"/>
      <c r="AI116" s="307"/>
      <c r="AJ116" s="93"/>
      <c r="AK116" s="10"/>
      <c r="AL116" s="310"/>
      <c r="AM116" s="310">
        <v>5</v>
      </c>
      <c r="AN116" s="291" t="str">
        <f>IFERROR(VLOOKUP($AL$119&amp;AM116,抽選結果!$B:$D,3,FALSE),"")</f>
        <v>ＪＦＣアミスタＢ</v>
      </c>
      <c r="AO116" s="86"/>
      <c r="AP116" s="288"/>
    </row>
    <row r="117" spans="1:42" ht="9.9" customHeight="1">
      <c r="A117" s="288"/>
      <c r="B117" s="94"/>
      <c r="C117" s="291" t="str">
        <f>IFERROR(VLOOKUP($E$111&amp;D117,抽選結果!$B:$D,3,FALSE),"")</f>
        <v>富士見サッカースポーツ少年団</v>
      </c>
      <c r="D117" s="286">
        <v>4</v>
      </c>
      <c r="E117" s="309"/>
      <c r="F117" s="85"/>
      <c r="G117" s="88"/>
      <c r="H117" s="499"/>
      <c r="I117" s="228"/>
      <c r="J117" s="236"/>
      <c r="K117" s="1"/>
      <c r="L117" s="1"/>
      <c r="M117" s="1"/>
      <c r="N117" s="51"/>
      <c r="O117" s="491"/>
      <c r="P117" s="498"/>
      <c r="T117" s="76"/>
      <c r="W117" s="77"/>
      <c r="AB117" s="506"/>
      <c r="AC117" s="50"/>
      <c r="AD117" s="1"/>
      <c r="AE117" s="1"/>
      <c r="AF117" s="8"/>
      <c r="AG117" s="91"/>
      <c r="AH117" s="24"/>
      <c r="AI117" s="308"/>
      <c r="AJ117" s="93"/>
      <c r="AK117" s="10"/>
      <c r="AL117" s="310"/>
      <c r="AM117" s="310"/>
      <c r="AN117" s="291"/>
      <c r="AO117" s="86"/>
      <c r="AP117" s="288"/>
    </row>
    <row r="118" spans="1:42" ht="9.9" customHeight="1" thickBot="1">
      <c r="A118" s="288"/>
      <c r="B118" s="94"/>
      <c r="C118" s="291"/>
      <c r="D118" s="286"/>
      <c r="E118" s="309"/>
      <c r="F118" s="85"/>
      <c r="G118" s="88"/>
      <c r="H118" s="139"/>
      <c r="I118" s="228"/>
      <c r="J118" s="236"/>
      <c r="K118" s="1"/>
      <c r="L118" s="1"/>
      <c r="M118" s="1"/>
      <c r="N118" s="51"/>
      <c r="O118" s="491"/>
      <c r="P118" s="498"/>
      <c r="T118" s="76"/>
      <c r="W118" s="77"/>
      <c r="AB118" s="506"/>
      <c r="AC118" s="50"/>
      <c r="AD118" s="1"/>
      <c r="AE118" s="209"/>
      <c r="AF118" s="242"/>
      <c r="AG118" s="91"/>
      <c r="AH118" s="24"/>
      <c r="AI118" s="11"/>
      <c r="AJ118" s="93"/>
      <c r="AK118" s="10"/>
      <c r="AL118" s="98"/>
      <c r="AM118" s="98"/>
      <c r="AN118" s="99"/>
      <c r="AO118" s="86"/>
      <c r="AP118" s="288"/>
    </row>
    <row r="119" spans="1:42" ht="9.9" customHeight="1" thickTop="1">
      <c r="A119" s="288"/>
      <c r="B119" s="94"/>
      <c r="C119" s="187"/>
      <c r="D119" s="96"/>
      <c r="E119" s="97"/>
      <c r="F119" s="85"/>
      <c r="G119" s="88"/>
      <c r="H119" s="139"/>
      <c r="I119" s="24"/>
      <c r="J119" s="31"/>
      <c r="K119" s="218"/>
      <c r="L119" s="217"/>
      <c r="M119" s="1"/>
      <c r="N119" s="51"/>
      <c r="O119" s="491"/>
      <c r="P119" s="498"/>
      <c r="T119" s="76"/>
      <c r="W119" s="77"/>
      <c r="AB119" s="506"/>
      <c r="AC119" s="50"/>
      <c r="AD119" s="1"/>
      <c r="AE119" s="215"/>
      <c r="AF119" s="243"/>
      <c r="AG119" s="264"/>
      <c r="AH119" s="228"/>
      <c r="AI119" s="11"/>
      <c r="AJ119" s="93"/>
      <c r="AK119" s="10"/>
      <c r="AL119" s="310" t="s">
        <v>150</v>
      </c>
      <c r="AM119" s="310">
        <v>4</v>
      </c>
      <c r="AN119" s="291" t="str">
        <f>IFERROR(VLOOKUP($AL$119&amp;AM119,抽選結果!$B:$D,3,FALSE),"")</f>
        <v>鹿沼東光ＦＣ</v>
      </c>
      <c r="AO119" s="86"/>
      <c r="AP119" s="288"/>
    </row>
    <row r="120" spans="1:42" ht="9.9" customHeight="1">
      <c r="A120" s="288"/>
      <c r="B120" s="94"/>
      <c r="C120" s="291" t="str">
        <f>IFERROR(VLOOKUP($E$111&amp;D120,抽選結果!$B:$D,3,FALSE),"")</f>
        <v>大谷北ＦＣフォルテ</v>
      </c>
      <c r="D120" s="286">
        <v>5</v>
      </c>
      <c r="E120" s="309" t="s">
        <v>145</v>
      </c>
      <c r="F120" s="85"/>
      <c r="G120" s="88"/>
      <c r="H120" s="305" t="s">
        <v>123</v>
      </c>
      <c r="I120" s="24"/>
      <c r="J120" s="31"/>
      <c r="K120" s="209"/>
      <c r="L120" s="225"/>
      <c r="M120" s="1"/>
      <c r="N120" s="51"/>
      <c r="O120" s="491"/>
      <c r="P120" s="498"/>
      <c r="T120" s="76"/>
      <c r="W120" s="77"/>
      <c r="AB120" s="506"/>
      <c r="AC120" s="50"/>
      <c r="AD120" s="1"/>
      <c r="AE120" s="223"/>
      <c r="AF120" s="244"/>
      <c r="AG120" s="264"/>
      <c r="AH120" s="228"/>
      <c r="AI120" s="503" t="s">
        <v>103</v>
      </c>
      <c r="AJ120" s="93"/>
      <c r="AK120" s="10"/>
      <c r="AL120" s="310"/>
      <c r="AM120" s="310"/>
      <c r="AN120" s="291"/>
      <c r="AO120" s="86"/>
      <c r="AP120" s="288"/>
    </row>
    <row r="121" spans="1:42" ht="9.9" customHeight="1">
      <c r="A121" s="288"/>
      <c r="B121" s="94"/>
      <c r="C121" s="291"/>
      <c r="D121" s="286"/>
      <c r="E121" s="309"/>
      <c r="F121" s="85"/>
      <c r="G121" s="88"/>
      <c r="H121" s="305"/>
      <c r="I121" s="24"/>
      <c r="J121" s="31"/>
      <c r="K121" s="209"/>
      <c r="L121" s="225"/>
      <c r="M121" s="1"/>
      <c r="N121" s="51"/>
      <c r="O121" s="491"/>
      <c r="P121" s="498"/>
      <c r="T121" s="76"/>
      <c r="W121" s="77"/>
      <c r="AB121" s="506"/>
      <c r="AC121" s="50"/>
      <c r="AD121" s="1"/>
      <c r="AE121" s="223"/>
      <c r="AF121" s="244"/>
      <c r="AG121" s="264"/>
      <c r="AH121" s="228"/>
      <c r="AI121" s="504"/>
      <c r="AJ121" s="93"/>
      <c r="AK121" s="10"/>
      <c r="AL121" s="310"/>
      <c r="AM121" s="310">
        <v>3</v>
      </c>
      <c r="AN121" s="290" t="str">
        <f>IFERROR(VLOOKUP($AL$119&amp;AM121,抽選結果!$B:$D,3,FALSE),"")</f>
        <v>三重・山前ＦＣ</v>
      </c>
      <c r="AO121" s="86"/>
      <c r="AP121" s="288"/>
    </row>
    <row r="122" spans="1:42" ht="9.9" customHeight="1" thickBot="1">
      <c r="A122" s="288"/>
      <c r="B122" s="94"/>
      <c r="C122" s="290" t="str">
        <f>IFERROR(VLOOKUP($E$111&amp;D122,抽選結果!$B:$D,3,FALSE),"")</f>
        <v>ＦＣ中村</v>
      </c>
      <c r="D122" s="286">
        <v>6</v>
      </c>
      <c r="E122" s="309"/>
      <c r="F122" s="85"/>
      <c r="G122" s="88"/>
      <c r="H122" s="305"/>
      <c r="I122" s="25"/>
      <c r="J122" s="26"/>
      <c r="K122" s="209"/>
      <c r="L122" s="225"/>
      <c r="M122" s="1"/>
      <c r="N122" s="51"/>
      <c r="O122" s="491"/>
      <c r="P122" s="498"/>
      <c r="T122" s="76"/>
      <c r="W122" s="77"/>
      <c r="AB122" s="506"/>
      <c r="AC122" s="50"/>
      <c r="AD122" s="1"/>
      <c r="AE122" s="223"/>
      <c r="AF122" s="244"/>
      <c r="AG122" s="265"/>
      <c r="AH122" s="261"/>
      <c r="AI122" s="504"/>
      <c r="AJ122" s="93"/>
      <c r="AK122" s="10"/>
      <c r="AL122" s="310"/>
      <c r="AM122" s="310"/>
      <c r="AN122" s="290"/>
      <c r="AO122" s="86"/>
      <c r="AP122" s="288"/>
    </row>
    <row r="123" spans="1:42" ht="9.9" customHeight="1" thickTop="1">
      <c r="A123" s="288"/>
      <c r="B123" s="94"/>
      <c r="C123" s="290"/>
      <c r="D123" s="286"/>
      <c r="E123" s="309"/>
      <c r="F123" s="85"/>
      <c r="G123" s="88"/>
      <c r="H123" s="305"/>
      <c r="I123" s="24"/>
      <c r="J123" s="24"/>
      <c r="K123" s="209"/>
      <c r="L123" s="225"/>
      <c r="M123" s="1"/>
      <c r="N123" s="51"/>
      <c r="O123" s="491"/>
      <c r="P123" s="498"/>
      <c r="T123" s="76"/>
      <c r="W123" s="77"/>
      <c r="AB123" s="506"/>
      <c r="AC123" s="50"/>
      <c r="AD123" s="1"/>
      <c r="AE123" s="223"/>
      <c r="AF123" s="244"/>
      <c r="AG123" s="140"/>
      <c r="AH123" s="24"/>
      <c r="AI123" s="504"/>
      <c r="AJ123" s="93"/>
      <c r="AK123" s="10"/>
      <c r="AL123" s="310"/>
      <c r="AM123" s="310">
        <v>2</v>
      </c>
      <c r="AN123" s="291" t="str">
        <f>IFERROR(VLOOKUP($AL$119&amp;AM123,抽選結果!$B:$D,3,FALSE),"")</f>
        <v>宇都宮フットボールクラブジュニア</v>
      </c>
      <c r="AO123" s="86"/>
      <c r="AP123" s="288"/>
    </row>
    <row r="124" spans="1:42" ht="9.9" customHeight="1">
      <c r="A124" s="288"/>
      <c r="B124" s="94"/>
      <c r="C124" s="291" t="str">
        <f>IFERROR(VLOOKUP($E$111&amp;D124,抽選結果!$B:$D,3,FALSE),"")</f>
        <v>ＡＣ　ＥＳＰＡＣＩＯ</v>
      </c>
      <c r="D124" s="286">
        <v>7</v>
      </c>
      <c r="E124" s="309"/>
      <c r="F124" s="85"/>
      <c r="G124" s="88"/>
      <c r="H124" s="305"/>
      <c r="I124" s="24"/>
      <c r="J124" s="24"/>
      <c r="K124" s="209"/>
      <c r="L124" s="225"/>
      <c r="M124" s="1"/>
      <c r="N124" s="51"/>
      <c r="O124" s="491"/>
      <c r="P124" s="498"/>
      <c r="T124" s="76"/>
      <c r="W124" s="77"/>
      <c r="AB124" s="506"/>
      <c r="AC124" s="50"/>
      <c r="AD124" s="1"/>
      <c r="AE124" s="223"/>
      <c r="AF124" s="244"/>
      <c r="AG124" s="140"/>
      <c r="AH124" s="24"/>
      <c r="AI124" s="504"/>
      <c r="AJ124" s="93"/>
      <c r="AK124" s="10"/>
      <c r="AL124" s="310"/>
      <c r="AM124" s="310"/>
      <c r="AN124" s="291"/>
      <c r="AO124" s="86"/>
      <c r="AP124" s="288"/>
    </row>
    <row r="125" spans="1:42" ht="9.9" customHeight="1">
      <c r="A125" s="288"/>
      <c r="B125" s="94"/>
      <c r="C125" s="291"/>
      <c r="D125" s="286"/>
      <c r="E125" s="309"/>
      <c r="F125" s="85"/>
      <c r="G125" s="88"/>
      <c r="H125" s="305"/>
      <c r="I125" s="24"/>
      <c r="J125" s="24"/>
      <c r="K125" s="209"/>
      <c r="L125" s="225"/>
      <c r="M125" s="1"/>
      <c r="N125" s="51"/>
      <c r="O125" s="491"/>
      <c r="P125" s="498"/>
      <c r="T125" s="76"/>
      <c r="W125" s="77"/>
      <c r="AB125" s="506"/>
      <c r="AC125" s="50"/>
      <c r="AD125" s="1"/>
      <c r="AE125" s="223"/>
      <c r="AF125" s="244"/>
      <c r="AG125" s="140"/>
      <c r="AH125" s="24"/>
      <c r="AI125" s="505"/>
      <c r="AJ125" s="93"/>
      <c r="AK125" s="10"/>
      <c r="AL125" s="310"/>
      <c r="AM125" s="310">
        <v>1</v>
      </c>
      <c r="AN125" s="291" t="str">
        <f>IFERROR(VLOOKUP($AL$119&amp;AM125,抽選結果!$B:$D,3,FALSE),"")</f>
        <v>熟田フットボールクラブ</v>
      </c>
      <c r="AO125" s="86"/>
      <c r="AP125" s="288"/>
    </row>
    <row r="126" spans="1:42" ht="9.9" customHeight="1" thickBot="1">
      <c r="A126" s="289"/>
      <c r="B126" s="94"/>
      <c r="C126" s="187"/>
      <c r="D126" s="96"/>
      <c r="E126" s="97"/>
      <c r="F126" s="85"/>
      <c r="G126" s="88"/>
      <c r="H126" s="139"/>
      <c r="I126" s="24"/>
      <c r="J126" s="24"/>
      <c r="K126" s="209"/>
      <c r="L126" s="225"/>
      <c r="M126" s="213"/>
      <c r="N126" s="251"/>
      <c r="O126" s="492"/>
      <c r="P126" s="498"/>
      <c r="T126" s="76"/>
      <c r="W126" s="77"/>
      <c r="AB126" s="507"/>
      <c r="AC126" s="252"/>
      <c r="AD126" s="213"/>
      <c r="AE126" s="223"/>
      <c r="AF126" s="244"/>
      <c r="AG126" s="140"/>
      <c r="AH126" s="24"/>
      <c r="AI126" s="11"/>
      <c r="AJ126" s="93"/>
      <c r="AK126" s="10"/>
      <c r="AL126" s="310"/>
      <c r="AM126" s="310"/>
      <c r="AN126" s="291"/>
      <c r="AO126" s="86"/>
      <c r="AP126" s="289"/>
    </row>
    <row r="127" spans="1:42" ht="9.9" customHeight="1" thickTop="1" thickBot="1">
      <c r="A127" s="188"/>
      <c r="B127" s="94"/>
      <c r="C127" s="187"/>
      <c r="D127" s="96"/>
      <c r="E127" s="97"/>
      <c r="F127" s="85"/>
      <c r="G127" s="88"/>
      <c r="H127" s="139"/>
      <c r="I127" s="24"/>
      <c r="J127" s="24"/>
      <c r="K127" s="209"/>
      <c r="L127" s="7"/>
      <c r="M127" s="3"/>
      <c r="N127" s="51"/>
      <c r="T127" s="76"/>
      <c r="W127" s="77"/>
      <c r="AC127" s="50"/>
      <c r="AD127" s="7"/>
      <c r="AE127" s="3"/>
      <c r="AF127" s="244"/>
      <c r="AG127" s="140"/>
      <c r="AH127" s="24"/>
      <c r="AI127" s="11"/>
      <c r="AJ127" s="93"/>
      <c r="AK127" s="10"/>
      <c r="AL127" s="152"/>
      <c r="AM127" s="152"/>
      <c r="AN127" s="153"/>
      <c r="AO127" s="86"/>
      <c r="AP127" s="188"/>
    </row>
    <row r="128" spans="1:42" ht="9.9" customHeight="1" thickTop="1">
      <c r="A128" s="287" t="str">
        <f>IFERROR(VLOOKUP(E128&amp;D134,抽選結果!$B:$F,5,FALSE),"")</f>
        <v>大平運動公園第2多目的広場B</v>
      </c>
      <c r="B128" s="94"/>
      <c r="C128" s="291" t="str">
        <f>IFERROR(VLOOKUP($E$128&amp;D128,抽選結果!$B:$D,3,FALSE),"")</f>
        <v>鹿沼西ＦＣ</v>
      </c>
      <c r="D128" s="286">
        <v>1</v>
      </c>
      <c r="E128" s="309" t="s">
        <v>146</v>
      </c>
      <c r="F128" s="85"/>
      <c r="G128" s="88"/>
      <c r="H128" s="141"/>
      <c r="I128" s="24"/>
      <c r="J128" s="24"/>
      <c r="K128" s="209"/>
      <c r="L128" s="7"/>
      <c r="M128" s="3"/>
      <c r="N128" s="51"/>
      <c r="T128" s="76"/>
      <c r="W128" s="77"/>
      <c r="AC128" s="50"/>
      <c r="AD128" s="1"/>
      <c r="AE128" s="3"/>
      <c r="AF128" s="244"/>
      <c r="AG128" s="140"/>
      <c r="AH128" s="24"/>
      <c r="AI128" s="11"/>
      <c r="AJ128" s="93"/>
      <c r="AK128" s="10"/>
      <c r="AL128" s="154"/>
      <c r="AM128" s="154"/>
      <c r="AN128" s="155"/>
      <c r="AO128" s="86"/>
      <c r="AP128" s="287" t="str">
        <f>IFERROR(VLOOKUP(AL136&amp;AM136,抽選結果!$B:$F,5,FALSE),"")</f>
        <v>石井緑地サッカー場No6</v>
      </c>
    </row>
    <row r="129" spans="1:42" ht="9.9" customHeight="1">
      <c r="A129" s="288"/>
      <c r="B129" s="94"/>
      <c r="C129" s="291"/>
      <c r="D129" s="286"/>
      <c r="E129" s="309"/>
      <c r="F129" s="85"/>
      <c r="G129" s="88"/>
      <c r="H129" s="305" t="s">
        <v>124</v>
      </c>
      <c r="I129" s="24"/>
      <c r="J129" s="24"/>
      <c r="K129" s="209"/>
      <c r="L129" s="7"/>
      <c r="M129" s="3"/>
      <c r="N129" s="51"/>
      <c r="T129" s="76"/>
      <c r="W129" s="77"/>
      <c r="AC129" s="50"/>
      <c r="AD129" s="1"/>
      <c r="AE129" s="3"/>
      <c r="AF129" s="244"/>
      <c r="AG129" s="140"/>
      <c r="AH129" s="24"/>
      <c r="AI129" s="306" t="s">
        <v>102</v>
      </c>
      <c r="AJ129" s="93"/>
      <c r="AK129" s="10"/>
      <c r="AL129" s="310" t="s">
        <v>251</v>
      </c>
      <c r="AM129" s="310">
        <v>7</v>
      </c>
      <c r="AN129" s="291" t="str">
        <f>IFERROR(VLOOKUP($AL$136&amp;AM129,抽選結果!$B:$D,3,FALSE),"")</f>
        <v>西原ＦＣ</v>
      </c>
      <c r="AO129" s="86"/>
      <c r="AP129" s="288"/>
    </row>
    <row r="130" spans="1:42" ht="9.9" customHeight="1">
      <c r="A130" s="288"/>
      <c r="B130" s="94"/>
      <c r="C130" s="290" t="str">
        <f>IFERROR(VLOOKUP($E$128&amp;D130,抽選結果!$B:$D,3,FALSE),"")</f>
        <v>豊郷ＪＦＣ宇都宮</v>
      </c>
      <c r="D130" s="286">
        <v>2</v>
      </c>
      <c r="E130" s="309"/>
      <c r="F130" s="85"/>
      <c r="G130" s="88"/>
      <c r="H130" s="305"/>
      <c r="I130" s="24"/>
      <c r="J130" s="24"/>
      <c r="K130" s="209"/>
      <c r="L130" s="7"/>
      <c r="M130" s="3"/>
      <c r="N130" s="51"/>
      <c r="T130" s="76"/>
      <c r="W130" s="77"/>
      <c r="AC130" s="50"/>
      <c r="AD130" s="1"/>
      <c r="AE130" s="3"/>
      <c r="AF130" s="244"/>
      <c r="AG130" s="140"/>
      <c r="AH130" s="24"/>
      <c r="AI130" s="307"/>
      <c r="AJ130" s="93"/>
      <c r="AK130" s="10"/>
      <c r="AL130" s="310"/>
      <c r="AM130" s="310"/>
      <c r="AN130" s="291"/>
      <c r="AO130" s="86"/>
      <c r="AP130" s="288"/>
    </row>
    <row r="131" spans="1:42" ht="9.9" customHeight="1" thickBot="1">
      <c r="A131" s="288"/>
      <c r="B131" s="94"/>
      <c r="C131" s="290"/>
      <c r="D131" s="286"/>
      <c r="E131" s="309"/>
      <c r="F131" s="85"/>
      <c r="G131" s="88"/>
      <c r="H131" s="305"/>
      <c r="I131" s="24"/>
      <c r="J131" s="24"/>
      <c r="K131" s="209"/>
      <c r="L131" s="7"/>
      <c r="M131" s="3"/>
      <c r="N131" s="75"/>
      <c r="T131" s="76"/>
      <c r="W131" s="77"/>
      <c r="AC131" s="54"/>
      <c r="AD131" s="9"/>
      <c r="AE131" s="201"/>
      <c r="AF131" s="245"/>
      <c r="AG131" s="24"/>
      <c r="AH131" s="24"/>
      <c r="AI131" s="307"/>
      <c r="AJ131" s="93"/>
      <c r="AK131" s="10"/>
      <c r="AL131" s="310"/>
      <c r="AM131" s="310">
        <v>6</v>
      </c>
      <c r="AN131" s="290" t="str">
        <f>IFERROR(VLOOKUP($AL$136&amp;AM131,抽選結果!$B:$D,3,FALSE),"")</f>
        <v>ＪＦＣアミスタ市貝</v>
      </c>
      <c r="AO131" s="86"/>
      <c r="AP131" s="288"/>
    </row>
    <row r="132" spans="1:42" ht="9.9" customHeight="1" thickTop="1">
      <c r="A132" s="288"/>
      <c r="B132" s="94"/>
      <c r="C132" s="291" t="str">
        <f>IFERROR(VLOOKUP($E$128&amp;D132,抽選結果!$B:$D,3,FALSE),"")</f>
        <v>フットボールクラブ氏家</v>
      </c>
      <c r="D132" s="286">
        <v>3</v>
      </c>
      <c r="E132" s="309"/>
      <c r="F132" s="86"/>
      <c r="G132" s="89"/>
      <c r="H132" s="305"/>
      <c r="I132" s="267"/>
      <c r="J132" s="274"/>
      <c r="K132" s="209"/>
      <c r="L132" s="7"/>
      <c r="M132" s="3"/>
      <c r="N132" s="55"/>
      <c r="T132" s="76"/>
      <c r="W132" s="77"/>
      <c r="AC132" s="54"/>
      <c r="AD132" s="9"/>
      <c r="AE132" s="201"/>
      <c r="AF132" s="246"/>
      <c r="AG132" s="30"/>
      <c r="AH132" s="28"/>
      <c r="AI132" s="307"/>
      <c r="AJ132" s="93"/>
      <c r="AK132" s="10"/>
      <c r="AL132" s="310"/>
      <c r="AM132" s="310"/>
      <c r="AN132" s="290"/>
      <c r="AO132" s="86"/>
      <c r="AP132" s="288"/>
    </row>
    <row r="133" spans="1:42" ht="9.9" customHeight="1">
      <c r="A133" s="288"/>
      <c r="B133" s="94"/>
      <c r="C133" s="291"/>
      <c r="D133" s="286"/>
      <c r="E133" s="309"/>
      <c r="F133" s="86"/>
      <c r="G133" s="89"/>
      <c r="H133" s="305"/>
      <c r="I133" s="228"/>
      <c r="J133" s="236"/>
      <c r="K133" s="209"/>
      <c r="L133" s="7"/>
      <c r="M133" s="3"/>
      <c r="N133" s="55"/>
      <c r="T133" s="76"/>
      <c r="W133" s="77"/>
      <c r="AC133" s="54"/>
      <c r="AD133" s="9"/>
      <c r="AE133" s="201"/>
      <c r="AF133" s="246"/>
      <c r="AG133" s="35"/>
      <c r="AH133" s="24"/>
      <c r="AI133" s="307"/>
      <c r="AJ133" s="93"/>
      <c r="AK133" s="10"/>
      <c r="AL133" s="310"/>
      <c r="AM133" s="310">
        <v>5</v>
      </c>
      <c r="AN133" s="291" t="str">
        <f>IFERROR(VLOOKUP($AL$136&amp;AM133,抽選結果!$B:$D,3,FALSE),"")</f>
        <v>ＦＣ毛野</v>
      </c>
      <c r="AO133" s="86"/>
      <c r="AP133" s="288"/>
    </row>
    <row r="134" spans="1:42" ht="9.9" customHeight="1">
      <c r="A134" s="288"/>
      <c r="B134" s="94"/>
      <c r="C134" s="291" t="str">
        <f>IFERROR(VLOOKUP($E$128&amp;D134,抽選結果!$B:$D,3,FALSE),"")</f>
        <v>栃木ウーヴァＦＣ・Ｕ－１１ブルー</v>
      </c>
      <c r="D134" s="286">
        <v>4</v>
      </c>
      <c r="E134" s="309"/>
      <c r="F134" s="86"/>
      <c r="G134" s="89"/>
      <c r="H134" s="305"/>
      <c r="I134" s="228"/>
      <c r="J134" s="236"/>
      <c r="K134" s="209"/>
      <c r="L134" s="7"/>
      <c r="M134" s="3"/>
      <c r="N134" s="55"/>
      <c r="T134" s="76"/>
      <c r="W134" s="77"/>
      <c r="AC134" s="54"/>
      <c r="AD134" s="9"/>
      <c r="AE134" s="201"/>
      <c r="AF134" s="246"/>
      <c r="AG134" s="35"/>
      <c r="AH134" s="24"/>
      <c r="AI134" s="308"/>
      <c r="AJ134" s="93"/>
      <c r="AK134" s="10"/>
      <c r="AL134" s="310"/>
      <c r="AM134" s="310"/>
      <c r="AN134" s="291"/>
      <c r="AO134" s="86"/>
      <c r="AP134" s="288"/>
    </row>
    <row r="135" spans="1:42" ht="9.9" customHeight="1" thickBot="1">
      <c r="A135" s="288"/>
      <c r="B135" s="94"/>
      <c r="C135" s="291"/>
      <c r="D135" s="286"/>
      <c r="E135" s="309"/>
      <c r="F135" s="86"/>
      <c r="G135" s="89"/>
      <c r="H135" s="139"/>
      <c r="I135" s="228"/>
      <c r="J135" s="280"/>
      <c r="K135" s="240"/>
      <c r="L135" s="241"/>
      <c r="M135" s="74"/>
      <c r="N135" s="55"/>
      <c r="T135" s="76"/>
      <c r="W135" s="77"/>
      <c r="AC135" s="54"/>
      <c r="AD135" s="9"/>
      <c r="AE135" s="247"/>
      <c r="AF135" s="248"/>
      <c r="AG135" s="312"/>
      <c r="AH135" s="24"/>
      <c r="AI135" s="11"/>
      <c r="AJ135" s="93"/>
      <c r="AK135" s="10"/>
      <c r="AL135" s="98"/>
      <c r="AM135" s="98"/>
      <c r="AN135" s="99"/>
      <c r="AO135" s="86"/>
      <c r="AP135" s="288"/>
    </row>
    <row r="136" spans="1:42" ht="9.9" customHeight="1" thickTop="1">
      <c r="A136" s="288"/>
      <c r="B136" s="94"/>
      <c r="C136" s="187"/>
      <c r="D136" s="96"/>
      <c r="E136" s="97"/>
      <c r="F136" s="85"/>
      <c r="G136" s="88"/>
      <c r="H136" s="139"/>
      <c r="I136" s="24"/>
      <c r="J136" s="87"/>
      <c r="K136" s="133"/>
      <c r="L136" s="133"/>
      <c r="M136" s="133"/>
      <c r="N136" s="55"/>
      <c r="T136" s="76"/>
      <c r="W136" s="77"/>
      <c r="AC136" s="54"/>
      <c r="AD136" s="9"/>
      <c r="AE136" s="9"/>
      <c r="AF136" s="257"/>
      <c r="AG136" s="311"/>
      <c r="AH136" s="24"/>
      <c r="AI136" s="11"/>
      <c r="AJ136" s="93"/>
      <c r="AK136" s="10"/>
      <c r="AL136" s="310" t="s">
        <v>148</v>
      </c>
      <c r="AM136" s="310">
        <v>4</v>
      </c>
      <c r="AN136" s="291" t="str">
        <f>IFERROR(VLOOKUP($AL$136&amp;AM136,抽選結果!$B:$D,3,FALSE),"")</f>
        <v>国本ジュニアサッカークラブ</v>
      </c>
      <c r="AO136" s="86"/>
      <c r="AP136" s="288"/>
    </row>
    <row r="137" spans="1:42" ht="9.9" customHeight="1">
      <c r="A137" s="288"/>
      <c r="B137" s="94"/>
      <c r="C137" s="290" t="str">
        <f>IFERROR(VLOOKUP($E$128&amp;D137,抽選結果!$B:$D,3,FALSE),"")</f>
        <v>久下田ＦＣ</v>
      </c>
      <c r="D137" s="286">
        <v>5</v>
      </c>
      <c r="E137" s="309" t="s">
        <v>147</v>
      </c>
      <c r="F137" s="85"/>
      <c r="G137" s="88"/>
      <c r="H137" s="305" t="s">
        <v>125</v>
      </c>
      <c r="I137" s="24"/>
      <c r="J137" s="87"/>
      <c r="K137" s="133"/>
      <c r="L137" s="133"/>
      <c r="M137" s="133"/>
      <c r="N137" s="55"/>
      <c r="T137" s="76"/>
      <c r="W137" s="77"/>
      <c r="AC137" s="54"/>
      <c r="AD137" s="9"/>
      <c r="AE137" s="9"/>
      <c r="AF137" s="259"/>
      <c r="AG137" s="311"/>
      <c r="AH137" s="24"/>
      <c r="AI137" s="306" t="s">
        <v>101</v>
      </c>
      <c r="AJ137" s="93"/>
      <c r="AK137" s="10"/>
      <c r="AL137" s="310"/>
      <c r="AM137" s="310"/>
      <c r="AN137" s="291"/>
      <c r="AO137" s="86"/>
      <c r="AP137" s="288"/>
    </row>
    <row r="138" spans="1:42" ht="9.9" customHeight="1">
      <c r="A138" s="288"/>
      <c r="B138" s="94"/>
      <c r="C138" s="290"/>
      <c r="D138" s="286"/>
      <c r="E138" s="309"/>
      <c r="F138" s="85"/>
      <c r="G138" s="88"/>
      <c r="H138" s="305"/>
      <c r="I138" s="24"/>
      <c r="J138" s="87"/>
      <c r="K138" s="133"/>
      <c r="L138" s="133"/>
      <c r="M138" s="133"/>
      <c r="N138" s="55"/>
      <c r="T138" s="76"/>
      <c r="W138" s="77"/>
      <c r="AC138" s="54"/>
      <c r="AD138" s="9"/>
      <c r="AE138" s="9"/>
      <c r="AF138" s="259"/>
      <c r="AG138" s="311"/>
      <c r="AH138" s="24"/>
      <c r="AI138" s="307"/>
      <c r="AJ138" s="93"/>
      <c r="AK138" s="10"/>
      <c r="AL138" s="310"/>
      <c r="AM138" s="310">
        <v>3</v>
      </c>
      <c r="AN138" s="291" t="str">
        <f>IFERROR(VLOOKUP($AL$136&amp;AM138,抽選結果!$B:$D,3,FALSE),"")</f>
        <v>ＦＣプリメーロ</v>
      </c>
      <c r="AO138" s="86"/>
      <c r="AP138" s="288"/>
    </row>
    <row r="139" spans="1:42" ht="9.9" customHeight="1" thickBot="1">
      <c r="A139" s="288"/>
      <c r="B139" s="94"/>
      <c r="C139" s="291" t="str">
        <f>IFERROR(VLOOKUP($E$128&amp;D139,抽選結果!$B:$D,3,FALSE),"")</f>
        <v>ＳＡＫＵＲＡ　ＦＯＯＴＢＡＬＬ　ＣＬＵＢ　Ｊｒ</v>
      </c>
      <c r="D139" s="286">
        <v>6</v>
      </c>
      <c r="E139" s="309"/>
      <c r="F139" s="85"/>
      <c r="G139" s="88"/>
      <c r="H139" s="305"/>
      <c r="I139" s="25"/>
      <c r="J139" s="26"/>
      <c r="K139" s="1"/>
      <c r="L139" s="1"/>
      <c r="M139" s="1"/>
      <c r="N139" s="55"/>
      <c r="T139" s="76"/>
      <c r="W139" s="77"/>
      <c r="AC139" s="54"/>
      <c r="AD139" s="9"/>
      <c r="AE139" s="9"/>
      <c r="AF139" s="259"/>
      <c r="AG139" s="261"/>
      <c r="AH139" s="269"/>
      <c r="AI139" s="307"/>
      <c r="AJ139" s="93"/>
      <c r="AK139" s="10"/>
      <c r="AL139" s="310"/>
      <c r="AM139" s="310"/>
      <c r="AN139" s="291"/>
      <c r="AO139" s="86"/>
      <c r="AP139" s="288"/>
    </row>
    <row r="140" spans="1:42" ht="9.9" customHeight="1" thickTop="1">
      <c r="A140" s="288"/>
      <c r="B140" s="94"/>
      <c r="C140" s="291"/>
      <c r="D140" s="286"/>
      <c r="E140" s="309"/>
      <c r="F140" s="85"/>
      <c r="G140" s="88"/>
      <c r="H140" s="305"/>
      <c r="I140" s="24"/>
      <c r="J140" s="24"/>
      <c r="K140" s="1"/>
      <c r="L140" s="1"/>
      <c r="M140" s="1"/>
      <c r="N140" s="55"/>
      <c r="T140" s="76"/>
      <c r="W140" s="77"/>
      <c r="AC140" s="54"/>
      <c r="AD140" s="9"/>
      <c r="AE140" s="9"/>
      <c r="AF140" s="9"/>
      <c r="AG140" s="24"/>
      <c r="AH140" s="24"/>
      <c r="AI140" s="307"/>
      <c r="AJ140" s="93"/>
      <c r="AK140" s="10"/>
      <c r="AL140" s="310"/>
      <c r="AM140" s="310">
        <v>2</v>
      </c>
      <c r="AN140" s="290" t="str">
        <f>IFERROR(VLOOKUP($AL$136&amp;AM140,抽選結果!$B:$D,3,FALSE),"")</f>
        <v>ＢＬＵＥ　ＴＨＵＮＤＥＲ</v>
      </c>
      <c r="AO140" s="86"/>
      <c r="AP140" s="288"/>
    </row>
    <row r="141" spans="1:42" ht="9.9" customHeight="1">
      <c r="A141" s="288"/>
      <c r="B141" s="94"/>
      <c r="C141" s="291" t="str">
        <f>IFERROR(VLOOKUP($E$128&amp;D141,抽選結果!$B:$D,3,FALSE),"")</f>
        <v>ＫＯＨＡＲＵ　ＰＲＯＵＤ栃木フットボールクラブ</v>
      </c>
      <c r="D141" s="286">
        <v>7</v>
      </c>
      <c r="E141" s="309"/>
      <c r="F141" s="85"/>
      <c r="G141" s="88"/>
      <c r="H141" s="305"/>
      <c r="I141" s="24"/>
      <c r="J141" s="24"/>
      <c r="K141" s="1"/>
      <c r="L141" s="1"/>
      <c r="M141" s="1"/>
      <c r="N141" s="55"/>
      <c r="T141" s="76"/>
      <c r="W141" s="77"/>
      <c r="AC141" s="54"/>
      <c r="AD141" s="9"/>
      <c r="AE141" s="9"/>
      <c r="AF141" s="9"/>
      <c r="AG141" s="24"/>
      <c r="AH141" s="24"/>
      <c r="AI141" s="307"/>
      <c r="AJ141" s="93"/>
      <c r="AK141" s="10"/>
      <c r="AL141" s="310"/>
      <c r="AM141" s="310"/>
      <c r="AN141" s="290"/>
      <c r="AO141" s="86"/>
      <c r="AP141" s="288"/>
    </row>
    <row r="142" spans="1:42" ht="9.9" customHeight="1">
      <c r="A142" s="288"/>
      <c r="B142" s="94"/>
      <c r="C142" s="291"/>
      <c r="D142" s="286"/>
      <c r="E142" s="309"/>
      <c r="F142" s="85"/>
      <c r="G142" s="88"/>
      <c r="H142" s="305"/>
      <c r="I142" s="24"/>
      <c r="J142" s="24"/>
      <c r="K142" s="1"/>
      <c r="L142" s="1"/>
      <c r="M142" s="1"/>
      <c r="N142" s="55"/>
      <c r="T142" s="76"/>
      <c r="W142" s="77"/>
      <c r="AC142" s="54"/>
      <c r="AD142" s="9"/>
      <c r="AE142" s="9"/>
      <c r="AF142" s="9"/>
      <c r="AG142" s="24"/>
      <c r="AH142" s="24"/>
      <c r="AI142" s="308"/>
      <c r="AJ142" s="93"/>
      <c r="AK142" s="10"/>
      <c r="AL142" s="310"/>
      <c r="AM142" s="310">
        <v>1</v>
      </c>
      <c r="AN142" s="291" t="str">
        <f>IFERROR(VLOOKUP($AL$136&amp;AM142,抽選結果!$B:$D,3,FALSE),"")</f>
        <v>紫塚ＦＣ</v>
      </c>
      <c r="AO142" s="86"/>
      <c r="AP142" s="288"/>
    </row>
    <row r="143" spans="1:42" ht="9.9" customHeight="1" thickBot="1">
      <c r="A143" s="289"/>
      <c r="B143" s="94"/>
      <c r="C143" s="187"/>
      <c r="D143" s="96"/>
      <c r="E143" s="97"/>
      <c r="F143" s="85"/>
      <c r="G143" s="88"/>
      <c r="H143" s="11"/>
      <c r="N143" s="77"/>
      <c r="T143" s="76"/>
      <c r="W143" s="77"/>
      <c r="AC143" s="76"/>
      <c r="AI143" s="11"/>
      <c r="AJ143" s="93"/>
      <c r="AK143" s="10"/>
      <c r="AL143" s="310"/>
      <c r="AM143" s="310"/>
      <c r="AN143" s="291"/>
      <c r="AO143" s="86"/>
      <c r="AP143" s="289"/>
    </row>
    <row r="144" spans="1:42" ht="13.8" thickTop="1">
      <c r="AI144" s="11"/>
    </row>
  </sheetData>
  <mergeCells count="331">
    <mergeCell ref="C35:C36"/>
    <mergeCell ref="D35:D36"/>
    <mergeCell ref="E35:E40"/>
    <mergeCell ref="C37:C38"/>
    <mergeCell ref="D37:D38"/>
    <mergeCell ref="C39:C40"/>
    <mergeCell ref="D39:D40"/>
    <mergeCell ref="D83:D84"/>
    <mergeCell ref="C94:C95"/>
    <mergeCell ref="D94:D95"/>
    <mergeCell ref="E94:E101"/>
    <mergeCell ref="C96:C97"/>
    <mergeCell ref="D96:D97"/>
    <mergeCell ref="C98:C99"/>
    <mergeCell ref="D98:D99"/>
    <mergeCell ref="C66:C67"/>
    <mergeCell ref="C64:C65"/>
    <mergeCell ref="C62:C63"/>
    <mergeCell ref="C60:C61"/>
    <mergeCell ref="D43:D44"/>
    <mergeCell ref="E43:E50"/>
    <mergeCell ref="D45:D46"/>
    <mergeCell ref="D66:D67"/>
    <mergeCell ref="D64:D65"/>
    <mergeCell ref="H103:H108"/>
    <mergeCell ref="AG135:AG138"/>
    <mergeCell ref="E103:E108"/>
    <mergeCell ref="E86:E91"/>
    <mergeCell ref="E77:E84"/>
    <mergeCell ref="C79:C80"/>
    <mergeCell ref="D79:D80"/>
    <mergeCell ref="AN116:AN117"/>
    <mergeCell ref="C137:C138"/>
    <mergeCell ref="AI137:AI142"/>
    <mergeCell ref="AI129:AI134"/>
    <mergeCell ref="AI120:AI125"/>
    <mergeCell ref="AI112:AI117"/>
    <mergeCell ref="AL136:AL143"/>
    <mergeCell ref="AL119:AL126"/>
    <mergeCell ref="C141:C142"/>
    <mergeCell ref="AG101:AG104"/>
    <mergeCell ref="D141:D142"/>
    <mergeCell ref="H137:H142"/>
    <mergeCell ref="AN99:AN100"/>
    <mergeCell ref="E137:E142"/>
    <mergeCell ref="C139:C140"/>
    <mergeCell ref="D139:D140"/>
    <mergeCell ref="AN114:AN115"/>
    <mergeCell ref="C32:C33"/>
    <mergeCell ref="D32:D33"/>
    <mergeCell ref="AL112:AL117"/>
    <mergeCell ref="AM112:AM113"/>
    <mergeCell ref="AM114:AM115"/>
    <mergeCell ref="AM116:AM117"/>
    <mergeCell ref="AM121:AM122"/>
    <mergeCell ref="AL129:AL134"/>
    <mergeCell ref="AM129:AM130"/>
    <mergeCell ref="AL102:AL109"/>
    <mergeCell ref="C128:C129"/>
    <mergeCell ref="D128:D129"/>
    <mergeCell ref="E128:E135"/>
    <mergeCell ref="C130:C131"/>
    <mergeCell ref="D130:D131"/>
    <mergeCell ref="C132:C133"/>
    <mergeCell ref="D132:D133"/>
    <mergeCell ref="AI103:AI108"/>
    <mergeCell ref="L109:M111"/>
    <mergeCell ref="AD109:AE111"/>
    <mergeCell ref="U78:V105"/>
    <mergeCell ref="H129:H134"/>
    <mergeCell ref="H120:H125"/>
    <mergeCell ref="H112:H117"/>
    <mergeCell ref="AN34:AN35"/>
    <mergeCell ref="AM36:AM37"/>
    <mergeCell ref="AN36:AN37"/>
    <mergeCell ref="AL34:AL41"/>
    <mergeCell ref="AM34:AM35"/>
    <mergeCell ref="AM40:AM41"/>
    <mergeCell ref="AN40:AN41"/>
    <mergeCell ref="AG33:AG36"/>
    <mergeCell ref="D30:D31"/>
    <mergeCell ref="AD41:AE43"/>
    <mergeCell ref="AI35:AI40"/>
    <mergeCell ref="X8:AB8"/>
    <mergeCell ref="C26:C27"/>
    <mergeCell ref="D26:D27"/>
    <mergeCell ref="E26:E33"/>
    <mergeCell ref="AM63:AM64"/>
    <mergeCell ref="AM65:AM66"/>
    <mergeCell ref="AN12:AN13"/>
    <mergeCell ref="AN14:AN15"/>
    <mergeCell ref="AM14:AM15"/>
    <mergeCell ref="AM38:AM39"/>
    <mergeCell ref="AN38:AN39"/>
    <mergeCell ref="AL44:AL49"/>
    <mergeCell ref="AM44:AM45"/>
    <mergeCell ref="AN44:AN45"/>
    <mergeCell ref="AM46:AM47"/>
    <mergeCell ref="AN46:AN47"/>
    <mergeCell ref="AM48:AM49"/>
    <mergeCell ref="AN48:AN49"/>
    <mergeCell ref="AN27:AN28"/>
    <mergeCell ref="AN31:AN32"/>
    <mergeCell ref="AN29:AN30"/>
    <mergeCell ref="C28:C29"/>
    <mergeCell ref="D28:D29"/>
    <mergeCell ref="C30:C31"/>
    <mergeCell ref="O8:S8"/>
    <mergeCell ref="T8:W8"/>
    <mergeCell ref="E17:E24"/>
    <mergeCell ref="D23:D24"/>
    <mergeCell ref="D21:D22"/>
    <mergeCell ref="D19:D20"/>
    <mergeCell ref="D17:D18"/>
    <mergeCell ref="D15:D16"/>
    <mergeCell ref="D13:D14"/>
    <mergeCell ref="D11:D12"/>
    <mergeCell ref="D9:D10"/>
    <mergeCell ref="X7:AA7"/>
    <mergeCell ref="E9:E16"/>
    <mergeCell ref="AC8:AJ8"/>
    <mergeCell ref="H35:H40"/>
    <mergeCell ref="AN72:AN73"/>
    <mergeCell ref="AM74:AM75"/>
    <mergeCell ref="AN74:AN75"/>
    <mergeCell ref="AL51:AL58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L61:AL66"/>
    <mergeCell ref="AM61:AM62"/>
    <mergeCell ref="AL10:AL15"/>
    <mergeCell ref="AL17:AL24"/>
    <mergeCell ref="H27:H32"/>
    <mergeCell ref="AI27:AI32"/>
    <mergeCell ref="AI18:AI23"/>
    <mergeCell ref="AI10:AI15"/>
    <mergeCell ref="C15:C16"/>
    <mergeCell ref="C13:C14"/>
    <mergeCell ref="C11:C12"/>
    <mergeCell ref="C9:C10"/>
    <mergeCell ref="A1:AP1"/>
    <mergeCell ref="H10:H15"/>
    <mergeCell ref="H18:H23"/>
    <mergeCell ref="G8:N8"/>
    <mergeCell ref="AK8:AP8"/>
    <mergeCell ref="A8:F8"/>
    <mergeCell ref="AN10:AN11"/>
    <mergeCell ref="AN17:AN18"/>
    <mergeCell ref="AN19:AN20"/>
    <mergeCell ref="AN21:AN22"/>
    <mergeCell ref="AN23:AN24"/>
    <mergeCell ref="C23:C24"/>
    <mergeCell ref="C21:C22"/>
    <mergeCell ref="C19:C20"/>
    <mergeCell ref="C17:C18"/>
    <mergeCell ref="A9:A24"/>
    <mergeCell ref="Q7:S7"/>
    <mergeCell ref="T7:W7"/>
    <mergeCell ref="AM12:AM13"/>
    <mergeCell ref="AM10:AM11"/>
    <mergeCell ref="AL95:AL100"/>
    <mergeCell ref="AM95:AM96"/>
    <mergeCell ref="AM17:AM18"/>
    <mergeCell ref="AM19:AM20"/>
    <mergeCell ref="AM21:AM22"/>
    <mergeCell ref="AM23:AM24"/>
    <mergeCell ref="AM31:AM32"/>
    <mergeCell ref="AM29:AM30"/>
    <mergeCell ref="AM27:AM28"/>
    <mergeCell ref="AM72:AM73"/>
    <mergeCell ref="AL27:AL32"/>
    <mergeCell ref="AM99:AM100"/>
    <mergeCell ref="AL85:AL92"/>
    <mergeCell ref="AM85:AM86"/>
    <mergeCell ref="AM91:AM92"/>
    <mergeCell ref="AP26:AP41"/>
    <mergeCell ref="AP9:AP24"/>
    <mergeCell ref="A43:A58"/>
    <mergeCell ref="AP43:AP58"/>
    <mergeCell ref="A26:A41"/>
    <mergeCell ref="AI95:AI100"/>
    <mergeCell ref="AI86:AI91"/>
    <mergeCell ref="AI78:AI83"/>
    <mergeCell ref="AI69:AI74"/>
    <mergeCell ref="H95:H100"/>
    <mergeCell ref="H86:H91"/>
    <mergeCell ref="H78:H83"/>
    <mergeCell ref="P67:Q85"/>
    <mergeCell ref="Z67:AA85"/>
    <mergeCell ref="H69:H74"/>
    <mergeCell ref="A60:A75"/>
    <mergeCell ref="C69:C70"/>
    <mergeCell ref="D69:D70"/>
    <mergeCell ref="E69:E74"/>
    <mergeCell ref="C71:C72"/>
    <mergeCell ref="D71:D72"/>
    <mergeCell ref="C73:C74"/>
    <mergeCell ref="D73:D74"/>
    <mergeCell ref="E60:E67"/>
    <mergeCell ref="A94:A109"/>
    <mergeCell ref="C103:C104"/>
    <mergeCell ref="D103:D104"/>
    <mergeCell ref="C105:C106"/>
    <mergeCell ref="D105:D106"/>
    <mergeCell ref="A77:A92"/>
    <mergeCell ref="C86:C87"/>
    <mergeCell ref="D86:D87"/>
    <mergeCell ref="C88:C89"/>
    <mergeCell ref="D88:D89"/>
    <mergeCell ref="C90:C91"/>
    <mergeCell ref="D90:D91"/>
    <mergeCell ref="C107:C108"/>
    <mergeCell ref="D107:D108"/>
    <mergeCell ref="C77:C78"/>
    <mergeCell ref="D77:D78"/>
    <mergeCell ref="C100:C101"/>
    <mergeCell ref="D100:D101"/>
    <mergeCell ref="C81:C82"/>
    <mergeCell ref="D81:D82"/>
    <mergeCell ref="C83:C84"/>
    <mergeCell ref="A128:A143"/>
    <mergeCell ref="A111:A126"/>
    <mergeCell ref="C120:C121"/>
    <mergeCell ref="D120:D121"/>
    <mergeCell ref="E120:E125"/>
    <mergeCell ref="C122:C123"/>
    <mergeCell ref="D122:D123"/>
    <mergeCell ref="C124:C125"/>
    <mergeCell ref="D124:D125"/>
    <mergeCell ref="D134:D135"/>
    <mergeCell ref="C111:C112"/>
    <mergeCell ref="D111:D112"/>
    <mergeCell ref="E111:E118"/>
    <mergeCell ref="C113:C114"/>
    <mergeCell ref="D113:D114"/>
    <mergeCell ref="C115:C116"/>
    <mergeCell ref="D115:D116"/>
    <mergeCell ref="C117:C118"/>
    <mergeCell ref="D117:D118"/>
    <mergeCell ref="C134:C135"/>
    <mergeCell ref="D137:D138"/>
    <mergeCell ref="AP111:AP126"/>
    <mergeCell ref="AN136:AN137"/>
    <mergeCell ref="AN138:AN139"/>
    <mergeCell ref="AN140:AN141"/>
    <mergeCell ref="AN142:AN143"/>
    <mergeCell ref="AM142:AM143"/>
    <mergeCell ref="AM140:AM141"/>
    <mergeCell ref="AM138:AM139"/>
    <mergeCell ref="AM136:AM137"/>
    <mergeCell ref="AN121:AN122"/>
    <mergeCell ref="AM123:AM124"/>
    <mergeCell ref="AN123:AN124"/>
    <mergeCell ref="AM125:AM126"/>
    <mergeCell ref="AN125:AN126"/>
    <mergeCell ref="AM119:AM120"/>
    <mergeCell ref="AN119:AN120"/>
    <mergeCell ref="AN112:AN113"/>
    <mergeCell ref="AM133:AM134"/>
    <mergeCell ref="AN133:AN134"/>
    <mergeCell ref="AN129:AN130"/>
    <mergeCell ref="D56:D57"/>
    <mergeCell ref="D54:D55"/>
    <mergeCell ref="D52:D53"/>
    <mergeCell ref="AM131:AM132"/>
    <mergeCell ref="AN131:AN132"/>
    <mergeCell ref="AP94:AP109"/>
    <mergeCell ref="AM102:AM103"/>
    <mergeCell ref="AN102:AN103"/>
    <mergeCell ref="AM104:AM105"/>
    <mergeCell ref="AN104:AN105"/>
    <mergeCell ref="AM106:AM107"/>
    <mergeCell ref="AN106:AN107"/>
    <mergeCell ref="AM108:AM109"/>
    <mergeCell ref="AN108:AN109"/>
    <mergeCell ref="AN95:AN96"/>
    <mergeCell ref="AM97:AM98"/>
    <mergeCell ref="AN97:AN98"/>
    <mergeCell ref="AP77:AP92"/>
    <mergeCell ref="AN78:AN79"/>
    <mergeCell ref="AN80:AN81"/>
    <mergeCell ref="AM78:AM79"/>
    <mergeCell ref="AN82:AN83"/>
    <mergeCell ref="AL78:AL83"/>
    <mergeCell ref="AP128:AP143"/>
    <mergeCell ref="AN91:AN92"/>
    <mergeCell ref="AL68:AL75"/>
    <mergeCell ref="AM68:AM69"/>
    <mergeCell ref="AN68:AN69"/>
    <mergeCell ref="AM70:AM71"/>
    <mergeCell ref="AN70:AN71"/>
    <mergeCell ref="AG67:AG70"/>
    <mergeCell ref="AD69:AE83"/>
    <mergeCell ref="AI61:AI66"/>
    <mergeCell ref="AN85:AN86"/>
    <mergeCell ref="AM87:AM88"/>
    <mergeCell ref="AN87:AN88"/>
    <mergeCell ref="AM89:AM90"/>
    <mergeCell ref="AN89:AN90"/>
    <mergeCell ref="AM80:AM81"/>
    <mergeCell ref="AM82:AM83"/>
    <mergeCell ref="D47:D48"/>
    <mergeCell ref="D49:D50"/>
    <mergeCell ref="AP60:AP75"/>
    <mergeCell ref="AN61:AN62"/>
    <mergeCell ref="AN63:AN64"/>
    <mergeCell ref="AN65:AN66"/>
    <mergeCell ref="AI44:AI49"/>
    <mergeCell ref="C43:C44"/>
    <mergeCell ref="C45:C46"/>
    <mergeCell ref="C47:C48"/>
    <mergeCell ref="C49:C50"/>
    <mergeCell ref="D62:D63"/>
    <mergeCell ref="D60:D61"/>
    <mergeCell ref="U52:V74"/>
    <mergeCell ref="L69:M83"/>
    <mergeCell ref="L41:M43"/>
    <mergeCell ref="H44:H49"/>
    <mergeCell ref="C52:C53"/>
    <mergeCell ref="C54:C55"/>
    <mergeCell ref="C56:C57"/>
    <mergeCell ref="H61:H66"/>
    <mergeCell ref="H52:H57"/>
    <mergeCell ref="AI52:AI57"/>
    <mergeCell ref="E52:E57"/>
  </mergeCells>
  <phoneticPr fontId="2"/>
  <printOptions horizontalCentered="1" verticalCentered="1"/>
  <pageMargins left="0.23622047244094491" right="0.23622047244094491" top="0.55118110236220474" bottom="0.55118110236220474" header="0" footer="0"/>
  <pageSetup paperSize="9" scale="55" orientation="portrait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98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.75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210</v>
      </c>
      <c r="U1" s="334"/>
      <c r="V1" s="334"/>
      <c r="W1" s="334"/>
      <c r="X1" s="348" t="str">
        <f>U11組合せ!A9</f>
        <v>宇都宮市サッカー場（平出）AB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R2" s="72"/>
      <c r="S2" s="72"/>
      <c r="T2" s="72"/>
      <c r="U2" s="72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3" ht="19.5" customHeight="1">
      <c r="A3" s="13"/>
      <c r="B3" s="13"/>
      <c r="C3" s="13"/>
      <c r="D3" s="13"/>
      <c r="E3" s="13"/>
      <c r="F3" s="13"/>
      <c r="G3" s="13"/>
      <c r="I3" s="334" t="s">
        <v>196</v>
      </c>
      <c r="J3" s="334"/>
      <c r="M3" s="72"/>
      <c r="R3" s="72"/>
      <c r="S3" s="72"/>
      <c r="T3" s="72"/>
      <c r="U3" s="72"/>
      <c r="V3" s="14"/>
      <c r="X3" s="334" t="s">
        <v>197</v>
      </c>
      <c r="Y3" s="334"/>
      <c r="Z3" s="13"/>
    </row>
    <row r="4" spans="1:33" ht="20.100000000000001" customHeight="1" thickBot="1">
      <c r="A4" s="1"/>
      <c r="B4" s="1"/>
      <c r="C4" s="1"/>
      <c r="D4" s="213"/>
      <c r="E4" s="213"/>
      <c r="F4" s="213"/>
      <c r="G4" s="213"/>
      <c r="H4" s="213"/>
      <c r="I4" s="214"/>
      <c r="J4" s="208"/>
      <c r="K4" s="1"/>
      <c r="L4" s="1"/>
      <c r="M4" s="1"/>
      <c r="N4" s="1"/>
      <c r="O4" s="1"/>
      <c r="P4" s="1"/>
      <c r="Q4" s="1"/>
      <c r="R4" s="1"/>
      <c r="S4" s="213"/>
      <c r="T4" s="213"/>
      <c r="U4" s="213"/>
      <c r="V4" s="213"/>
      <c r="W4" s="213"/>
      <c r="X4" s="214"/>
      <c r="Y4" s="208"/>
      <c r="Z4" s="1"/>
      <c r="AA4" s="1"/>
      <c r="AB4" s="1"/>
      <c r="AC4" s="1"/>
      <c r="AD4" s="1"/>
    </row>
    <row r="5" spans="1:33" ht="20.100000000000001" customHeight="1" thickTop="1">
      <c r="A5" s="1"/>
      <c r="B5" s="1"/>
      <c r="C5" s="1"/>
      <c r="D5" s="215"/>
      <c r="E5" s="209"/>
      <c r="F5" s="209"/>
      <c r="G5" s="210"/>
      <c r="H5" s="211"/>
      <c r="I5" s="212"/>
      <c r="J5" s="15"/>
      <c r="K5" s="16"/>
      <c r="L5" s="52"/>
      <c r="M5" s="15"/>
      <c r="N5" s="15"/>
      <c r="O5" s="16"/>
      <c r="P5" s="1"/>
      <c r="Q5" s="1"/>
      <c r="R5" s="1"/>
      <c r="S5" s="215"/>
      <c r="T5" s="15"/>
      <c r="U5" s="15"/>
      <c r="V5" s="145"/>
      <c r="W5" s="136"/>
      <c r="X5" s="135"/>
      <c r="Y5" s="15"/>
      <c r="Z5" s="16"/>
      <c r="AA5" s="52"/>
      <c r="AB5" s="15"/>
      <c r="AC5" s="15"/>
      <c r="AD5" s="16"/>
    </row>
    <row r="6" spans="1:33" ht="20.100000000000001" customHeight="1">
      <c r="A6" s="1"/>
      <c r="B6" s="1"/>
      <c r="C6" s="337">
        <v>1</v>
      </c>
      <c r="D6" s="337"/>
      <c r="E6" s="20"/>
      <c r="F6" s="1"/>
      <c r="G6" s="337">
        <v>2</v>
      </c>
      <c r="H6" s="337"/>
      <c r="I6" s="20"/>
      <c r="J6" s="1"/>
      <c r="K6" s="337">
        <v>3</v>
      </c>
      <c r="L6" s="337"/>
      <c r="M6" s="20"/>
      <c r="N6" s="1"/>
      <c r="O6" s="337">
        <v>4</v>
      </c>
      <c r="P6" s="337"/>
      <c r="Q6" s="1"/>
      <c r="R6" s="337">
        <v>5</v>
      </c>
      <c r="S6" s="337"/>
      <c r="T6" s="20"/>
      <c r="U6" s="1"/>
      <c r="V6" s="337">
        <v>6</v>
      </c>
      <c r="W6" s="337"/>
      <c r="X6" s="20"/>
      <c r="Y6" s="1"/>
      <c r="Z6" s="337">
        <v>7</v>
      </c>
      <c r="AA6" s="337"/>
      <c r="AB6" s="20"/>
      <c r="AC6" s="1"/>
      <c r="AD6" s="337">
        <v>8</v>
      </c>
      <c r="AE6" s="337"/>
    </row>
    <row r="7" spans="1:33" ht="20.100000000000001" customHeight="1">
      <c r="A7" s="1"/>
      <c r="B7" s="1"/>
      <c r="C7" s="353" t="str">
        <f>U11組合せ!C9</f>
        <v>Ｆ．Ｃ．栃木ジュニア</v>
      </c>
      <c r="D7" s="353"/>
      <c r="E7" s="63"/>
      <c r="F7" s="101"/>
      <c r="G7" s="354" t="str">
        <f>U11組合せ!C11</f>
        <v>ＦＣ　ＷＩＬＬＥ</v>
      </c>
      <c r="H7" s="354"/>
      <c r="I7" s="63"/>
      <c r="J7" s="146"/>
      <c r="K7" s="355" t="str">
        <f>U11組合せ!C13</f>
        <v>北押原ＦＣ</v>
      </c>
      <c r="L7" s="355"/>
      <c r="M7" s="63"/>
      <c r="N7" s="146"/>
      <c r="O7" s="356" t="str">
        <f>U11組合せ!C15</f>
        <v>カテット白沢サッカースクール</v>
      </c>
      <c r="P7" s="356"/>
      <c r="Q7" s="146"/>
      <c r="R7" s="357" t="str">
        <f>U11組合せ!C17</f>
        <v>都賀クラブジュニア</v>
      </c>
      <c r="S7" s="357"/>
      <c r="T7" s="63"/>
      <c r="U7" s="146"/>
      <c r="V7" s="354" t="str">
        <f>U11組合せ!C19</f>
        <v>ＧＲＳ足利Ｊｒ．</v>
      </c>
      <c r="W7" s="354"/>
      <c r="X7" s="63"/>
      <c r="Y7" s="146"/>
      <c r="Z7" s="356" t="str">
        <f>U11組合せ!C21</f>
        <v>高根沢西フットボールクラブ</v>
      </c>
      <c r="AA7" s="356"/>
      <c r="AB7" s="63"/>
      <c r="AC7" s="146"/>
      <c r="AD7" s="356" t="str">
        <f>U11組合せ!C23</f>
        <v>エスペランサＭＯＫＡ</v>
      </c>
      <c r="AE7" s="356"/>
    </row>
    <row r="8" spans="1:33" ht="20.100000000000001" customHeight="1">
      <c r="A8" s="1"/>
      <c r="B8" s="1"/>
      <c r="C8" s="353"/>
      <c r="D8" s="353"/>
      <c r="E8" s="63"/>
      <c r="F8" s="101"/>
      <c r="G8" s="354"/>
      <c r="H8" s="354"/>
      <c r="I8" s="63"/>
      <c r="J8" s="146"/>
      <c r="K8" s="355"/>
      <c r="L8" s="355"/>
      <c r="M8" s="63"/>
      <c r="N8" s="146"/>
      <c r="O8" s="356"/>
      <c r="P8" s="356"/>
      <c r="Q8" s="146"/>
      <c r="R8" s="357"/>
      <c r="S8" s="357"/>
      <c r="T8" s="63"/>
      <c r="U8" s="146"/>
      <c r="V8" s="354"/>
      <c r="W8" s="354"/>
      <c r="X8" s="63"/>
      <c r="Y8" s="146"/>
      <c r="Z8" s="356"/>
      <c r="AA8" s="356"/>
      <c r="AB8" s="63"/>
      <c r="AC8" s="146"/>
      <c r="AD8" s="356"/>
      <c r="AE8" s="356"/>
    </row>
    <row r="9" spans="1:33" ht="20.100000000000001" customHeight="1">
      <c r="A9" s="1"/>
      <c r="B9" s="1"/>
      <c r="C9" s="353"/>
      <c r="D9" s="353"/>
      <c r="E9" s="63"/>
      <c r="F9" s="101"/>
      <c r="G9" s="354"/>
      <c r="H9" s="354"/>
      <c r="I9" s="63"/>
      <c r="J9" s="146"/>
      <c r="K9" s="355"/>
      <c r="L9" s="355"/>
      <c r="M9" s="63"/>
      <c r="N9" s="146"/>
      <c r="O9" s="356"/>
      <c r="P9" s="356"/>
      <c r="Q9" s="146"/>
      <c r="R9" s="357"/>
      <c r="S9" s="357"/>
      <c r="T9" s="63"/>
      <c r="U9" s="146"/>
      <c r="V9" s="354"/>
      <c r="W9" s="354"/>
      <c r="X9" s="63"/>
      <c r="Y9" s="146"/>
      <c r="Z9" s="356"/>
      <c r="AA9" s="356"/>
      <c r="AB9" s="63"/>
      <c r="AC9" s="146"/>
      <c r="AD9" s="356"/>
      <c r="AE9" s="356"/>
    </row>
    <row r="10" spans="1:33" ht="19.5" customHeight="1">
      <c r="A10" s="1"/>
      <c r="B10" s="1"/>
      <c r="C10" s="353"/>
      <c r="D10" s="353"/>
      <c r="E10" s="63"/>
      <c r="F10" s="101"/>
      <c r="G10" s="354"/>
      <c r="H10" s="354"/>
      <c r="I10" s="63"/>
      <c r="J10" s="146"/>
      <c r="K10" s="355"/>
      <c r="L10" s="355"/>
      <c r="M10" s="63"/>
      <c r="N10" s="146"/>
      <c r="O10" s="356"/>
      <c r="P10" s="356"/>
      <c r="Q10" s="146"/>
      <c r="R10" s="357"/>
      <c r="S10" s="357"/>
      <c r="T10" s="63"/>
      <c r="U10" s="146"/>
      <c r="V10" s="354"/>
      <c r="W10" s="354"/>
      <c r="X10" s="63"/>
      <c r="Y10" s="146"/>
      <c r="Z10" s="356"/>
      <c r="AA10" s="356"/>
      <c r="AB10" s="63"/>
      <c r="AC10" s="146"/>
      <c r="AD10" s="356"/>
      <c r="AE10" s="356"/>
    </row>
    <row r="11" spans="1:33" ht="20.100000000000001" customHeight="1">
      <c r="A11" s="1"/>
      <c r="B11" s="1"/>
      <c r="C11" s="353"/>
      <c r="D11" s="353"/>
      <c r="E11" s="63"/>
      <c r="F11" s="101"/>
      <c r="G11" s="354"/>
      <c r="H11" s="354"/>
      <c r="I11" s="63"/>
      <c r="J11" s="146"/>
      <c r="K11" s="355"/>
      <c r="L11" s="355"/>
      <c r="M11" s="63"/>
      <c r="N11" s="146"/>
      <c r="O11" s="356"/>
      <c r="P11" s="356"/>
      <c r="Q11" s="146"/>
      <c r="R11" s="357"/>
      <c r="S11" s="357"/>
      <c r="T11" s="63"/>
      <c r="U11" s="146"/>
      <c r="V11" s="354"/>
      <c r="W11" s="354"/>
      <c r="X11" s="63"/>
      <c r="Y11" s="146"/>
      <c r="Z11" s="356"/>
      <c r="AA11" s="356"/>
      <c r="AB11" s="63"/>
      <c r="AC11" s="146"/>
      <c r="AD11" s="356"/>
      <c r="AE11" s="356"/>
    </row>
    <row r="12" spans="1:33" ht="20.100000000000001" customHeight="1">
      <c r="A12" s="1"/>
      <c r="B12" s="1"/>
      <c r="C12" s="353"/>
      <c r="D12" s="353"/>
      <c r="E12" s="63"/>
      <c r="F12" s="101"/>
      <c r="G12" s="354"/>
      <c r="H12" s="354"/>
      <c r="I12" s="63"/>
      <c r="J12" s="146"/>
      <c r="K12" s="355"/>
      <c r="L12" s="355"/>
      <c r="M12" s="63"/>
      <c r="N12" s="146"/>
      <c r="O12" s="356"/>
      <c r="P12" s="356"/>
      <c r="Q12" s="146"/>
      <c r="R12" s="357"/>
      <c r="S12" s="357"/>
      <c r="T12" s="63"/>
      <c r="U12" s="146"/>
      <c r="V12" s="354"/>
      <c r="W12" s="354"/>
      <c r="X12" s="63"/>
      <c r="Y12" s="146"/>
      <c r="Z12" s="356"/>
      <c r="AA12" s="356"/>
      <c r="AB12" s="63"/>
      <c r="AC12" s="146"/>
      <c r="AD12" s="356"/>
      <c r="AE12" s="356"/>
    </row>
    <row r="13" spans="1:33" ht="20.100000000000001" customHeight="1">
      <c r="A13" s="1"/>
      <c r="B13" s="1"/>
      <c r="C13" s="353"/>
      <c r="D13" s="353"/>
      <c r="E13" s="63"/>
      <c r="F13" s="101"/>
      <c r="G13" s="354"/>
      <c r="H13" s="354"/>
      <c r="I13" s="63"/>
      <c r="J13" s="146"/>
      <c r="K13" s="355"/>
      <c r="L13" s="355"/>
      <c r="M13" s="63"/>
      <c r="N13" s="146"/>
      <c r="O13" s="356"/>
      <c r="P13" s="356"/>
      <c r="Q13" s="146"/>
      <c r="R13" s="357"/>
      <c r="S13" s="357"/>
      <c r="T13" s="63"/>
      <c r="U13" s="146"/>
      <c r="V13" s="354"/>
      <c r="W13" s="354"/>
      <c r="X13" s="63"/>
      <c r="Y13" s="146"/>
      <c r="Z13" s="356"/>
      <c r="AA13" s="356"/>
      <c r="AB13" s="63"/>
      <c r="AC13" s="146"/>
      <c r="AD13" s="356"/>
      <c r="AE13" s="356"/>
    </row>
    <row r="14" spans="1:33" ht="19.5" customHeight="1">
      <c r="A14" s="1"/>
      <c r="B14" s="1"/>
      <c r="C14" s="353"/>
      <c r="D14" s="353"/>
      <c r="E14" s="63"/>
      <c r="F14" s="101"/>
      <c r="G14" s="354"/>
      <c r="H14" s="354"/>
      <c r="I14" s="63"/>
      <c r="J14" s="146"/>
      <c r="K14" s="355"/>
      <c r="L14" s="355"/>
      <c r="M14" s="63"/>
      <c r="N14" s="146"/>
      <c r="O14" s="356"/>
      <c r="P14" s="356"/>
      <c r="Q14" s="146"/>
      <c r="R14" s="357"/>
      <c r="S14" s="357"/>
      <c r="T14" s="63"/>
      <c r="U14" s="146"/>
      <c r="V14" s="354"/>
      <c r="W14" s="354"/>
      <c r="X14" s="63"/>
      <c r="Y14" s="146"/>
      <c r="Z14" s="356"/>
      <c r="AA14" s="356"/>
      <c r="AB14" s="63"/>
      <c r="AC14" s="146"/>
      <c r="AD14" s="356"/>
      <c r="AE14" s="356"/>
    </row>
    <row r="15" spans="1:33" ht="19.2">
      <c r="B15" s="60" t="s">
        <v>185</v>
      </c>
      <c r="D15" s="6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B16" s="337" t="s">
        <v>201</v>
      </c>
      <c r="C16" s="337" t="s">
        <v>1</v>
      </c>
      <c r="D16" s="350">
        <v>0.375</v>
      </c>
      <c r="E16" s="350"/>
      <c r="F16" s="350"/>
      <c r="G16" s="351" t="str">
        <f>C7</f>
        <v>Ｆ．Ｃ．栃木ジュニア</v>
      </c>
      <c r="H16" s="351"/>
      <c r="I16" s="351"/>
      <c r="J16" s="351"/>
      <c r="K16" s="351"/>
      <c r="L16" s="351"/>
      <c r="M16" s="351"/>
      <c r="N16" s="360">
        <f>P16+P17</f>
        <v>2</v>
      </c>
      <c r="O16" s="349" t="s">
        <v>186</v>
      </c>
      <c r="P16" s="192">
        <v>0</v>
      </c>
      <c r="Q16" s="193" t="s">
        <v>36</v>
      </c>
      <c r="R16" s="192">
        <v>0</v>
      </c>
      <c r="S16" s="349" t="s">
        <v>188</v>
      </c>
      <c r="T16" s="360">
        <f>R16+R17</f>
        <v>0</v>
      </c>
      <c r="U16" s="345" t="str">
        <f>G7</f>
        <v>ＦＣ　ＷＩＬＬＥ</v>
      </c>
      <c r="V16" s="345"/>
      <c r="W16" s="345"/>
      <c r="X16" s="345"/>
      <c r="Y16" s="345"/>
      <c r="Z16" s="345"/>
      <c r="AA16" s="345"/>
      <c r="AB16" s="359"/>
      <c r="AC16" s="342" t="s">
        <v>202</v>
      </c>
      <c r="AD16" s="342" t="s">
        <v>203</v>
      </c>
      <c r="AE16" s="342" t="s">
        <v>204</v>
      </c>
      <c r="AF16" s="342">
        <v>8</v>
      </c>
      <c r="AG16" s="352"/>
    </row>
    <row r="17" spans="2:33" ht="18" customHeight="1">
      <c r="B17" s="337"/>
      <c r="C17" s="337"/>
      <c r="D17" s="350"/>
      <c r="E17" s="350"/>
      <c r="F17" s="350"/>
      <c r="G17" s="351"/>
      <c r="H17" s="351"/>
      <c r="I17" s="351"/>
      <c r="J17" s="351"/>
      <c r="K17" s="351"/>
      <c r="L17" s="351"/>
      <c r="M17" s="351"/>
      <c r="N17" s="360"/>
      <c r="O17" s="349"/>
      <c r="P17" s="192">
        <v>2</v>
      </c>
      <c r="Q17" s="193" t="s">
        <v>36</v>
      </c>
      <c r="R17" s="192">
        <v>0</v>
      </c>
      <c r="S17" s="349"/>
      <c r="T17" s="360"/>
      <c r="U17" s="345"/>
      <c r="V17" s="345"/>
      <c r="W17" s="345"/>
      <c r="X17" s="345"/>
      <c r="Y17" s="345"/>
      <c r="Z17" s="345"/>
      <c r="AA17" s="345"/>
      <c r="AB17" s="359"/>
      <c r="AC17" s="342"/>
      <c r="AD17" s="342"/>
      <c r="AE17" s="342"/>
      <c r="AF17" s="342"/>
      <c r="AG17" s="352"/>
    </row>
    <row r="18" spans="2:33" ht="18" customHeight="1">
      <c r="B18" s="337" t="s">
        <v>195</v>
      </c>
      <c r="C18" s="337" t="s">
        <v>1</v>
      </c>
      <c r="D18" s="350">
        <v>0.375</v>
      </c>
      <c r="E18" s="350"/>
      <c r="F18" s="350"/>
      <c r="G18" s="361" t="str">
        <f>K7</f>
        <v>北押原ＦＣ</v>
      </c>
      <c r="H18" s="361"/>
      <c r="I18" s="361"/>
      <c r="J18" s="361"/>
      <c r="K18" s="361"/>
      <c r="L18" s="361"/>
      <c r="M18" s="361"/>
      <c r="N18" s="360">
        <f>P18+P19</f>
        <v>1</v>
      </c>
      <c r="O18" s="349" t="s">
        <v>186</v>
      </c>
      <c r="P18" s="192">
        <v>0</v>
      </c>
      <c r="Q18" s="193" t="s">
        <v>36</v>
      </c>
      <c r="R18" s="192">
        <v>1</v>
      </c>
      <c r="S18" s="349" t="s">
        <v>188</v>
      </c>
      <c r="T18" s="360">
        <f>R18+R19</f>
        <v>1</v>
      </c>
      <c r="U18" s="358" t="str">
        <f>O7</f>
        <v>カテット白沢サッカースクール</v>
      </c>
      <c r="V18" s="358"/>
      <c r="W18" s="358"/>
      <c r="X18" s="358"/>
      <c r="Y18" s="358"/>
      <c r="Z18" s="358"/>
      <c r="AA18" s="358"/>
      <c r="AB18" s="359"/>
      <c r="AC18" s="342" t="s">
        <v>205</v>
      </c>
      <c r="AD18" s="342" t="s">
        <v>204</v>
      </c>
      <c r="AE18" s="342" t="s">
        <v>203</v>
      </c>
      <c r="AF18" s="342">
        <v>5</v>
      </c>
      <c r="AG18" s="352"/>
    </row>
    <row r="19" spans="2:33" ht="18" customHeight="1">
      <c r="B19" s="337"/>
      <c r="C19" s="337"/>
      <c r="D19" s="350"/>
      <c r="E19" s="350"/>
      <c r="F19" s="350"/>
      <c r="G19" s="361"/>
      <c r="H19" s="361"/>
      <c r="I19" s="361"/>
      <c r="J19" s="361"/>
      <c r="K19" s="361"/>
      <c r="L19" s="361"/>
      <c r="M19" s="361"/>
      <c r="N19" s="360"/>
      <c r="O19" s="349"/>
      <c r="P19" s="192">
        <v>1</v>
      </c>
      <c r="Q19" s="193" t="s">
        <v>36</v>
      </c>
      <c r="R19" s="192">
        <v>0</v>
      </c>
      <c r="S19" s="349"/>
      <c r="T19" s="360"/>
      <c r="U19" s="358"/>
      <c r="V19" s="358"/>
      <c r="W19" s="358"/>
      <c r="X19" s="358"/>
      <c r="Y19" s="358"/>
      <c r="Z19" s="358"/>
      <c r="AA19" s="358"/>
      <c r="AB19" s="359"/>
      <c r="AC19" s="342"/>
      <c r="AD19" s="342"/>
      <c r="AE19" s="342"/>
      <c r="AF19" s="342"/>
      <c r="AG19" s="352"/>
    </row>
    <row r="20" spans="2:33" ht="18" customHeight="1">
      <c r="B20" s="337" t="s">
        <v>201</v>
      </c>
      <c r="C20" s="337" t="s">
        <v>2</v>
      </c>
      <c r="D20" s="350">
        <v>0.40277777777777773</v>
      </c>
      <c r="E20" s="350"/>
      <c r="F20" s="350"/>
      <c r="G20" s="361" t="str">
        <f>R7</f>
        <v>都賀クラブジュニア</v>
      </c>
      <c r="H20" s="361"/>
      <c r="I20" s="361"/>
      <c r="J20" s="361"/>
      <c r="K20" s="361"/>
      <c r="L20" s="361"/>
      <c r="M20" s="361"/>
      <c r="N20" s="360">
        <f>P20+P21</f>
        <v>0</v>
      </c>
      <c r="O20" s="349" t="s">
        <v>186</v>
      </c>
      <c r="P20" s="192">
        <v>0</v>
      </c>
      <c r="Q20" s="193" t="s">
        <v>36</v>
      </c>
      <c r="R20" s="192">
        <v>0</v>
      </c>
      <c r="S20" s="349" t="s">
        <v>188</v>
      </c>
      <c r="T20" s="360">
        <f>R20+R21</f>
        <v>0</v>
      </c>
      <c r="U20" s="361" t="str">
        <f>V7</f>
        <v>ＧＲＳ足利Ｊｒ．</v>
      </c>
      <c r="V20" s="361"/>
      <c r="W20" s="361"/>
      <c r="X20" s="361"/>
      <c r="Y20" s="361"/>
      <c r="Z20" s="361"/>
      <c r="AA20" s="361"/>
      <c r="AB20" s="359"/>
      <c r="AC20" s="342" t="s">
        <v>206</v>
      </c>
      <c r="AD20" s="342" t="s">
        <v>207</v>
      </c>
      <c r="AE20" s="342" t="s">
        <v>208</v>
      </c>
      <c r="AF20" s="342">
        <v>4</v>
      </c>
      <c r="AG20" s="352"/>
    </row>
    <row r="21" spans="2:33" ht="18" customHeight="1">
      <c r="B21" s="337"/>
      <c r="C21" s="337"/>
      <c r="D21" s="350"/>
      <c r="E21" s="350"/>
      <c r="F21" s="350"/>
      <c r="G21" s="361"/>
      <c r="H21" s="361"/>
      <c r="I21" s="361"/>
      <c r="J21" s="361"/>
      <c r="K21" s="361"/>
      <c r="L21" s="361"/>
      <c r="M21" s="361"/>
      <c r="N21" s="360"/>
      <c r="O21" s="349"/>
      <c r="P21" s="192">
        <v>0</v>
      </c>
      <c r="Q21" s="193" t="s">
        <v>36</v>
      </c>
      <c r="R21" s="192">
        <v>0</v>
      </c>
      <c r="S21" s="349"/>
      <c r="T21" s="360"/>
      <c r="U21" s="361"/>
      <c r="V21" s="361"/>
      <c r="W21" s="361"/>
      <c r="X21" s="361"/>
      <c r="Y21" s="361"/>
      <c r="Z21" s="361"/>
      <c r="AA21" s="361"/>
      <c r="AB21" s="359"/>
      <c r="AC21" s="342"/>
      <c r="AD21" s="342"/>
      <c r="AE21" s="342"/>
      <c r="AF21" s="342"/>
      <c r="AG21" s="352"/>
    </row>
    <row r="22" spans="2:33" ht="18" customHeight="1">
      <c r="B22" s="337" t="s">
        <v>195</v>
      </c>
      <c r="C22" s="337" t="s">
        <v>2</v>
      </c>
      <c r="D22" s="350">
        <v>0.40277777777777773</v>
      </c>
      <c r="E22" s="350"/>
      <c r="F22" s="350"/>
      <c r="G22" s="358" t="str">
        <f>Z7</f>
        <v>高根沢西フットボールクラブ</v>
      </c>
      <c r="H22" s="358"/>
      <c r="I22" s="358"/>
      <c r="J22" s="358"/>
      <c r="K22" s="358"/>
      <c r="L22" s="358"/>
      <c r="M22" s="358"/>
      <c r="N22" s="360">
        <f>P22+P23</f>
        <v>0</v>
      </c>
      <c r="O22" s="349" t="s">
        <v>186</v>
      </c>
      <c r="P22" s="192">
        <v>0</v>
      </c>
      <c r="Q22" s="193" t="s">
        <v>36</v>
      </c>
      <c r="R22" s="192">
        <v>0</v>
      </c>
      <c r="S22" s="349" t="s">
        <v>188</v>
      </c>
      <c r="T22" s="360">
        <f>R22+R23</f>
        <v>0</v>
      </c>
      <c r="U22" s="361" t="str">
        <f>AD7</f>
        <v>エスペランサＭＯＫＡ</v>
      </c>
      <c r="V22" s="361"/>
      <c r="W22" s="361"/>
      <c r="X22" s="361"/>
      <c r="Y22" s="361"/>
      <c r="Z22" s="361"/>
      <c r="AA22" s="361"/>
      <c r="AB22" s="359"/>
      <c r="AC22" s="342" t="s">
        <v>209</v>
      </c>
      <c r="AD22" s="342" t="s">
        <v>208</v>
      </c>
      <c r="AE22" s="342" t="s">
        <v>207</v>
      </c>
      <c r="AF22" s="342">
        <v>1</v>
      </c>
      <c r="AG22" s="352"/>
    </row>
    <row r="23" spans="2:33" ht="18" customHeight="1">
      <c r="B23" s="337"/>
      <c r="C23" s="337"/>
      <c r="D23" s="350"/>
      <c r="E23" s="350"/>
      <c r="F23" s="350"/>
      <c r="G23" s="358"/>
      <c r="H23" s="358"/>
      <c r="I23" s="358"/>
      <c r="J23" s="358"/>
      <c r="K23" s="358"/>
      <c r="L23" s="358"/>
      <c r="M23" s="358"/>
      <c r="N23" s="360"/>
      <c r="O23" s="349"/>
      <c r="P23" s="192">
        <v>0</v>
      </c>
      <c r="Q23" s="193" t="s">
        <v>36</v>
      </c>
      <c r="R23" s="192">
        <v>0</v>
      </c>
      <c r="S23" s="349"/>
      <c r="T23" s="360"/>
      <c r="U23" s="361"/>
      <c r="V23" s="361"/>
      <c r="W23" s="361"/>
      <c r="X23" s="361"/>
      <c r="Y23" s="361"/>
      <c r="Z23" s="361"/>
      <c r="AA23" s="361"/>
      <c r="AB23" s="359"/>
      <c r="AC23" s="342"/>
      <c r="AD23" s="342"/>
      <c r="AE23" s="342"/>
      <c r="AF23" s="342"/>
      <c r="AG23" s="352"/>
    </row>
    <row r="24" spans="2:33" ht="18" customHeight="1">
      <c r="B24" s="337" t="s">
        <v>201</v>
      </c>
      <c r="C24" s="337" t="s">
        <v>3</v>
      </c>
      <c r="D24" s="350">
        <v>0.43055555555555558</v>
      </c>
      <c r="E24" s="350"/>
      <c r="F24" s="350"/>
      <c r="G24" s="351" t="str">
        <f>C7</f>
        <v>Ｆ．Ｃ．栃木ジュニア</v>
      </c>
      <c r="H24" s="351"/>
      <c r="I24" s="351"/>
      <c r="J24" s="351"/>
      <c r="K24" s="351"/>
      <c r="L24" s="351"/>
      <c r="M24" s="351"/>
      <c r="N24" s="360">
        <f>P24+P25</f>
        <v>3</v>
      </c>
      <c r="O24" s="349" t="s">
        <v>186</v>
      </c>
      <c r="P24" s="192">
        <v>2</v>
      </c>
      <c r="Q24" s="193" t="s">
        <v>36</v>
      </c>
      <c r="R24" s="192">
        <v>0</v>
      </c>
      <c r="S24" s="349" t="s">
        <v>188</v>
      </c>
      <c r="T24" s="360">
        <f>R24+R25</f>
        <v>0</v>
      </c>
      <c r="U24" s="345" t="str">
        <f>K7</f>
        <v>北押原ＦＣ</v>
      </c>
      <c r="V24" s="345"/>
      <c r="W24" s="345"/>
      <c r="X24" s="345"/>
      <c r="Y24" s="345"/>
      <c r="Z24" s="345"/>
      <c r="AA24" s="345"/>
      <c r="AB24" s="359"/>
      <c r="AC24" s="342" t="s">
        <v>203</v>
      </c>
      <c r="AD24" s="342" t="s">
        <v>202</v>
      </c>
      <c r="AE24" s="342" t="s">
        <v>205</v>
      </c>
      <c r="AF24" s="342">
        <v>7</v>
      </c>
      <c r="AG24" s="352"/>
    </row>
    <row r="25" spans="2:33" ht="18" customHeight="1">
      <c r="B25" s="337"/>
      <c r="C25" s="337"/>
      <c r="D25" s="350"/>
      <c r="E25" s="350"/>
      <c r="F25" s="350"/>
      <c r="G25" s="351"/>
      <c r="H25" s="351"/>
      <c r="I25" s="351"/>
      <c r="J25" s="351"/>
      <c r="K25" s="351"/>
      <c r="L25" s="351"/>
      <c r="M25" s="351"/>
      <c r="N25" s="360"/>
      <c r="O25" s="349"/>
      <c r="P25" s="192">
        <v>1</v>
      </c>
      <c r="Q25" s="193" t="s">
        <v>36</v>
      </c>
      <c r="R25" s="192">
        <v>0</v>
      </c>
      <c r="S25" s="349"/>
      <c r="T25" s="360"/>
      <c r="U25" s="345"/>
      <c r="V25" s="345"/>
      <c r="W25" s="345"/>
      <c r="X25" s="345"/>
      <c r="Y25" s="345"/>
      <c r="Z25" s="345"/>
      <c r="AA25" s="345"/>
      <c r="AB25" s="359"/>
      <c r="AC25" s="342"/>
      <c r="AD25" s="342"/>
      <c r="AE25" s="342"/>
      <c r="AF25" s="342"/>
      <c r="AG25" s="352"/>
    </row>
    <row r="26" spans="2:33" ht="18" customHeight="1">
      <c r="B26" s="337" t="s">
        <v>195</v>
      </c>
      <c r="C26" s="337" t="s">
        <v>3</v>
      </c>
      <c r="D26" s="350">
        <v>0.43055555555555558</v>
      </c>
      <c r="E26" s="350"/>
      <c r="F26" s="350"/>
      <c r="G26" s="345" t="str">
        <f>G7</f>
        <v>ＦＣ　ＷＩＬＬＥ</v>
      </c>
      <c r="H26" s="345"/>
      <c r="I26" s="345"/>
      <c r="J26" s="345"/>
      <c r="K26" s="345"/>
      <c r="L26" s="345"/>
      <c r="M26" s="345"/>
      <c r="N26" s="360">
        <f>P26+P27</f>
        <v>0</v>
      </c>
      <c r="O26" s="349" t="s">
        <v>186</v>
      </c>
      <c r="P26" s="192">
        <v>0</v>
      </c>
      <c r="Q26" s="193" t="s">
        <v>36</v>
      </c>
      <c r="R26" s="192">
        <v>3</v>
      </c>
      <c r="S26" s="349" t="s">
        <v>188</v>
      </c>
      <c r="T26" s="360">
        <f>R26+R27</f>
        <v>4</v>
      </c>
      <c r="U26" s="362" t="str">
        <f>O7</f>
        <v>カテット白沢サッカースクール</v>
      </c>
      <c r="V26" s="362"/>
      <c r="W26" s="362"/>
      <c r="X26" s="362"/>
      <c r="Y26" s="362"/>
      <c r="Z26" s="362"/>
      <c r="AA26" s="362"/>
      <c r="AB26" s="359"/>
      <c r="AC26" s="342" t="s">
        <v>204</v>
      </c>
      <c r="AD26" s="342" t="s">
        <v>205</v>
      </c>
      <c r="AE26" s="342" t="s">
        <v>202</v>
      </c>
      <c r="AF26" s="342">
        <v>6</v>
      </c>
      <c r="AG26" s="352"/>
    </row>
    <row r="27" spans="2:33" ht="18" customHeight="1">
      <c r="B27" s="337"/>
      <c r="C27" s="337"/>
      <c r="D27" s="350"/>
      <c r="E27" s="350"/>
      <c r="F27" s="350"/>
      <c r="G27" s="345"/>
      <c r="H27" s="345"/>
      <c r="I27" s="345"/>
      <c r="J27" s="345"/>
      <c r="K27" s="345"/>
      <c r="L27" s="345"/>
      <c r="M27" s="345"/>
      <c r="N27" s="360"/>
      <c r="O27" s="349"/>
      <c r="P27" s="192">
        <v>0</v>
      </c>
      <c r="Q27" s="193" t="s">
        <v>36</v>
      </c>
      <c r="R27" s="192">
        <v>1</v>
      </c>
      <c r="S27" s="349"/>
      <c r="T27" s="360"/>
      <c r="U27" s="362"/>
      <c r="V27" s="362"/>
      <c r="W27" s="362"/>
      <c r="X27" s="362"/>
      <c r="Y27" s="362"/>
      <c r="Z27" s="362"/>
      <c r="AA27" s="362"/>
      <c r="AB27" s="359"/>
      <c r="AC27" s="342"/>
      <c r="AD27" s="342"/>
      <c r="AE27" s="342"/>
      <c r="AF27" s="342"/>
      <c r="AG27" s="352"/>
    </row>
    <row r="28" spans="2:33" ht="18" customHeight="1">
      <c r="B28" s="337" t="s">
        <v>201</v>
      </c>
      <c r="C28" s="337" t="s">
        <v>4</v>
      </c>
      <c r="D28" s="350">
        <v>0.45833333333333331</v>
      </c>
      <c r="E28" s="350"/>
      <c r="F28" s="350"/>
      <c r="G28" s="361" t="str">
        <f>R7</f>
        <v>都賀クラブジュニア</v>
      </c>
      <c r="H28" s="361"/>
      <c r="I28" s="361"/>
      <c r="J28" s="361"/>
      <c r="K28" s="361"/>
      <c r="L28" s="361"/>
      <c r="M28" s="361"/>
      <c r="N28" s="360">
        <f>P28+P29</f>
        <v>0</v>
      </c>
      <c r="O28" s="349" t="s">
        <v>186</v>
      </c>
      <c r="P28" s="192">
        <v>0</v>
      </c>
      <c r="Q28" s="193" t="s">
        <v>36</v>
      </c>
      <c r="R28" s="192">
        <v>0</v>
      </c>
      <c r="S28" s="349" t="s">
        <v>188</v>
      </c>
      <c r="T28" s="360">
        <f>R28+R29</f>
        <v>0</v>
      </c>
      <c r="U28" s="358" t="str">
        <f>Z7</f>
        <v>高根沢西フットボールクラブ</v>
      </c>
      <c r="V28" s="358"/>
      <c r="W28" s="358"/>
      <c r="X28" s="358"/>
      <c r="Y28" s="358"/>
      <c r="Z28" s="358"/>
      <c r="AA28" s="358"/>
      <c r="AB28" s="359"/>
      <c r="AC28" s="342" t="s">
        <v>207</v>
      </c>
      <c r="AD28" s="342" t="s">
        <v>206</v>
      </c>
      <c r="AE28" s="342" t="s">
        <v>209</v>
      </c>
      <c r="AF28" s="342">
        <v>3</v>
      </c>
      <c r="AG28" s="352"/>
    </row>
    <row r="29" spans="2:33" ht="18" customHeight="1">
      <c r="B29" s="337"/>
      <c r="C29" s="337"/>
      <c r="D29" s="350"/>
      <c r="E29" s="350"/>
      <c r="F29" s="350"/>
      <c r="G29" s="361"/>
      <c r="H29" s="361"/>
      <c r="I29" s="361"/>
      <c r="J29" s="361"/>
      <c r="K29" s="361"/>
      <c r="L29" s="361"/>
      <c r="M29" s="361"/>
      <c r="N29" s="360"/>
      <c r="O29" s="349"/>
      <c r="P29" s="192">
        <v>0</v>
      </c>
      <c r="Q29" s="193" t="s">
        <v>36</v>
      </c>
      <c r="R29" s="192">
        <v>0</v>
      </c>
      <c r="S29" s="349"/>
      <c r="T29" s="360"/>
      <c r="U29" s="358"/>
      <c r="V29" s="358"/>
      <c r="W29" s="358"/>
      <c r="X29" s="358"/>
      <c r="Y29" s="358"/>
      <c r="Z29" s="358"/>
      <c r="AA29" s="358"/>
      <c r="AB29" s="359"/>
      <c r="AC29" s="342"/>
      <c r="AD29" s="342"/>
      <c r="AE29" s="342"/>
      <c r="AF29" s="342"/>
      <c r="AG29" s="352"/>
    </row>
    <row r="30" spans="2:33" ht="18" customHeight="1">
      <c r="B30" s="337" t="s">
        <v>195</v>
      </c>
      <c r="C30" s="337" t="s">
        <v>4</v>
      </c>
      <c r="D30" s="350">
        <v>0.45833333333333331</v>
      </c>
      <c r="E30" s="350"/>
      <c r="F30" s="350"/>
      <c r="G30" s="351" t="str">
        <f>V7</f>
        <v>ＧＲＳ足利Ｊｒ．</v>
      </c>
      <c r="H30" s="351"/>
      <c r="I30" s="351"/>
      <c r="J30" s="351"/>
      <c r="K30" s="351"/>
      <c r="L30" s="351"/>
      <c r="M30" s="351"/>
      <c r="N30" s="360">
        <f>P30+P31</f>
        <v>4</v>
      </c>
      <c r="O30" s="349" t="s">
        <v>186</v>
      </c>
      <c r="P30" s="192">
        <v>2</v>
      </c>
      <c r="Q30" s="193" t="s">
        <v>36</v>
      </c>
      <c r="R30" s="192">
        <v>0</v>
      </c>
      <c r="S30" s="349" t="s">
        <v>188</v>
      </c>
      <c r="T30" s="360">
        <f>R30+R31</f>
        <v>0</v>
      </c>
      <c r="U30" s="345" t="str">
        <f>AD7</f>
        <v>エスペランサＭＯＫＡ</v>
      </c>
      <c r="V30" s="345"/>
      <c r="W30" s="345"/>
      <c r="X30" s="345"/>
      <c r="Y30" s="345"/>
      <c r="Z30" s="345"/>
      <c r="AA30" s="345"/>
      <c r="AB30" s="359"/>
      <c r="AC30" s="342" t="s">
        <v>208</v>
      </c>
      <c r="AD30" s="342" t="s">
        <v>209</v>
      </c>
      <c r="AE30" s="342" t="s">
        <v>206</v>
      </c>
      <c r="AF30" s="342">
        <v>2</v>
      </c>
      <c r="AG30" s="352"/>
    </row>
    <row r="31" spans="2:33" ht="18" customHeight="1">
      <c r="B31" s="337"/>
      <c r="C31" s="337"/>
      <c r="D31" s="350"/>
      <c r="E31" s="350"/>
      <c r="F31" s="350"/>
      <c r="G31" s="351"/>
      <c r="H31" s="351"/>
      <c r="I31" s="351"/>
      <c r="J31" s="351"/>
      <c r="K31" s="351"/>
      <c r="L31" s="351"/>
      <c r="M31" s="351"/>
      <c r="N31" s="360"/>
      <c r="O31" s="349"/>
      <c r="P31" s="192">
        <v>2</v>
      </c>
      <c r="Q31" s="193" t="s">
        <v>36</v>
      </c>
      <c r="R31" s="192">
        <v>0</v>
      </c>
      <c r="S31" s="349"/>
      <c r="T31" s="360"/>
      <c r="U31" s="345"/>
      <c r="V31" s="345"/>
      <c r="W31" s="345"/>
      <c r="X31" s="345"/>
      <c r="Y31" s="345"/>
      <c r="Z31" s="345"/>
      <c r="AA31" s="345"/>
      <c r="AB31" s="359"/>
      <c r="AC31" s="342"/>
      <c r="AD31" s="342"/>
      <c r="AE31" s="342"/>
      <c r="AF31" s="342"/>
      <c r="AG31" s="352"/>
    </row>
    <row r="32" spans="2:33" ht="18" customHeight="1">
      <c r="B32" s="337" t="s">
        <v>201</v>
      </c>
      <c r="C32" s="337" t="s">
        <v>5</v>
      </c>
      <c r="D32" s="350">
        <v>0.4861111111111111</v>
      </c>
      <c r="E32" s="350"/>
      <c r="F32" s="350"/>
      <c r="G32" s="351" t="str">
        <f>C7</f>
        <v>Ｆ．Ｃ．栃木ジュニア</v>
      </c>
      <c r="H32" s="351"/>
      <c r="I32" s="351"/>
      <c r="J32" s="351"/>
      <c r="K32" s="351"/>
      <c r="L32" s="351"/>
      <c r="M32" s="351"/>
      <c r="N32" s="360">
        <f>P32+P33</f>
        <v>2</v>
      </c>
      <c r="O32" s="349" t="s">
        <v>186</v>
      </c>
      <c r="P32" s="192">
        <v>0</v>
      </c>
      <c r="Q32" s="193" t="s">
        <v>36</v>
      </c>
      <c r="R32" s="192">
        <v>0</v>
      </c>
      <c r="S32" s="349" t="s">
        <v>188</v>
      </c>
      <c r="T32" s="360">
        <f>R32+R33</f>
        <v>0</v>
      </c>
      <c r="U32" s="346" t="str">
        <f>O7</f>
        <v>カテット白沢サッカースクール</v>
      </c>
      <c r="V32" s="346"/>
      <c r="W32" s="346"/>
      <c r="X32" s="346"/>
      <c r="Y32" s="346"/>
      <c r="Z32" s="346"/>
      <c r="AA32" s="346"/>
      <c r="AB32" s="359"/>
      <c r="AC32" s="342" t="s">
        <v>202</v>
      </c>
      <c r="AD32" s="342" t="s">
        <v>203</v>
      </c>
      <c r="AE32" s="342" t="s">
        <v>204</v>
      </c>
      <c r="AF32" s="342">
        <v>8</v>
      </c>
      <c r="AG32" s="352"/>
    </row>
    <row r="33" spans="2:33" ht="18" customHeight="1">
      <c r="B33" s="337"/>
      <c r="C33" s="337"/>
      <c r="D33" s="350"/>
      <c r="E33" s="350"/>
      <c r="F33" s="350"/>
      <c r="G33" s="351"/>
      <c r="H33" s="351"/>
      <c r="I33" s="351"/>
      <c r="J33" s="351"/>
      <c r="K33" s="351"/>
      <c r="L33" s="351"/>
      <c r="M33" s="351"/>
      <c r="N33" s="360"/>
      <c r="O33" s="349"/>
      <c r="P33" s="192">
        <v>2</v>
      </c>
      <c r="Q33" s="193" t="s">
        <v>36</v>
      </c>
      <c r="R33" s="192">
        <v>0</v>
      </c>
      <c r="S33" s="349"/>
      <c r="T33" s="360"/>
      <c r="U33" s="346"/>
      <c r="V33" s="346"/>
      <c r="W33" s="346"/>
      <c r="X33" s="346"/>
      <c r="Y33" s="346"/>
      <c r="Z33" s="346"/>
      <c r="AA33" s="346"/>
      <c r="AB33" s="359"/>
      <c r="AC33" s="342"/>
      <c r="AD33" s="342"/>
      <c r="AE33" s="342"/>
      <c r="AF33" s="342"/>
      <c r="AG33" s="352"/>
    </row>
    <row r="34" spans="2:33" ht="18" customHeight="1">
      <c r="B34" s="337" t="s">
        <v>195</v>
      </c>
      <c r="C34" s="337" t="s">
        <v>5</v>
      </c>
      <c r="D34" s="350">
        <v>0.4861111111111111</v>
      </c>
      <c r="E34" s="350"/>
      <c r="F34" s="350"/>
      <c r="G34" s="345" t="str">
        <f>G7</f>
        <v>ＦＣ　ＷＩＬＬＥ</v>
      </c>
      <c r="H34" s="345"/>
      <c r="I34" s="345"/>
      <c r="J34" s="345"/>
      <c r="K34" s="345"/>
      <c r="L34" s="345"/>
      <c r="M34" s="345"/>
      <c r="N34" s="360">
        <f>P34+P35</f>
        <v>0</v>
      </c>
      <c r="O34" s="349" t="s">
        <v>186</v>
      </c>
      <c r="P34" s="192">
        <v>0</v>
      </c>
      <c r="Q34" s="193" t="s">
        <v>36</v>
      </c>
      <c r="R34" s="192">
        <v>0</v>
      </c>
      <c r="S34" s="349" t="s">
        <v>188</v>
      </c>
      <c r="T34" s="360">
        <f>R34+R35</f>
        <v>2</v>
      </c>
      <c r="U34" s="351" t="str">
        <f>K7</f>
        <v>北押原ＦＣ</v>
      </c>
      <c r="V34" s="351"/>
      <c r="W34" s="351"/>
      <c r="X34" s="351"/>
      <c r="Y34" s="351"/>
      <c r="Z34" s="351"/>
      <c r="AA34" s="351"/>
      <c r="AB34" s="359"/>
      <c r="AC34" s="342" t="s">
        <v>205</v>
      </c>
      <c r="AD34" s="342" t="s">
        <v>204</v>
      </c>
      <c r="AE34" s="342" t="s">
        <v>203</v>
      </c>
      <c r="AF34" s="342">
        <v>5</v>
      </c>
      <c r="AG34" s="352"/>
    </row>
    <row r="35" spans="2:33" ht="18" customHeight="1">
      <c r="B35" s="337"/>
      <c r="C35" s="337"/>
      <c r="D35" s="350"/>
      <c r="E35" s="350"/>
      <c r="F35" s="350"/>
      <c r="G35" s="345"/>
      <c r="H35" s="345"/>
      <c r="I35" s="345"/>
      <c r="J35" s="345"/>
      <c r="K35" s="345"/>
      <c r="L35" s="345"/>
      <c r="M35" s="345"/>
      <c r="N35" s="360"/>
      <c r="O35" s="349"/>
      <c r="P35" s="192">
        <v>0</v>
      </c>
      <c r="Q35" s="193" t="s">
        <v>36</v>
      </c>
      <c r="R35" s="192">
        <v>2</v>
      </c>
      <c r="S35" s="349"/>
      <c r="T35" s="360"/>
      <c r="U35" s="351"/>
      <c r="V35" s="351"/>
      <c r="W35" s="351"/>
      <c r="X35" s="351"/>
      <c r="Y35" s="351"/>
      <c r="Z35" s="351"/>
      <c r="AA35" s="351"/>
      <c r="AB35" s="359"/>
      <c r="AC35" s="342"/>
      <c r="AD35" s="342"/>
      <c r="AE35" s="342"/>
      <c r="AF35" s="342"/>
      <c r="AG35" s="352"/>
    </row>
    <row r="36" spans="2:33" ht="18" customHeight="1">
      <c r="B36" s="337" t="s">
        <v>201</v>
      </c>
      <c r="C36" s="337" t="s">
        <v>0</v>
      </c>
      <c r="D36" s="350">
        <v>0.51388888888888895</v>
      </c>
      <c r="E36" s="350"/>
      <c r="F36" s="350"/>
      <c r="G36" s="351" t="str">
        <f>R7</f>
        <v>都賀クラブジュニア</v>
      </c>
      <c r="H36" s="351"/>
      <c r="I36" s="351"/>
      <c r="J36" s="351"/>
      <c r="K36" s="351"/>
      <c r="L36" s="351"/>
      <c r="M36" s="351"/>
      <c r="N36" s="360">
        <f>P36+P37</f>
        <v>5</v>
      </c>
      <c r="O36" s="349" t="s">
        <v>186</v>
      </c>
      <c r="P36" s="192">
        <v>3</v>
      </c>
      <c r="Q36" s="193" t="s">
        <v>36</v>
      </c>
      <c r="R36" s="192">
        <v>0</v>
      </c>
      <c r="S36" s="349" t="s">
        <v>188</v>
      </c>
      <c r="T36" s="360">
        <f>R36+R37</f>
        <v>0</v>
      </c>
      <c r="U36" s="345" t="str">
        <f>AD7</f>
        <v>エスペランサＭＯＫＡ</v>
      </c>
      <c r="V36" s="345"/>
      <c r="W36" s="345"/>
      <c r="X36" s="345"/>
      <c r="Y36" s="345"/>
      <c r="Z36" s="345"/>
      <c r="AA36" s="345"/>
      <c r="AB36" s="359"/>
      <c r="AC36" s="342" t="s">
        <v>206</v>
      </c>
      <c r="AD36" s="342" t="s">
        <v>207</v>
      </c>
      <c r="AE36" s="342" t="s">
        <v>208</v>
      </c>
      <c r="AF36" s="342">
        <v>4</v>
      </c>
      <c r="AG36" s="352"/>
    </row>
    <row r="37" spans="2:33" ht="18" customHeight="1">
      <c r="B37" s="337"/>
      <c r="C37" s="337"/>
      <c r="D37" s="350"/>
      <c r="E37" s="350"/>
      <c r="F37" s="350"/>
      <c r="G37" s="351"/>
      <c r="H37" s="351"/>
      <c r="I37" s="351"/>
      <c r="J37" s="351"/>
      <c r="K37" s="351"/>
      <c r="L37" s="351"/>
      <c r="M37" s="351"/>
      <c r="N37" s="360"/>
      <c r="O37" s="349"/>
      <c r="P37" s="192">
        <v>2</v>
      </c>
      <c r="Q37" s="193" t="s">
        <v>36</v>
      </c>
      <c r="R37" s="192">
        <v>0</v>
      </c>
      <c r="S37" s="349"/>
      <c r="T37" s="360"/>
      <c r="U37" s="345"/>
      <c r="V37" s="345"/>
      <c r="W37" s="345"/>
      <c r="X37" s="345"/>
      <c r="Y37" s="345"/>
      <c r="Z37" s="345"/>
      <c r="AA37" s="345"/>
      <c r="AB37" s="359"/>
      <c r="AC37" s="342"/>
      <c r="AD37" s="342"/>
      <c r="AE37" s="342"/>
      <c r="AF37" s="342"/>
      <c r="AG37" s="352"/>
    </row>
    <row r="38" spans="2:33" ht="18" customHeight="1">
      <c r="B38" s="337" t="s">
        <v>195</v>
      </c>
      <c r="C38" s="337" t="s">
        <v>0</v>
      </c>
      <c r="D38" s="350">
        <v>0.51388888888888895</v>
      </c>
      <c r="E38" s="350"/>
      <c r="F38" s="350"/>
      <c r="G38" s="361" t="str">
        <f>V7</f>
        <v>ＧＲＳ足利Ｊｒ．</v>
      </c>
      <c r="H38" s="361"/>
      <c r="I38" s="361"/>
      <c r="J38" s="361"/>
      <c r="K38" s="361"/>
      <c r="L38" s="361"/>
      <c r="M38" s="361"/>
      <c r="N38" s="360">
        <f>P38+P39</f>
        <v>0</v>
      </c>
      <c r="O38" s="349" t="s">
        <v>186</v>
      </c>
      <c r="P38" s="192">
        <v>0</v>
      </c>
      <c r="Q38" s="193" t="s">
        <v>36</v>
      </c>
      <c r="R38" s="192">
        <v>0</v>
      </c>
      <c r="S38" s="349" t="s">
        <v>188</v>
      </c>
      <c r="T38" s="360">
        <f>R38+R39</f>
        <v>0</v>
      </c>
      <c r="U38" s="358" t="str">
        <f>Z7</f>
        <v>高根沢西フットボールクラブ</v>
      </c>
      <c r="V38" s="358"/>
      <c r="W38" s="358"/>
      <c r="X38" s="358"/>
      <c r="Y38" s="358"/>
      <c r="Z38" s="358"/>
      <c r="AA38" s="358"/>
      <c r="AB38" s="359"/>
      <c r="AC38" s="342" t="s">
        <v>209</v>
      </c>
      <c r="AD38" s="342" t="s">
        <v>208</v>
      </c>
      <c r="AE38" s="342" t="s">
        <v>207</v>
      </c>
      <c r="AF38" s="342">
        <v>1</v>
      </c>
      <c r="AG38" s="352"/>
    </row>
    <row r="39" spans="2:33" ht="18" customHeight="1">
      <c r="B39" s="337"/>
      <c r="C39" s="337"/>
      <c r="D39" s="350"/>
      <c r="E39" s="350"/>
      <c r="F39" s="350"/>
      <c r="G39" s="361"/>
      <c r="H39" s="361"/>
      <c r="I39" s="361"/>
      <c r="J39" s="361"/>
      <c r="K39" s="361"/>
      <c r="L39" s="361"/>
      <c r="M39" s="361"/>
      <c r="N39" s="360"/>
      <c r="O39" s="349"/>
      <c r="P39" s="192">
        <v>0</v>
      </c>
      <c r="Q39" s="193" t="s">
        <v>36</v>
      </c>
      <c r="R39" s="192">
        <v>0</v>
      </c>
      <c r="S39" s="349"/>
      <c r="T39" s="360"/>
      <c r="U39" s="358"/>
      <c r="V39" s="358"/>
      <c r="W39" s="358"/>
      <c r="X39" s="358"/>
      <c r="Y39" s="358"/>
      <c r="Z39" s="358"/>
      <c r="AA39" s="358"/>
      <c r="AB39" s="359"/>
      <c r="AC39" s="342"/>
      <c r="AD39" s="342"/>
      <c r="AE39" s="342"/>
      <c r="AF39" s="342"/>
      <c r="AG39" s="352"/>
    </row>
    <row r="40" spans="2:33" ht="8.1" customHeight="1"/>
    <row r="41" spans="2:33" ht="19.5" customHeight="1">
      <c r="B41" s="381" t="str">
        <f>I3</f>
        <v>A</v>
      </c>
      <c r="C41" s="382"/>
      <c r="D41" s="382"/>
      <c r="E41" s="383"/>
      <c r="F41" s="363" t="str">
        <f>B43</f>
        <v>Ｆ．Ｃ．栃木ジュニア</v>
      </c>
      <c r="G41" s="364"/>
      <c r="H41" s="391" t="str">
        <f>B45</f>
        <v>ＦＣ　ＷＩＬＬＥ</v>
      </c>
      <c r="I41" s="392"/>
      <c r="J41" s="387" t="str">
        <f>B47</f>
        <v>北押原ＦＣ</v>
      </c>
      <c r="K41" s="388"/>
      <c r="L41" s="391" t="str">
        <f>B49</f>
        <v>カテット白沢サッカースクール</v>
      </c>
      <c r="M41" s="392"/>
      <c r="N41" s="367" t="s">
        <v>192</v>
      </c>
      <c r="O41" s="367" t="s">
        <v>193</v>
      </c>
      <c r="P41" s="367" t="s">
        <v>194</v>
      </c>
      <c r="Q41" s="147"/>
      <c r="R41" s="381" t="str">
        <f>X3</f>
        <v>AA</v>
      </c>
      <c r="S41" s="382"/>
      <c r="T41" s="382"/>
      <c r="U41" s="383"/>
      <c r="V41" s="387" t="str">
        <f>R7</f>
        <v>都賀クラブジュニア</v>
      </c>
      <c r="W41" s="388"/>
      <c r="X41" s="387" t="str">
        <f>V7</f>
        <v>ＧＲＳ足利Ｊｒ．</v>
      </c>
      <c r="Y41" s="388"/>
      <c r="Z41" s="363" t="str">
        <f>Z7</f>
        <v>高根沢西フットボールクラブ</v>
      </c>
      <c r="AA41" s="364"/>
      <c r="AB41" s="363" t="str">
        <f>AD7</f>
        <v>エスペランサＭＯＫＡ</v>
      </c>
      <c r="AC41" s="364"/>
      <c r="AD41" s="367" t="s">
        <v>192</v>
      </c>
      <c r="AE41" s="367" t="s">
        <v>193</v>
      </c>
      <c r="AF41" s="367" t="s">
        <v>194</v>
      </c>
    </row>
    <row r="42" spans="2:33" ht="20.100000000000001" customHeight="1">
      <c r="B42" s="384"/>
      <c r="C42" s="385"/>
      <c r="D42" s="385"/>
      <c r="E42" s="386"/>
      <c r="F42" s="365"/>
      <c r="G42" s="366"/>
      <c r="H42" s="393"/>
      <c r="I42" s="394"/>
      <c r="J42" s="389"/>
      <c r="K42" s="390"/>
      <c r="L42" s="393"/>
      <c r="M42" s="394"/>
      <c r="N42" s="368"/>
      <c r="O42" s="368"/>
      <c r="P42" s="368"/>
      <c r="Q42" s="147"/>
      <c r="R42" s="384"/>
      <c r="S42" s="385"/>
      <c r="T42" s="385"/>
      <c r="U42" s="386"/>
      <c r="V42" s="389"/>
      <c r="W42" s="390"/>
      <c r="X42" s="389"/>
      <c r="Y42" s="390"/>
      <c r="Z42" s="365"/>
      <c r="AA42" s="366"/>
      <c r="AB42" s="365"/>
      <c r="AC42" s="366"/>
      <c r="AD42" s="368"/>
      <c r="AE42" s="368"/>
      <c r="AF42" s="368"/>
    </row>
    <row r="43" spans="2:33" ht="20.100000000000001" customHeight="1">
      <c r="B43" s="369" t="str">
        <f>C7</f>
        <v>Ｆ．Ｃ．栃木ジュニア</v>
      </c>
      <c r="C43" s="370"/>
      <c r="D43" s="370"/>
      <c r="E43" s="371"/>
      <c r="F43" s="375"/>
      <c r="G43" s="376"/>
      <c r="H43" s="207">
        <f>N16</f>
        <v>2</v>
      </c>
      <c r="I43" s="207">
        <f>T16</f>
        <v>0</v>
      </c>
      <c r="J43" s="207">
        <f>N24</f>
        <v>3</v>
      </c>
      <c r="K43" s="207">
        <f>T24</f>
        <v>0</v>
      </c>
      <c r="L43" s="207">
        <f>N32</f>
        <v>2</v>
      </c>
      <c r="M43" s="207">
        <f>T32</f>
        <v>0</v>
      </c>
      <c r="N43" s="379">
        <f>COUNTIF(F44:M44,"○")*3+COUNTIF(F44:M44,"△")</f>
        <v>9</v>
      </c>
      <c r="O43" s="379">
        <f>H43-I43+J43-K43+L43-M43</f>
        <v>7</v>
      </c>
      <c r="P43" s="379">
        <v>1</v>
      </c>
      <c r="Q43" s="20"/>
      <c r="R43" s="369" t="str">
        <f>R7</f>
        <v>都賀クラブジュニア</v>
      </c>
      <c r="S43" s="370"/>
      <c r="T43" s="370"/>
      <c r="U43" s="371"/>
      <c r="V43" s="375"/>
      <c r="W43" s="376"/>
      <c r="X43" s="207">
        <f>N20</f>
        <v>0</v>
      </c>
      <c r="Y43" s="207">
        <f>T20</f>
        <v>0</v>
      </c>
      <c r="Z43" s="207">
        <f>N28</f>
        <v>0</v>
      </c>
      <c r="AA43" s="207">
        <f>T28</f>
        <v>0</v>
      </c>
      <c r="AB43" s="207">
        <f>N36</f>
        <v>5</v>
      </c>
      <c r="AC43" s="207">
        <f>T36</f>
        <v>0</v>
      </c>
      <c r="AD43" s="379">
        <f>COUNTIF(V44:AC44,"○")*3+COUNTIF(V44:AC44,"△")</f>
        <v>5</v>
      </c>
      <c r="AE43" s="379">
        <f>X43-Y43+Z43-AA43+AB43-AC43</f>
        <v>5</v>
      </c>
      <c r="AF43" s="379">
        <v>1</v>
      </c>
    </row>
    <row r="44" spans="2:33" ht="20.100000000000001" customHeight="1">
      <c r="B44" s="372"/>
      <c r="C44" s="373"/>
      <c r="D44" s="373"/>
      <c r="E44" s="374"/>
      <c r="F44" s="377"/>
      <c r="G44" s="378"/>
      <c r="H44" s="395" t="str">
        <f>IF(H43&gt;I43,"○",IF(H43&lt;I43,"×",IF(H43=I43,"△")))</f>
        <v>○</v>
      </c>
      <c r="I44" s="396"/>
      <c r="J44" s="395" t="str">
        <f>IF(J43&gt;K43,"○",IF(J43&lt;K43,"×",IF(J43=K43,"△")))</f>
        <v>○</v>
      </c>
      <c r="K44" s="396"/>
      <c r="L44" s="395" t="str">
        <f>IF(L43&gt;M43,"○",IF(L43&lt;M43,"×",IF(L43=M43,"△")))</f>
        <v>○</v>
      </c>
      <c r="M44" s="396"/>
      <c r="N44" s="380"/>
      <c r="O44" s="380"/>
      <c r="P44" s="380"/>
      <c r="Q44" s="20"/>
      <c r="R44" s="372"/>
      <c r="S44" s="373"/>
      <c r="T44" s="373"/>
      <c r="U44" s="374"/>
      <c r="V44" s="377"/>
      <c r="W44" s="378"/>
      <c r="X44" s="395" t="str">
        <f>IF(X43&gt;Y43,"○",IF(X43&lt;Y43,"×",IF(X43=Y43,"△")))</f>
        <v>△</v>
      </c>
      <c r="Y44" s="396"/>
      <c r="Z44" s="395" t="str">
        <f>IF(Z43&gt;AA43,"○",IF(Z43&lt;AA43,"×",IF(Z43=AA43,"△")))</f>
        <v>△</v>
      </c>
      <c r="AA44" s="396"/>
      <c r="AB44" s="395" t="str">
        <f>IF(AB43&gt;AC43,"○",IF(AB43&lt;AC43,"×",IF(AB43=AC43,"△")))</f>
        <v>○</v>
      </c>
      <c r="AC44" s="396"/>
      <c r="AD44" s="380"/>
      <c r="AE44" s="380"/>
      <c r="AF44" s="380"/>
    </row>
    <row r="45" spans="2:33" ht="20.100000000000001" customHeight="1">
      <c r="B45" s="397" t="str">
        <f>G7</f>
        <v>ＦＣ　ＷＩＬＬＥ</v>
      </c>
      <c r="C45" s="398"/>
      <c r="D45" s="398"/>
      <c r="E45" s="399"/>
      <c r="F45" s="207">
        <f>I43</f>
        <v>0</v>
      </c>
      <c r="G45" s="207">
        <f>H43</f>
        <v>2</v>
      </c>
      <c r="H45" s="375"/>
      <c r="I45" s="376"/>
      <c r="J45" s="207">
        <f>N34</f>
        <v>0</v>
      </c>
      <c r="K45" s="207">
        <f>T34</f>
        <v>2</v>
      </c>
      <c r="L45" s="207">
        <f>N26</f>
        <v>0</v>
      </c>
      <c r="M45" s="207">
        <f>T26</f>
        <v>4</v>
      </c>
      <c r="N45" s="379">
        <f>COUNTIF(F46:M46,"○")*3+COUNTIF(F46:M46,"△")</f>
        <v>0</v>
      </c>
      <c r="O45" s="379">
        <f>F45-G45+J45-K45+L45-M45</f>
        <v>-8</v>
      </c>
      <c r="P45" s="379">
        <v>4</v>
      </c>
      <c r="Q45" s="20"/>
      <c r="R45" s="397" t="str">
        <f>V7</f>
        <v>ＧＲＳ足利Ｊｒ．</v>
      </c>
      <c r="S45" s="398"/>
      <c r="T45" s="398"/>
      <c r="U45" s="399"/>
      <c r="V45" s="207">
        <f>Y43</f>
        <v>0</v>
      </c>
      <c r="W45" s="207">
        <f>X43</f>
        <v>0</v>
      </c>
      <c r="X45" s="375"/>
      <c r="Y45" s="376"/>
      <c r="Z45" s="207">
        <f>N38</f>
        <v>0</v>
      </c>
      <c r="AA45" s="207">
        <f>T38</f>
        <v>0</v>
      </c>
      <c r="AB45" s="207">
        <f>N30</f>
        <v>4</v>
      </c>
      <c r="AC45" s="207">
        <f>T30</f>
        <v>0</v>
      </c>
      <c r="AD45" s="379">
        <f>COUNTIF(V46:AC46,"○")*3+COUNTIF(V46:AC46,"△")</f>
        <v>5</v>
      </c>
      <c r="AE45" s="379">
        <f>V45-W45+Z45-AA45+AB45-AC45</f>
        <v>4</v>
      </c>
      <c r="AF45" s="379">
        <v>2</v>
      </c>
    </row>
    <row r="46" spans="2:33" ht="20.100000000000001" customHeight="1">
      <c r="B46" s="400"/>
      <c r="C46" s="401"/>
      <c r="D46" s="401"/>
      <c r="E46" s="402"/>
      <c r="F46" s="395" t="str">
        <f>IF(F45&gt;G45,"○",IF(F45&lt;G45,"×",IF(F45=G45,"△")))</f>
        <v>×</v>
      </c>
      <c r="G46" s="396"/>
      <c r="H46" s="377"/>
      <c r="I46" s="378"/>
      <c r="J46" s="395" t="str">
        <f>IF(J45&gt;K45,"○",IF(J45&lt;K45,"×",IF(J45=K45,"△")))</f>
        <v>×</v>
      </c>
      <c r="K46" s="396"/>
      <c r="L46" s="395" t="str">
        <f>IF(L45&gt;M45,"○",IF(L45&lt;M45,"×",IF(L45=M45,"△")))</f>
        <v>×</v>
      </c>
      <c r="M46" s="396"/>
      <c r="N46" s="380"/>
      <c r="O46" s="380"/>
      <c r="P46" s="380"/>
      <c r="Q46" s="20"/>
      <c r="R46" s="400"/>
      <c r="S46" s="401"/>
      <c r="T46" s="401"/>
      <c r="U46" s="402"/>
      <c r="V46" s="395" t="str">
        <f>IF(V45&gt;W45,"○",IF(V45&lt;W45,"×",IF(V45=W45,"△")))</f>
        <v>△</v>
      </c>
      <c r="W46" s="396"/>
      <c r="X46" s="377"/>
      <c r="Y46" s="378"/>
      <c r="Z46" s="395" t="str">
        <f>IF(Z45&gt;AA45,"○",IF(Z45&lt;AA45,"×",IF(Z45=AA45,"△")))</f>
        <v>△</v>
      </c>
      <c r="AA46" s="396"/>
      <c r="AB46" s="395" t="str">
        <f>IF(AB45&gt;AC45,"○",IF(AB45&lt;AC45,"×",IF(AB45=AC45,"△")))</f>
        <v>○</v>
      </c>
      <c r="AC46" s="396"/>
      <c r="AD46" s="380"/>
      <c r="AE46" s="380"/>
      <c r="AF46" s="380"/>
    </row>
    <row r="47" spans="2:33" ht="20.100000000000001" customHeight="1">
      <c r="B47" s="397" t="str">
        <f>K7</f>
        <v>北押原ＦＣ</v>
      </c>
      <c r="C47" s="398"/>
      <c r="D47" s="398"/>
      <c r="E47" s="399"/>
      <c r="F47" s="207">
        <f>K43</f>
        <v>0</v>
      </c>
      <c r="G47" s="207">
        <f>J43</f>
        <v>3</v>
      </c>
      <c r="H47" s="207">
        <f>K45</f>
        <v>2</v>
      </c>
      <c r="I47" s="207">
        <f>J45</f>
        <v>0</v>
      </c>
      <c r="J47" s="375"/>
      <c r="K47" s="376"/>
      <c r="L47" s="207">
        <f>N18</f>
        <v>1</v>
      </c>
      <c r="M47" s="207">
        <f>T18</f>
        <v>1</v>
      </c>
      <c r="N47" s="379">
        <f>COUNTIF(F48:M48,"○")*3+COUNTIF(F48:M48,"△")</f>
        <v>4</v>
      </c>
      <c r="O47" s="379">
        <f>F47-G47+H47-I47+L47-M47</f>
        <v>-1</v>
      </c>
      <c r="P47" s="379">
        <v>3</v>
      </c>
      <c r="Q47" s="20"/>
      <c r="R47" s="387" t="str">
        <f>Z7</f>
        <v>高根沢西フットボールクラブ</v>
      </c>
      <c r="S47" s="403"/>
      <c r="T47" s="403"/>
      <c r="U47" s="388"/>
      <c r="V47" s="207">
        <f>AA43</f>
        <v>0</v>
      </c>
      <c r="W47" s="207">
        <f>Z43</f>
        <v>0</v>
      </c>
      <c r="X47" s="207">
        <f>AA45</f>
        <v>0</v>
      </c>
      <c r="Y47" s="207">
        <f>Z45</f>
        <v>0</v>
      </c>
      <c r="Z47" s="375"/>
      <c r="AA47" s="376"/>
      <c r="AB47" s="207">
        <f>N22</f>
        <v>0</v>
      </c>
      <c r="AC47" s="207">
        <f>T22</f>
        <v>0</v>
      </c>
      <c r="AD47" s="379">
        <f>COUNTIF(V48:AC48,"○")*3+COUNTIF(V48:AC48,"△")</f>
        <v>3</v>
      </c>
      <c r="AE47" s="379">
        <f>V47-W47+X47-Y47+AB47-AC47</f>
        <v>0</v>
      </c>
      <c r="AF47" s="379">
        <v>3</v>
      </c>
    </row>
    <row r="48" spans="2:33" ht="20.100000000000001" customHeight="1">
      <c r="B48" s="400"/>
      <c r="C48" s="401"/>
      <c r="D48" s="401"/>
      <c r="E48" s="402"/>
      <c r="F48" s="395" t="str">
        <f>IF(F47&gt;G47,"○",IF(F47&lt;G47,"×",IF(F47=G47,"△")))</f>
        <v>×</v>
      </c>
      <c r="G48" s="396"/>
      <c r="H48" s="395" t="str">
        <f>IF(H47&gt;I47,"○",IF(H47&lt;I47,"×",IF(H47=I47,"△")))</f>
        <v>○</v>
      </c>
      <c r="I48" s="396"/>
      <c r="J48" s="377"/>
      <c r="K48" s="378"/>
      <c r="L48" s="395" t="str">
        <f>IF(L47&gt;M47,"○",IF(L47&lt;M47,"×",IF(L47=M47,"△")))</f>
        <v>△</v>
      </c>
      <c r="M48" s="396"/>
      <c r="N48" s="380"/>
      <c r="O48" s="380"/>
      <c r="P48" s="380"/>
      <c r="Q48" s="20"/>
      <c r="R48" s="389"/>
      <c r="S48" s="404"/>
      <c r="T48" s="404"/>
      <c r="U48" s="390"/>
      <c r="V48" s="395" t="str">
        <f>IF(V47&gt;W47,"○",IF(V47&lt;W47,"×",IF(V47=W47,"△")))</f>
        <v>△</v>
      </c>
      <c r="W48" s="396"/>
      <c r="X48" s="395" t="str">
        <f>IF(X47&gt;Y47,"○",IF(X47&lt;Y47,"×",IF(X47=Y47,"△")))</f>
        <v>△</v>
      </c>
      <c r="Y48" s="396"/>
      <c r="Z48" s="377"/>
      <c r="AA48" s="378"/>
      <c r="AB48" s="395" t="str">
        <f>IF(AB47&gt;AC47,"○",IF(AB47&lt;AC47,"×",IF(AB47=AC47,"△")))</f>
        <v>△</v>
      </c>
      <c r="AC48" s="396"/>
      <c r="AD48" s="380"/>
      <c r="AE48" s="380"/>
      <c r="AF48" s="380"/>
    </row>
    <row r="49" spans="1:33" ht="20.100000000000001" customHeight="1">
      <c r="B49" s="387" t="str">
        <f>O7</f>
        <v>カテット白沢サッカースクール</v>
      </c>
      <c r="C49" s="403"/>
      <c r="D49" s="403"/>
      <c r="E49" s="388"/>
      <c r="F49" s="207">
        <f>M43</f>
        <v>0</v>
      </c>
      <c r="G49" s="207">
        <f>L43</f>
        <v>2</v>
      </c>
      <c r="H49" s="207">
        <f>M45</f>
        <v>4</v>
      </c>
      <c r="I49" s="207">
        <f>L45</f>
        <v>0</v>
      </c>
      <c r="J49" s="207">
        <f>M47</f>
        <v>1</v>
      </c>
      <c r="K49" s="207">
        <f>L47</f>
        <v>1</v>
      </c>
      <c r="L49" s="375"/>
      <c r="M49" s="376"/>
      <c r="N49" s="379">
        <f>COUNTIF(F50:M50,"○")*3+COUNTIF(F50:M50,"△")</f>
        <v>4</v>
      </c>
      <c r="O49" s="379">
        <f>F49-G49+H49-I49+J49-K49</f>
        <v>2</v>
      </c>
      <c r="P49" s="379">
        <v>2</v>
      </c>
      <c r="Q49" s="20"/>
      <c r="R49" s="387" t="str">
        <f>AD7</f>
        <v>エスペランサＭＯＫＡ</v>
      </c>
      <c r="S49" s="403"/>
      <c r="T49" s="403"/>
      <c r="U49" s="388"/>
      <c r="V49" s="207">
        <f>AC43</f>
        <v>0</v>
      </c>
      <c r="W49" s="207">
        <f>AB43</f>
        <v>5</v>
      </c>
      <c r="X49" s="207">
        <f>AC45</f>
        <v>0</v>
      </c>
      <c r="Y49" s="207">
        <f>AB45</f>
        <v>4</v>
      </c>
      <c r="Z49" s="207">
        <f>AC47</f>
        <v>0</v>
      </c>
      <c r="AA49" s="207">
        <f>AB47</f>
        <v>0</v>
      </c>
      <c r="AB49" s="375"/>
      <c r="AC49" s="376"/>
      <c r="AD49" s="379">
        <f>COUNTIF(V50:AC50,"○")*3+COUNTIF(V50:AC50,"△")</f>
        <v>1</v>
      </c>
      <c r="AE49" s="379">
        <f>V49-W49+X49-Y49+Z49-AA49</f>
        <v>-9</v>
      </c>
      <c r="AF49" s="379">
        <v>4</v>
      </c>
    </row>
    <row r="50" spans="1:33" ht="20.100000000000001" customHeight="1">
      <c r="B50" s="389"/>
      <c r="C50" s="404"/>
      <c r="D50" s="404"/>
      <c r="E50" s="390"/>
      <c r="F50" s="395" t="str">
        <f>IF(F49&gt;G49,"○",IF(F49&lt;G49,"×",IF(F49=G49,"△")))</f>
        <v>×</v>
      </c>
      <c r="G50" s="396"/>
      <c r="H50" s="395" t="str">
        <f>IF(H49&gt;I49,"○",IF(H49&lt;I49,"×",IF(H49=I49,"△")))</f>
        <v>○</v>
      </c>
      <c r="I50" s="396"/>
      <c r="J50" s="395" t="str">
        <f>IF(J49&gt;K49,"○",IF(J49&lt;K49,"×",IF(J49=K49,"△")))</f>
        <v>△</v>
      </c>
      <c r="K50" s="396"/>
      <c r="L50" s="377"/>
      <c r="M50" s="378"/>
      <c r="N50" s="380"/>
      <c r="O50" s="380"/>
      <c r="P50" s="380"/>
      <c r="Q50" s="20"/>
      <c r="R50" s="389"/>
      <c r="S50" s="404"/>
      <c r="T50" s="404"/>
      <c r="U50" s="390"/>
      <c r="V50" s="395" t="str">
        <f>IF(V49&gt;W49,"○",IF(V49&lt;W49,"×",IF(V49=W49,"△")))</f>
        <v>×</v>
      </c>
      <c r="W50" s="396"/>
      <c r="X50" s="395" t="str">
        <f>IF(X49&gt;Y49,"○",IF(X49&lt;Y49,"×",IF(X49=Y49,"△")))</f>
        <v>×</v>
      </c>
      <c r="Y50" s="396"/>
      <c r="Z50" s="395" t="str">
        <f>IF(Z49&gt;AA49,"○",IF(Z49&lt;AA49,"×",IF(Z49=AA49,"△")))</f>
        <v>△</v>
      </c>
      <c r="AA50" s="396"/>
      <c r="AB50" s="377"/>
      <c r="AC50" s="378"/>
      <c r="AD50" s="380"/>
      <c r="AE50" s="380"/>
      <c r="AF50" s="380"/>
    </row>
    <row r="51" spans="1:33" ht="20.100000000000001" customHeight="1"/>
    <row r="52" spans="1:33" ht="21" customHeight="1">
      <c r="A52" s="13" t="str">
        <f>A1</f>
        <v>■第1日　1月7日</v>
      </c>
      <c r="B52" s="134"/>
      <c r="C52" s="134"/>
      <c r="D52" s="134"/>
      <c r="E52" s="134"/>
      <c r="F52" s="134"/>
      <c r="G52" s="134"/>
      <c r="H52" s="134"/>
      <c r="I52" s="348" t="str">
        <f>I1</f>
        <v>予選リーグ</v>
      </c>
      <c r="J52" s="348"/>
      <c r="K52" s="348"/>
      <c r="L52" s="348"/>
      <c r="M52" s="348"/>
      <c r="N52" s="130"/>
      <c r="O52" s="130"/>
      <c r="P52" s="130"/>
      <c r="Q52" s="130"/>
      <c r="R52" s="130"/>
      <c r="T52" s="334" t="s">
        <v>213</v>
      </c>
      <c r="U52" s="334"/>
      <c r="V52" s="334"/>
      <c r="W52" s="334"/>
      <c r="X52" s="348" t="str">
        <f>U11組合せ!A26</f>
        <v>サンエコ自然の森サッカー場A</v>
      </c>
      <c r="Y52" s="348"/>
      <c r="Z52" s="348"/>
      <c r="AA52" s="348"/>
      <c r="AB52" s="348"/>
      <c r="AC52" s="348"/>
      <c r="AD52" s="348"/>
      <c r="AE52" s="348"/>
      <c r="AF52" s="348"/>
      <c r="AG52" s="348"/>
    </row>
    <row r="53" spans="1:33" ht="15.75" customHeight="1">
      <c r="A53" s="13"/>
      <c r="B53" s="13"/>
      <c r="C53" s="13"/>
      <c r="O53" s="72"/>
      <c r="P53" s="72"/>
      <c r="Q53" s="72"/>
      <c r="R53" s="14"/>
      <c r="S53" s="14"/>
      <c r="T53" s="14"/>
      <c r="U53" s="14"/>
      <c r="V53" s="14"/>
      <c r="W53" s="14"/>
    </row>
    <row r="54" spans="1:33" ht="20.100000000000001" customHeight="1">
      <c r="A54" s="13"/>
      <c r="B54" s="134"/>
      <c r="C54" s="13"/>
      <c r="D54" s="13"/>
      <c r="E54" s="13"/>
      <c r="F54" s="13"/>
      <c r="I54" s="334" t="s">
        <v>37</v>
      </c>
      <c r="J54" s="334"/>
      <c r="L54" s="72"/>
      <c r="Q54" s="72"/>
      <c r="R54" s="72"/>
      <c r="S54" s="13"/>
      <c r="T54" s="13"/>
      <c r="U54" s="14"/>
      <c r="V54" s="334" t="s">
        <v>243</v>
      </c>
      <c r="W54" s="334"/>
      <c r="X54" s="13"/>
      <c r="Y54" s="13"/>
      <c r="Z54" s="17"/>
      <c r="AA54" s="17"/>
    </row>
    <row r="55" spans="1:33" ht="20.100000000000001" customHeight="1" thickBot="1">
      <c r="A55" s="1"/>
      <c r="B55" s="1"/>
      <c r="C55" s="1"/>
      <c r="D55" s="1"/>
      <c r="E55" s="1"/>
      <c r="F55" s="1"/>
      <c r="G55" s="1"/>
      <c r="H55" s="1"/>
      <c r="I55" s="1"/>
      <c r="J55" s="20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"/>
      <c r="W55" s="208"/>
      <c r="X55" s="1"/>
      <c r="Y55" s="1"/>
      <c r="Z55" s="1"/>
    </row>
    <row r="56" spans="1:33" ht="19.5" customHeight="1" thickTop="1">
      <c r="A56" s="1"/>
      <c r="B56" s="1"/>
      <c r="C56" s="1"/>
      <c r="D56" s="52"/>
      <c r="E56" s="135"/>
      <c r="F56" s="135"/>
      <c r="G56" s="15"/>
      <c r="H56" s="219"/>
      <c r="I56" s="220"/>
      <c r="J56" s="15"/>
      <c r="K56" s="16"/>
      <c r="L56" s="15"/>
      <c r="M56" s="15"/>
      <c r="N56" s="15"/>
      <c r="O56" s="16"/>
      <c r="P56" s="1"/>
      <c r="Q56" s="1"/>
      <c r="R56" s="1"/>
      <c r="S56" s="219"/>
      <c r="T56" s="220"/>
      <c r="U56" s="218"/>
      <c r="V56" s="221"/>
      <c r="W56" s="52"/>
      <c r="X56" s="15"/>
      <c r="Y56" s="15"/>
      <c r="Z56" s="16"/>
    </row>
    <row r="57" spans="1:33" ht="20.100000000000001" customHeight="1">
      <c r="A57" s="1"/>
      <c r="C57" s="337">
        <v>1</v>
      </c>
      <c r="D57" s="337"/>
      <c r="G57" s="337">
        <v>2</v>
      </c>
      <c r="H57" s="337"/>
      <c r="J57" s="1"/>
      <c r="K57" s="337">
        <v>3</v>
      </c>
      <c r="L57" s="337"/>
      <c r="M57" s="1"/>
      <c r="N57" s="1"/>
      <c r="O57" s="337">
        <v>4</v>
      </c>
      <c r="P57" s="337"/>
      <c r="R57" s="337">
        <v>5</v>
      </c>
      <c r="S57" s="337"/>
      <c r="U57" s="1"/>
      <c r="V57" s="337">
        <v>6</v>
      </c>
      <c r="W57" s="337"/>
      <c r="X57" s="1"/>
      <c r="Y57" s="1"/>
      <c r="Z57" s="337">
        <v>7</v>
      </c>
      <c r="AA57" s="337"/>
    </row>
    <row r="58" spans="1:33" ht="20.100000000000001" customHeight="1">
      <c r="A58" s="1"/>
      <c r="C58" s="338" t="str">
        <f>U11組合せ!C26</f>
        <v>ＦＣアラノ</v>
      </c>
      <c r="D58" s="338"/>
      <c r="G58" s="405" t="str">
        <f>U11組合せ!C28</f>
        <v>ＦＣＲｉｓｏ</v>
      </c>
      <c r="H58" s="405"/>
      <c r="J58" s="4"/>
      <c r="K58" s="338" t="str">
        <f>U11組合せ!C30</f>
        <v>北郷山辺千歳ＦＣ</v>
      </c>
      <c r="L58" s="338"/>
      <c r="M58" s="4"/>
      <c r="N58" s="4"/>
      <c r="O58" s="406" t="str">
        <f>U11組合せ!C32</f>
        <v>さつきが丘スポーツ少年団サッカー部</v>
      </c>
      <c r="P58" s="406"/>
      <c r="R58" s="405" t="str">
        <f>U11組合せ!C35</f>
        <v>祖母井クラブ</v>
      </c>
      <c r="S58" s="405"/>
      <c r="U58" s="4"/>
      <c r="V58" s="338" t="str">
        <f>U11組合せ!C37</f>
        <v>西那須野西ＳＣ</v>
      </c>
      <c r="W58" s="338"/>
      <c r="X58" s="4"/>
      <c r="Y58" s="4"/>
      <c r="Z58" s="338" t="str">
        <f>U11組合せ!C39</f>
        <v>栃木ジュニオール</v>
      </c>
      <c r="AA58" s="338"/>
    </row>
    <row r="59" spans="1:33" ht="20.100000000000001" customHeight="1">
      <c r="A59" s="1"/>
      <c r="B59" s="4"/>
      <c r="C59" s="338"/>
      <c r="D59" s="338"/>
      <c r="G59" s="405"/>
      <c r="H59" s="405"/>
      <c r="J59" s="4"/>
      <c r="K59" s="338"/>
      <c r="L59" s="338"/>
      <c r="M59" s="4"/>
      <c r="N59" s="4"/>
      <c r="O59" s="406"/>
      <c r="P59" s="406"/>
      <c r="R59" s="405"/>
      <c r="S59" s="405"/>
      <c r="U59" s="4"/>
      <c r="V59" s="338"/>
      <c r="W59" s="338"/>
      <c r="X59" s="4"/>
      <c r="Y59" s="4"/>
      <c r="Z59" s="338"/>
      <c r="AA59" s="338"/>
    </row>
    <row r="60" spans="1:33" ht="20.100000000000001" customHeight="1">
      <c r="A60" s="1"/>
      <c r="B60" s="4"/>
      <c r="C60" s="338"/>
      <c r="D60" s="338"/>
      <c r="G60" s="405"/>
      <c r="H60" s="405"/>
      <c r="J60" s="4"/>
      <c r="K60" s="338"/>
      <c r="L60" s="338"/>
      <c r="M60" s="4"/>
      <c r="N60" s="4"/>
      <c r="O60" s="406"/>
      <c r="P60" s="406"/>
      <c r="R60" s="405"/>
      <c r="S60" s="405"/>
      <c r="U60" s="4"/>
      <c r="V60" s="338"/>
      <c r="W60" s="338"/>
      <c r="X60" s="4"/>
      <c r="Y60" s="4"/>
      <c r="Z60" s="338"/>
      <c r="AA60" s="338"/>
    </row>
    <row r="61" spans="1:33" ht="20.100000000000001" customHeight="1">
      <c r="A61" s="1"/>
      <c r="B61" s="4"/>
      <c r="C61" s="338"/>
      <c r="D61" s="338"/>
      <c r="G61" s="405"/>
      <c r="H61" s="405"/>
      <c r="J61" s="4"/>
      <c r="K61" s="338"/>
      <c r="L61" s="338"/>
      <c r="M61" s="4"/>
      <c r="N61" s="4"/>
      <c r="O61" s="406"/>
      <c r="P61" s="406"/>
      <c r="R61" s="405"/>
      <c r="S61" s="405"/>
      <c r="U61" s="4"/>
      <c r="V61" s="338"/>
      <c r="W61" s="338"/>
      <c r="X61" s="4"/>
      <c r="Y61" s="4"/>
      <c r="Z61" s="338"/>
      <c r="AA61" s="338"/>
    </row>
    <row r="62" spans="1:33" ht="20.100000000000001" customHeight="1">
      <c r="A62" s="1"/>
      <c r="B62" s="4"/>
      <c r="C62" s="338"/>
      <c r="D62" s="338"/>
      <c r="G62" s="405"/>
      <c r="H62" s="405"/>
      <c r="J62" s="4"/>
      <c r="K62" s="338"/>
      <c r="L62" s="338"/>
      <c r="M62" s="4"/>
      <c r="N62" s="4"/>
      <c r="O62" s="406"/>
      <c r="P62" s="406"/>
      <c r="R62" s="405"/>
      <c r="S62" s="405"/>
      <c r="U62" s="4"/>
      <c r="V62" s="338"/>
      <c r="W62" s="338"/>
      <c r="X62" s="4"/>
      <c r="Y62" s="4"/>
      <c r="Z62" s="338"/>
      <c r="AA62" s="338"/>
    </row>
    <row r="63" spans="1:33" ht="20.100000000000001" customHeight="1">
      <c r="A63" s="1"/>
      <c r="B63" s="4"/>
      <c r="C63" s="338"/>
      <c r="D63" s="338"/>
      <c r="G63" s="405"/>
      <c r="H63" s="405"/>
      <c r="J63" s="4"/>
      <c r="K63" s="338"/>
      <c r="L63" s="338"/>
      <c r="M63" s="4"/>
      <c r="N63" s="4"/>
      <c r="O63" s="406"/>
      <c r="P63" s="406"/>
      <c r="R63" s="405"/>
      <c r="S63" s="405"/>
      <c r="U63" s="4"/>
      <c r="V63" s="338"/>
      <c r="W63" s="338"/>
      <c r="X63" s="4"/>
      <c r="Y63" s="4"/>
      <c r="Z63" s="338"/>
      <c r="AA63" s="338"/>
    </row>
    <row r="64" spans="1:33" ht="20.100000000000001" customHeight="1">
      <c r="A64" s="1"/>
      <c r="B64" s="4"/>
      <c r="C64" s="338"/>
      <c r="D64" s="338"/>
      <c r="G64" s="405"/>
      <c r="H64" s="405"/>
      <c r="J64" s="4"/>
      <c r="K64" s="338"/>
      <c r="L64" s="338"/>
      <c r="M64" s="4"/>
      <c r="N64" s="4"/>
      <c r="O64" s="406"/>
      <c r="P64" s="406"/>
      <c r="R64" s="405"/>
      <c r="S64" s="405"/>
      <c r="U64" s="4"/>
      <c r="V64" s="338"/>
      <c r="W64" s="338"/>
      <c r="X64" s="4"/>
      <c r="Y64" s="4"/>
      <c r="Z64" s="338"/>
      <c r="AA64" s="338"/>
    </row>
    <row r="65" spans="1:37" ht="20.100000000000001" customHeight="1">
      <c r="A65" s="1"/>
      <c r="B65" s="4"/>
      <c r="C65" s="338"/>
      <c r="D65" s="338"/>
      <c r="G65" s="405"/>
      <c r="H65" s="405"/>
      <c r="J65" s="4"/>
      <c r="K65" s="338"/>
      <c r="L65" s="338"/>
      <c r="M65" s="4"/>
      <c r="N65" s="4"/>
      <c r="O65" s="406"/>
      <c r="P65" s="406"/>
      <c r="R65" s="405"/>
      <c r="S65" s="405"/>
      <c r="U65" s="4"/>
      <c r="V65" s="338"/>
      <c r="W65" s="338"/>
      <c r="X65" s="4"/>
      <c r="Y65" s="4"/>
      <c r="Z65" s="338"/>
      <c r="AA65" s="338"/>
    </row>
    <row r="66" spans="1:37" ht="19.5" customHeight="1">
      <c r="A66" s="8"/>
      <c r="C66" s="8"/>
      <c r="D66" s="8"/>
      <c r="E66" s="8"/>
      <c r="F66" s="8"/>
      <c r="G66" s="8"/>
      <c r="H66" s="8"/>
      <c r="I66" s="8"/>
      <c r="J66" s="8"/>
      <c r="K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8"/>
      <c r="AB66" s="127" t="s">
        <v>211</v>
      </c>
      <c r="AC66" s="64" t="s">
        <v>198</v>
      </c>
      <c r="AD66" s="64" t="s">
        <v>199</v>
      </c>
      <c r="AE66" s="64" t="s">
        <v>199</v>
      </c>
      <c r="AF66" s="64" t="s">
        <v>200</v>
      </c>
      <c r="AG66" s="150" t="s">
        <v>212</v>
      </c>
    </row>
    <row r="67" spans="1:37" ht="18" customHeight="1">
      <c r="A67" s="1"/>
      <c r="C67" s="337" t="s">
        <v>1</v>
      </c>
      <c r="D67" s="350">
        <v>0.375</v>
      </c>
      <c r="E67" s="350"/>
      <c r="F67" s="350"/>
      <c r="G67" s="345" t="str">
        <f>C58</f>
        <v>ＦＣアラノ</v>
      </c>
      <c r="H67" s="345"/>
      <c r="I67" s="345"/>
      <c r="J67" s="345"/>
      <c r="K67" s="345"/>
      <c r="L67" s="345"/>
      <c r="M67" s="345"/>
      <c r="N67" s="337">
        <f>P67+P68</f>
        <v>0</v>
      </c>
      <c r="O67" s="349" t="s">
        <v>186</v>
      </c>
      <c r="P67" s="193">
        <v>0</v>
      </c>
      <c r="Q67" s="193" t="s">
        <v>187</v>
      </c>
      <c r="R67" s="193">
        <v>2</v>
      </c>
      <c r="S67" s="349" t="s">
        <v>188</v>
      </c>
      <c r="T67" s="337">
        <f>R67+R68</f>
        <v>7</v>
      </c>
      <c r="U67" s="351" t="str">
        <f>G58</f>
        <v>ＦＣＲｉｓｏ</v>
      </c>
      <c r="V67" s="351"/>
      <c r="W67" s="351"/>
      <c r="X67" s="351"/>
      <c r="Y67" s="351"/>
      <c r="Z67" s="351"/>
      <c r="AA67" s="351"/>
      <c r="AB67" s="340"/>
      <c r="AC67" s="342" t="s">
        <v>202</v>
      </c>
      <c r="AD67" s="342" t="s">
        <v>214</v>
      </c>
      <c r="AE67" s="342" t="s">
        <v>215</v>
      </c>
      <c r="AF67" s="342">
        <v>5</v>
      </c>
      <c r="AG67" s="347"/>
    </row>
    <row r="68" spans="1:37" ht="18" customHeight="1">
      <c r="A68" s="1"/>
      <c r="C68" s="337"/>
      <c r="D68" s="350"/>
      <c r="E68" s="350"/>
      <c r="F68" s="350"/>
      <c r="G68" s="345"/>
      <c r="H68" s="345"/>
      <c r="I68" s="345"/>
      <c r="J68" s="345"/>
      <c r="K68" s="345"/>
      <c r="L68" s="345"/>
      <c r="M68" s="345"/>
      <c r="N68" s="337"/>
      <c r="O68" s="349"/>
      <c r="P68" s="193">
        <v>0</v>
      </c>
      <c r="Q68" s="193" t="s">
        <v>187</v>
      </c>
      <c r="R68" s="193">
        <v>5</v>
      </c>
      <c r="S68" s="349"/>
      <c r="T68" s="337"/>
      <c r="U68" s="351"/>
      <c r="V68" s="351"/>
      <c r="W68" s="351"/>
      <c r="X68" s="351"/>
      <c r="Y68" s="351"/>
      <c r="Z68" s="351"/>
      <c r="AA68" s="351"/>
      <c r="AB68" s="340"/>
      <c r="AC68" s="342"/>
      <c r="AD68" s="342"/>
      <c r="AE68" s="342"/>
      <c r="AF68" s="342"/>
      <c r="AG68" s="347"/>
    </row>
    <row r="69" spans="1:37" ht="18" customHeight="1">
      <c r="A69" s="1"/>
      <c r="C69" s="337" t="s">
        <v>2</v>
      </c>
      <c r="D69" s="350">
        <v>0.40277777777777773</v>
      </c>
      <c r="E69" s="350"/>
      <c r="F69" s="350"/>
      <c r="G69" s="351" t="str">
        <f>K58</f>
        <v>北郷山辺千歳ＦＣ</v>
      </c>
      <c r="H69" s="351"/>
      <c r="I69" s="351"/>
      <c r="J69" s="351"/>
      <c r="K69" s="351"/>
      <c r="L69" s="351"/>
      <c r="M69" s="351"/>
      <c r="N69" s="337">
        <f>P69+P70</f>
        <v>2</v>
      </c>
      <c r="O69" s="349" t="s">
        <v>186</v>
      </c>
      <c r="P69" s="193">
        <v>0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46" t="str">
        <f>O58</f>
        <v>さつきが丘スポーツ少年団サッカー部</v>
      </c>
      <c r="V69" s="346"/>
      <c r="W69" s="346"/>
      <c r="X69" s="346"/>
      <c r="Y69" s="346"/>
      <c r="Z69" s="346"/>
      <c r="AA69" s="346"/>
      <c r="AB69" s="340"/>
      <c r="AC69" s="342" t="s">
        <v>203</v>
      </c>
      <c r="AD69" s="342" t="s">
        <v>215</v>
      </c>
      <c r="AE69" s="342" t="s">
        <v>216</v>
      </c>
      <c r="AF69" s="342">
        <v>6</v>
      </c>
      <c r="AG69" s="347"/>
    </row>
    <row r="70" spans="1:37" ht="18" customHeight="1">
      <c r="A70" s="1"/>
      <c r="C70" s="337"/>
      <c r="D70" s="350"/>
      <c r="E70" s="350"/>
      <c r="F70" s="350"/>
      <c r="G70" s="351"/>
      <c r="H70" s="351"/>
      <c r="I70" s="351"/>
      <c r="J70" s="351"/>
      <c r="K70" s="351"/>
      <c r="L70" s="351"/>
      <c r="M70" s="351"/>
      <c r="N70" s="337"/>
      <c r="O70" s="349"/>
      <c r="P70" s="193">
        <v>2</v>
      </c>
      <c r="Q70" s="193" t="s">
        <v>187</v>
      </c>
      <c r="R70" s="193">
        <v>0</v>
      </c>
      <c r="S70" s="349"/>
      <c r="T70" s="337"/>
      <c r="U70" s="346"/>
      <c r="V70" s="346"/>
      <c r="W70" s="346"/>
      <c r="X70" s="346"/>
      <c r="Y70" s="346"/>
      <c r="Z70" s="346"/>
      <c r="AA70" s="346"/>
      <c r="AB70" s="340"/>
      <c r="AC70" s="342"/>
      <c r="AD70" s="342"/>
      <c r="AE70" s="342"/>
      <c r="AF70" s="342"/>
      <c r="AG70" s="347"/>
    </row>
    <row r="71" spans="1:37" ht="18" customHeight="1">
      <c r="A71" s="1"/>
      <c r="C71" s="337" t="s">
        <v>3</v>
      </c>
      <c r="D71" s="350">
        <v>0.43055555555555558</v>
      </c>
      <c r="E71" s="350"/>
      <c r="F71" s="350"/>
      <c r="G71" s="351" t="str">
        <f>R58</f>
        <v>祖母井クラブ</v>
      </c>
      <c r="H71" s="351"/>
      <c r="I71" s="351"/>
      <c r="J71" s="351"/>
      <c r="K71" s="351"/>
      <c r="L71" s="351"/>
      <c r="M71" s="351"/>
      <c r="N71" s="337">
        <f>P71+P72</f>
        <v>11</v>
      </c>
      <c r="O71" s="349" t="s">
        <v>186</v>
      </c>
      <c r="P71" s="193">
        <v>9</v>
      </c>
      <c r="Q71" s="193" t="s">
        <v>187</v>
      </c>
      <c r="R71" s="193">
        <v>0</v>
      </c>
      <c r="S71" s="349" t="s">
        <v>188</v>
      </c>
      <c r="T71" s="337">
        <f>R71+R72</f>
        <v>0</v>
      </c>
      <c r="U71" s="345" t="str">
        <f>V58</f>
        <v>西那須野西ＳＣ</v>
      </c>
      <c r="V71" s="345"/>
      <c r="W71" s="345"/>
      <c r="X71" s="345"/>
      <c r="Y71" s="345"/>
      <c r="Z71" s="345"/>
      <c r="AA71" s="345"/>
      <c r="AB71" s="340"/>
      <c r="AC71" s="341" t="s">
        <v>206</v>
      </c>
      <c r="AD71" s="341" t="s">
        <v>217</v>
      </c>
      <c r="AE71" s="341" t="s">
        <v>218</v>
      </c>
      <c r="AF71" s="341">
        <v>4</v>
      </c>
      <c r="AG71" s="347"/>
    </row>
    <row r="72" spans="1:37" ht="18" customHeight="1">
      <c r="A72" s="1"/>
      <c r="C72" s="337"/>
      <c r="D72" s="350"/>
      <c r="E72" s="350"/>
      <c r="F72" s="350"/>
      <c r="G72" s="351"/>
      <c r="H72" s="351"/>
      <c r="I72" s="351"/>
      <c r="J72" s="351"/>
      <c r="K72" s="351"/>
      <c r="L72" s="351"/>
      <c r="M72" s="351"/>
      <c r="N72" s="337"/>
      <c r="O72" s="349"/>
      <c r="P72" s="193">
        <v>2</v>
      </c>
      <c r="Q72" s="193" t="s">
        <v>187</v>
      </c>
      <c r="R72" s="193">
        <v>0</v>
      </c>
      <c r="S72" s="349"/>
      <c r="T72" s="337"/>
      <c r="U72" s="345"/>
      <c r="V72" s="345"/>
      <c r="W72" s="345"/>
      <c r="X72" s="345"/>
      <c r="Y72" s="345"/>
      <c r="Z72" s="345"/>
      <c r="AA72" s="345"/>
      <c r="AB72" s="340"/>
      <c r="AC72" s="341"/>
      <c r="AD72" s="341"/>
      <c r="AE72" s="341"/>
      <c r="AF72" s="341"/>
      <c r="AG72" s="347"/>
    </row>
    <row r="73" spans="1:37" ht="18" customHeight="1">
      <c r="A73" s="1"/>
      <c r="C73" s="337" t="s">
        <v>4</v>
      </c>
      <c r="D73" s="350">
        <v>0.45833333333333331</v>
      </c>
      <c r="E73" s="350"/>
      <c r="F73" s="350"/>
      <c r="G73" s="351" t="str">
        <f>C58</f>
        <v>ＦＣアラノ</v>
      </c>
      <c r="H73" s="351"/>
      <c r="I73" s="351"/>
      <c r="J73" s="351"/>
      <c r="K73" s="351"/>
      <c r="L73" s="351"/>
      <c r="M73" s="351"/>
      <c r="N73" s="337">
        <f>P73+P74</f>
        <v>2</v>
      </c>
      <c r="O73" s="349" t="s">
        <v>186</v>
      </c>
      <c r="P73" s="193">
        <v>1</v>
      </c>
      <c r="Q73" s="193" t="s">
        <v>187</v>
      </c>
      <c r="R73" s="193">
        <v>0</v>
      </c>
      <c r="S73" s="349" t="s">
        <v>188</v>
      </c>
      <c r="T73" s="337">
        <f>R73+R74</f>
        <v>0</v>
      </c>
      <c r="U73" s="345" t="str">
        <f>K58</f>
        <v>北郷山辺千歳ＦＣ</v>
      </c>
      <c r="V73" s="345"/>
      <c r="W73" s="345"/>
      <c r="X73" s="345"/>
      <c r="Y73" s="345"/>
      <c r="Z73" s="345"/>
      <c r="AA73" s="345"/>
      <c r="AB73" s="340"/>
      <c r="AC73" s="342" t="s">
        <v>204</v>
      </c>
      <c r="AD73" s="342" t="s">
        <v>216</v>
      </c>
      <c r="AE73" s="342" t="s">
        <v>214</v>
      </c>
      <c r="AF73" s="342">
        <v>7</v>
      </c>
      <c r="AG73" s="347"/>
    </row>
    <row r="74" spans="1:37" ht="18" customHeight="1">
      <c r="A74" s="1"/>
      <c r="C74" s="337"/>
      <c r="D74" s="350"/>
      <c r="E74" s="350"/>
      <c r="F74" s="350"/>
      <c r="G74" s="351"/>
      <c r="H74" s="351"/>
      <c r="I74" s="351"/>
      <c r="J74" s="351"/>
      <c r="K74" s="351"/>
      <c r="L74" s="351"/>
      <c r="M74" s="351"/>
      <c r="N74" s="337"/>
      <c r="O74" s="349"/>
      <c r="P74" s="193">
        <v>1</v>
      </c>
      <c r="Q74" s="193" t="s">
        <v>187</v>
      </c>
      <c r="R74" s="193">
        <v>0</v>
      </c>
      <c r="S74" s="349"/>
      <c r="T74" s="337"/>
      <c r="U74" s="345"/>
      <c r="V74" s="345"/>
      <c r="W74" s="345"/>
      <c r="X74" s="345"/>
      <c r="Y74" s="345"/>
      <c r="Z74" s="345"/>
      <c r="AA74" s="345"/>
      <c r="AB74" s="340"/>
      <c r="AC74" s="342"/>
      <c r="AD74" s="342"/>
      <c r="AE74" s="342"/>
      <c r="AF74" s="342"/>
      <c r="AG74" s="347"/>
      <c r="AH74" s="342"/>
      <c r="AI74" s="342"/>
      <c r="AJ74" s="342"/>
      <c r="AK74" s="342"/>
    </row>
    <row r="75" spans="1:37" ht="18" customHeight="1">
      <c r="A75" s="1"/>
      <c r="C75" s="337" t="s">
        <v>5</v>
      </c>
      <c r="D75" s="350">
        <v>0.4861111111111111</v>
      </c>
      <c r="E75" s="350"/>
      <c r="F75" s="350"/>
      <c r="G75" s="351" t="str">
        <f>G58</f>
        <v>ＦＣＲｉｓｏ</v>
      </c>
      <c r="H75" s="351"/>
      <c r="I75" s="351"/>
      <c r="J75" s="351"/>
      <c r="K75" s="351"/>
      <c r="L75" s="351"/>
      <c r="M75" s="351"/>
      <c r="N75" s="337">
        <f>P75+P76</f>
        <v>15</v>
      </c>
      <c r="O75" s="349" t="s">
        <v>186</v>
      </c>
      <c r="P75" s="193">
        <v>11</v>
      </c>
      <c r="Q75" s="193" t="s">
        <v>187</v>
      </c>
      <c r="R75" s="193">
        <v>0</v>
      </c>
      <c r="S75" s="349" t="s">
        <v>188</v>
      </c>
      <c r="T75" s="337">
        <f>R75+R76</f>
        <v>0</v>
      </c>
      <c r="U75" s="346" t="str">
        <f>O58</f>
        <v>さつきが丘スポーツ少年団サッカー部</v>
      </c>
      <c r="V75" s="346"/>
      <c r="W75" s="346"/>
      <c r="X75" s="346"/>
      <c r="Y75" s="346"/>
      <c r="Z75" s="346"/>
      <c r="AA75" s="346"/>
      <c r="AB75" s="340"/>
      <c r="AC75" s="342" t="s">
        <v>202</v>
      </c>
      <c r="AD75" s="342" t="s">
        <v>214</v>
      </c>
      <c r="AE75" s="342" t="s">
        <v>215</v>
      </c>
      <c r="AF75" s="342">
        <v>5</v>
      </c>
      <c r="AG75" s="347"/>
      <c r="AH75" s="342"/>
      <c r="AI75" s="342"/>
      <c r="AJ75" s="342"/>
      <c r="AK75" s="342"/>
    </row>
    <row r="76" spans="1:37" ht="18" customHeight="1">
      <c r="A76" s="1"/>
      <c r="C76" s="337"/>
      <c r="D76" s="350"/>
      <c r="E76" s="350"/>
      <c r="F76" s="350"/>
      <c r="G76" s="351"/>
      <c r="H76" s="351"/>
      <c r="I76" s="351"/>
      <c r="J76" s="351"/>
      <c r="K76" s="351"/>
      <c r="L76" s="351"/>
      <c r="M76" s="351"/>
      <c r="N76" s="337"/>
      <c r="O76" s="349"/>
      <c r="P76" s="193">
        <v>4</v>
      </c>
      <c r="Q76" s="193" t="s">
        <v>187</v>
      </c>
      <c r="R76" s="193">
        <v>0</v>
      </c>
      <c r="S76" s="349"/>
      <c r="T76" s="337"/>
      <c r="U76" s="346"/>
      <c r="V76" s="346"/>
      <c r="W76" s="346"/>
      <c r="X76" s="346"/>
      <c r="Y76" s="346"/>
      <c r="Z76" s="346"/>
      <c r="AA76" s="346"/>
      <c r="AB76" s="340"/>
      <c r="AC76" s="342"/>
      <c r="AD76" s="342"/>
      <c r="AE76" s="342"/>
      <c r="AF76" s="342"/>
      <c r="AG76" s="347"/>
    </row>
    <row r="77" spans="1:37" ht="18" customHeight="1">
      <c r="C77" s="337" t="s">
        <v>0</v>
      </c>
      <c r="D77" s="350">
        <v>0.51388888888888895</v>
      </c>
      <c r="E77" s="350"/>
      <c r="F77" s="350"/>
      <c r="G77" s="351" t="str">
        <f>R58</f>
        <v>祖母井クラブ</v>
      </c>
      <c r="H77" s="351"/>
      <c r="I77" s="351"/>
      <c r="J77" s="351"/>
      <c r="K77" s="351"/>
      <c r="L77" s="351"/>
      <c r="M77" s="351"/>
      <c r="N77" s="337">
        <f>P77+P78</f>
        <v>8</v>
      </c>
      <c r="O77" s="349" t="s">
        <v>186</v>
      </c>
      <c r="P77" s="193">
        <v>0</v>
      </c>
      <c r="Q77" s="193" t="s">
        <v>187</v>
      </c>
      <c r="R77" s="193">
        <v>2</v>
      </c>
      <c r="S77" s="349" t="s">
        <v>188</v>
      </c>
      <c r="T77" s="337">
        <f>R77+R78</f>
        <v>2</v>
      </c>
      <c r="U77" s="345" t="str">
        <f>Z58</f>
        <v>栃木ジュニオール</v>
      </c>
      <c r="V77" s="345"/>
      <c r="W77" s="345"/>
      <c r="X77" s="345"/>
      <c r="Y77" s="345"/>
      <c r="Z77" s="345"/>
      <c r="AA77" s="345"/>
      <c r="AB77" s="340"/>
      <c r="AC77" s="341" t="s">
        <v>207</v>
      </c>
      <c r="AD77" s="341" t="s">
        <v>208</v>
      </c>
      <c r="AE77" s="341" t="s">
        <v>220</v>
      </c>
      <c r="AF77" s="341">
        <v>1</v>
      </c>
      <c r="AG77" s="347"/>
    </row>
    <row r="78" spans="1:37" ht="18" customHeight="1">
      <c r="C78" s="337"/>
      <c r="D78" s="350"/>
      <c r="E78" s="350"/>
      <c r="F78" s="350"/>
      <c r="G78" s="351"/>
      <c r="H78" s="351"/>
      <c r="I78" s="351"/>
      <c r="J78" s="351"/>
      <c r="K78" s="351"/>
      <c r="L78" s="351"/>
      <c r="M78" s="351"/>
      <c r="N78" s="337"/>
      <c r="O78" s="349"/>
      <c r="P78" s="193">
        <v>8</v>
      </c>
      <c r="Q78" s="193" t="s">
        <v>187</v>
      </c>
      <c r="R78" s="193">
        <v>0</v>
      </c>
      <c r="S78" s="349"/>
      <c r="T78" s="337"/>
      <c r="U78" s="345"/>
      <c r="V78" s="345"/>
      <c r="W78" s="345"/>
      <c r="X78" s="345"/>
      <c r="Y78" s="345"/>
      <c r="Z78" s="345"/>
      <c r="AA78" s="345"/>
      <c r="AB78" s="340"/>
      <c r="AC78" s="341"/>
      <c r="AD78" s="341"/>
      <c r="AE78" s="341"/>
      <c r="AF78" s="341"/>
      <c r="AG78" s="347"/>
    </row>
    <row r="79" spans="1:37" ht="18" customHeight="1">
      <c r="A79" s="1"/>
      <c r="C79" s="337" t="s">
        <v>189</v>
      </c>
      <c r="D79" s="350">
        <v>0.54166666666666663</v>
      </c>
      <c r="E79" s="350"/>
      <c r="F79" s="350"/>
      <c r="G79" s="351" t="str">
        <f>C58</f>
        <v>ＦＣアラノ</v>
      </c>
      <c r="H79" s="351"/>
      <c r="I79" s="351"/>
      <c r="J79" s="351"/>
      <c r="K79" s="351"/>
      <c r="L79" s="351"/>
      <c r="M79" s="351"/>
      <c r="N79" s="337">
        <f>P79+P80</f>
        <v>7</v>
      </c>
      <c r="O79" s="349" t="s">
        <v>186</v>
      </c>
      <c r="P79" s="193">
        <v>4</v>
      </c>
      <c r="Q79" s="193" t="s">
        <v>187</v>
      </c>
      <c r="R79" s="193">
        <v>0</v>
      </c>
      <c r="S79" s="349" t="s">
        <v>188</v>
      </c>
      <c r="T79" s="337">
        <f>R79+R80</f>
        <v>0</v>
      </c>
      <c r="U79" s="346" t="str">
        <f>O58</f>
        <v>さつきが丘スポーツ少年団サッカー部</v>
      </c>
      <c r="V79" s="346"/>
      <c r="W79" s="346"/>
      <c r="X79" s="346"/>
      <c r="Y79" s="346"/>
      <c r="Z79" s="346"/>
      <c r="AA79" s="346"/>
      <c r="AB79" s="340"/>
      <c r="AC79" s="342" t="s">
        <v>203</v>
      </c>
      <c r="AD79" s="342" t="s">
        <v>215</v>
      </c>
      <c r="AE79" s="342" t="s">
        <v>216</v>
      </c>
      <c r="AF79" s="342">
        <v>6</v>
      </c>
      <c r="AG79" s="347"/>
    </row>
    <row r="80" spans="1:37" ht="18" customHeight="1">
      <c r="A80" s="1"/>
      <c r="C80" s="337"/>
      <c r="D80" s="350"/>
      <c r="E80" s="350"/>
      <c r="F80" s="350"/>
      <c r="G80" s="351"/>
      <c r="H80" s="351"/>
      <c r="I80" s="351"/>
      <c r="J80" s="351"/>
      <c r="K80" s="351"/>
      <c r="L80" s="351"/>
      <c r="M80" s="351"/>
      <c r="N80" s="337"/>
      <c r="O80" s="349"/>
      <c r="P80" s="193">
        <v>3</v>
      </c>
      <c r="Q80" s="193" t="s">
        <v>187</v>
      </c>
      <c r="R80" s="193">
        <v>0</v>
      </c>
      <c r="S80" s="349"/>
      <c r="T80" s="337"/>
      <c r="U80" s="346"/>
      <c r="V80" s="346"/>
      <c r="W80" s="346"/>
      <c r="X80" s="346"/>
      <c r="Y80" s="346"/>
      <c r="Z80" s="346"/>
      <c r="AA80" s="346"/>
      <c r="AB80" s="340"/>
      <c r="AC80" s="342"/>
      <c r="AD80" s="342"/>
      <c r="AE80" s="342"/>
      <c r="AF80" s="342"/>
      <c r="AG80" s="347"/>
    </row>
    <row r="81" spans="1:33" ht="18" customHeight="1">
      <c r="A81" s="1"/>
      <c r="C81" s="337" t="s">
        <v>190</v>
      </c>
      <c r="D81" s="350">
        <v>0.56944444444444442</v>
      </c>
      <c r="E81" s="350"/>
      <c r="F81" s="350"/>
      <c r="G81" s="351" t="str">
        <f>G58</f>
        <v>ＦＣＲｉｓｏ</v>
      </c>
      <c r="H81" s="351"/>
      <c r="I81" s="351"/>
      <c r="J81" s="351"/>
      <c r="K81" s="351"/>
      <c r="L81" s="351"/>
      <c r="M81" s="351"/>
      <c r="N81" s="337">
        <f>P81+P82</f>
        <v>7</v>
      </c>
      <c r="O81" s="349" t="s">
        <v>186</v>
      </c>
      <c r="P81" s="193">
        <v>4</v>
      </c>
      <c r="Q81" s="193" t="s">
        <v>187</v>
      </c>
      <c r="R81" s="193">
        <v>0</v>
      </c>
      <c r="S81" s="349" t="s">
        <v>188</v>
      </c>
      <c r="T81" s="337">
        <f>R81+R82</f>
        <v>0</v>
      </c>
      <c r="U81" s="345" t="str">
        <f>K58</f>
        <v>北郷山辺千歳ＦＣ</v>
      </c>
      <c r="V81" s="345"/>
      <c r="W81" s="345"/>
      <c r="X81" s="345"/>
      <c r="Y81" s="345"/>
      <c r="Z81" s="345"/>
      <c r="AA81" s="345"/>
      <c r="AB81" s="340"/>
      <c r="AC81" s="342" t="s">
        <v>204</v>
      </c>
      <c r="AD81" s="342" t="s">
        <v>202</v>
      </c>
      <c r="AE81" s="342" t="s">
        <v>203</v>
      </c>
      <c r="AF81" s="342">
        <v>7</v>
      </c>
      <c r="AG81" s="347"/>
    </row>
    <row r="82" spans="1:33" ht="18" customHeight="1">
      <c r="A82" s="1"/>
      <c r="C82" s="337"/>
      <c r="D82" s="350"/>
      <c r="E82" s="350"/>
      <c r="F82" s="350"/>
      <c r="G82" s="351"/>
      <c r="H82" s="351"/>
      <c r="I82" s="351"/>
      <c r="J82" s="351"/>
      <c r="K82" s="351"/>
      <c r="L82" s="351"/>
      <c r="M82" s="351"/>
      <c r="N82" s="337"/>
      <c r="O82" s="349"/>
      <c r="P82" s="193">
        <v>3</v>
      </c>
      <c r="Q82" s="193" t="s">
        <v>187</v>
      </c>
      <c r="R82" s="193">
        <v>0</v>
      </c>
      <c r="S82" s="349"/>
      <c r="T82" s="337"/>
      <c r="U82" s="345"/>
      <c r="V82" s="345"/>
      <c r="W82" s="345"/>
      <c r="X82" s="345"/>
      <c r="Y82" s="345"/>
      <c r="Z82" s="345"/>
      <c r="AA82" s="345"/>
      <c r="AB82" s="340"/>
      <c r="AC82" s="342"/>
      <c r="AD82" s="342"/>
      <c r="AE82" s="342"/>
      <c r="AF82" s="342"/>
      <c r="AG82" s="347"/>
    </row>
    <row r="83" spans="1:33" ht="18" customHeight="1">
      <c r="A83" s="1"/>
      <c r="C83" s="337" t="s">
        <v>191</v>
      </c>
      <c r="D83" s="350">
        <v>0.59722222222222221</v>
      </c>
      <c r="E83" s="350"/>
      <c r="F83" s="350"/>
      <c r="G83" s="345" t="str">
        <f>V58</f>
        <v>西那須野西ＳＣ</v>
      </c>
      <c r="H83" s="345"/>
      <c r="I83" s="345"/>
      <c r="J83" s="345"/>
      <c r="K83" s="345"/>
      <c r="L83" s="345"/>
      <c r="M83" s="345"/>
      <c r="N83" s="337">
        <f>P83+P84</f>
        <v>0</v>
      </c>
      <c r="O83" s="349" t="s">
        <v>186</v>
      </c>
      <c r="P83" s="193">
        <v>0</v>
      </c>
      <c r="Q83" s="193" t="s">
        <v>187</v>
      </c>
      <c r="R83" s="193">
        <v>3</v>
      </c>
      <c r="S83" s="349" t="s">
        <v>188</v>
      </c>
      <c r="T83" s="337">
        <f>R83+R84</f>
        <v>6</v>
      </c>
      <c r="U83" s="351" t="str">
        <f>Z58</f>
        <v>栃木ジュニオール</v>
      </c>
      <c r="V83" s="351"/>
      <c r="W83" s="351"/>
      <c r="X83" s="351"/>
      <c r="Y83" s="351"/>
      <c r="Z83" s="351"/>
      <c r="AA83" s="351"/>
      <c r="AB83" s="340"/>
      <c r="AC83" s="341" t="s">
        <v>208</v>
      </c>
      <c r="AD83" s="341" t="s">
        <v>209</v>
      </c>
      <c r="AE83" s="341" t="s">
        <v>219</v>
      </c>
      <c r="AF83" s="341">
        <v>2</v>
      </c>
      <c r="AG83" s="347"/>
    </row>
    <row r="84" spans="1:33" ht="18" customHeight="1">
      <c r="A84" s="1"/>
      <c r="C84" s="337"/>
      <c r="D84" s="350"/>
      <c r="E84" s="350"/>
      <c r="F84" s="350"/>
      <c r="G84" s="345"/>
      <c r="H84" s="345"/>
      <c r="I84" s="345"/>
      <c r="J84" s="345"/>
      <c r="K84" s="345"/>
      <c r="L84" s="345"/>
      <c r="M84" s="345"/>
      <c r="N84" s="337"/>
      <c r="O84" s="349"/>
      <c r="P84" s="193">
        <v>0</v>
      </c>
      <c r="Q84" s="193" t="s">
        <v>187</v>
      </c>
      <c r="R84" s="193">
        <v>3</v>
      </c>
      <c r="S84" s="349"/>
      <c r="T84" s="337"/>
      <c r="U84" s="351"/>
      <c r="V84" s="351"/>
      <c r="W84" s="351"/>
      <c r="X84" s="351"/>
      <c r="Y84" s="351"/>
      <c r="Z84" s="351"/>
      <c r="AA84" s="351"/>
      <c r="AB84" s="340"/>
      <c r="AC84" s="341"/>
      <c r="AD84" s="341"/>
      <c r="AE84" s="341"/>
      <c r="AF84" s="341"/>
      <c r="AG84" s="347"/>
    </row>
    <row r="85" spans="1:33" ht="6.75" customHeight="1">
      <c r="A85" s="1"/>
      <c r="C85" s="20"/>
      <c r="D85" s="66"/>
      <c r="E85" s="66"/>
      <c r="F85" s="66"/>
      <c r="G85" s="101"/>
      <c r="H85" s="101"/>
      <c r="I85" s="101"/>
      <c r="J85" s="101"/>
      <c r="K85" s="101"/>
      <c r="L85" s="101"/>
      <c r="M85" s="101"/>
      <c r="N85" s="120"/>
      <c r="O85" s="149"/>
      <c r="P85" s="45"/>
      <c r="Q85" s="20"/>
      <c r="R85" s="137"/>
      <c r="S85" s="149"/>
      <c r="T85" s="120"/>
      <c r="U85" s="101"/>
      <c r="V85" s="101"/>
      <c r="W85" s="101"/>
      <c r="X85" s="101"/>
      <c r="Y85" s="101"/>
      <c r="Z85" s="101"/>
      <c r="AA85" s="101"/>
      <c r="AB85" s="59"/>
      <c r="AC85" s="20"/>
      <c r="AD85" s="59"/>
      <c r="AE85" s="59"/>
      <c r="AF85" s="59"/>
      <c r="AG85" s="59"/>
    </row>
    <row r="86" spans="1:33" ht="19.5" customHeight="1">
      <c r="A86" s="1"/>
      <c r="B86" s="343" t="str">
        <f>I54</f>
        <v>B</v>
      </c>
      <c r="C86" s="343"/>
      <c r="D86" s="343"/>
      <c r="E86" s="343"/>
      <c r="F86" s="336" t="str">
        <f>C58</f>
        <v>ＦＣアラノ</v>
      </c>
      <c r="G86" s="336"/>
      <c r="H86" s="336" t="str">
        <f>G58</f>
        <v>ＦＣＲｉｓｏ</v>
      </c>
      <c r="I86" s="336"/>
      <c r="J86" s="336" t="str">
        <f>K58</f>
        <v>北郷山辺千歳ＦＣ</v>
      </c>
      <c r="K86" s="336"/>
      <c r="L86" s="339" t="str">
        <f>O58</f>
        <v>さつきが丘スポーツ少年団サッカー部</v>
      </c>
      <c r="M86" s="339"/>
      <c r="N86" s="335" t="s">
        <v>192</v>
      </c>
      <c r="O86" s="335" t="s">
        <v>193</v>
      </c>
      <c r="P86" s="335" t="s">
        <v>194</v>
      </c>
      <c r="Q86" s="17"/>
      <c r="R86" s="343" t="str">
        <f>V54</f>
        <v>BB</v>
      </c>
      <c r="S86" s="343"/>
      <c r="T86" s="343"/>
      <c r="U86" s="343"/>
      <c r="V86" s="336" t="str">
        <f>R58</f>
        <v>祖母井クラブ</v>
      </c>
      <c r="W86" s="336"/>
      <c r="X86" s="336" t="str">
        <f>V58</f>
        <v>西那須野西ＳＣ</v>
      </c>
      <c r="Y86" s="336"/>
      <c r="Z86" s="336" t="str">
        <f>Z58</f>
        <v>栃木ジュニオール</v>
      </c>
      <c r="AA86" s="336"/>
      <c r="AB86" s="335" t="s">
        <v>192</v>
      </c>
      <c r="AC86" s="335" t="s">
        <v>193</v>
      </c>
      <c r="AD86" s="335" t="s">
        <v>194</v>
      </c>
    </row>
    <row r="87" spans="1:33" ht="20.100000000000001" customHeight="1">
      <c r="B87" s="343"/>
      <c r="C87" s="343"/>
      <c r="D87" s="343"/>
      <c r="E87" s="343"/>
      <c r="F87" s="336"/>
      <c r="G87" s="336"/>
      <c r="H87" s="336"/>
      <c r="I87" s="336"/>
      <c r="J87" s="336"/>
      <c r="K87" s="336"/>
      <c r="L87" s="339"/>
      <c r="M87" s="339"/>
      <c r="N87" s="335"/>
      <c r="O87" s="335"/>
      <c r="P87" s="335"/>
      <c r="Q87" s="17"/>
      <c r="R87" s="343"/>
      <c r="S87" s="343"/>
      <c r="T87" s="343"/>
      <c r="U87" s="343"/>
      <c r="V87" s="336"/>
      <c r="W87" s="336"/>
      <c r="X87" s="336"/>
      <c r="Y87" s="336"/>
      <c r="Z87" s="336"/>
      <c r="AA87" s="336"/>
      <c r="AB87" s="335"/>
      <c r="AC87" s="335"/>
      <c r="AD87" s="335"/>
    </row>
    <row r="88" spans="1:33" ht="20.100000000000001" customHeight="1">
      <c r="B88" s="407" t="str">
        <f>C58</f>
        <v>ＦＣアラノ</v>
      </c>
      <c r="C88" s="407"/>
      <c r="D88" s="407"/>
      <c r="E88" s="407"/>
      <c r="F88" s="203"/>
      <c r="G88" s="204"/>
      <c r="H88" s="194">
        <f>N67</f>
        <v>0</v>
      </c>
      <c r="I88" s="194">
        <f>T67</f>
        <v>7</v>
      </c>
      <c r="J88" s="194">
        <f>N73</f>
        <v>2</v>
      </c>
      <c r="K88" s="194">
        <f>T73</f>
        <v>0</v>
      </c>
      <c r="L88" s="194">
        <f>N79</f>
        <v>7</v>
      </c>
      <c r="M88" s="194">
        <f>T79</f>
        <v>0</v>
      </c>
      <c r="N88" s="343">
        <f>COUNTIF(F89:M89,"○")*3+COUNTIF(F89:M89,"△")</f>
        <v>6</v>
      </c>
      <c r="O88" s="343">
        <f>F88-G88+H88-I88+J88-K88+L88-M88</f>
        <v>2</v>
      </c>
      <c r="P88" s="343">
        <v>2</v>
      </c>
      <c r="Q88" s="17"/>
      <c r="R88" s="408" t="str">
        <f>R58</f>
        <v>祖母井クラブ</v>
      </c>
      <c r="S88" s="408"/>
      <c r="T88" s="408"/>
      <c r="U88" s="408"/>
      <c r="V88" s="203"/>
      <c r="W88" s="204"/>
      <c r="X88" s="194">
        <f>N71</f>
        <v>11</v>
      </c>
      <c r="Y88" s="194">
        <f>T71</f>
        <v>0</v>
      </c>
      <c r="Z88" s="194">
        <f>N77</f>
        <v>8</v>
      </c>
      <c r="AA88" s="194">
        <f>T77</f>
        <v>2</v>
      </c>
      <c r="AB88" s="344">
        <f>COUNTIF(V89:AA89,"○")*3+COUNTIF(V89:AA89,"△")</f>
        <v>6</v>
      </c>
      <c r="AC88" s="343">
        <f>V88-W88+X88-Y88+Z88-AA88</f>
        <v>17</v>
      </c>
      <c r="AD88" s="343">
        <v>1</v>
      </c>
    </row>
    <row r="89" spans="1:33" ht="20.100000000000001" customHeight="1">
      <c r="B89" s="407"/>
      <c r="C89" s="407"/>
      <c r="D89" s="407"/>
      <c r="E89" s="407"/>
      <c r="F89" s="205"/>
      <c r="G89" s="206"/>
      <c r="H89" s="343" t="str">
        <f>IF(H88&gt;I88,"○",IF(H88&lt;I88,"×",IF(H88=I88,"△")))</f>
        <v>×</v>
      </c>
      <c r="I89" s="343"/>
      <c r="J89" s="343" t="str">
        <f t="shared" ref="J89" si="0">IF(J88&gt;K88,"○",IF(J88&lt;K88,"×",IF(J88=K88,"△")))</f>
        <v>○</v>
      </c>
      <c r="K89" s="343"/>
      <c r="L89" s="343" t="str">
        <f t="shared" ref="L89" si="1">IF(L88&gt;M88,"○",IF(L88&lt;M88,"×",IF(L88=M88,"△")))</f>
        <v>○</v>
      </c>
      <c r="M89" s="343"/>
      <c r="N89" s="343"/>
      <c r="O89" s="343"/>
      <c r="P89" s="343"/>
      <c r="Q89" s="17"/>
      <c r="R89" s="408"/>
      <c r="S89" s="408"/>
      <c r="T89" s="408"/>
      <c r="U89" s="408"/>
      <c r="V89" s="205"/>
      <c r="W89" s="206"/>
      <c r="X89" s="343" t="str">
        <f>IF(X88&gt;Y88,"○",IF(X88&lt;Y88,"×",IF(X88=Y88,"△")))</f>
        <v>○</v>
      </c>
      <c r="Y89" s="343"/>
      <c r="Z89" s="343" t="str">
        <f t="shared" ref="Z89" si="2">IF(Z88&gt;AA88,"○",IF(Z88&lt;AA88,"×",IF(Z88=AA88,"△")))</f>
        <v>○</v>
      </c>
      <c r="AA89" s="343"/>
      <c r="AB89" s="344"/>
      <c r="AC89" s="343"/>
      <c r="AD89" s="343"/>
    </row>
    <row r="90" spans="1:33" ht="20.100000000000001" customHeight="1">
      <c r="B90" s="408" t="str">
        <f>G58</f>
        <v>ＦＣＲｉｓｏ</v>
      </c>
      <c r="C90" s="408"/>
      <c r="D90" s="408"/>
      <c r="E90" s="408"/>
      <c r="F90" s="194">
        <f>T67</f>
        <v>7</v>
      </c>
      <c r="G90" s="194">
        <f>N67</f>
        <v>0</v>
      </c>
      <c r="H90" s="203"/>
      <c r="I90" s="204"/>
      <c r="J90" s="194">
        <f>N81</f>
        <v>7</v>
      </c>
      <c r="K90" s="194">
        <f>T81</f>
        <v>0</v>
      </c>
      <c r="L90" s="194">
        <f>N75</f>
        <v>15</v>
      </c>
      <c r="M90" s="194">
        <f>T75</f>
        <v>0</v>
      </c>
      <c r="N90" s="343">
        <f t="shared" ref="N90" si="3">COUNTIF(F91:M91,"○")*3+COUNTIF(F91:M91,"△")</f>
        <v>9</v>
      </c>
      <c r="O90" s="343">
        <f t="shared" ref="O90" si="4">F90-G90+H90-I90+J90-K90+L90-M90</f>
        <v>29</v>
      </c>
      <c r="P90" s="343">
        <v>1</v>
      </c>
      <c r="Q90" s="17"/>
      <c r="R90" s="407" t="str">
        <f>V58</f>
        <v>西那須野西ＳＣ</v>
      </c>
      <c r="S90" s="407"/>
      <c r="T90" s="407"/>
      <c r="U90" s="407"/>
      <c r="V90" s="194">
        <f>T71</f>
        <v>0</v>
      </c>
      <c r="W90" s="194">
        <f>N71</f>
        <v>11</v>
      </c>
      <c r="X90" s="203"/>
      <c r="Y90" s="204"/>
      <c r="Z90" s="194">
        <f>N83</f>
        <v>0</v>
      </c>
      <c r="AA90" s="194">
        <f>T83</f>
        <v>6</v>
      </c>
      <c r="AB90" s="344">
        <f>COUNTIF(V91:AA91,"○")*3+COUNTIF(V91:AA91,"△")</f>
        <v>0</v>
      </c>
      <c r="AC90" s="343">
        <f>V90-W90+X90-Y90+Z90-AA90</f>
        <v>-17</v>
      </c>
      <c r="AD90" s="343">
        <v>3</v>
      </c>
    </row>
    <row r="91" spans="1:33" ht="20.100000000000001" customHeight="1">
      <c r="B91" s="408"/>
      <c r="C91" s="408"/>
      <c r="D91" s="408"/>
      <c r="E91" s="408"/>
      <c r="F91" s="343" t="str">
        <f>IF(F90&gt;G90,"○",IF(F90&lt;G90,"×",IF(F90=G90,"△")))</f>
        <v>○</v>
      </c>
      <c r="G91" s="343"/>
      <c r="H91" s="205"/>
      <c r="I91" s="206"/>
      <c r="J91" s="343" t="str">
        <f>IF(J90&gt;K90,"○",IF(J90&lt;K90,"×",IF(J90=K90,"△")))</f>
        <v>○</v>
      </c>
      <c r="K91" s="343"/>
      <c r="L91" s="343" t="str">
        <f>IF(L90&gt;M90,"○",IF(L90&lt;M90,"×",IF(L90=M90,"△")))</f>
        <v>○</v>
      </c>
      <c r="M91" s="343"/>
      <c r="N91" s="343"/>
      <c r="O91" s="343"/>
      <c r="P91" s="343"/>
      <c r="Q91" s="17"/>
      <c r="R91" s="407"/>
      <c r="S91" s="407"/>
      <c r="T91" s="407"/>
      <c r="U91" s="407"/>
      <c r="V91" s="343" t="str">
        <f>IF(V90&gt;W90,"○",IF(V90&lt;W90,"×",IF(V90=W90,"△")))</f>
        <v>×</v>
      </c>
      <c r="W91" s="343"/>
      <c r="X91" s="205"/>
      <c r="Y91" s="206"/>
      <c r="Z91" s="343" t="str">
        <f>IF(Z90&gt;AA90,"○",IF(Z90&lt;AA90,"×",IF(Z90=AA90,"△")))</f>
        <v>×</v>
      </c>
      <c r="AA91" s="343"/>
      <c r="AB91" s="344"/>
      <c r="AC91" s="343"/>
      <c r="AD91" s="343"/>
    </row>
    <row r="92" spans="1:33" ht="20.100000000000001" customHeight="1">
      <c r="B92" s="407" t="str">
        <f>K58</f>
        <v>北郷山辺千歳ＦＣ</v>
      </c>
      <c r="C92" s="407"/>
      <c r="D92" s="407"/>
      <c r="E92" s="407"/>
      <c r="F92" s="194">
        <f>T73</f>
        <v>0</v>
      </c>
      <c r="G92" s="194">
        <f>N73</f>
        <v>2</v>
      </c>
      <c r="H92" s="194">
        <f>T81</f>
        <v>0</v>
      </c>
      <c r="I92" s="194">
        <f>N81</f>
        <v>7</v>
      </c>
      <c r="J92" s="203"/>
      <c r="K92" s="204"/>
      <c r="L92" s="194">
        <f>N69</f>
        <v>2</v>
      </c>
      <c r="M92" s="194">
        <f>T69</f>
        <v>0</v>
      </c>
      <c r="N92" s="343">
        <f>COUNTIF(F93:M93,"○")*3+COUNTIF(F93:M93,"△")</f>
        <v>3</v>
      </c>
      <c r="O92" s="343">
        <f t="shared" ref="O92" si="5">F92-G92+H92-I92+J92-K92+L92-M92</f>
        <v>-7</v>
      </c>
      <c r="P92" s="343">
        <v>3</v>
      </c>
      <c r="Q92" s="17"/>
      <c r="R92" s="407" t="str">
        <f>Z58</f>
        <v>栃木ジュニオール</v>
      </c>
      <c r="S92" s="407"/>
      <c r="T92" s="407"/>
      <c r="U92" s="407"/>
      <c r="V92" s="194">
        <f>T77</f>
        <v>2</v>
      </c>
      <c r="W92" s="194">
        <f>N77</f>
        <v>8</v>
      </c>
      <c r="X92" s="194">
        <f>T83</f>
        <v>6</v>
      </c>
      <c r="Y92" s="194">
        <f>N83</f>
        <v>0</v>
      </c>
      <c r="Z92" s="203"/>
      <c r="AA92" s="204"/>
      <c r="AB92" s="343">
        <f>COUNTIF(V93:AA93,"○")*3+COUNTIF(V93:AA93,"△")</f>
        <v>3</v>
      </c>
      <c r="AC92" s="343">
        <f>V92-W92+X92-Y92+Z92-AA92</f>
        <v>0</v>
      </c>
      <c r="AD92" s="343">
        <v>2</v>
      </c>
    </row>
    <row r="93" spans="1:33" ht="20.100000000000001" customHeight="1">
      <c r="B93" s="407"/>
      <c r="C93" s="407"/>
      <c r="D93" s="407"/>
      <c r="E93" s="407"/>
      <c r="F93" s="343" t="str">
        <f>IF(F92&gt;G92,"○",IF(F92&lt;G92,"×",IF(F92=G92,"△")))</f>
        <v>×</v>
      </c>
      <c r="G93" s="343"/>
      <c r="H93" s="343" t="str">
        <f>IF(H92&gt;I92,"○",IF(H92&lt;I92,"×",IF(H92=I92,"△")))</f>
        <v>×</v>
      </c>
      <c r="I93" s="343"/>
      <c r="J93" s="205"/>
      <c r="K93" s="206"/>
      <c r="L93" s="343" t="str">
        <f>IF(L92&gt;M92,"○",IF(L92&lt;M92,"×",IF(L92=M92,"△")))</f>
        <v>○</v>
      </c>
      <c r="M93" s="343"/>
      <c r="N93" s="343"/>
      <c r="O93" s="343"/>
      <c r="P93" s="343"/>
      <c r="Q93" s="17"/>
      <c r="R93" s="407"/>
      <c r="S93" s="407"/>
      <c r="T93" s="407"/>
      <c r="U93" s="407"/>
      <c r="V93" s="343" t="str">
        <f t="shared" ref="V93" si="6">IF(V92&gt;W92,"○",IF(V92&lt;W92,"×",IF(V92=W92,"△")))</f>
        <v>×</v>
      </c>
      <c r="W93" s="343"/>
      <c r="X93" s="343" t="str">
        <f t="shared" ref="X93" si="7">IF(X92&gt;Y92,"○",IF(X92&lt;Y92,"×",IF(X92=Y92,"△")))</f>
        <v>○</v>
      </c>
      <c r="Y93" s="343"/>
      <c r="Z93" s="205"/>
      <c r="AA93" s="206"/>
      <c r="AB93" s="343"/>
      <c r="AC93" s="343"/>
      <c r="AD93" s="343"/>
    </row>
    <row r="94" spans="1:33" ht="20.100000000000001" customHeight="1">
      <c r="B94" s="339" t="str">
        <f>O58</f>
        <v>さつきが丘スポーツ少年団サッカー部</v>
      </c>
      <c r="C94" s="339"/>
      <c r="D94" s="339"/>
      <c r="E94" s="339"/>
      <c r="F94" s="194">
        <f>T79</f>
        <v>0</v>
      </c>
      <c r="G94" s="194">
        <f>N79</f>
        <v>7</v>
      </c>
      <c r="H94" s="194">
        <f>T75</f>
        <v>0</v>
      </c>
      <c r="I94" s="194">
        <f>N75</f>
        <v>15</v>
      </c>
      <c r="J94" s="194">
        <f>T69</f>
        <v>0</v>
      </c>
      <c r="K94" s="194">
        <f>N69</f>
        <v>2</v>
      </c>
      <c r="L94" s="203"/>
      <c r="M94" s="204"/>
      <c r="N94" s="343">
        <f t="shared" ref="N94" si="8">COUNTIF(F95:M95,"○")*3+COUNTIF(F95:M95,"△")</f>
        <v>0</v>
      </c>
      <c r="O94" s="343">
        <f t="shared" ref="O94" si="9">F94-G94+H94-I94+J94-K94+L94-M94</f>
        <v>-24</v>
      </c>
      <c r="P94" s="343">
        <v>4</v>
      </c>
      <c r="Q94" s="17"/>
      <c r="R94" s="148"/>
      <c r="S94" s="148"/>
      <c r="T94" s="138"/>
      <c r="U94" s="138"/>
      <c r="V94" s="138"/>
      <c r="W94" s="138"/>
      <c r="X94" s="138"/>
      <c r="Y94" s="138"/>
      <c r="Z94" s="138"/>
      <c r="AA94" s="138"/>
      <c r="AB94" s="27"/>
    </row>
    <row r="95" spans="1:33" ht="20.100000000000001" customHeight="1">
      <c r="B95" s="339"/>
      <c r="C95" s="339"/>
      <c r="D95" s="339"/>
      <c r="E95" s="339"/>
      <c r="F95" s="343" t="str">
        <f>IF(F94&gt;G94,"○",IF(F94&lt;G94,"×",IF(F94=G94,"△")))</f>
        <v>×</v>
      </c>
      <c r="G95" s="343"/>
      <c r="H95" s="343" t="str">
        <f>IF(H94&gt;I94,"○",IF(H94&lt;I94,"×",IF(H94=I94,"△")))</f>
        <v>×</v>
      </c>
      <c r="I95" s="343"/>
      <c r="J95" s="343" t="str">
        <f>IF(J94&gt;K94,"○",IF(J94&lt;K94,"×",IF(J94=K94,"△")))</f>
        <v>×</v>
      </c>
      <c r="K95" s="343"/>
      <c r="L95" s="205"/>
      <c r="M95" s="206"/>
      <c r="N95" s="343"/>
      <c r="O95" s="343"/>
      <c r="P95" s="343"/>
      <c r="Q95" s="17"/>
      <c r="R95" s="151"/>
      <c r="S95" s="151"/>
      <c r="T95" s="9"/>
      <c r="U95" s="9"/>
      <c r="V95" s="9"/>
      <c r="W95" s="9"/>
      <c r="X95" s="9"/>
      <c r="Y95" s="9"/>
      <c r="Z95" s="24"/>
      <c r="AA95" s="24"/>
      <c r="AB95" s="9"/>
    </row>
    <row r="96" spans="1:33" ht="20.100000000000001" customHeight="1">
      <c r="AA96" s="360"/>
    </row>
    <row r="97" spans="26:27" ht="20.100000000000001" customHeight="1">
      <c r="Z97" s="9"/>
      <c r="AA97" s="360"/>
    </row>
    <row r="98" spans="26:27" ht="20.100000000000001" customHeight="1"/>
  </sheetData>
  <mergeCells count="492">
    <mergeCell ref="AE81:AE82"/>
    <mergeCell ref="AF81:AF82"/>
    <mergeCell ref="AA96:AA97"/>
    <mergeCell ref="X93:Y93"/>
    <mergeCell ref="V93:W93"/>
    <mergeCell ref="B94:E95"/>
    <mergeCell ref="J95:K95"/>
    <mergeCell ref="H95:I95"/>
    <mergeCell ref="F95:G95"/>
    <mergeCell ref="P94:P95"/>
    <mergeCell ref="O94:O95"/>
    <mergeCell ref="N94:N95"/>
    <mergeCell ref="B90:E91"/>
    <mergeCell ref="R90:U91"/>
    <mergeCell ref="L91:M91"/>
    <mergeCell ref="J91:K91"/>
    <mergeCell ref="F91:G91"/>
    <mergeCell ref="P90:P91"/>
    <mergeCell ref="O90:O91"/>
    <mergeCell ref="N90:N91"/>
    <mergeCell ref="B92:E93"/>
    <mergeCell ref="R92:U93"/>
    <mergeCell ref="L93:M93"/>
    <mergeCell ref="H93:I93"/>
    <mergeCell ref="F93:G93"/>
    <mergeCell ref="P92:P93"/>
    <mergeCell ref="O92:O93"/>
    <mergeCell ref="N92:N93"/>
    <mergeCell ref="C83:C84"/>
    <mergeCell ref="C81:C82"/>
    <mergeCell ref="T83:T84"/>
    <mergeCell ref="N83:N84"/>
    <mergeCell ref="B88:E89"/>
    <mergeCell ref="B86:E87"/>
    <mergeCell ref="R88:U89"/>
    <mergeCell ref="R86:U87"/>
    <mergeCell ref="L89:M89"/>
    <mergeCell ref="J89:K89"/>
    <mergeCell ref="H89:I89"/>
    <mergeCell ref="O88:O89"/>
    <mergeCell ref="P88:P89"/>
    <mergeCell ref="N88:N89"/>
    <mergeCell ref="P86:P87"/>
    <mergeCell ref="O86:O87"/>
    <mergeCell ref="U81:AA82"/>
    <mergeCell ref="Z89:AA89"/>
    <mergeCell ref="X89:Y89"/>
    <mergeCell ref="Z91:AA91"/>
    <mergeCell ref="C77:C78"/>
    <mergeCell ref="O77:O78"/>
    <mergeCell ref="T77:T78"/>
    <mergeCell ref="N77:N78"/>
    <mergeCell ref="O81:O82"/>
    <mergeCell ref="O79:O80"/>
    <mergeCell ref="T81:T82"/>
    <mergeCell ref="T79:T80"/>
    <mergeCell ref="N81:N82"/>
    <mergeCell ref="N79:N80"/>
    <mergeCell ref="C79:C80"/>
    <mergeCell ref="C69:C70"/>
    <mergeCell ref="O71:O72"/>
    <mergeCell ref="T71:T72"/>
    <mergeCell ref="N71:N72"/>
    <mergeCell ref="O75:O76"/>
    <mergeCell ref="O73:O74"/>
    <mergeCell ref="T75:T76"/>
    <mergeCell ref="T73:T74"/>
    <mergeCell ref="N75:N76"/>
    <mergeCell ref="N73:N74"/>
    <mergeCell ref="C75:C76"/>
    <mergeCell ref="C73:C74"/>
    <mergeCell ref="C71:C72"/>
    <mergeCell ref="R49:U50"/>
    <mergeCell ref="Z57:AA57"/>
    <mergeCell ref="S75:S76"/>
    <mergeCell ref="S73:S74"/>
    <mergeCell ref="S71:S72"/>
    <mergeCell ref="S69:S70"/>
    <mergeCell ref="O83:O84"/>
    <mergeCell ref="G58:H65"/>
    <mergeCell ref="K58:L65"/>
    <mergeCell ref="O58:P65"/>
    <mergeCell ref="R58:S65"/>
    <mergeCell ref="V58:W65"/>
    <mergeCell ref="Z58:AA65"/>
    <mergeCell ref="G57:H57"/>
    <mergeCell ref="K57:L57"/>
    <mergeCell ref="O57:P57"/>
    <mergeCell ref="R57:S57"/>
    <mergeCell ref="V57:W57"/>
    <mergeCell ref="O69:O70"/>
    <mergeCell ref="T69:T70"/>
    <mergeCell ref="N69:N70"/>
    <mergeCell ref="G69:M70"/>
    <mergeCell ref="G67:M68"/>
    <mergeCell ref="U83:AA84"/>
    <mergeCell ref="R45:U46"/>
    <mergeCell ref="AF47:AF48"/>
    <mergeCell ref="F48:G48"/>
    <mergeCell ref="H48:I48"/>
    <mergeCell ref="L48:M48"/>
    <mergeCell ref="V48:W48"/>
    <mergeCell ref="X48:Y48"/>
    <mergeCell ref="AB48:AC48"/>
    <mergeCell ref="C67:C68"/>
    <mergeCell ref="AB49:AC50"/>
    <mergeCell ref="AD49:AD50"/>
    <mergeCell ref="AE49:AE50"/>
    <mergeCell ref="AF49:AF50"/>
    <mergeCell ref="F50:G50"/>
    <mergeCell ref="H50:I50"/>
    <mergeCell ref="J50:K50"/>
    <mergeCell ref="V50:W50"/>
    <mergeCell ref="X50:Y50"/>
    <mergeCell ref="Z50:AA50"/>
    <mergeCell ref="B49:E50"/>
    <mergeCell ref="L49:M50"/>
    <mergeCell ref="N49:N50"/>
    <mergeCell ref="O49:O50"/>
    <mergeCell ref="P49:P50"/>
    <mergeCell ref="AF45:AF46"/>
    <mergeCell ref="B47:E48"/>
    <mergeCell ref="J47:K48"/>
    <mergeCell ref="N47:N48"/>
    <mergeCell ref="O47:O48"/>
    <mergeCell ref="P47:P48"/>
    <mergeCell ref="R47:U48"/>
    <mergeCell ref="X45:Y46"/>
    <mergeCell ref="AD45:AD46"/>
    <mergeCell ref="AE45:AE46"/>
    <mergeCell ref="Z47:AA48"/>
    <mergeCell ref="AD47:AD48"/>
    <mergeCell ref="AE47:AE48"/>
    <mergeCell ref="F46:G46"/>
    <mergeCell ref="J46:K46"/>
    <mergeCell ref="L46:M46"/>
    <mergeCell ref="V46:W46"/>
    <mergeCell ref="Z46:AA46"/>
    <mergeCell ref="AB46:AC46"/>
    <mergeCell ref="B45:E46"/>
    <mergeCell ref="H45:I46"/>
    <mergeCell ref="N45:N46"/>
    <mergeCell ref="O45:O46"/>
    <mergeCell ref="P45:P46"/>
    <mergeCell ref="L41:M42"/>
    <mergeCell ref="N41:N42"/>
    <mergeCell ref="V43:W44"/>
    <mergeCell ref="AD43:AD44"/>
    <mergeCell ref="AE43:AE44"/>
    <mergeCell ref="AF43:AF44"/>
    <mergeCell ref="H44:I44"/>
    <mergeCell ref="J44:K44"/>
    <mergeCell ref="L44:M44"/>
    <mergeCell ref="X44:Y44"/>
    <mergeCell ref="Z44:AA44"/>
    <mergeCell ref="AB44:AC44"/>
    <mergeCell ref="D36:F37"/>
    <mergeCell ref="G36:M37"/>
    <mergeCell ref="N36:N37"/>
    <mergeCell ref="O36:O37"/>
    <mergeCell ref="AB41:AC42"/>
    <mergeCell ref="AD41:AD42"/>
    <mergeCell ref="AE41:AE42"/>
    <mergeCell ref="AF41:AF42"/>
    <mergeCell ref="B43:E44"/>
    <mergeCell ref="F43:G44"/>
    <mergeCell ref="N43:N44"/>
    <mergeCell ref="O43:O44"/>
    <mergeCell ref="P43:P44"/>
    <mergeCell ref="R43:U44"/>
    <mergeCell ref="O41:O42"/>
    <mergeCell ref="P41:P42"/>
    <mergeCell ref="R41:U42"/>
    <mergeCell ref="V41:W42"/>
    <mergeCell ref="X41:Y42"/>
    <mergeCell ref="Z41:AA42"/>
    <mergeCell ref="B41:E42"/>
    <mergeCell ref="F41:G42"/>
    <mergeCell ref="H41:I42"/>
    <mergeCell ref="J41:K42"/>
    <mergeCell ref="AB38:AB39"/>
    <mergeCell ref="AC38:AC39"/>
    <mergeCell ref="AD38:AD39"/>
    <mergeCell ref="AE38:AE39"/>
    <mergeCell ref="AF38:AF39"/>
    <mergeCell ref="AG38:AG39"/>
    <mergeCell ref="AG36:AG37"/>
    <mergeCell ref="B38:B39"/>
    <mergeCell ref="C38:C39"/>
    <mergeCell ref="D38:F39"/>
    <mergeCell ref="G38:M39"/>
    <mergeCell ref="N38:N39"/>
    <mergeCell ref="O38:O39"/>
    <mergeCell ref="S38:S39"/>
    <mergeCell ref="T38:T39"/>
    <mergeCell ref="U38:AA39"/>
    <mergeCell ref="U36:AA37"/>
    <mergeCell ref="AB36:AB37"/>
    <mergeCell ref="AC36:AC37"/>
    <mergeCell ref="AD36:AD37"/>
    <mergeCell ref="AE36:AE37"/>
    <mergeCell ref="AF36:AF37"/>
    <mergeCell ref="B36:B37"/>
    <mergeCell ref="C36:C37"/>
    <mergeCell ref="B32:B33"/>
    <mergeCell ref="C32:C33"/>
    <mergeCell ref="D32:F33"/>
    <mergeCell ref="G32:M33"/>
    <mergeCell ref="N32:N33"/>
    <mergeCell ref="U34:AA35"/>
    <mergeCell ref="AB34:AB35"/>
    <mergeCell ref="AC34:AC35"/>
    <mergeCell ref="AD34:AD35"/>
    <mergeCell ref="AD28:AD29"/>
    <mergeCell ref="AE28:AE29"/>
    <mergeCell ref="AF28:AF29"/>
    <mergeCell ref="B28:B29"/>
    <mergeCell ref="C28:C29"/>
    <mergeCell ref="D28:F29"/>
    <mergeCell ref="S36:S37"/>
    <mergeCell ref="T36:T37"/>
    <mergeCell ref="T34:T35"/>
    <mergeCell ref="AE32:AE33"/>
    <mergeCell ref="AF32:AF33"/>
    <mergeCell ref="B34:B35"/>
    <mergeCell ref="C34:C35"/>
    <mergeCell ref="D34:F35"/>
    <mergeCell ref="G34:M35"/>
    <mergeCell ref="N34:N35"/>
    <mergeCell ref="O34:O35"/>
    <mergeCell ref="S34:S35"/>
    <mergeCell ref="S32:S33"/>
    <mergeCell ref="T32:T33"/>
    <mergeCell ref="U32:AA33"/>
    <mergeCell ref="AB32:AB33"/>
    <mergeCell ref="AC32:AC33"/>
    <mergeCell ref="AD32:AD33"/>
    <mergeCell ref="B30:B31"/>
    <mergeCell ref="C30:C31"/>
    <mergeCell ref="D30:F31"/>
    <mergeCell ref="G30:M31"/>
    <mergeCell ref="N30:N31"/>
    <mergeCell ref="O30:O31"/>
    <mergeCell ref="S30:S31"/>
    <mergeCell ref="T30:T31"/>
    <mergeCell ref="U30:AA31"/>
    <mergeCell ref="AB30:AB31"/>
    <mergeCell ref="AC30:AC31"/>
    <mergeCell ref="AD30:AD31"/>
    <mergeCell ref="AE30:AE31"/>
    <mergeCell ref="O32:O33"/>
    <mergeCell ref="AF34:AF35"/>
    <mergeCell ref="AG34:AG35"/>
    <mergeCell ref="AF30:AF31"/>
    <mergeCell ref="AG30:AG31"/>
    <mergeCell ref="AG32:AG33"/>
    <mergeCell ref="AE34:AE35"/>
    <mergeCell ref="G28:M29"/>
    <mergeCell ref="N28:N29"/>
    <mergeCell ref="O28:O29"/>
    <mergeCell ref="S28:S29"/>
    <mergeCell ref="T28:T29"/>
    <mergeCell ref="T26:T27"/>
    <mergeCell ref="AE24:AE25"/>
    <mergeCell ref="AF24:AF25"/>
    <mergeCell ref="AG24:AG25"/>
    <mergeCell ref="U24:AA25"/>
    <mergeCell ref="AB24:AB25"/>
    <mergeCell ref="AC24:AC25"/>
    <mergeCell ref="AD24:AD25"/>
    <mergeCell ref="AF26:AF27"/>
    <mergeCell ref="AG26:AG27"/>
    <mergeCell ref="U26:AA27"/>
    <mergeCell ref="AB26:AB27"/>
    <mergeCell ref="AC26:AC27"/>
    <mergeCell ref="AD26:AD27"/>
    <mergeCell ref="AE26:AE27"/>
    <mergeCell ref="AG28:AG29"/>
    <mergeCell ref="U28:AA29"/>
    <mergeCell ref="AB28:AB29"/>
    <mergeCell ref="AC28:AC29"/>
    <mergeCell ref="S26:S27"/>
    <mergeCell ref="S24:S25"/>
    <mergeCell ref="T24:T25"/>
    <mergeCell ref="B24:B25"/>
    <mergeCell ref="C24:C25"/>
    <mergeCell ref="D24:F25"/>
    <mergeCell ref="G24:M25"/>
    <mergeCell ref="N24:N25"/>
    <mergeCell ref="O24:O25"/>
    <mergeCell ref="D20:F21"/>
    <mergeCell ref="G20:M21"/>
    <mergeCell ref="N20:N21"/>
    <mergeCell ref="O20:O21"/>
    <mergeCell ref="B26:B27"/>
    <mergeCell ref="C26:C27"/>
    <mergeCell ref="D26:F27"/>
    <mergeCell ref="G26:M27"/>
    <mergeCell ref="N26:N27"/>
    <mergeCell ref="O26:O27"/>
    <mergeCell ref="AB22:AB23"/>
    <mergeCell ref="AC22:AC23"/>
    <mergeCell ref="AD22:AD23"/>
    <mergeCell ref="AE22:AE23"/>
    <mergeCell ref="AF22:AF23"/>
    <mergeCell ref="AG22:AG23"/>
    <mergeCell ref="AG20:AG21"/>
    <mergeCell ref="B22:B23"/>
    <mergeCell ref="C22:C23"/>
    <mergeCell ref="D22:F23"/>
    <mergeCell ref="G22:M23"/>
    <mergeCell ref="N22:N23"/>
    <mergeCell ref="O22:O23"/>
    <mergeCell ref="S22:S23"/>
    <mergeCell ref="T22:T23"/>
    <mergeCell ref="U22:AA23"/>
    <mergeCell ref="U20:AA21"/>
    <mergeCell ref="AB20:AB21"/>
    <mergeCell ref="AC20:AC21"/>
    <mergeCell ref="AD20:AD21"/>
    <mergeCell ref="AE20:AE21"/>
    <mergeCell ref="AF20:AF21"/>
    <mergeCell ref="B20:B21"/>
    <mergeCell ref="C20:C21"/>
    <mergeCell ref="S20:S21"/>
    <mergeCell ref="T20:T21"/>
    <mergeCell ref="T18:T19"/>
    <mergeCell ref="AE16:AE17"/>
    <mergeCell ref="AF16:AF17"/>
    <mergeCell ref="AG16:AG17"/>
    <mergeCell ref="B18:B19"/>
    <mergeCell ref="C18:C19"/>
    <mergeCell ref="D18:F19"/>
    <mergeCell ref="G18:M19"/>
    <mergeCell ref="N18:N19"/>
    <mergeCell ref="O18:O19"/>
    <mergeCell ref="S18:S19"/>
    <mergeCell ref="S16:S17"/>
    <mergeCell ref="T16:T17"/>
    <mergeCell ref="U16:AA17"/>
    <mergeCell ref="AB16:AB17"/>
    <mergeCell ref="AC16:AC17"/>
    <mergeCell ref="AD16:AD17"/>
    <mergeCell ref="B16:B17"/>
    <mergeCell ref="C16:C17"/>
    <mergeCell ref="D16:F17"/>
    <mergeCell ref="G16:M17"/>
    <mergeCell ref="N16:N17"/>
    <mergeCell ref="O16:O17"/>
    <mergeCell ref="AF18:AF19"/>
    <mergeCell ref="AG18:AG19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AD7:AE14"/>
    <mergeCell ref="C6:D6"/>
    <mergeCell ref="G6:H6"/>
    <mergeCell ref="K6:L6"/>
    <mergeCell ref="O6:P6"/>
    <mergeCell ref="R6:S6"/>
    <mergeCell ref="V6:W6"/>
    <mergeCell ref="U18:AA19"/>
    <mergeCell ref="AB18:AB19"/>
    <mergeCell ref="AC18:AC19"/>
    <mergeCell ref="AD18:AD19"/>
    <mergeCell ref="AE18:AE19"/>
    <mergeCell ref="U73:AA74"/>
    <mergeCell ref="U71:AA72"/>
    <mergeCell ref="U69:AA70"/>
    <mergeCell ref="U67:AA68"/>
    <mergeCell ref="S83:S84"/>
    <mergeCell ref="S81:S82"/>
    <mergeCell ref="S79:S80"/>
    <mergeCell ref="S77:S78"/>
    <mergeCell ref="S67:S68"/>
    <mergeCell ref="U79:AA80"/>
    <mergeCell ref="O67:O68"/>
    <mergeCell ref="T67:T68"/>
    <mergeCell ref="N67:N68"/>
    <mergeCell ref="I1:M1"/>
    <mergeCell ref="I52:M52"/>
    <mergeCell ref="T52:W52"/>
    <mergeCell ref="X52:AG52"/>
    <mergeCell ref="D83:F84"/>
    <mergeCell ref="D81:F82"/>
    <mergeCell ref="D79:F80"/>
    <mergeCell ref="D77:F78"/>
    <mergeCell ref="D75:F76"/>
    <mergeCell ref="D73:F74"/>
    <mergeCell ref="D71:F72"/>
    <mergeCell ref="D69:F70"/>
    <mergeCell ref="D67:F68"/>
    <mergeCell ref="G83:M84"/>
    <mergeCell ref="G81:M82"/>
    <mergeCell ref="G77:M78"/>
    <mergeCell ref="G79:M80"/>
    <mergeCell ref="G75:M76"/>
    <mergeCell ref="G73:M74"/>
    <mergeCell ref="G71:M72"/>
    <mergeCell ref="T1:W1"/>
    <mergeCell ref="X1:AG1"/>
    <mergeCell ref="I3:J3"/>
    <mergeCell ref="X3:Y3"/>
    <mergeCell ref="AG83:AG84"/>
    <mergeCell ref="AF83:AF84"/>
    <mergeCell ref="AE83:AE84"/>
    <mergeCell ref="AD83:AD84"/>
    <mergeCell ref="AG81:AG82"/>
    <mergeCell ref="AF79:AF80"/>
    <mergeCell ref="AE79:AE80"/>
    <mergeCell ref="AD79:AD80"/>
    <mergeCell ref="AG79:AG80"/>
    <mergeCell ref="AF75:AF76"/>
    <mergeCell ref="AE75:AE76"/>
    <mergeCell ref="AD75:AD76"/>
    <mergeCell ref="AG77:AG78"/>
    <mergeCell ref="AF77:AF78"/>
    <mergeCell ref="AE77:AE78"/>
    <mergeCell ref="AD77:AD78"/>
    <mergeCell ref="AG75:AG76"/>
    <mergeCell ref="AF73:AF74"/>
    <mergeCell ref="AE73:AE74"/>
    <mergeCell ref="AD73:AD74"/>
    <mergeCell ref="AG73:AG74"/>
    <mergeCell ref="AK74:AK75"/>
    <mergeCell ref="AJ74:AJ75"/>
    <mergeCell ref="AI74:AI75"/>
    <mergeCell ref="AH74:AH75"/>
    <mergeCell ref="AC71:AC72"/>
    <mergeCell ref="AC69:AC70"/>
    <mergeCell ref="AC67:AC68"/>
    <mergeCell ref="AG71:AG72"/>
    <mergeCell ref="AF71:AF72"/>
    <mergeCell ref="AE71:AE72"/>
    <mergeCell ref="AD71:AD72"/>
    <mergeCell ref="AG69:AG70"/>
    <mergeCell ref="AF69:AF70"/>
    <mergeCell ref="AE69:AE70"/>
    <mergeCell ref="AD69:AD70"/>
    <mergeCell ref="AG67:AG68"/>
    <mergeCell ref="AF67:AF68"/>
    <mergeCell ref="AE67:AE68"/>
    <mergeCell ref="AD67:AD68"/>
    <mergeCell ref="V91:W91"/>
    <mergeCell ref="AB83:AB84"/>
    <mergeCell ref="AB81:AB82"/>
    <mergeCell ref="AB79:AB80"/>
    <mergeCell ref="AB77:AB78"/>
    <mergeCell ref="AB75:AB76"/>
    <mergeCell ref="AD92:AD93"/>
    <mergeCell ref="AC92:AC93"/>
    <mergeCell ref="AB92:AB93"/>
    <mergeCell ref="AD90:AD91"/>
    <mergeCell ref="AC90:AC91"/>
    <mergeCell ref="AB90:AB91"/>
    <mergeCell ref="AD88:AD89"/>
    <mergeCell ref="AC88:AC89"/>
    <mergeCell ref="AB88:AB89"/>
    <mergeCell ref="U77:AA78"/>
    <mergeCell ref="U75:AA76"/>
    <mergeCell ref="AC81:AC82"/>
    <mergeCell ref="AD81:AD82"/>
    <mergeCell ref="I54:J54"/>
    <mergeCell ref="V54:W54"/>
    <mergeCell ref="AD86:AD87"/>
    <mergeCell ref="AC86:AC87"/>
    <mergeCell ref="AB86:AB87"/>
    <mergeCell ref="Z86:AA87"/>
    <mergeCell ref="X86:Y87"/>
    <mergeCell ref="V86:W87"/>
    <mergeCell ref="C57:D57"/>
    <mergeCell ref="C58:D65"/>
    <mergeCell ref="N86:N87"/>
    <mergeCell ref="L86:M87"/>
    <mergeCell ref="J86:K87"/>
    <mergeCell ref="H86:I87"/>
    <mergeCell ref="F86:G87"/>
    <mergeCell ref="AB73:AB74"/>
    <mergeCell ref="AB71:AB72"/>
    <mergeCell ref="AB69:AB70"/>
    <mergeCell ref="AB67:AB68"/>
    <mergeCell ref="AC77:AC78"/>
    <mergeCell ref="AC83:AC84"/>
    <mergeCell ref="AC79:AC80"/>
    <mergeCell ref="AC75:AC76"/>
    <mergeCell ref="AC73:AC7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3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244</v>
      </c>
      <c r="U1" s="334"/>
      <c r="V1" s="334"/>
      <c r="W1" s="334"/>
      <c r="X1" s="348" t="str">
        <f>U11組合せ!A43</f>
        <v>石井緑地サッカー場No5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246</v>
      </c>
      <c r="J3" s="334"/>
      <c r="L3" s="72"/>
      <c r="Q3" s="72"/>
      <c r="R3" s="72"/>
      <c r="S3" s="13"/>
      <c r="T3" s="13"/>
      <c r="U3" s="14"/>
      <c r="V3" s="334" t="s">
        <v>247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08"/>
      <c r="X4" s="1"/>
      <c r="Y4" s="1"/>
      <c r="Z4" s="1"/>
    </row>
    <row r="5" spans="1:33" ht="19.5" customHeight="1" thickTop="1">
      <c r="A5" s="1"/>
      <c r="B5" s="1"/>
      <c r="C5" s="1"/>
      <c r="D5" s="215"/>
      <c r="E5" s="220"/>
      <c r="F5" s="220"/>
      <c r="G5" s="218"/>
      <c r="H5" s="224"/>
      <c r="I5" s="218"/>
      <c r="J5" s="15"/>
      <c r="K5" s="16"/>
      <c r="L5" s="15"/>
      <c r="M5" s="15"/>
      <c r="N5" s="15"/>
      <c r="O5" s="16"/>
      <c r="P5" s="1"/>
      <c r="Q5" s="1"/>
      <c r="R5" s="1"/>
      <c r="S5" s="215"/>
      <c r="T5" s="220"/>
      <c r="U5" s="220"/>
      <c r="V5" s="218"/>
      <c r="W5" s="52"/>
      <c r="X5" s="15"/>
      <c r="Y5" s="15"/>
      <c r="Z5" s="16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415" t="str">
        <f>U11組合せ!C43</f>
        <v>Ｊ－ＳＰＯＲＴＳＦＯＯＴＢＡＬＬＣＬＵＢ</v>
      </c>
      <c r="D7" s="415"/>
      <c r="G7" s="406" t="str">
        <f>U11組合せ!C45</f>
        <v>フットボールクラブガナドール大田原Ｕ１２</v>
      </c>
      <c r="H7" s="406"/>
      <c r="J7" s="4"/>
      <c r="K7" s="416" t="str">
        <f>U11組合せ!C47</f>
        <v>ＮＩＫＫＯ．ＳＰＯＲＴＳ．ＣＬＵＢ（日光スポーツクラブ）</v>
      </c>
      <c r="L7" s="416"/>
      <c r="M7" s="4"/>
      <c r="N7" s="4"/>
      <c r="O7" s="416" t="str">
        <f>U11組合せ!C49</f>
        <v>緑が丘ＹＦＣサッカー教室</v>
      </c>
      <c r="P7" s="416"/>
      <c r="R7" s="405" t="str">
        <f>U11組合せ!C52</f>
        <v>ＦＣがむしゃら</v>
      </c>
      <c r="S7" s="405"/>
      <c r="U7" s="4"/>
      <c r="V7" s="417" t="str">
        <f>U11組合せ!C54</f>
        <v>石井フットボールクラブ</v>
      </c>
      <c r="W7" s="417"/>
      <c r="X7" s="4"/>
      <c r="Y7" s="4"/>
      <c r="Z7" s="338" t="str">
        <f>U11組合せ!C56</f>
        <v>ＦＣ　ＳＨＵＪＡＫＵ</v>
      </c>
      <c r="AA7" s="338"/>
    </row>
    <row r="8" spans="1:33" ht="20.100000000000001" customHeight="1">
      <c r="A8" s="1"/>
      <c r="B8" s="4"/>
      <c r="C8" s="415"/>
      <c r="D8" s="415"/>
      <c r="G8" s="406"/>
      <c r="H8" s="406"/>
      <c r="J8" s="4"/>
      <c r="K8" s="416"/>
      <c r="L8" s="416"/>
      <c r="M8" s="4"/>
      <c r="N8" s="4"/>
      <c r="O8" s="416"/>
      <c r="P8" s="416"/>
      <c r="R8" s="405"/>
      <c r="S8" s="405"/>
      <c r="U8" s="4"/>
      <c r="V8" s="417"/>
      <c r="W8" s="417"/>
      <c r="X8" s="4"/>
      <c r="Y8" s="4"/>
      <c r="Z8" s="338"/>
      <c r="AA8" s="338"/>
    </row>
    <row r="9" spans="1:33" ht="20.100000000000001" customHeight="1">
      <c r="A9" s="1"/>
      <c r="B9" s="4"/>
      <c r="C9" s="415"/>
      <c r="D9" s="415"/>
      <c r="G9" s="406"/>
      <c r="H9" s="406"/>
      <c r="J9" s="4"/>
      <c r="K9" s="416"/>
      <c r="L9" s="416"/>
      <c r="M9" s="4"/>
      <c r="N9" s="4"/>
      <c r="O9" s="416"/>
      <c r="P9" s="416"/>
      <c r="R9" s="405"/>
      <c r="S9" s="405"/>
      <c r="U9" s="4"/>
      <c r="V9" s="417"/>
      <c r="W9" s="417"/>
      <c r="X9" s="4"/>
      <c r="Y9" s="4"/>
      <c r="Z9" s="338"/>
      <c r="AA9" s="338"/>
    </row>
    <row r="10" spans="1:33" ht="20.100000000000001" customHeight="1">
      <c r="A10" s="1"/>
      <c r="B10" s="4"/>
      <c r="C10" s="415"/>
      <c r="D10" s="415"/>
      <c r="G10" s="406"/>
      <c r="H10" s="406"/>
      <c r="J10" s="4"/>
      <c r="K10" s="416"/>
      <c r="L10" s="416"/>
      <c r="M10" s="4"/>
      <c r="N10" s="4"/>
      <c r="O10" s="416"/>
      <c r="P10" s="416"/>
      <c r="R10" s="405"/>
      <c r="S10" s="405"/>
      <c r="U10" s="4"/>
      <c r="V10" s="417"/>
      <c r="W10" s="417"/>
      <c r="X10" s="4"/>
      <c r="Y10" s="4"/>
      <c r="Z10" s="338"/>
      <c r="AA10" s="338"/>
    </row>
    <row r="11" spans="1:33" ht="20.100000000000001" customHeight="1">
      <c r="A11" s="1"/>
      <c r="B11" s="4"/>
      <c r="C11" s="415"/>
      <c r="D11" s="415"/>
      <c r="G11" s="406"/>
      <c r="H11" s="406"/>
      <c r="J11" s="4"/>
      <c r="K11" s="416"/>
      <c r="L11" s="416"/>
      <c r="M11" s="4"/>
      <c r="N11" s="4"/>
      <c r="O11" s="416"/>
      <c r="P11" s="416"/>
      <c r="R11" s="405"/>
      <c r="S11" s="405"/>
      <c r="U11" s="4"/>
      <c r="V11" s="417"/>
      <c r="W11" s="417"/>
      <c r="X11" s="4"/>
      <c r="Y11" s="4"/>
      <c r="Z11" s="338"/>
      <c r="AA11" s="338"/>
    </row>
    <row r="12" spans="1:33" ht="20.100000000000001" customHeight="1">
      <c r="A12" s="1"/>
      <c r="B12" s="4"/>
      <c r="C12" s="415"/>
      <c r="D12" s="415"/>
      <c r="G12" s="406"/>
      <c r="H12" s="406"/>
      <c r="J12" s="4"/>
      <c r="K12" s="416"/>
      <c r="L12" s="416"/>
      <c r="M12" s="4"/>
      <c r="N12" s="4"/>
      <c r="O12" s="416"/>
      <c r="P12" s="416"/>
      <c r="R12" s="405"/>
      <c r="S12" s="405"/>
      <c r="U12" s="4"/>
      <c r="V12" s="417"/>
      <c r="W12" s="417"/>
      <c r="X12" s="4"/>
      <c r="Y12" s="4"/>
      <c r="Z12" s="338"/>
      <c r="AA12" s="338"/>
    </row>
    <row r="13" spans="1:33" ht="20.100000000000001" customHeight="1">
      <c r="A13" s="1"/>
      <c r="B13" s="4"/>
      <c r="C13" s="415"/>
      <c r="D13" s="415"/>
      <c r="G13" s="406"/>
      <c r="H13" s="406"/>
      <c r="J13" s="4"/>
      <c r="K13" s="416"/>
      <c r="L13" s="416"/>
      <c r="M13" s="4"/>
      <c r="N13" s="4"/>
      <c r="O13" s="416"/>
      <c r="P13" s="416"/>
      <c r="R13" s="405"/>
      <c r="S13" s="405"/>
      <c r="U13" s="4"/>
      <c r="V13" s="417"/>
      <c r="W13" s="417"/>
      <c r="X13" s="4"/>
      <c r="Y13" s="4"/>
      <c r="Z13" s="338"/>
      <c r="AA13" s="338"/>
    </row>
    <row r="14" spans="1:33" ht="20.100000000000001" customHeight="1">
      <c r="A14" s="1"/>
      <c r="B14" s="4"/>
      <c r="C14" s="415"/>
      <c r="D14" s="415"/>
      <c r="G14" s="406"/>
      <c r="H14" s="406"/>
      <c r="J14" s="4"/>
      <c r="K14" s="416"/>
      <c r="L14" s="416"/>
      <c r="M14" s="4"/>
      <c r="N14" s="4"/>
      <c r="O14" s="416"/>
      <c r="P14" s="416"/>
      <c r="R14" s="405"/>
      <c r="S14" s="405"/>
      <c r="U14" s="4"/>
      <c r="V14" s="417"/>
      <c r="W14" s="417"/>
      <c r="X14" s="4"/>
      <c r="Y14" s="4"/>
      <c r="Z14" s="338"/>
      <c r="AA14" s="338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413" t="str">
        <f>C7</f>
        <v>Ｊ－ＳＰＯＲＴＳＦＯＯＴＢＡＬＬＣＬＵＢ</v>
      </c>
      <c r="H16" s="413"/>
      <c r="I16" s="413"/>
      <c r="J16" s="413"/>
      <c r="K16" s="413"/>
      <c r="L16" s="413"/>
      <c r="M16" s="413"/>
      <c r="N16" s="337">
        <f>P16+P17</f>
        <v>3</v>
      </c>
      <c r="O16" s="349" t="s">
        <v>186</v>
      </c>
      <c r="P16" s="193">
        <v>2</v>
      </c>
      <c r="Q16" s="193" t="s">
        <v>187</v>
      </c>
      <c r="R16" s="193">
        <v>0</v>
      </c>
      <c r="S16" s="349" t="s">
        <v>188</v>
      </c>
      <c r="T16" s="337">
        <f>R16+R17</f>
        <v>1</v>
      </c>
      <c r="U16" s="346" t="str">
        <f>G7</f>
        <v>フットボールクラブガナドール大田原Ｕ１２</v>
      </c>
      <c r="V16" s="346"/>
      <c r="W16" s="346"/>
      <c r="X16" s="346"/>
      <c r="Y16" s="346"/>
      <c r="Z16" s="346"/>
      <c r="AA16" s="346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413"/>
      <c r="H17" s="413"/>
      <c r="I17" s="413"/>
      <c r="J17" s="413"/>
      <c r="K17" s="413"/>
      <c r="L17" s="413"/>
      <c r="M17" s="413"/>
      <c r="N17" s="337"/>
      <c r="O17" s="349"/>
      <c r="P17" s="193">
        <v>1</v>
      </c>
      <c r="Q17" s="193" t="s">
        <v>187</v>
      </c>
      <c r="R17" s="193">
        <v>1</v>
      </c>
      <c r="S17" s="349"/>
      <c r="T17" s="337"/>
      <c r="U17" s="346"/>
      <c r="V17" s="346"/>
      <c r="W17" s="346"/>
      <c r="X17" s="346"/>
      <c r="Y17" s="346"/>
      <c r="Z17" s="346"/>
      <c r="AA17" s="346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62" t="str">
        <f>K7</f>
        <v>ＮＩＫＫＯ．ＳＰＯＲＴＳ．ＣＬＵＢ（日光スポーツクラブ）</v>
      </c>
      <c r="H18" s="362"/>
      <c r="I18" s="362"/>
      <c r="J18" s="362"/>
      <c r="K18" s="362"/>
      <c r="L18" s="362"/>
      <c r="M18" s="362"/>
      <c r="N18" s="337">
        <f>P18+P19</f>
        <v>4</v>
      </c>
      <c r="O18" s="349" t="s">
        <v>186</v>
      </c>
      <c r="P18" s="193">
        <v>1</v>
      </c>
      <c r="Q18" s="193" t="s">
        <v>187</v>
      </c>
      <c r="R18" s="193">
        <v>0</v>
      </c>
      <c r="S18" s="349" t="s">
        <v>188</v>
      </c>
      <c r="T18" s="337">
        <f>R18+R19</f>
        <v>0</v>
      </c>
      <c r="U18" s="345" t="str">
        <f>O7</f>
        <v>緑が丘ＹＦＣサッカー教室</v>
      </c>
      <c r="V18" s="345"/>
      <c r="W18" s="345"/>
      <c r="X18" s="345"/>
      <c r="Y18" s="345"/>
      <c r="Z18" s="345"/>
      <c r="AA18" s="345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62"/>
      <c r="H19" s="362"/>
      <c r="I19" s="362"/>
      <c r="J19" s="362"/>
      <c r="K19" s="362"/>
      <c r="L19" s="362"/>
      <c r="M19" s="362"/>
      <c r="N19" s="337"/>
      <c r="O19" s="349"/>
      <c r="P19" s="193">
        <v>3</v>
      </c>
      <c r="Q19" s="193" t="s">
        <v>187</v>
      </c>
      <c r="R19" s="193">
        <v>0</v>
      </c>
      <c r="S19" s="349"/>
      <c r="T19" s="337"/>
      <c r="U19" s="345"/>
      <c r="V19" s="345"/>
      <c r="W19" s="345"/>
      <c r="X19" s="345"/>
      <c r="Y19" s="345"/>
      <c r="Z19" s="345"/>
      <c r="AA19" s="345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51" t="str">
        <f>R7</f>
        <v>ＦＣがむしゃら</v>
      </c>
      <c r="H20" s="351"/>
      <c r="I20" s="351"/>
      <c r="J20" s="351"/>
      <c r="K20" s="351"/>
      <c r="L20" s="351"/>
      <c r="M20" s="351"/>
      <c r="N20" s="337">
        <f>P20+P21</f>
        <v>1</v>
      </c>
      <c r="O20" s="349" t="s">
        <v>186</v>
      </c>
      <c r="P20" s="193">
        <v>1</v>
      </c>
      <c r="Q20" s="193" t="s">
        <v>187</v>
      </c>
      <c r="R20" s="193">
        <v>0</v>
      </c>
      <c r="S20" s="349" t="s">
        <v>188</v>
      </c>
      <c r="T20" s="337">
        <f>R20+R21</f>
        <v>0</v>
      </c>
      <c r="U20" s="345" t="str">
        <f>V7</f>
        <v>石井フットボールクラブ</v>
      </c>
      <c r="V20" s="345"/>
      <c r="W20" s="345"/>
      <c r="X20" s="345"/>
      <c r="Y20" s="345"/>
      <c r="Z20" s="345"/>
      <c r="AA20" s="345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51"/>
      <c r="H21" s="351"/>
      <c r="I21" s="351"/>
      <c r="J21" s="351"/>
      <c r="K21" s="351"/>
      <c r="L21" s="351"/>
      <c r="M21" s="351"/>
      <c r="N21" s="337"/>
      <c r="O21" s="349"/>
      <c r="P21" s="193">
        <v>0</v>
      </c>
      <c r="Q21" s="193" t="s">
        <v>187</v>
      </c>
      <c r="R21" s="193">
        <v>0</v>
      </c>
      <c r="S21" s="349"/>
      <c r="T21" s="337"/>
      <c r="U21" s="345"/>
      <c r="V21" s="345"/>
      <c r="W21" s="345"/>
      <c r="X21" s="345"/>
      <c r="Y21" s="345"/>
      <c r="Z21" s="345"/>
      <c r="AA21" s="345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414" t="str">
        <f>C7</f>
        <v>Ｊ－ＳＰＯＲＴＳＦＯＯＴＢＡＬＬＣＬＵＢ</v>
      </c>
      <c r="H22" s="414"/>
      <c r="I22" s="414"/>
      <c r="J22" s="414"/>
      <c r="K22" s="414"/>
      <c r="L22" s="414"/>
      <c r="M22" s="414"/>
      <c r="N22" s="337">
        <f>P22+P23</f>
        <v>0</v>
      </c>
      <c r="O22" s="349" t="s">
        <v>186</v>
      </c>
      <c r="P22" s="193">
        <v>0</v>
      </c>
      <c r="Q22" s="193" t="s">
        <v>187</v>
      </c>
      <c r="R22" s="193">
        <v>0</v>
      </c>
      <c r="S22" s="349" t="s">
        <v>188</v>
      </c>
      <c r="T22" s="337">
        <f>R22+R23</f>
        <v>0</v>
      </c>
      <c r="U22" s="358" t="str">
        <f>K7</f>
        <v>ＮＩＫＫＯ．ＳＰＯＲＴＳ．ＣＬＵＢ（日光スポーツクラブ）</v>
      </c>
      <c r="V22" s="358"/>
      <c r="W22" s="358"/>
      <c r="X22" s="358"/>
      <c r="Y22" s="358"/>
      <c r="Z22" s="358"/>
      <c r="AA22" s="358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414"/>
      <c r="H23" s="414"/>
      <c r="I23" s="414"/>
      <c r="J23" s="414"/>
      <c r="K23" s="414"/>
      <c r="L23" s="414"/>
      <c r="M23" s="414"/>
      <c r="N23" s="337"/>
      <c r="O23" s="349"/>
      <c r="P23" s="193">
        <v>0</v>
      </c>
      <c r="Q23" s="193" t="s">
        <v>187</v>
      </c>
      <c r="R23" s="193">
        <v>0</v>
      </c>
      <c r="S23" s="349"/>
      <c r="T23" s="337"/>
      <c r="U23" s="358"/>
      <c r="V23" s="358"/>
      <c r="W23" s="358"/>
      <c r="X23" s="358"/>
      <c r="Y23" s="358"/>
      <c r="Z23" s="358"/>
      <c r="AA23" s="358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62" t="str">
        <f>G7</f>
        <v>フットボールクラブガナドール大田原Ｕ１２</v>
      </c>
      <c r="H24" s="362"/>
      <c r="I24" s="362"/>
      <c r="J24" s="362"/>
      <c r="K24" s="362"/>
      <c r="L24" s="362"/>
      <c r="M24" s="362"/>
      <c r="N24" s="337">
        <f>P24+P25</f>
        <v>1</v>
      </c>
      <c r="O24" s="349" t="s">
        <v>186</v>
      </c>
      <c r="P24" s="193">
        <v>1</v>
      </c>
      <c r="Q24" s="193" t="s">
        <v>187</v>
      </c>
      <c r="R24" s="193">
        <v>0</v>
      </c>
      <c r="S24" s="349" t="s">
        <v>188</v>
      </c>
      <c r="T24" s="337">
        <f>R24+R25</f>
        <v>0</v>
      </c>
      <c r="U24" s="345" t="str">
        <f>O7</f>
        <v>緑が丘ＹＦＣサッカー教室</v>
      </c>
      <c r="V24" s="345"/>
      <c r="W24" s="345"/>
      <c r="X24" s="345"/>
      <c r="Y24" s="345"/>
      <c r="Z24" s="345"/>
      <c r="AA24" s="345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62"/>
      <c r="H25" s="362"/>
      <c r="I25" s="362"/>
      <c r="J25" s="362"/>
      <c r="K25" s="362"/>
      <c r="L25" s="362"/>
      <c r="M25" s="362"/>
      <c r="N25" s="337"/>
      <c r="O25" s="349"/>
      <c r="P25" s="193">
        <v>0</v>
      </c>
      <c r="Q25" s="193" t="s">
        <v>187</v>
      </c>
      <c r="R25" s="193">
        <v>0</v>
      </c>
      <c r="S25" s="349"/>
      <c r="T25" s="337"/>
      <c r="U25" s="345"/>
      <c r="V25" s="345"/>
      <c r="W25" s="345"/>
      <c r="X25" s="345"/>
      <c r="Y25" s="345"/>
      <c r="Z25" s="345"/>
      <c r="AA25" s="345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51" t="str">
        <f>R7</f>
        <v>ＦＣがむしゃら</v>
      </c>
      <c r="H26" s="351"/>
      <c r="I26" s="351"/>
      <c r="J26" s="351"/>
      <c r="K26" s="351"/>
      <c r="L26" s="351"/>
      <c r="M26" s="351"/>
      <c r="N26" s="337">
        <f>P26+P27</f>
        <v>2</v>
      </c>
      <c r="O26" s="349" t="s">
        <v>186</v>
      </c>
      <c r="P26" s="193">
        <v>0</v>
      </c>
      <c r="Q26" s="193" t="s">
        <v>187</v>
      </c>
      <c r="R26" s="193">
        <v>0</v>
      </c>
      <c r="S26" s="349" t="s">
        <v>188</v>
      </c>
      <c r="T26" s="337">
        <f>R26+R27</f>
        <v>0</v>
      </c>
      <c r="U26" s="345" t="str">
        <f>Z7</f>
        <v>ＦＣ　ＳＨＵＪＡＫＵ</v>
      </c>
      <c r="V26" s="345"/>
      <c r="W26" s="345"/>
      <c r="X26" s="345"/>
      <c r="Y26" s="345"/>
      <c r="Z26" s="345"/>
      <c r="AA26" s="345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51"/>
      <c r="H27" s="351"/>
      <c r="I27" s="351"/>
      <c r="J27" s="351"/>
      <c r="K27" s="351"/>
      <c r="L27" s="351"/>
      <c r="M27" s="351"/>
      <c r="N27" s="337"/>
      <c r="O27" s="349"/>
      <c r="P27" s="193">
        <v>2</v>
      </c>
      <c r="Q27" s="193" t="s">
        <v>187</v>
      </c>
      <c r="R27" s="193">
        <v>0</v>
      </c>
      <c r="S27" s="349"/>
      <c r="T27" s="337"/>
      <c r="U27" s="345"/>
      <c r="V27" s="345"/>
      <c r="W27" s="345"/>
      <c r="X27" s="345"/>
      <c r="Y27" s="345"/>
      <c r="Z27" s="345"/>
      <c r="AA27" s="345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413" t="str">
        <f>C7</f>
        <v>Ｊ－ＳＰＯＲＴＳＦＯＯＴＢＡＬＬＣＬＵＢ</v>
      </c>
      <c r="H28" s="413"/>
      <c r="I28" s="413"/>
      <c r="J28" s="413"/>
      <c r="K28" s="413"/>
      <c r="L28" s="413"/>
      <c r="M28" s="413"/>
      <c r="N28" s="337">
        <f>P28+P29</f>
        <v>12</v>
      </c>
      <c r="O28" s="349" t="s">
        <v>186</v>
      </c>
      <c r="P28" s="193">
        <v>3</v>
      </c>
      <c r="Q28" s="193" t="s">
        <v>187</v>
      </c>
      <c r="R28" s="193">
        <v>0</v>
      </c>
      <c r="S28" s="349" t="s">
        <v>188</v>
      </c>
      <c r="T28" s="337">
        <f>R28+R29</f>
        <v>0</v>
      </c>
      <c r="U28" s="345" t="str">
        <f>O7</f>
        <v>緑が丘ＹＦＣサッカー教室</v>
      </c>
      <c r="V28" s="345"/>
      <c r="W28" s="345"/>
      <c r="X28" s="345"/>
      <c r="Y28" s="345"/>
      <c r="Z28" s="345"/>
      <c r="AA28" s="345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413"/>
      <c r="H29" s="413"/>
      <c r="I29" s="413"/>
      <c r="J29" s="413"/>
      <c r="K29" s="413"/>
      <c r="L29" s="413"/>
      <c r="M29" s="413"/>
      <c r="N29" s="337"/>
      <c r="O29" s="349"/>
      <c r="P29" s="193">
        <v>9</v>
      </c>
      <c r="Q29" s="193" t="s">
        <v>187</v>
      </c>
      <c r="R29" s="193">
        <v>0</v>
      </c>
      <c r="S29" s="349"/>
      <c r="T29" s="337"/>
      <c r="U29" s="345"/>
      <c r="V29" s="345"/>
      <c r="W29" s="345"/>
      <c r="X29" s="345"/>
      <c r="Y29" s="345"/>
      <c r="Z29" s="345"/>
      <c r="AA29" s="345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46" t="str">
        <f>G7</f>
        <v>フットボールクラブガナドール大田原Ｕ１２</v>
      </c>
      <c r="H30" s="346"/>
      <c r="I30" s="346"/>
      <c r="J30" s="346"/>
      <c r="K30" s="346"/>
      <c r="L30" s="346"/>
      <c r="M30" s="346"/>
      <c r="N30" s="337">
        <f>P30+P31</f>
        <v>0</v>
      </c>
      <c r="O30" s="349" t="s">
        <v>186</v>
      </c>
      <c r="P30" s="193">
        <v>0</v>
      </c>
      <c r="Q30" s="193" t="s">
        <v>187</v>
      </c>
      <c r="R30" s="193">
        <v>3</v>
      </c>
      <c r="S30" s="349" t="s">
        <v>188</v>
      </c>
      <c r="T30" s="337">
        <f>R30+R31</f>
        <v>4</v>
      </c>
      <c r="U30" s="362" t="str">
        <f>K7</f>
        <v>ＮＩＫＫＯ．ＳＰＯＲＴＳ．ＣＬＵＢ（日光スポーツクラブ）</v>
      </c>
      <c r="V30" s="362"/>
      <c r="W30" s="362"/>
      <c r="X30" s="362"/>
      <c r="Y30" s="362"/>
      <c r="Z30" s="362"/>
      <c r="AA30" s="362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46"/>
      <c r="H31" s="346"/>
      <c r="I31" s="346"/>
      <c r="J31" s="346"/>
      <c r="K31" s="346"/>
      <c r="L31" s="346"/>
      <c r="M31" s="346"/>
      <c r="N31" s="337"/>
      <c r="O31" s="349"/>
      <c r="P31" s="193">
        <v>0</v>
      </c>
      <c r="Q31" s="193" t="s">
        <v>187</v>
      </c>
      <c r="R31" s="193">
        <v>1</v>
      </c>
      <c r="S31" s="349"/>
      <c r="T31" s="337"/>
      <c r="U31" s="362"/>
      <c r="V31" s="362"/>
      <c r="W31" s="362"/>
      <c r="X31" s="362"/>
      <c r="Y31" s="362"/>
      <c r="Z31" s="362"/>
      <c r="AA31" s="362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345" t="str">
        <f>V7</f>
        <v>石井フットボールクラブ</v>
      </c>
      <c r="H32" s="345"/>
      <c r="I32" s="345"/>
      <c r="J32" s="345"/>
      <c r="K32" s="345"/>
      <c r="L32" s="345"/>
      <c r="M32" s="345"/>
      <c r="N32" s="337">
        <f>P32+P33</f>
        <v>1</v>
      </c>
      <c r="O32" s="349" t="s">
        <v>186</v>
      </c>
      <c r="P32" s="193">
        <v>0</v>
      </c>
      <c r="Q32" s="193" t="s">
        <v>187</v>
      </c>
      <c r="R32" s="193">
        <v>4</v>
      </c>
      <c r="S32" s="349" t="s">
        <v>188</v>
      </c>
      <c r="T32" s="337">
        <f>R32+R33</f>
        <v>6</v>
      </c>
      <c r="U32" s="351" t="str">
        <f>Z7</f>
        <v>ＦＣ　ＳＨＵＪＡＫＵ</v>
      </c>
      <c r="V32" s="351"/>
      <c r="W32" s="351"/>
      <c r="X32" s="351"/>
      <c r="Y32" s="351"/>
      <c r="Z32" s="351"/>
      <c r="AA32" s="351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345"/>
      <c r="H33" s="345"/>
      <c r="I33" s="345"/>
      <c r="J33" s="345"/>
      <c r="K33" s="345"/>
      <c r="L33" s="345"/>
      <c r="M33" s="345"/>
      <c r="N33" s="337"/>
      <c r="O33" s="349"/>
      <c r="P33" s="193">
        <v>1</v>
      </c>
      <c r="Q33" s="193" t="s">
        <v>187</v>
      </c>
      <c r="R33" s="193">
        <v>2</v>
      </c>
      <c r="S33" s="349"/>
      <c r="T33" s="337"/>
      <c r="U33" s="351"/>
      <c r="V33" s="351"/>
      <c r="W33" s="351"/>
      <c r="X33" s="351"/>
      <c r="Y33" s="351"/>
      <c r="Z33" s="351"/>
      <c r="AA33" s="351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C</v>
      </c>
      <c r="C35" s="343"/>
      <c r="D35" s="343"/>
      <c r="E35" s="343"/>
      <c r="F35" s="339" t="str">
        <f>C7</f>
        <v>Ｊ－ＳＰＯＲＴＳＦＯＯＴＢＡＬＬＣＬＵＢ</v>
      </c>
      <c r="G35" s="339"/>
      <c r="H35" s="410" t="str">
        <f>G7</f>
        <v>フットボールクラブガナドール大田原Ｕ１２</v>
      </c>
      <c r="I35" s="410"/>
      <c r="J35" s="410" t="str">
        <f>K7</f>
        <v>ＮＩＫＫＯ．ＳＰＯＲＴＳ．ＣＬＵＢ（日光スポーツクラブ）</v>
      </c>
      <c r="K35" s="410"/>
      <c r="L35" s="339" t="str">
        <f>O7</f>
        <v>緑が丘ＹＦＣサッカー教室</v>
      </c>
      <c r="M35" s="339"/>
      <c r="N35" s="335" t="s">
        <v>192</v>
      </c>
      <c r="O35" s="335" t="s">
        <v>193</v>
      </c>
      <c r="P35" s="335" t="s">
        <v>194</v>
      </c>
      <c r="Q35" s="17"/>
      <c r="R35" s="343" t="str">
        <f>V3</f>
        <v>CC</v>
      </c>
      <c r="S35" s="343"/>
      <c r="T35" s="343"/>
      <c r="U35" s="343"/>
      <c r="V35" s="336" t="str">
        <f>R7</f>
        <v>ＦＣがむしゃら</v>
      </c>
      <c r="W35" s="336"/>
      <c r="X35" s="411" t="str">
        <f>V7</f>
        <v>石井フットボールクラブ</v>
      </c>
      <c r="Y35" s="411"/>
      <c r="Z35" s="336" t="str">
        <f>Z7</f>
        <v>ＦＣ　ＳＨＵＪＡＫＵ</v>
      </c>
      <c r="AA35" s="336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339"/>
      <c r="G36" s="339"/>
      <c r="H36" s="410"/>
      <c r="I36" s="410"/>
      <c r="J36" s="410"/>
      <c r="K36" s="410"/>
      <c r="L36" s="339"/>
      <c r="M36" s="339"/>
      <c r="N36" s="335"/>
      <c r="O36" s="335"/>
      <c r="P36" s="335"/>
      <c r="Q36" s="17"/>
      <c r="R36" s="343"/>
      <c r="S36" s="343"/>
      <c r="T36" s="343"/>
      <c r="U36" s="343"/>
      <c r="V36" s="336"/>
      <c r="W36" s="336"/>
      <c r="X36" s="411"/>
      <c r="Y36" s="411"/>
      <c r="Z36" s="336"/>
      <c r="AA36" s="336"/>
      <c r="AB36" s="335"/>
      <c r="AC36" s="335"/>
      <c r="AD36" s="335"/>
    </row>
    <row r="37" spans="1:33" ht="20.100000000000001" customHeight="1">
      <c r="B37" s="409" t="str">
        <f>C7</f>
        <v>Ｊ－ＳＰＯＲＴＳＦＯＯＴＢＡＬＬＣＬＵＢ</v>
      </c>
      <c r="C37" s="409"/>
      <c r="D37" s="409"/>
      <c r="E37" s="409"/>
      <c r="F37" s="203"/>
      <c r="G37" s="204"/>
      <c r="H37" s="194">
        <f>N16</f>
        <v>3</v>
      </c>
      <c r="I37" s="194">
        <f>T16</f>
        <v>1</v>
      </c>
      <c r="J37" s="194">
        <f>N22</f>
        <v>0</v>
      </c>
      <c r="K37" s="194">
        <f>T22</f>
        <v>0</v>
      </c>
      <c r="L37" s="194">
        <f>N28</f>
        <v>12</v>
      </c>
      <c r="M37" s="194">
        <f>T28</f>
        <v>0</v>
      </c>
      <c r="N37" s="344">
        <f>COUNTIF(F38:M38,"○")*3+COUNTIF(F38:M38,"△")</f>
        <v>7</v>
      </c>
      <c r="O37" s="343">
        <f>F37-G37+H37-I37+J37-K37+L37-M37</f>
        <v>14</v>
      </c>
      <c r="P37" s="344">
        <v>1</v>
      </c>
      <c r="Q37" s="17"/>
      <c r="R37" s="408" t="str">
        <f>R7</f>
        <v>ＦＣがむしゃら</v>
      </c>
      <c r="S37" s="408"/>
      <c r="T37" s="408"/>
      <c r="U37" s="408"/>
      <c r="V37" s="203"/>
      <c r="W37" s="204"/>
      <c r="X37" s="194">
        <f>N20</f>
        <v>1</v>
      </c>
      <c r="Y37" s="194">
        <f>T20</f>
        <v>0</v>
      </c>
      <c r="Z37" s="194">
        <f>N26</f>
        <v>2</v>
      </c>
      <c r="AA37" s="194">
        <f>T26</f>
        <v>0</v>
      </c>
      <c r="AB37" s="344">
        <f>COUNTIF(V38:AA38,"○")*3+COUNTIF(V38:AA38,"△")</f>
        <v>6</v>
      </c>
      <c r="AC37" s="343">
        <f>V37-W37+X37-Y37+Z37-AA37</f>
        <v>3</v>
      </c>
      <c r="AD37" s="344">
        <v>1</v>
      </c>
    </row>
    <row r="38" spans="1:33" ht="20.100000000000001" customHeight="1">
      <c r="B38" s="409"/>
      <c r="C38" s="409"/>
      <c r="D38" s="409"/>
      <c r="E38" s="409"/>
      <c r="F38" s="205"/>
      <c r="G38" s="206"/>
      <c r="H38" s="343" t="str">
        <f>IF(H37&gt;I37,"○",IF(H37&lt;I37,"×",IF(H37=I37,"△")))</f>
        <v>○</v>
      </c>
      <c r="I38" s="343"/>
      <c r="J38" s="343" t="str">
        <f t="shared" ref="J38" si="0">IF(J37&gt;K37,"○",IF(J37&lt;K37,"×",IF(J37=K37,"△")))</f>
        <v>△</v>
      </c>
      <c r="K38" s="343"/>
      <c r="L38" s="343" t="str">
        <f t="shared" ref="L38" si="1">IF(L37&gt;M37,"○",IF(L37&lt;M37,"×",IF(L37=M37,"△")))</f>
        <v>○</v>
      </c>
      <c r="M38" s="343"/>
      <c r="N38" s="344"/>
      <c r="O38" s="343"/>
      <c r="P38" s="344"/>
      <c r="Q38" s="17"/>
      <c r="R38" s="408"/>
      <c r="S38" s="408"/>
      <c r="T38" s="408"/>
      <c r="U38" s="408"/>
      <c r="V38" s="205"/>
      <c r="W38" s="206"/>
      <c r="X38" s="343" t="str">
        <f>IF(X37&gt;Y37,"○",IF(X37&lt;Y37,"×",IF(X37=Y37,"△")))</f>
        <v>○</v>
      </c>
      <c r="Y38" s="343"/>
      <c r="Z38" s="343" t="str">
        <f t="shared" ref="Z38" si="2">IF(Z37&gt;AA37,"○",IF(Z37&lt;AA37,"×",IF(Z37=AA37,"△")))</f>
        <v>○</v>
      </c>
      <c r="AA38" s="343"/>
      <c r="AB38" s="344"/>
      <c r="AC38" s="343"/>
      <c r="AD38" s="344"/>
    </row>
    <row r="39" spans="1:33" ht="20.100000000000001" customHeight="1">
      <c r="B39" s="339" t="str">
        <f>G7</f>
        <v>フットボールクラブガナドール大田原Ｕ１２</v>
      </c>
      <c r="C39" s="339"/>
      <c r="D39" s="339"/>
      <c r="E39" s="339"/>
      <c r="F39" s="194">
        <f>T16</f>
        <v>1</v>
      </c>
      <c r="G39" s="194">
        <f>N16</f>
        <v>3</v>
      </c>
      <c r="H39" s="203"/>
      <c r="I39" s="204"/>
      <c r="J39" s="194">
        <f>N30</f>
        <v>0</v>
      </c>
      <c r="K39" s="194">
        <f>T30</f>
        <v>4</v>
      </c>
      <c r="L39" s="194">
        <f>N24</f>
        <v>1</v>
      </c>
      <c r="M39" s="194">
        <f>T24</f>
        <v>0</v>
      </c>
      <c r="N39" s="344">
        <f t="shared" ref="N39" si="3">COUNTIF(F40:M40,"○")*3+COUNTIF(F40:M40,"△")</f>
        <v>3</v>
      </c>
      <c r="O39" s="343">
        <f t="shared" ref="O39" si="4">F39-G39+H39-I39+J39-K39+L39-M39</f>
        <v>-5</v>
      </c>
      <c r="P39" s="344">
        <v>3</v>
      </c>
      <c r="Q39" s="17"/>
      <c r="R39" s="407" t="str">
        <f>V7</f>
        <v>石井フットボールクラブ</v>
      </c>
      <c r="S39" s="407"/>
      <c r="T39" s="407"/>
      <c r="U39" s="407"/>
      <c r="V39" s="194">
        <f>T20</f>
        <v>0</v>
      </c>
      <c r="W39" s="194">
        <f>N20</f>
        <v>1</v>
      </c>
      <c r="X39" s="203"/>
      <c r="Y39" s="204"/>
      <c r="Z39" s="194">
        <f>N32</f>
        <v>1</v>
      </c>
      <c r="AA39" s="194">
        <f>T32</f>
        <v>6</v>
      </c>
      <c r="AB39" s="344">
        <f>COUNTIF(V40:AA40,"○")*3+COUNTIF(V40:AA40,"△")</f>
        <v>0</v>
      </c>
      <c r="AC39" s="343">
        <f>V39-W39+X39-Y39+Z39-AA39</f>
        <v>-6</v>
      </c>
      <c r="AD39" s="344">
        <v>3</v>
      </c>
    </row>
    <row r="40" spans="1:33" ht="20.100000000000001" customHeight="1">
      <c r="B40" s="339"/>
      <c r="C40" s="339"/>
      <c r="D40" s="339"/>
      <c r="E40" s="339"/>
      <c r="F40" s="343" t="str">
        <f>IF(F39&gt;G39,"○",IF(F39&lt;G39,"×",IF(F39=G39,"△")))</f>
        <v>×</v>
      </c>
      <c r="G40" s="343"/>
      <c r="H40" s="205"/>
      <c r="I40" s="206"/>
      <c r="J40" s="343" t="str">
        <f>IF(J39&gt;K39,"○",IF(J39&lt;K39,"×",IF(J39=K39,"△")))</f>
        <v>×</v>
      </c>
      <c r="K40" s="343"/>
      <c r="L40" s="343" t="str">
        <f>IF(L39&gt;M39,"○",IF(L39&lt;M39,"×",IF(L39=M39,"△")))</f>
        <v>○</v>
      </c>
      <c r="M40" s="343"/>
      <c r="N40" s="344"/>
      <c r="O40" s="343"/>
      <c r="P40" s="344"/>
      <c r="Q40" s="17"/>
      <c r="R40" s="407"/>
      <c r="S40" s="407"/>
      <c r="T40" s="407"/>
      <c r="U40" s="407"/>
      <c r="V40" s="343" t="str">
        <f>IF(V39&gt;W39,"○",IF(V39&lt;W39,"×",IF(V39=W39,"△")))</f>
        <v>×</v>
      </c>
      <c r="W40" s="343"/>
      <c r="X40" s="205"/>
      <c r="Y40" s="206"/>
      <c r="Z40" s="343" t="str">
        <f>IF(Z39&gt;AA39,"○",IF(Z39&lt;AA39,"×",IF(Z39=AA39,"△")))</f>
        <v>×</v>
      </c>
      <c r="AA40" s="343"/>
      <c r="AB40" s="344"/>
      <c r="AC40" s="343"/>
      <c r="AD40" s="344"/>
    </row>
    <row r="41" spans="1:33" ht="20.100000000000001" customHeight="1">
      <c r="B41" s="339" t="str">
        <f>K7</f>
        <v>ＮＩＫＫＯ．ＳＰＯＲＴＳ．ＣＬＵＢ（日光スポーツクラブ）</v>
      </c>
      <c r="C41" s="339"/>
      <c r="D41" s="339"/>
      <c r="E41" s="339"/>
      <c r="F41" s="194">
        <f>T22</f>
        <v>0</v>
      </c>
      <c r="G41" s="194">
        <f>N22</f>
        <v>0</v>
      </c>
      <c r="H41" s="194">
        <f>T30</f>
        <v>4</v>
      </c>
      <c r="I41" s="194">
        <f>N30</f>
        <v>0</v>
      </c>
      <c r="J41" s="203"/>
      <c r="K41" s="204"/>
      <c r="L41" s="194">
        <f>N18</f>
        <v>4</v>
      </c>
      <c r="M41" s="194">
        <f>T18</f>
        <v>0</v>
      </c>
      <c r="N41" s="343">
        <f>COUNTIF(F42:M42,"○")*3+COUNTIF(F42:M42,"△")</f>
        <v>7</v>
      </c>
      <c r="O41" s="343">
        <f t="shared" ref="O41" si="5">F41-G41+H41-I41+J41-K41+L41-M41</f>
        <v>8</v>
      </c>
      <c r="P41" s="343">
        <v>2</v>
      </c>
      <c r="Q41" s="17"/>
      <c r="R41" s="407" t="str">
        <f>Z7</f>
        <v>ＦＣ　ＳＨＵＪＡＫＵ</v>
      </c>
      <c r="S41" s="407"/>
      <c r="T41" s="407"/>
      <c r="U41" s="407"/>
      <c r="V41" s="194">
        <f>T26</f>
        <v>0</v>
      </c>
      <c r="W41" s="194">
        <f>N26</f>
        <v>2</v>
      </c>
      <c r="X41" s="194">
        <f>T32</f>
        <v>6</v>
      </c>
      <c r="Y41" s="194">
        <f>N32</f>
        <v>1</v>
      </c>
      <c r="Z41" s="203"/>
      <c r="AA41" s="204"/>
      <c r="AB41" s="343">
        <f>COUNTIF(V42:AA42,"○")*3+COUNTIF(V42:AA42,"△")</f>
        <v>3</v>
      </c>
      <c r="AC41" s="343">
        <f>V41-W41+X41-Y41+Z41-AA41</f>
        <v>3</v>
      </c>
      <c r="AD41" s="343">
        <v>2</v>
      </c>
    </row>
    <row r="42" spans="1:33" ht="20.100000000000001" customHeight="1">
      <c r="B42" s="339"/>
      <c r="C42" s="339"/>
      <c r="D42" s="339"/>
      <c r="E42" s="339"/>
      <c r="F42" s="343" t="str">
        <f>IF(F41&gt;G41,"○",IF(F41&lt;G41,"×",IF(F41=G41,"△")))</f>
        <v>△</v>
      </c>
      <c r="G42" s="343"/>
      <c r="H42" s="343" t="str">
        <f>IF(H41&gt;I41,"○",IF(H41&lt;I41,"×",IF(H41=I41,"△")))</f>
        <v>○</v>
      </c>
      <c r="I42" s="343"/>
      <c r="J42" s="205"/>
      <c r="K42" s="206"/>
      <c r="L42" s="343" t="str">
        <f>IF(L41&gt;M41,"○",IF(L41&lt;M41,"×",IF(L41=M41,"△")))</f>
        <v>○</v>
      </c>
      <c r="M42" s="343"/>
      <c r="N42" s="343"/>
      <c r="O42" s="343"/>
      <c r="P42" s="343"/>
      <c r="Q42" s="17"/>
      <c r="R42" s="407"/>
      <c r="S42" s="407"/>
      <c r="T42" s="407"/>
      <c r="U42" s="407"/>
      <c r="V42" s="343" t="str">
        <f t="shared" ref="V42" si="6">IF(V41&gt;W41,"○",IF(V41&lt;W41,"×",IF(V41=W41,"△")))</f>
        <v>×</v>
      </c>
      <c r="W42" s="343"/>
      <c r="X42" s="343" t="str">
        <f t="shared" ref="X42" si="7">IF(X41&gt;Y41,"○",IF(X41&lt;Y41,"×",IF(X41=Y41,"△")))</f>
        <v>○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07" t="str">
        <f>O7</f>
        <v>緑が丘ＹＦＣサッカー教室</v>
      </c>
      <c r="C43" s="407"/>
      <c r="D43" s="407"/>
      <c r="E43" s="407"/>
      <c r="F43" s="194">
        <f>T28</f>
        <v>0</v>
      </c>
      <c r="G43" s="194">
        <f>N28</f>
        <v>12</v>
      </c>
      <c r="H43" s="194">
        <f>T24</f>
        <v>0</v>
      </c>
      <c r="I43" s="194">
        <f>N24</f>
        <v>1</v>
      </c>
      <c r="J43" s="194">
        <f>T18</f>
        <v>0</v>
      </c>
      <c r="K43" s="194">
        <f>N18</f>
        <v>4</v>
      </c>
      <c r="L43" s="203"/>
      <c r="M43" s="204"/>
      <c r="N43" s="343">
        <f t="shared" ref="N43" si="8">COUNTIF(F44:M44,"○")*3+COUNTIF(F44:M44,"△")</f>
        <v>0</v>
      </c>
      <c r="O43" s="343">
        <f t="shared" ref="O43" si="9">F43-G43+H43-I43+J43-K43+L43-M43</f>
        <v>-17</v>
      </c>
      <c r="P43" s="343">
        <v>4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07"/>
      <c r="C44" s="407"/>
      <c r="D44" s="407"/>
      <c r="E44" s="407"/>
      <c r="F44" s="343" t="str">
        <f>IF(F43&gt;G43,"○",IF(F43&lt;G43,"×",IF(F43=G43,"△")))</f>
        <v>×</v>
      </c>
      <c r="G44" s="343"/>
      <c r="H44" s="343" t="str">
        <f>IF(H43&gt;I43,"○",IF(H43&lt;I43,"×",IF(H43=I43,"△")))</f>
        <v>×</v>
      </c>
      <c r="I44" s="343"/>
      <c r="J44" s="343" t="str">
        <f>IF(J43&gt;K43,"○",IF(J43&lt;K43,"×",IF(J43=K43,"△")))</f>
        <v>×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245</v>
      </c>
      <c r="U46" s="334"/>
      <c r="V46" s="334"/>
      <c r="W46" s="334"/>
      <c r="X46" s="348" t="str">
        <f>U11組合せ!A60</f>
        <v>大松山運動公園多目的グランドB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248</v>
      </c>
      <c r="J48" s="334"/>
      <c r="L48" s="72"/>
      <c r="Q48" s="72"/>
      <c r="R48" s="72"/>
      <c r="S48" s="13"/>
      <c r="T48" s="13"/>
      <c r="U48" s="14"/>
      <c r="V48" s="334" t="s">
        <v>249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0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"/>
      <c r="W49" s="216"/>
      <c r="X49" s="213"/>
      <c r="Y49" s="213"/>
      <c r="Z49" s="213"/>
    </row>
    <row r="50" spans="1:33" ht="19.5" customHeight="1" thickTop="1">
      <c r="A50" s="1"/>
      <c r="B50" s="1"/>
      <c r="C50" s="1"/>
      <c r="D50" s="52"/>
      <c r="E50" s="135"/>
      <c r="F50" s="135"/>
      <c r="G50" s="15"/>
      <c r="H50" s="215"/>
      <c r="I50" s="218"/>
      <c r="J50" s="15"/>
      <c r="K50" s="16"/>
      <c r="L50" s="15"/>
      <c r="M50" s="15"/>
      <c r="N50" s="15"/>
      <c r="O50" s="16"/>
      <c r="P50" s="1"/>
      <c r="Q50" s="1"/>
      <c r="R50" s="1"/>
      <c r="S50" s="136"/>
      <c r="T50" s="135"/>
      <c r="U50" s="15"/>
      <c r="V50" s="15"/>
      <c r="W50" s="3"/>
      <c r="X50" s="209"/>
      <c r="Y50" s="209"/>
      <c r="Z50" s="217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338" t="str">
        <f>U11組合せ!C60</f>
        <v>おおぞらＳＣ</v>
      </c>
      <c r="D52" s="338"/>
      <c r="G52" s="405" t="str">
        <f>U11組合せ!C62</f>
        <v>ＦＣスポルト宇都宮</v>
      </c>
      <c r="H52" s="405"/>
      <c r="J52" s="4"/>
      <c r="K52" s="338" t="str">
        <f>U11組合せ!C64</f>
        <v>坂西ジュニオール</v>
      </c>
      <c r="L52" s="338"/>
      <c r="M52" s="4"/>
      <c r="N52" s="4"/>
      <c r="O52" s="338" t="str">
        <f>U11組合せ!C66</f>
        <v>壬生ＦＣユナイテッド</v>
      </c>
      <c r="P52" s="338"/>
      <c r="R52" s="338" t="str">
        <f>U11組合せ!C69</f>
        <v>岡西ＦＣ</v>
      </c>
      <c r="S52" s="338"/>
      <c r="U52" s="4"/>
      <c r="V52" s="338" t="str">
        <f>U11組合せ!C71</f>
        <v>稲村フットボールクラブ</v>
      </c>
      <c r="W52" s="338"/>
      <c r="X52" s="4"/>
      <c r="Y52" s="4"/>
      <c r="Z52" s="405" t="str">
        <f>U11組合せ!C73</f>
        <v>阿久津サッカークラブ</v>
      </c>
      <c r="AA52" s="405"/>
    </row>
    <row r="53" spans="1:33" ht="20.100000000000001" customHeight="1">
      <c r="A53" s="1"/>
      <c r="B53" s="4"/>
      <c r="C53" s="338"/>
      <c r="D53" s="338"/>
      <c r="G53" s="405"/>
      <c r="H53" s="405"/>
      <c r="J53" s="4"/>
      <c r="K53" s="338"/>
      <c r="L53" s="338"/>
      <c r="M53" s="4"/>
      <c r="N53" s="4"/>
      <c r="O53" s="338"/>
      <c r="P53" s="338"/>
      <c r="R53" s="338"/>
      <c r="S53" s="338"/>
      <c r="U53" s="4"/>
      <c r="V53" s="338"/>
      <c r="W53" s="338"/>
      <c r="X53" s="4"/>
      <c r="Y53" s="4"/>
      <c r="Z53" s="405"/>
      <c r="AA53" s="405"/>
    </row>
    <row r="54" spans="1:33" ht="20.100000000000001" customHeight="1">
      <c r="A54" s="1"/>
      <c r="B54" s="4"/>
      <c r="C54" s="338"/>
      <c r="D54" s="338"/>
      <c r="G54" s="405"/>
      <c r="H54" s="405"/>
      <c r="J54" s="4"/>
      <c r="K54" s="338"/>
      <c r="L54" s="338"/>
      <c r="M54" s="4"/>
      <c r="N54" s="4"/>
      <c r="O54" s="338"/>
      <c r="P54" s="338"/>
      <c r="R54" s="338"/>
      <c r="S54" s="338"/>
      <c r="U54" s="4"/>
      <c r="V54" s="338"/>
      <c r="W54" s="338"/>
      <c r="X54" s="4"/>
      <c r="Y54" s="4"/>
      <c r="Z54" s="405"/>
      <c r="AA54" s="405"/>
    </row>
    <row r="55" spans="1:33" ht="20.100000000000001" customHeight="1">
      <c r="A55" s="1"/>
      <c r="B55" s="4"/>
      <c r="C55" s="338"/>
      <c r="D55" s="338"/>
      <c r="G55" s="405"/>
      <c r="H55" s="405"/>
      <c r="J55" s="4"/>
      <c r="K55" s="338"/>
      <c r="L55" s="338"/>
      <c r="M55" s="4"/>
      <c r="N55" s="4"/>
      <c r="O55" s="338"/>
      <c r="P55" s="338"/>
      <c r="R55" s="338"/>
      <c r="S55" s="338"/>
      <c r="U55" s="4"/>
      <c r="V55" s="338"/>
      <c r="W55" s="338"/>
      <c r="X55" s="4"/>
      <c r="Y55" s="4"/>
      <c r="Z55" s="405"/>
      <c r="AA55" s="405"/>
    </row>
    <row r="56" spans="1:33" ht="20.100000000000001" customHeight="1">
      <c r="A56" s="1"/>
      <c r="B56" s="4"/>
      <c r="C56" s="338"/>
      <c r="D56" s="338"/>
      <c r="G56" s="405"/>
      <c r="H56" s="405"/>
      <c r="J56" s="4"/>
      <c r="K56" s="338"/>
      <c r="L56" s="338"/>
      <c r="M56" s="4"/>
      <c r="N56" s="4"/>
      <c r="O56" s="338"/>
      <c r="P56" s="338"/>
      <c r="R56" s="338"/>
      <c r="S56" s="338"/>
      <c r="U56" s="4"/>
      <c r="V56" s="338"/>
      <c r="W56" s="338"/>
      <c r="X56" s="4"/>
      <c r="Y56" s="4"/>
      <c r="Z56" s="405"/>
      <c r="AA56" s="405"/>
    </row>
    <row r="57" spans="1:33" ht="20.100000000000001" customHeight="1">
      <c r="A57" s="1"/>
      <c r="B57" s="4"/>
      <c r="C57" s="338"/>
      <c r="D57" s="338"/>
      <c r="G57" s="405"/>
      <c r="H57" s="405"/>
      <c r="J57" s="4"/>
      <c r="K57" s="338"/>
      <c r="L57" s="338"/>
      <c r="M57" s="4"/>
      <c r="N57" s="4"/>
      <c r="O57" s="338"/>
      <c r="P57" s="338"/>
      <c r="R57" s="338"/>
      <c r="S57" s="338"/>
      <c r="U57" s="4"/>
      <c r="V57" s="338"/>
      <c r="W57" s="338"/>
      <c r="X57" s="4"/>
      <c r="Y57" s="4"/>
      <c r="Z57" s="405"/>
      <c r="AA57" s="405"/>
    </row>
    <row r="58" spans="1:33" ht="20.100000000000001" customHeight="1">
      <c r="A58" s="1"/>
      <c r="B58" s="4"/>
      <c r="C58" s="338"/>
      <c r="D58" s="338"/>
      <c r="G58" s="405"/>
      <c r="H58" s="405"/>
      <c r="J58" s="4"/>
      <c r="K58" s="338"/>
      <c r="L58" s="338"/>
      <c r="M58" s="4"/>
      <c r="N58" s="4"/>
      <c r="O58" s="338"/>
      <c r="P58" s="338"/>
      <c r="R58" s="338"/>
      <c r="S58" s="338"/>
      <c r="U58" s="4"/>
      <c r="V58" s="338"/>
      <c r="W58" s="338"/>
      <c r="X58" s="4"/>
      <c r="Y58" s="4"/>
      <c r="Z58" s="405"/>
      <c r="AA58" s="405"/>
    </row>
    <row r="59" spans="1:33" ht="20.100000000000001" customHeight="1">
      <c r="A59" s="1"/>
      <c r="B59" s="4"/>
      <c r="C59" s="338"/>
      <c r="D59" s="338"/>
      <c r="G59" s="405"/>
      <c r="H59" s="405"/>
      <c r="J59" s="4"/>
      <c r="K59" s="338"/>
      <c r="L59" s="338"/>
      <c r="M59" s="4"/>
      <c r="N59" s="4"/>
      <c r="O59" s="338"/>
      <c r="P59" s="338"/>
      <c r="R59" s="338"/>
      <c r="S59" s="338"/>
      <c r="U59" s="4"/>
      <c r="V59" s="338"/>
      <c r="W59" s="338"/>
      <c r="X59" s="4"/>
      <c r="Y59" s="4"/>
      <c r="Z59" s="405"/>
      <c r="AA59" s="405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45" t="str">
        <f>C52</f>
        <v>おおぞらＳＣ</v>
      </c>
      <c r="H61" s="345"/>
      <c r="I61" s="345"/>
      <c r="J61" s="345"/>
      <c r="K61" s="345"/>
      <c r="L61" s="345"/>
      <c r="M61" s="345"/>
      <c r="N61" s="337">
        <f>P61+P62</f>
        <v>0</v>
      </c>
      <c r="O61" s="349" t="s">
        <v>186</v>
      </c>
      <c r="P61" s="193">
        <v>0</v>
      </c>
      <c r="Q61" s="193" t="s">
        <v>187</v>
      </c>
      <c r="R61" s="193">
        <v>2</v>
      </c>
      <c r="S61" s="349" t="s">
        <v>188</v>
      </c>
      <c r="T61" s="337">
        <f>R61+R62</f>
        <v>3</v>
      </c>
      <c r="U61" s="351" t="str">
        <f>G52</f>
        <v>ＦＣスポルト宇都宮</v>
      </c>
      <c r="V61" s="351"/>
      <c r="W61" s="351"/>
      <c r="X61" s="351"/>
      <c r="Y61" s="351"/>
      <c r="Z61" s="351"/>
      <c r="AA61" s="351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45"/>
      <c r="H62" s="345"/>
      <c r="I62" s="345"/>
      <c r="J62" s="345"/>
      <c r="K62" s="345"/>
      <c r="L62" s="345"/>
      <c r="M62" s="345"/>
      <c r="N62" s="337"/>
      <c r="O62" s="349"/>
      <c r="P62" s="193">
        <v>0</v>
      </c>
      <c r="Q62" s="193" t="s">
        <v>187</v>
      </c>
      <c r="R62" s="193">
        <v>1</v>
      </c>
      <c r="S62" s="349"/>
      <c r="T62" s="337"/>
      <c r="U62" s="351"/>
      <c r="V62" s="351"/>
      <c r="W62" s="351"/>
      <c r="X62" s="351"/>
      <c r="Y62" s="351"/>
      <c r="Z62" s="351"/>
      <c r="AA62" s="351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45" t="str">
        <f>K52</f>
        <v>坂西ジュニオール</v>
      </c>
      <c r="H63" s="345"/>
      <c r="I63" s="345"/>
      <c r="J63" s="345"/>
      <c r="K63" s="345"/>
      <c r="L63" s="345"/>
      <c r="M63" s="345"/>
      <c r="N63" s="337">
        <f>P63+P64</f>
        <v>0</v>
      </c>
      <c r="O63" s="349" t="s">
        <v>186</v>
      </c>
      <c r="P63" s="193">
        <v>0</v>
      </c>
      <c r="Q63" s="193" t="s">
        <v>187</v>
      </c>
      <c r="R63" s="193">
        <v>3</v>
      </c>
      <c r="S63" s="349" t="s">
        <v>188</v>
      </c>
      <c r="T63" s="337">
        <f>R63+R64</f>
        <v>3</v>
      </c>
      <c r="U63" s="351" t="str">
        <f>O52</f>
        <v>壬生ＦＣユナイテッド</v>
      </c>
      <c r="V63" s="351"/>
      <c r="W63" s="351"/>
      <c r="X63" s="351"/>
      <c r="Y63" s="351"/>
      <c r="Z63" s="351"/>
      <c r="AA63" s="351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45"/>
      <c r="H64" s="345"/>
      <c r="I64" s="345"/>
      <c r="J64" s="345"/>
      <c r="K64" s="345"/>
      <c r="L64" s="345"/>
      <c r="M64" s="345"/>
      <c r="N64" s="337"/>
      <c r="O64" s="349"/>
      <c r="P64" s="193">
        <v>0</v>
      </c>
      <c r="Q64" s="193" t="s">
        <v>187</v>
      </c>
      <c r="R64" s="193">
        <v>0</v>
      </c>
      <c r="S64" s="349"/>
      <c r="T64" s="337"/>
      <c r="U64" s="351"/>
      <c r="V64" s="351"/>
      <c r="W64" s="351"/>
      <c r="X64" s="351"/>
      <c r="Y64" s="351"/>
      <c r="Z64" s="351"/>
      <c r="AA64" s="351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51" t="str">
        <f>R52</f>
        <v>岡西ＦＣ</v>
      </c>
      <c r="H65" s="351"/>
      <c r="I65" s="351"/>
      <c r="J65" s="351"/>
      <c r="K65" s="351"/>
      <c r="L65" s="351"/>
      <c r="M65" s="351"/>
      <c r="N65" s="337">
        <f>P65+P66</f>
        <v>12</v>
      </c>
      <c r="O65" s="349" t="s">
        <v>186</v>
      </c>
      <c r="P65" s="193">
        <v>5</v>
      </c>
      <c r="Q65" s="193" t="s">
        <v>187</v>
      </c>
      <c r="R65" s="193">
        <v>0</v>
      </c>
      <c r="S65" s="349" t="s">
        <v>188</v>
      </c>
      <c r="T65" s="337">
        <f>R65+R66</f>
        <v>0</v>
      </c>
      <c r="U65" s="345" t="str">
        <f>V52</f>
        <v>稲村フットボールクラブ</v>
      </c>
      <c r="V65" s="345"/>
      <c r="W65" s="345"/>
      <c r="X65" s="345"/>
      <c r="Y65" s="345"/>
      <c r="Z65" s="345"/>
      <c r="AA65" s="345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51"/>
      <c r="H66" s="351"/>
      <c r="I66" s="351"/>
      <c r="J66" s="351"/>
      <c r="K66" s="351"/>
      <c r="L66" s="351"/>
      <c r="M66" s="351"/>
      <c r="N66" s="337"/>
      <c r="O66" s="349"/>
      <c r="P66" s="193">
        <v>7</v>
      </c>
      <c r="Q66" s="193" t="s">
        <v>187</v>
      </c>
      <c r="R66" s="193">
        <v>0</v>
      </c>
      <c r="S66" s="349"/>
      <c r="T66" s="337"/>
      <c r="U66" s="345"/>
      <c r="V66" s="345"/>
      <c r="W66" s="345"/>
      <c r="X66" s="345"/>
      <c r="Y66" s="345"/>
      <c r="Z66" s="345"/>
      <c r="AA66" s="345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61" t="str">
        <f>C52</f>
        <v>おおぞらＳＣ</v>
      </c>
      <c r="H67" s="361"/>
      <c r="I67" s="361"/>
      <c r="J67" s="361"/>
      <c r="K67" s="361"/>
      <c r="L67" s="361"/>
      <c r="M67" s="361"/>
      <c r="N67" s="337">
        <f>P67+P68</f>
        <v>1</v>
      </c>
      <c r="O67" s="349" t="s">
        <v>186</v>
      </c>
      <c r="P67" s="193">
        <v>0</v>
      </c>
      <c r="Q67" s="193" t="s">
        <v>187</v>
      </c>
      <c r="R67" s="193">
        <v>1</v>
      </c>
      <c r="S67" s="349" t="s">
        <v>188</v>
      </c>
      <c r="T67" s="337">
        <f>R67+R68</f>
        <v>1</v>
      </c>
      <c r="U67" s="361" t="str">
        <f>K52</f>
        <v>坂西ジュニオール</v>
      </c>
      <c r="V67" s="361"/>
      <c r="W67" s="361"/>
      <c r="X67" s="361"/>
      <c r="Y67" s="361"/>
      <c r="Z67" s="361"/>
      <c r="AA67" s="361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61"/>
      <c r="H68" s="361"/>
      <c r="I68" s="361"/>
      <c r="J68" s="361"/>
      <c r="K68" s="361"/>
      <c r="L68" s="361"/>
      <c r="M68" s="361"/>
      <c r="N68" s="337"/>
      <c r="O68" s="349"/>
      <c r="P68" s="193">
        <v>1</v>
      </c>
      <c r="Q68" s="193" t="s">
        <v>187</v>
      </c>
      <c r="R68" s="193">
        <v>0</v>
      </c>
      <c r="S68" s="349"/>
      <c r="T68" s="337"/>
      <c r="U68" s="361"/>
      <c r="V68" s="361"/>
      <c r="W68" s="361"/>
      <c r="X68" s="361"/>
      <c r="Y68" s="361"/>
      <c r="Z68" s="361"/>
      <c r="AA68" s="361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351" t="str">
        <f>G52</f>
        <v>ＦＣスポルト宇都宮</v>
      </c>
      <c r="H69" s="351"/>
      <c r="I69" s="351"/>
      <c r="J69" s="351"/>
      <c r="K69" s="351"/>
      <c r="L69" s="351"/>
      <c r="M69" s="351"/>
      <c r="N69" s="337">
        <f>P69+P70</f>
        <v>4</v>
      </c>
      <c r="O69" s="349" t="s">
        <v>186</v>
      </c>
      <c r="P69" s="193">
        <v>2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45" t="str">
        <f>O52</f>
        <v>壬生ＦＣユナイテッド</v>
      </c>
      <c r="V69" s="345"/>
      <c r="W69" s="345"/>
      <c r="X69" s="345"/>
      <c r="Y69" s="345"/>
      <c r="Z69" s="345"/>
      <c r="AA69" s="345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351"/>
      <c r="H70" s="351"/>
      <c r="I70" s="351"/>
      <c r="J70" s="351"/>
      <c r="K70" s="351"/>
      <c r="L70" s="351"/>
      <c r="M70" s="351"/>
      <c r="N70" s="337"/>
      <c r="O70" s="349"/>
      <c r="P70" s="193">
        <v>2</v>
      </c>
      <c r="Q70" s="193" t="s">
        <v>187</v>
      </c>
      <c r="R70" s="193">
        <v>0</v>
      </c>
      <c r="S70" s="349"/>
      <c r="T70" s="337"/>
      <c r="U70" s="345"/>
      <c r="V70" s="345"/>
      <c r="W70" s="345"/>
      <c r="X70" s="345"/>
      <c r="Y70" s="345"/>
      <c r="Z70" s="345"/>
      <c r="AA70" s="345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45" t="str">
        <f>R52</f>
        <v>岡西ＦＣ</v>
      </c>
      <c r="H71" s="345"/>
      <c r="I71" s="345"/>
      <c r="J71" s="345"/>
      <c r="K71" s="345"/>
      <c r="L71" s="345"/>
      <c r="M71" s="345"/>
      <c r="N71" s="337">
        <f>P71+P72</f>
        <v>1</v>
      </c>
      <c r="O71" s="349" t="s">
        <v>186</v>
      </c>
      <c r="P71" s="193">
        <v>0</v>
      </c>
      <c r="Q71" s="193" t="s">
        <v>187</v>
      </c>
      <c r="R71" s="193">
        <v>2</v>
      </c>
      <c r="S71" s="349" t="s">
        <v>188</v>
      </c>
      <c r="T71" s="337">
        <f>R71+R72</f>
        <v>2</v>
      </c>
      <c r="U71" s="351" t="str">
        <f>Z52</f>
        <v>阿久津サッカークラブ</v>
      </c>
      <c r="V71" s="351"/>
      <c r="W71" s="351"/>
      <c r="X71" s="351"/>
      <c r="Y71" s="351"/>
      <c r="Z71" s="351"/>
      <c r="AA71" s="351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45"/>
      <c r="H72" s="345"/>
      <c r="I72" s="345"/>
      <c r="J72" s="345"/>
      <c r="K72" s="345"/>
      <c r="L72" s="345"/>
      <c r="M72" s="345"/>
      <c r="N72" s="337"/>
      <c r="O72" s="349"/>
      <c r="P72" s="193">
        <v>1</v>
      </c>
      <c r="Q72" s="193" t="s">
        <v>187</v>
      </c>
      <c r="R72" s="193">
        <v>0</v>
      </c>
      <c r="S72" s="349"/>
      <c r="T72" s="337"/>
      <c r="U72" s="351"/>
      <c r="V72" s="351"/>
      <c r="W72" s="351"/>
      <c r="X72" s="351"/>
      <c r="Y72" s="351"/>
      <c r="Z72" s="351"/>
      <c r="AA72" s="351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45" t="str">
        <f>C52</f>
        <v>おおぞらＳＣ</v>
      </c>
      <c r="H73" s="345"/>
      <c r="I73" s="345"/>
      <c r="J73" s="345"/>
      <c r="K73" s="345"/>
      <c r="L73" s="345"/>
      <c r="M73" s="345"/>
      <c r="N73" s="337">
        <f>P73+P74</f>
        <v>0</v>
      </c>
      <c r="O73" s="349" t="s">
        <v>186</v>
      </c>
      <c r="P73" s="193">
        <v>0</v>
      </c>
      <c r="Q73" s="193" t="s">
        <v>187</v>
      </c>
      <c r="R73" s="193">
        <v>0</v>
      </c>
      <c r="S73" s="349" t="s">
        <v>188</v>
      </c>
      <c r="T73" s="337">
        <f>R73+R74</f>
        <v>2</v>
      </c>
      <c r="U73" s="351" t="str">
        <f>O52</f>
        <v>壬生ＦＣユナイテッド</v>
      </c>
      <c r="V73" s="351"/>
      <c r="W73" s="351"/>
      <c r="X73" s="351"/>
      <c r="Y73" s="351"/>
      <c r="Z73" s="351"/>
      <c r="AA73" s="351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45"/>
      <c r="H74" s="345"/>
      <c r="I74" s="345"/>
      <c r="J74" s="345"/>
      <c r="K74" s="345"/>
      <c r="L74" s="345"/>
      <c r="M74" s="345"/>
      <c r="N74" s="337"/>
      <c r="O74" s="349"/>
      <c r="P74" s="193">
        <v>0</v>
      </c>
      <c r="Q74" s="193" t="s">
        <v>187</v>
      </c>
      <c r="R74" s="193">
        <v>2</v>
      </c>
      <c r="S74" s="349"/>
      <c r="T74" s="337"/>
      <c r="U74" s="351"/>
      <c r="V74" s="351"/>
      <c r="W74" s="351"/>
      <c r="X74" s="351"/>
      <c r="Y74" s="351"/>
      <c r="Z74" s="351"/>
      <c r="AA74" s="351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351" t="str">
        <f>G52</f>
        <v>ＦＣスポルト宇都宮</v>
      </c>
      <c r="H75" s="351"/>
      <c r="I75" s="351"/>
      <c r="J75" s="351"/>
      <c r="K75" s="351"/>
      <c r="L75" s="351"/>
      <c r="M75" s="351"/>
      <c r="N75" s="337">
        <f>P75+P76</f>
        <v>9</v>
      </c>
      <c r="O75" s="349" t="s">
        <v>186</v>
      </c>
      <c r="P75" s="193">
        <v>7</v>
      </c>
      <c r="Q75" s="193" t="s">
        <v>187</v>
      </c>
      <c r="R75" s="193">
        <v>0</v>
      </c>
      <c r="S75" s="349" t="s">
        <v>188</v>
      </c>
      <c r="T75" s="337">
        <f>R75+R76</f>
        <v>0</v>
      </c>
      <c r="U75" s="345" t="str">
        <f>K52</f>
        <v>坂西ジュニオール</v>
      </c>
      <c r="V75" s="345"/>
      <c r="W75" s="345"/>
      <c r="X75" s="345"/>
      <c r="Y75" s="345"/>
      <c r="Z75" s="345"/>
      <c r="AA75" s="345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351"/>
      <c r="H76" s="351"/>
      <c r="I76" s="351"/>
      <c r="J76" s="351"/>
      <c r="K76" s="351"/>
      <c r="L76" s="351"/>
      <c r="M76" s="351"/>
      <c r="N76" s="337"/>
      <c r="O76" s="349"/>
      <c r="P76" s="193">
        <v>2</v>
      </c>
      <c r="Q76" s="193" t="s">
        <v>187</v>
      </c>
      <c r="R76" s="193">
        <v>0</v>
      </c>
      <c r="S76" s="349"/>
      <c r="T76" s="337"/>
      <c r="U76" s="345"/>
      <c r="V76" s="345"/>
      <c r="W76" s="345"/>
      <c r="X76" s="345"/>
      <c r="Y76" s="345"/>
      <c r="Z76" s="345"/>
      <c r="AA76" s="345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345" t="str">
        <f>V52</f>
        <v>稲村フットボールクラブ</v>
      </c>
      <c r="H77" s="345"/>
      <c r="I77" s="345"/>
      <c r="J77" s="345"/>
      <c r="K77" s="345"/>
      <c r="L77" s="345"/>
      <c r="M77" s="345"/>
      <c r="N77" s="337">
        <f>P77+P78</f>
        <v>0</v>
      </c>
      <c r="O77" s="349" t="s">
        <v>186</v>
      </c>
      <c r="P77" s="193">
        <v>0</v>
      </c>
      <c r="Q77" s="193" t="s">
        <v>187</v>
      </c>
      <c r="R77" s="193">
        <v>1</v>
      </c>
      <c r="S77" s="349" t="s">
        <v>188</v>
      </c>
      <c r="T77" s="337">
        <f>R77+R78</f>
        <v>4</v>
      </c>
      <c r="U77" s="351" t="str">
        <f>Z52</f>
        <v>阿久津サッカークラブ</v>
      </c>
      <c r="V77" s="351"/>
      <c r="W77" s="351"/>
      <c r="X77" s="351"/>
      <c r="Y77" s="351"/>
      <c r="Z77" s="351"/>
      <c r="AA77" s="351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345"/>
      <c r="H78" s="345"/>
      <c r="I78" s="345"/>
      <c r="J78" s="345"/>
      <c r="K78" s="345"/>
      <c r="L78" s="345"/>
      <c r="M78" s="345"/>
      <c r="N78" s="337"/>
      <c r="O78" s="349"/>
      <c r="P78" s="193">
        <v>0</v>
      </c>
      <c r="Q78" s="193" t="s">
        <v>187</v>
      </c>
      <c r="R78" s="193">
        <v>3</v>
      </c>
      <c r="S78" s="349"/>
      <c r="T78" s="337"/>
      <c r="U78" s="351"/>
      <c r="V78" s="351"/>
      <c r="W78" s="351"/>
      <c r="X78" s="351"/>
      <c r="Y78" s="351"/>
      <c r="Z78" s="351"/>
      <c r="AA78" s="351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D</v>
      </c>
      <c r="C80" s="343"/>
      <c r="D80" s="343"/>
      <c r="E80" s="343"/>
      <c r="F80" s="336" t="str">
        <f>C52</f>
        <v>おおぞらＳＣ</v>
      </c>
      <c r="G80" s="336"/>
      <c r="H80" s="336" t="str">
        <f>G52</f>
        <v>ＦＣスポルト宇都宮</v>
      </c>
      <c r="I80" s="336"/>
      <c r="J80" s="336" t="str">
        <f>K52</f>
        <v>坂西ジュニオール</v>
      </c>
      <c r="K80" s="336"/>
      <c r="L80" s="336" t="str">
        <f>O52</f>
        <v>壬生ＦＣユナイテッド</v>
      </c>
      <c r="M80" s="336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DD</v>
      </c>
      <c r="S80" s="343"/>
      <c r="T80" s="343"/>
      <c r="U80" s="343"/>
      <c r="V80" s="336" t="str">
        <f>R52</f>
        <v>岡西ＦＣ</v>
      </c>
      <c r="W80" s="336"/>
      <c r="X80" s="411" t="str">
        <f>V52</f>
        <v>稲村フットボールクラブ</v>
      </c>
      <c r="Y80" s="411"/>
      <c r="Z80" s="412" t="str">
        <f>Z52</f>
        <v>阿久津サッカークラブ</v>
      </c>
      <c r="AA80" s="412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336"/>
      <c r="G81" s="336"/>
      <c r="H81" s="336"/>
      <c r="I81" s="336"/>
      <c r="J81" s="336"/>
      <c r="K81" s="336"/>
      <c r="L81" s="336"/>
      <c r="M81" s="336"/>
      <c r="N81" s="335"/>
      <c r="O81" s="335"/>
      <c r="P81" s="335"/>
      <c r="Q81" s="17"/>
      <c r="R81" s="343"/>
      <c r="S81" s="343"/>
      <c r="T81" s="343"/>
      <c r="U81" s="343"/>
      <c r="V81" s="336"/>
      <c r="W81" s="336"/>
      <c r="X81" s="411"/>
      <c r="Y81" s="411"/>
      <c r="Z81" s="412"/>
      <c r="AA81" s="412"/>
      <c r="AB81" s="335"/>
      <c r="AC81" s="335"/>
      <c r="AD81" s="335"/>
    </row>
    <row r="82" spans="2:30" ht="20.100000000000001" customHeight="1">
      <c r="B82" s="407" t="str">
        <f>C52</f>
        <v>おおぞらＳＣ</v>
      </c>
      <c r="C82" s="407"/>
      <c r="D82" s="407"/>
      <c r="E82" s="407"/>
      <c r="F82" s="203"/>
      <c r="G82" s="204"/>
      <c r="H82" s="194">
        <f>N61</f>
        <v>0</v>
      </c>
      <c r="I82" s="194">
        <f>T61</f>
        <v>3</v>
      </c>
      <c r="J82" s="194">
        <f>N67</f>
        <v>1</v>
      </c>
      <c r="K82" s="194">
        <f>T67</f>
        <v>1</v>
      </c>
      <c r="L82" s="194">
        <f>N73</f>
        <v>0</v>
      </c>
      <c r="M82" s="194">
        <f>T73</f>
        <v>2</v>
      </c>
      <c r="N82" s="344">
        <f>COUNTIF(F83:M83,"○")*3+COUNTIF(F83:M83,"△")</f>
        <v>1</v>
      </c>
      <c r="O82" s="343">
        <f>F82-G82+H82-I82+J82-K82+L82-M82</f>
        <v>-5</v>
      </c>
      <c r="P82" s="344">
        <v>3</v>
      </c>
      <c r="Q82" s="157"/>
      <c r="R82" s="407" t="str">
        <f>R52</f>
        <v>岡西ＦＣ</v>
      </c>
      <c r="S82" s="407"/>
      <c r="T82" s="407"/>
      <c r="U82" s="407"/>
      <c r="V82" s="203"/>
      <c r="W82" s="204"/>
      <c r="X82" s="194">
        <f>N65</f>
        <v>12</v>
      </c>
      <c r="Y82" s="194">
        <f>T65</f>
        <v>0</v>
      </c>
      <c r="Z82" s="194">
        <f>N71</f>
        <v>1</v>
      </c>
      <c r="AA82" s="194">
        <f>T71</f>
        <v>2</v>
      </c>
      <c r="AB82" s="344">
        <f>COUNTIF(V83:AA83,"○")*3+COUNTIF(V83:AA83,"△")</f>
        <v>3</v>
      </c>
      <c r="AC82" s="343">
        <f>V82-W82+X82-Y82+Z82-AA82</f>
        <v>11</v>
      </c>
      <c r="AD82" s="344">
        <v>2</v>
      </c>
    </row>
    <row r="83" spans="2:30" ht="20.100000000000001" customHeight="1">
      <c r="B83" s="407"/>
      <c r="C83" s="407"/>
      <c r="D83" s="407"/>
      <c r="E83" s="407"/>
      <c r="F83" s="205"/>
      <c r="G83" s="206"/>
      <c r="H83" s="343" t="str">
        <f>IF(H82&gt;I82,"○",IF(H82&lt;I82,"×",IF(H82=I82,"△")))</f>
        <v>×</v>
      </c>
      <c r="I83" s="343"/>
      <c r="J83" s="343" t="str">
        <f t="shared" ref="J83" si="10">IF(J82&gt;K82,"○",IF(J82&lt;K82,"×",IF(J82=K82,"△")))</f>
        <v>△</v>
      </c>
      <c r="K83" s="343"/>
      <c r="L83" s="343" t="str">
        <f t="shared" ref="L83" si="11">IF(L82&gt;M82,"○",IF(L82&lt;M82,"×",IF(L82=M82,"△")))</f>
        <v>×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○</v>
      </c>
      <c r="Y83" s="343"/>
      <c r="Z83" s="343" t="str">
        <f t="shared" ref="Z83" si="12">IF(Z82&gt;AA82,"○",IF(Z82&lt;AA82,"×",IF(Z82=AA82,"△")))</f>
        <v>×</v>
      </c>
      <c r="AA83" s="343"/>
      <c r="AB83" s="344"/>
      <c r="AC83" s="343"/>
      <c r="AD83" s="344"/>
    </row>
    <row r="84" spans="2:30" ht="20.100000000000001" customHeight="1">
      <c r="B84" s="408" t="str">
        <f>G52</f>
        <v>ＦＣスポルト宇都宮</v>
      </c>
      <c r="C84" s="408"/>
      <c r="D84" s="408"/>
      <c r="E84" s="408"/>
      <c r="F84" s="194">
        <f>T61</f>
        <v>3</v>
      </c>
      <c r="G84" s="194">
        <f>N61</f>
        <v>0</v>
      </c>
      <c r="H84" s="203"/>
      <c r="I84" s="204"/>
      <c r="J84" s="194">
        <f>N75</f>
        <v>9</v>
      </c>
      <c r="K84" s="194">
        <f>T75</f>
        <v>0</v>
      </c>
      <c r="L84" s="194">
        <f>N69</f>
        <v>4</v>
      </c>
      <c r="M84" s="194">
        <f>T69</f>
        <v>0</v>
      </c>
      <c r="N84" s="344">
        <f t="shared" ref="N84" si="13">COUNTIF(F85:M85,"○")*3+COUNTIF(F85:M85,"△")</f>
        <v>9</v>
      </c>
      <c r="O84" s="343">
        <f t="shared" ref="O84" si="14">F84-G84+H84-I84+J84-K84+L84-M84</f>
        <v>16</v>
      </c>
      <c r="P84" s="344">
        <v>1</v>
      </c>
      <c r="Q84" s="157"/>
      <c r="R84" s="407" t="str">
        <f>V52</f>
        <v>稲村フットボールクラブ</v>
      </c>
      <c r="S84" s="407"/>
      <c r="T84" s="407"/>
      <c r="U84" s="407"/>
      <c r="V84" s="194">
        <f>T65</f>
        <v>0</v>
      </c>
      <c r="W84" s="194">
        <f>N65</f>
        <v>12</v>
      </c>
      <c r="X84" s="203"/>
      <c r="Y84" s="204"/>
      <c r="Z84" s="194">
        <f>N77</f>
        <v>0</v>
      </c>
      <c r="AA84" s="194">
        <f>T77</f>
        <v>4</v>
      </c>
      <c r="AB84" s="344">
        <f>COUNTIF(V85:AA85,"○")*3+COUNTIF(V85:AA85,"△")</f>
        <v>0</v>
      </c>
      <c r="AC84" s="343">
        <f>V84-W84+X84-Y84+Z84-AA84</f>
        <v>-16</v>
      </c>
      <c r="AD84" s="344">
        <v>3</v>
      </c>
    </row>
    <row r="85" spans="2:30" ht="20.100000000000001" customHeight="1">
      <c r="B85" s="408"/>
      <c r="C85" s="408"/>
      <c r="D85" s="408"/>
      <c r="E85" s="408"/>
      <c r="F85" s="343" t="str">
        <f>IF(F84&gt;G84,"○",IF(F84&lt;G84,"×",IF(F84=G84,"△")))</f>
        <v>○</v>
      </c>
      <c r="G85" s="343"/>
      <c r="H85" s="205"/>
      <c r="I85" s="206"/>
      <c r="J85" s="343" t="str">
        <f>IF(J84&gt;K84,"○",IF(J84&lt;K84,"×",IF(J84=K84,"△")))</f>
        <v>○</v>
      </c>
      <c r="K85" s="343"/>
      <c r="L85" s="343" t="str">
        <f>IF(L84&gt;M84,"○",IF(L84&lt;M84,"×",IF(L84=M84,"△")))</f>
        <v>○</v>
      </c>
      <c r="M85" s="343"/>
      <c r="N85" s="344"/>
      <c r="O85" s="343"/>
      <c r="P85" s="344"/>
      <c r="Q85" s="157"/>
      <c r="R85" s="407"/>
      <c r="S85" s="407"/>
      <c r="T85" s="407"/>
      <c r="U85" s="407"/>
      <c r="V85" s="343" t="str">
        <f>IF(V84&gt;W84,"○",IF(V84&lt;W84,"×",IF(V84=W84,"△")))</f>
        <v>×</v>
      </c>
      <c r="W85" s="343"/>
      <c r="X85" s="205"/>
      <c r="Y85" s="206"/>
      <c r="Z85" s="343" t="str">
        <f>IF(Z84&gt;AA84,"○",IF(Z84&lt;AA84,"×",IF(Z84=AA84,"△")))</f>
        <v>×</v>
      </c>
      <c r="AA85" s="343"/>
      <c r="AB85" s="344"/>
      <c r="AC85" s="343"/>
      <c r="AD85" s="344"/>
    </row>
    <row r="86" spans="2:30" ht="20.100000000000001" customHeight="1">
      <c r="B86" s="407" t="str">
        <f>K52</f>
        <v>坂西ジュニオール</v>
      </c>
      <c r="C86" s="407"/>
      <c r="D86" s="407"/>
      <c r="E86" s="407"/>
      <c r="F86" s="194">
        <f>T67</f>
        <v>1</v>
      </c>
      <c r="G86" s="194">
        <f>N67</f>
        <v>1</v>
      </c>
      <c r="H86" s="194">
        <f>T75</f>
        <v>0</v>
      </c>
      <c r="I86" s="194">
        <f>N75</f>
        <v>9</v>
      </c>
      <c r="J86" s="203"/>
      <c r="K86" s="204"/>
      <c r="L86" s="194">
        <f>N63</f>
        <v>0</v>
      </c>
      <c r="M86" s="194">
        <f>T63</f>
        <v>3</v>
      </c>
      <c r="N86" s="343">
        <f>COUNTIF(F87:M87,"○")*3+COUNTIF(F87:M87,"△")</f>
        <v>1</v>
      </c>
      <c r="O86" s="343">
        <f t="shared" ref="O86" si="15">F86-G86+H86-I86+J86-K86+L86-M86</f>
        <v>-12</v>
      </c>
      <c r="P86" s="343">
        <v>4</v>
      </c>
      <c r="Q86" s="157"/>
      <c r="R86" s="408" t="str">
        <f>Z52</f>
        <v>阿久津サッカークラブ</v>
      </c>
      <c r="S86" s="408"/>
      <c r="T86" s="408"/>
      <c r="U86" s="408"/>
      <c r="V86" s="194">
        <f>T71</f>
        <v>2</v>
      </c>
      <c r="W86" s="194">
        <f>N71</f>
        <v>1</v>
      </c>
      <c r="X86" s="194">
        <f>T77</f>
        <v>4</v>
      </c>
      <c r="Y86" s="194">
        <f>N77</f>
        <v>0</v>
      </c>
      <c r="Z86" s="203"/>
      <c r="AA86" s="204"/>
      <c r="AB86" s="343">
        <f>COUNTIF(V87:AA87,"○")*3+COUNTIF(V87:AA87,"△")</f>
        <v>6</v>
      </c>
      <c r="AC86" s="343">
        <f>V86-W86+X86-Y86+Z86-AA86</f>
        <v>5</v>
      </c>
      <c r="AD86" s="343">
        <v>1</v>
      </c>
    </row>
    <row r="87" spans="2:30" ht="20.100000000000001" customHeight="1">
      <c r="B87" s="407"/>
      <c r="C87" s="407"/>
      <c r="D87" s="407"/>
      <c r="E87" s="407"/>
      <c r="F87" s="343" t="str">
        <f>IF(F86&gt;G86,"○",IF(F86&lt;G86,"×",IF(F86=G86,"△")))</f>
        <v>△</v>
      </c>
      <c r="G87" s="343"/>
      <c r="H87" s="343" t="str">
        <f>IF(H86&gt;I86,"○",IF(H86&lt;I86,"×",IF(H86=I86,"△")))</f>
        <v>×</v>
      </c>
      <c r="I87" s="343"/>
      <c r="J87" s="205"/>
      <c r="K87" s="206"/>
      <c r="L87" s="343" t="str">
        <f>IF(L86&gt;M86,"○",IF(L86&lt;M86,"×",IF(L86=M86,"△")))</f>
        <v>×</v>
      </c>
      <c r="M87" s="343"/>
      <c r="N87" s="343"/>
      <c r="O87" s="343"/>
      <c r="P87" s="343"/>
      <c r="Q87" s="157"/>
      <c r="R87" s="408"/>
      <c r="S87" s="408"/>
      <c r="T87" s="408"/>
      <c r="U87" s="408"/>
      <c r="V87" s="343" t="str">
        <f t="shared" ref="V87" si="16">IF(V86&gt;W86,"○",IF(V86&lt;W86,"×",IF(V86=W86,"△")))</f>
        <v>○</v>
      </c>
      <c r="W87" s="343"/>
      <c r="X87" s="343" t="str">
        <f t="shared" ref="X87" si="17">IF(X86&gt;Y86,"○",IF(X86&lt;Y86,"×",IF(X86=Y86,"△")))</f>
        <v>○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7" t="str">
        <f>O52</f>
        <v>壬生ＦＣユナイテッド</v>
      </c>
      <c r="C88" s="407"/>
      <c r="D88" s="407"/>
      <c r="E88" s="407"/>
      <c r="F88" s="194">
        <f>T73</f>
        <v>2</v>
      </c>
      <c r="G88" s="194">
        <f>N73</f>
        <v>0</v>
      </c>
      <c r="H88" s="194">
        <f>T69</f>
        <v>0</v>
      </c>
      <c r="I88" s="194">
        <f>N69</f>
        <v>4</v>
      </c>
      <c r="J88" s="194">
        <f>T63</f>
        <v>3</v>
      </c>
      <c r="K88" s="194">
        <f>N63</f>
        <v>0</v>
      </c>
      <c r="L88" s="203"/>
      <c r="M88" s="204"/>
      <c r="N88" s="343">
        <f t="shared" ref="N88" si="18">COUNTIF(F89:M89,"○")*3+COUNTIF(F89:M89,"△")</f>
        <v>6</v>
      </c>
      <c r="O88" s="343">
        <f t="shared" ref="O88" si="19">F88-G88+H88-I88+J88-K88+L88-M88</f>
        <v>1</v>
      </c>
      <c r="P88" s="343">
        <v>2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7"/>
      <c r="C89" s="407"/>
      <c r="D89" s="407"/>
      <c r="E89" s="407"/>
      <c r="F89" s="343" t="str">
        <f>IF(F88&gt;G88,"○",IF(F88&lt;G88,"×",IF(F88=G88,"△")))</f>
        <v>○</v>
      </c>
      <c r="G89" s="343"/>
      <c r="H89" s="343" t="str">
        <f>IF(H88&gt;I88,"○",IF(H88&lt;I88,"×",IF(H88=I88,"△")))</f>
        <v>×</v>
      </c>
      <c r="I89" s="343"/>
      <c r="J89" s="343" t="str">
        <f>IF(J88&gt;K88,"○",IF(J88&lt;K88,"×",IF(J88=K88,"△")))</f>
        <v>○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I1:M1"/>
    <mergeCell ref="T1:W1"/>
    <mergeCell ref="X1:AG1"/>
    <mergeCell ref="I3:J3"/>
    <mergeCell ref="C6:D6"/>
    <mergeCell ref="G6:H6"/>
    <mergeCell ref="K6:L6"/>
    <mergeCell ref="O6:P6"/>
    <mergeCell ref="R6:S6"/>
    <mergeCell ref="V6:W6"/>
    <mergeCell ref="Z6:AA6"/>
    <mergeCell ref="C7:D14"/>
    <mergeCell ref="G7:H14"/>
    <mergeCell ref="K7:L14"/>
    <mergeCell ref="O7:P14"/>
    <mergeCell ref="R7:S14"/>
    <mergeCell ref="V7:W14"/>
    <mergeCell ref="Z7:AA14"/>
    <mergeCell ref="AB16:AB17"/>
    <mergeCell ref="AC16:AC17"/>
    <mergeCell ref="AD16:AD17"/>
    <mergeCell ref="AE16:AE17"/>
    <mergeCell ref="AF16:AF17"/>
    <mergeCell ref="AG16:AG17"/>
    <mergeCell ref="C16:C17"/>
    <mergeCell ref="D16:F17"/>
    <mergeCell ref="G16:M17"/>
    <mergeCell ref="N16:N17"/>
    <mergeCell ref="O16:O17"/>
    <mergeCell ref="S16:S17"/>
    <mergeCell ref="T16:T17"/>
    <mergeCell ref="U16:AA17"/>
    <mergeCell ref="T20:T21"/>
    <mergeCell ref="U20:AA21"/>
    <mergeCell ref="AE18:AE19"/>
    <mergeCell ref="AF18:AF19"/>
    <mergeCell ref="AG18:AG19"/>
    <mergeCell ref="C20:C21"/>
    <mergeCell ref="D20:F21"/>
    <mergeCell ref="G20:M21"/>
    <mergeCell ref="N20:N21"/>
    <mergeCell ref="O20:O21"/>
    <mergeCell ref="S20:S21"/>
    <mergeCell ref="S18:S19"/>
    <mergeCell ref="T18:T19"/>
    <mergeCell ref="U18:AA19"/>
    <mergeCell ref="AB18:AB19"/>
    <mergeCell ref="AC18:AC19"/>
    <mergeCell ref="AD18:AD19"/>
    <mergeCell ref="C18:C19"/>
    <mergeCell ref="D18:F19"/>
    <mergeCell ref="G18:M19"/>
    <mergeCell ref="N18:N19"/>
    <mergeCell ref="O18:O19"/>
    <mergeCell ref="AF20:AF21"/>
    <mergeCell ref="AG20:AG21"/>
    <mergeCell ref="AD20:AD21"/>
    <mergeCell ref="AE20:AE21"/>
    <mergeCell ref="AB24:AB25"/>
    <mergeCell ref="AC24:AC25"/>
    <mergeCell ref="AD24:AD25"/>
    <mergeCell ref="AE24:AE25"/>
    <mergeCell ref="AF24:AF25"/>
    <mergeCell ref="AG24:AG25"/>
    <mergeCell ref="AG22:AG23"/>
    <mergeCell ref="AB22:AB23"/>
    <mergeCell ref="AC22:AC23"/>
    <mergeCell ref="AD22:AD23"/>
    <mergeCell ref="AE22:AE23"/>
    <mergeCell ref="AF22:AF23"/>
    <mergeCell ref="AB20:AB21"/>
    <mergeCell ref="AC20:AC21"/>
    <mergeCell ref="C24:C25"/>
    <mergeCell ref="D24:F25"/>
    <mergeCell ref="G24:M25"/>
    <mergeCell ref="N24:N25"/>
    <mergeCell ref="O24:O25"/>
    <mergeCell ref="S24:S25"/>
    <mergeCell ref="T24:T25"/>
    <mergeCell ref="U24:AA25"/>
    <mergeCell ref="U22:AA23"/>
    <mergeCell ref="C22:C23"/>
    <mergeCell ref="D22:F23"/>
    <mergeCell ref="G22:M23"/>
    <mergeCell ref="N22:N23"/>
    <mergeCell ref="O22:O23"/>
    <mergeCell ref="S22:S23"/>
    <mergeCell ref="T22:T23"/>
    <mergeCell ref="T28:T29"/>
    <mergeCell ref="U28:AA29"/>
    <mergeCell ref="AE26:AE27"/>
    <mergeCell ref="AF26:AF27"/>
    <mergeCell ref="AG26:AG27"/>
    <mergeCell ref="C28:C29"/>
    <mergeCell ref="D28:F29"/>
    <mergeCell ref="G28:M29"/>
    <mergeCell ref="N28:N29"/>
    <mergeCell ref="O28:O29"/>
    <mergeCell ref="S28:S29"/>
    <mergeCell ref="S26:S27"/>
    <mergeCell ref="T26:T27"/>
    <mergeCell ref="U26:AA27"/>
    <mergeCell ref="AB26:AB27"/>
    <mergeCell ref="AC26:AC27"/>
    <mergeCell ref="AD26:AD27"/>
    <mergeCell ref="C26:C27"/>
    <mergeCell ref="D26:F27"/>
    <mergeCell ref="G26:M27"/>
    <mergeCell ref="N26:N27"/>
    <mergeCell ref="O26:O27"/>
    <mergeCell ref="AF28:AF29"/>
    <mergeCell ref="AG28:AG29"/>
    <mergeCell ref="AD28:AD29"/>
    <mergeCell ref="AE28:AE29"/>
    <mergeCell ref="AB32:AB33"/>
    <mergeCell ref="AC32:AC33"/>
    <mergeCell ref="AD32:AD33"/>
    <mergeCell ref="AE32:AE33"/>
    <mergeCell ref="AF32:AF33"/>
    <mergeCell ref="AG32:AG33"/>
    <mergeCell ref="AG30:AG31"/>
    <mergeCell ref="AB30:AB31"/>
    <mergeCell ref="AC30:AC31"/>
    <mergeCell ref="AD30:AD31"/>
    <mergeCell ref="AE30:AE31"/>
    <mergeCell ref="AF30:AF31"/>
    <mergeCell ref="AB28:AB29"/>
    <mergeCell ref="AC28:AC29"/>
    <mergeCell ref="C32:C33"/>
    <mergeCell ref="D32:F33"/>
    <mergeCell ref="G32:M33"/>
    <mergeCell ref="N32:N33"/>
    <mergeCell ref="O32:O33"/>
    <mergeCell ref="S32:S33"/>
    <mergeCell ref="T32:T33"/>
    <mergeCell ref="U32:AA33"/>
    <mergeCell ref="U30:AA31"/>
    <mergeCell ref="C30:C31"/>
    <mergeCell ref="D30:F31"/>
    <mergeCell ref="G30:M31"/>
    <mergeCell ref="N30:N31"/>
    <mergeCell ref="O30:O31"/>
    <mergeCell ref="S30:S31"/>
    <mergeCell ref="T30:T31"/>
    <mergeCell ref="AC37:AC38"/>
    <mergeCell ref="AD37:AD38"/>
    <mergeCell ref="Z38:AA38"/>
    <mergeCell ref="AC39:AC40"/>
    <mergeCell ref="R35:U36"/>
    <mergeCell ref="V35:W36"/>
    <mergeCell ref="X35:Y36"/>
    <mergeCell ref="Z35:AA36"/>
    <mergeCell ref="AB35:AB36"/>
    <mergeCell ref="AC35:AC36"/>
    <mergeCell ref="AD35:AD36"/>
    <mergeCell ref="AD39:AD40"/>
    <mergeCell ref="B43:E44"/>
    <mergeCell ref="N43:N44"/>
    <mergeCell ref="O43:O44"/>
    <mergeCell ref="P43:P44"/>
    <mergeCell ref="AD41:AD42"/>
    <mergeCell ref="AB41:AB42"/>
    <mergeCell ref="AC41:AC42"/>
    <mergeCell ref="B41:E42"/>
    <mergeCell ref="N41:N42"/>
    <mergeCell ref="O41:O42"/>
    <mergeCell ref="P41:P42"/>
    <mergeCell ref="R41:U42"/>
    <mergeCell ref="F42:G42"/>
    <mergeCell ref="H42:I42"/>
    <mergeCell ref="L42:M42"/>
    <mergeCell ref="V42:W42"/>
    <mergeCell ref="X42:Y42"/>
    <mergeCell ref="F44:G44"/>
    <mergeCell ref="H44:I44"/>
    <mergeCell ref="J44:K44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G61:M62"/>
    <mergeCell ref="N61:N62"/>
    <mergeCell ref="O61:O62"/>
    <mergeCell ref="S61:S62"/>
    <mergeCell ref="V51:W51"/>
    <mergeCell ref="Z51:AA51"/>
    <mergeCell ref="C52:D59"/>
    <mergeCell ref="G52:H59"/>
    <mergeCell ref="K52:L59"/>
    <mergeCell ref="O52:P59"/>
    <mergeCell ref="R52:S59"/>
    <mergeCell ref="V52:W59"/>
    <mergeCell ref="Z52:AA59"/>
    <mergeCell ref="AB63:AB64"/>
    <mergeCell ref="AC63:AC64"/>
    <mergeCell ref="AD63:AD64"/>
    <mergeCell ref="AE63:AE64"/>
    <mergeCell ref="AF63:AF64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C61:C62"/>
    <mergeCell ref="D61:F62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C65:C66"/>
    <mergeCell ref="D65:F66"/>
    <mergeCell ref="G65:M66"/>
    <mergeCell ref="N65:N66"/>
    <mergeCell ref="O65:O66"/>
    <mergeCell ref="S65:S66"/>
    <mergeCell ref="O69:O70"/>
    <mergeCell ref="S69:S70"/>
    <mergeCell ref="AB67:AB68"/>
    <mergeCell ref="AC67:AC68"/>
    <mergeCell ref="AD67:AD68"/>
    <mergeCell ref="AE67:AE68"/>
    <mergeCell ref="AF67:AF68"/>
    <mergeCell ref="AG67:AG68"/>
    <mergeCell ref="AF65:AF66"/>
    <mergeCell ref="AG65:AG66"/>
    <mergeCell ref="AB65:AB66"/>
    <mergeCell ref="AC65:AC66"/>
    <mergeCell ref="AD65:AD66"/>
    <mergeCell ref="AE65:AE66"/>
    <mergeCell ref="AB71:AB72"/>
    <mergeCell ref="AC71:AC72"/>
    <mergeCell ref="AD71:AD72"/>
    <mergeCell ref="AE71:AE72"/>
    <mergeCell ref="AF71:AF72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AD80:AD81"/>
    <mergeCell ref="R80:U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N84:N85"/>
    <mergeCell ref="O84:O85"/>
    <mergeCell ref="P84:P85"/>
    <mergeCell ref="R84:U85"/>
    <mergeCell ref="AC86:AC87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AA90:AA91"/>
    <mergeCell ref="V3:W3"/>
    <mergeCell ref="B35:E36"/>
    <mergeCell ref="F35:G36"/>
    <mergeCell ref="H35:I36"/>
    <mergeCell ref="J35:K36"/>
    <mergeCell ref="L35:M36"/>
    <mergeCell ref="N35:N36"/>
    <mergeCell ref="O35:O36"/>
    <mergeCell ref="P35:P36"/>
    <mergeCell ref="B88:E89"/>
    <mergeCell ref="N88:N89"/>
    <mergeCell ref="O88:O89"/>
    <mergeCell ref="P88:P89"/>
    <mergeCell ref="F89:G89"/>
    <mergeCell ref="H89:I89"/>
    <mergeCell ref="J89:K89"/>
    <mergeCell ref="B84:E85"/>
    <mergeCell ref="G73:M74"/>
    <mergeCell ref="N73:N74"/>
    <mergeCell ref="O73:O74"/>
    <mergeCell ref="S73:S74"/>
    <mergeCell ref="G69:M70"/>
    <mergeCell ref="N69:N70"/>
    <mergeCell ref="B39:E40"/>
    <mergeCell ref="N39:N40"/>
    <mergeCell ref="O39:O40"/>
    <mergeCell ref="P39:P40"/>
    <mergeCell ref="R39:U40"/>
    <mergeCell ref="AB39:AB40"/>
    <mergeCell ref="B37:E38"/>
    <mergeCell ref="N37:N38"/>
    <mergeCell ref="O37:O38"/>
    <mergeCell ref="P37:P38"/>
    <mergeCell ref="R37:U38"/>
    <mergeCell ref="AB37:AB38"/>
    <mergeCell ref="H38:I38"/>
    <mergeCell ref="J38:K38"/>
    <mergeCell ref="L38:M38"/>
    <mergeCell ref="X38:Y38"/>
    <mergeCell ref="F40:G40"/>
    <mergeCell ref="J40:K40"/>
    <mergeCell ref="L40:M40"/>
    <mergeCell ref="V40:W40"/>
    <mergeCell ref="Z40:AA4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254</v>
      </c>
      <c r="U1" s="334"/>
      <c r="V1" s="334"/>
      <c r="W1" s="334"/>
      <c r="X1" s="348" t="str">
        <f>U11組合せ!A77</f>
        <v>別処山公園サッカー場Ａ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256</v>
      </c>
      <c r="J3" s="334"/>
      <c r="L3" s="72"/>
      <c r="Q3" s="72"/>
      <c r="R3" s="72"/>
      <c r="S3" s="13"/>
      <c r="T3" s="13"/>
      <c r="U3" s="14"/>
      <c r="V3" s="334" t="s">
        <v>257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23"/>
      <c r="X4" s="1"/>
      <c r="Y4" s="1"/>
      <c r="Z4" s="1"/>
    </row>
    <row r="5" spans="1:33" ht="19.5" customHeight="1" thickTop="1">
      <c r="A5" s="1"/>
      <c r="B5" s="1"/>
      <c r="C5" s="1"/>
      <c r="D5" s="215"/>
      <c r="E5" s="218"/>
      <c r="F5" s="218"/>
      <c r="G5" s="218"/>
      <c r="H5" s="224"/>
      <c r="I5" s="218"/>
      <c r="J5" s="15"/>
      <c r="K5" s="16"/>
      <c r="L5" s="15"/>
      <c r="M5" s="15"/>
      <c r="N5" s="15"/>
      <c r="O5" s="16"/>
      <c r="P5" s="1"/>
      <c r="Q5" s="1"/>
      <c r="R5" s="1"/>
      <c r="S5" s="136"/>
      <c r="T5" s="135"/>
      <c r="U5" s="15"/>
      <c r="V5" s="15"/>
      <c r="W5" s="224"/>
      <c r="X5" s="218"/>
      <c r="Y5" s="218"/>
      <c r="Z5" s="217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418" t="str">
        <f>U11組合せ!C77</f>
        <v>ｕｎｉｏｎ ｓｐｏｒｔｓ ｃｌｕｂ</v>
      </c>
      <c r="D7" s="418"/>
      <c r="G7" s="338" t="str">
        <f>U11組合せ!C79</f>
        <v>しおやＦＣヴィガウス</v>
      </c>
      <c r="H7" s="338"/>
      <c r="J7" s="4"/>
      <c r="K7" s="338" t="str">
        <f>U11組合せ!C81</f>
        <v>南イレブン</v>
      </c>
      <c r="L7" s="338"/>
      <c r="M7" s="4"/>
      <c r="N7" s="4"/>
      <c r="O7" s="419" t="str">
        <f>U11組合せ!C83</f>
        <v>南河内サッカースポーツ少年団</v>
      </c>
      <c r="P7" s="419"/>
      <c r="R7" s="338" t="str">
        <f>U11組合せ!C86</f>
        <v>Ｎ　Ｆ　Ｃ</v>
      </c>
      <c r="S7" s="338"/>
      <c r="U7" s="4"/>
      <c r="V7" s="338" t="str">
        <f>U11組合せ!C88</f>
        <v>ＪＦＣ　足利ラトゥール</v>
      </c>
      <c r="W7" s="338"/>
      <c r="X7" s="4"/>
      <c r="Y7" s="4"/>
      <c r="Z7" s="405" t="str">
        <f>U11組合せ!C90</f>
        <v>ＦＣブロケード</v>
      </c>
      <c r="AA7" s="405"/>
    </row>
    <row r="8" spans="1:33" ht="20.100000000000001" customHeight="1">
      <c r="A8" s="1"/>
      <c r="B8" s="4"/>
      <c r="C8" s="418"/>
      <c r="D8" s="418"/>
      <c r="G8" s="338"/>
      <c r="H8" s="338"/>
      <c r="J8" s="4"/>
      <c r="K8" s="338"/>
      <c r="L8" s="338"/>
      <c r="M8" s="4"/>
      <c r="N8" s="4"/>
      <c r="O8" s="419"/>
      <c r="P8" s="419"/>
      <c r="R8" s="338"/>
      <c r="S8" s="338"/>
      <c r="U8" s="4"/>
      <c r="V8" s="338"/>
      <c r="W8" s="338"/>
      <c r="X8" s="4"/>
      <c r="Y8" s="4"/>
      <c r="Z8" s="405"/>
      <c r="AA8" s="405"/>
    </row>
    <row r="9" spans="1:33" ht="20.100000000000001" customHeight="1">
      <c r="A9" s="1"/>
      <c r="B9" s="4"/>
      <c r="C9" s="418"/>
      <c r="D9" s="418"/>
      <c r="G9" s="338"/>
      <c r="H9" s="338"/>
      <c r="J9" s="4"/>
      <c r="K9" s="338"/>
      <c r="L9" s="338"/>
      <c r="M9" s="4"/>
      <c r="N9" s="4"/>
      <c r="O9" s="419"/>
      <c r="P9" s="419"/>
      <c r="R9" s="338"/>
      <c r="S9" s="338"/>
      <c r="U9" s="4"/>
      <c r="V9" s="338"/>
      <c r="W9" s="338"/>
      <c r="X9" s="4"/>
      <c r="Y9" s="4"/>
      <c r="Z9" s="405"/>
      <c r="AA9" s="405"/>
    </row>
    <row r="10" spans="1:33" ht="20.100000000000001" customHeight="1">
      <c r="A10" s="1"/>
      <c r="B10" s="4"/>
      <c r="C10" s="418"/>
      <c r="D10" s="418"/>
      <c r="G10" s="338"/>
      <c r="H10" s="338"/>
      <c r="J10" s="4"/>
      <c r="K10" s="338"/>
      <c r="L10" s="338"/>
      <c r="M10" s="4"/>
      <c r="N10" s="4"/>
      <c r="O10" s="419"/>
      <c r="P10" s="419"/>
      <c r="R10" s="338"/>
      <c r="S10" s="338"/>
      <c r="U10" s="4"/>
      <c r="V10" s="338"/>
      <c r="W10" s="338"/>
      <c r="X10" s="4"/>
      <c r="Y10" s="4"/>
      <c r="Z10" s="405"/>
      <c r="AA10" s="405"/>
    </row>
    <row r="11" spans="1:33" ht="20.100000000000001" customHeight="1">
      <c r="A11" s="1"/>
      <c r="B11" s="4"/>
      <c r="C11" s="418"/>
      <c r="D11" s="418"/>
      <c r="G11" s="338"/>
      <c r="H11" s="338"/>
      <c r="J11" s="4"/>
      <c r="K11" s="338"/>
      <c r="L11" s="338"/>
      <c r="M11" s="4"/>
      <c r="N11" s="4"/>
      <c r="O11" s="419"/>
      <c r="P11" s="419"/>
      <c r="R11" s="338"/>
      <c r="S11" s="338"/>
      <c r="U11" s="4"/>
      <c r="V11" s="338"/>
      <c r="W11" s="338"/>
      <c r="X11" s="4"/>
      <c r="Y11" s="4"/>
      <c r="Z11" s="405"/>
      <c r="AA11" s="405"/>
    </row>
    <row r="12" spans="1:33" ht="20.100000000000001" customHeight="1">
      <c r="A12" s="1"/>
      <c r="B12" s="4"/>
      <c r="C12" s="418"/>
      <c r="D12" s="418"/>
      <c r="G12" s="338"/>
      <c r="H12" s="338"/>
      <c r="J12" s="4"/>
      <c r="K12" s="338"/>
      <c r="L12" s="338"/>
      <c r="M12" s="4"/>
      <c r="N12" s="4"/>
      <c r="O12" s="419"/>
      <c r="P12" s="419"/>
      <c r="R12" s="338"/>
      <c r="S12" s="338"/>
      <c r="U12" s="4"/>
      <c r="V12" s="338"/>
      <c r="W12" s="338"/>
      <c r="X12" s="4"/>
      <c r="Y12" s="4"/>
      <c r="Z12" s="405"/>
      <c r="AA12" s="405"/>
    </row>
    <row r="13" spans="1:33" ht="20.100000000000001" customHeight="1">
      <c r="A13" s="1"/>
      <c r="B13" s="4"/>
      <c r="C13" s="418"/>
      <c r="D13" s="418"/>
      <c r="G13" s="338"/>
      <c r="H13" s="338"/>
      <c r="J13" s="4"/>
      <c r="K13" s="338"/>
      <c r="L13" s="338"/>
      <c r="M13" s="4"/>
      <c r="N13" s="4"/>
      <c r="O13" s="419"/>
      <c r="P13" s="419"/>
      <c r="R13" s="338"/>
      <c r="S13" s="338"/>
      <c r="U13" s="4"/>
      <c r="V13" s="338"/>
      <c r="W13" s="338"/>
      <c r="X13" s="4"/>
      <c r="Y13" s="4"/>
      <c r="Z13" s="405"/>
      <c r="AA13" s="405"/>
    </row>
    <row r="14" spans="1:33" ht="20.100000000000001" customHeight="1">
      <c r="A14" s="1"/>
      <c r="B14" s="4"/>
      <c r="C14" s="418"/>
      <c r="D14" s="418"/>
      <c r="G14" s="338"/>
      <c r="H14" s="338"/>
      <c r="J14" s="4"/>
      <c r="K14" s="338"/>
      <c r="L14" s="338"/>
      <c r="M14" s="4"/>
      <c r="N14" s="4"/>
      <c r="O14" s="419"/>
      <c r="P14" s="419"/>
      <c r="R14" s="338"/>
      <c r="S14" s="338"/>
      <c r="U14" s="4"/>
      <c r="V14" s="338"/>
      <c r="W14" s="338"/>
      <c r="X14" s="4"/>
      <c r="Y14" s="4"/>
      <c r="Z14" s="405"/>
      <c r="AA14" s="405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351" t="str">
        <f>C7</f>
        <v>ｕｎｉｏｎ ｓｐｏｒｔｓ ｃｌｕｂ</v>
      </c>
      <c r="H16" s="351"/>
      <c r="I16" s="351"/>
      <c r="J16" s="351"/>
      <c r="K16" s="351"/>
      <c r="L16" s="351"/>
      <c r="M16" s="351"/>
      <c r="N16" s="337">
        <f>P16+P17</f>
        <v>2</v>
      </c>
      <c r="O16" s="349" t="s">
        <v>186</v>
      </c>
      <c r="P16" s="193">
        <v>0</v>
      </c>
      <c r="Q16" s="193" t="s">
        <v>187</v>
      </c>
      <c r="R16" s="193">
        <v>0</v>
      </c>
      <c r="S16" s="349" t="s">
        <v>188</v>
      </c>
      <c r="T16" s="337">
        <f>R16+R17</f>
        <v>0</v>
      </c>
      <c r="U16" s="345" t="str">
        <f>G7</f>
        <v>しおやＦＣヴィガウス</v>
      </c>
      <c r="V16" s="345"/>
      <c r="W16" s="345"/>
      <c r="X16" s="345"/>
      <c r="Y16" s="345"/>
      <c r="Z16" s="345"/>
      <c r="AA16" s="345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351"/>
      <c r="H17" s="351"/>
      <c r="I17" s="351"/>
      <c r="J17" s="351"/>
      <c r="K17" s="351"/>
      <c r="L17" s="351"/>
      <c r="M17" s="351"/>
      <c r="N17" s="337"/>
      <c r="O17" s="349"/>
      <c r="P17" s="193">
        <v>2</v>
      </c>
      <c r="Q17" s="193" t="s">
        <v>187</v>
      </c>
      <c r="R17" s="193">
        <v>0</v>
      </c>
      <c r="S17" s="349"/>
      <c r="T17" s="337"/>
      <c r="U17" s="345"/>
      <c r="V17" s="345"/>
      <c r="W17" s="345"/>
      <c r="X17" s="345"/>
      <c r="Y17" s="345"/>
      <c r="Z17" s="345"/>
      <c r="AA17" s="345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61" t="str">
        <f>K7</f>
        <v>南イレブン</v>
      </c>
      <c r="H18" s="361"/>
      <c r="I18" s="361"/>
      <c r="J18" s="361"/>
      <c r="K18" s="361"/>
      <c r="L18" s="361"/>
      <c r="M18" s="361"/>
      <c r="N18" s="337">
        <f>P18+P19</f>
        <v>0</v>
      </c>
      <c r="O18" s="349" t="s">
        <v>186</v>
      </c>
      <c r="P18" s="193">
        <v>0</v>
      </c>
      <c r="Q18" s="193" t="s">
        <v>187</v>
      </c>
      <c r="R18" s="193">
        <v>0</v>
      </c>
      <c r="S18" s="349" t="s">
        <v>188</v>
      </c>
      <c r="T18" s="337">
        <f>R18+R19</f>
        <v>0</v>
      </c>
      <c r="U18" s="414" t="str">
        <f>O7</f>
        <v>南河内サッカースポーツ少年団</v>
      </c>
      <c r="V18" s="414"/>
      <c r="W18" s="414"/>
      <c r="X18" s="414"/>
      <c r="Y18" s="414"/>
      <c r="Z18" s="414"/>
      <c r="AA18" s="414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61"/>
      <c r="H19" s="361"/>
      <c r="I19" s="361"/>
      <c r="J19" s="361"/>
      <c r="K19" s="361"/>
      <c r="L19" s="361"/>
      <c r="M19" s="361"/>
      <c r="N19" s="337"/>
      <c r="O19" s="349"/>
      <c r="P19" s="193">
        <v>0</v>
      </c>
      <c r="Q19" s="193" t="s">
        <v>187</v>
      </c>
      <c r="R19" s="193">
        <v>0</v>
      </c>
      <c r="S19" s="349"/>
      <c r="T19" s="337"/>
      <c r="U19" s="414"/>
      <c r="V19" s="414"/>
      <c r="W19" s="414"/>
      <c r="X19" s="414"/>
      <c r="Y19" s="414"/>
      <c r="Z19" s="414"/>
      <c r="AA19" s="414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45" t="str">
        <f>R7</f>
        <v>Ｎ　Ｆ　Ｃ</v>
      </c>
      <c r="H20" s="345"/>
      <c r="I20" s="345"/>
      <c r="J20" s="345"/>
      <c r="K20" s="345"/>
      <c r="L20" s="345"/>
      <c r="M20" s="345"/>
      <c r="N20" s="337">
        <f>P20+P21</f>
        <v>0</v>
      </c>
      <c r="O20" s="349" t="s">
        <v>186</v>
      </c>
      <c r="P20" s="193">
        <v>0</v>
      </c>
      <c r="Q20" s="193" t="s">
        <v>187</v>
      </c>
      <c r="R20" s="193">
        <v>1</v>
      </c>
      <c r="S20" s="349" t="s">
        <v>188</v>
      </c>
      <c r="T20" s="337">
        <f>R20+R21</f>
        <v>1</v>
      </c>
      <c r="U20" s="351" t="str">
        <f>V7</f>
        <v>ＪＦＣ　足利ラトゥール</v>
      </c>
      <c r="V20" s="351"/>
      <c r="W20" s="351"/>
      <c r="X20" s="351"/>
      <c r="Y20" s="351"/>
      <c r="Z20" s="351"/>
      <c r="AA20" s="351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45"/>
      <c r="H21" s="345"/>
      <c r="I21" s="345"/>
      <c r="J21" s="345"/>
      <c r="K21" s="345"/>
      <c r="L21" s="345"/>
      <c r="M21" s="345"/>
      <c r="N21" s="337"/>
      <c r="O21" s="349"/>
      <c r="P21" s="193">
        <v>0</v>
      </c>
      <c r="Q21" s="193" t="s">
        <v>187</v>
      </c>
      <c r="R21" s="193">
        <v>0</v>
      </c>
      <c r="S21" s="349"/>
      <c r="T21" s="337"/>
      <c r="U21" s="351"/>
      <c r="V21" s="351"/>
      <c r="W21" s="351"/>
      <c r="X21" s="351"/>
      <c r="Y21" s="351"/>
      <c r="Z21" s="351"/>
      <c r="AA21" s="351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351" t="str">
        <f>C7</f>
        <v>ｕｎｉｏｎ ｓｐｏｒｔｓ ｃｌｕｂ</v>
      </c>
      <c r="H22" s="351"/>
      <c r="I22" s="351"/>
      <c r="J22" s="351"/>
      <c r="K22" s="351"/>
      <c r="L22" s="351"/>
      <c r="M22" s="351"/>
      <c r="N22" s="337">
        <f>P22+P23</f>
        <v>5</v>
      </c>
      <c r="O22" s="349" t="s">
        <v>186</v>
      </c>
      <c r="P22" s="193">
        <v>3</v>
      </c>
      <c r="Q22" s="193" t="s">
        <v>187</v>
      </c>
      <c r="R22" s="193">
        <v>1</v>
      </c>
      <c r="S22" s="349" t="s">
        <v>188</v>
      </c>
      <c r="T22" s="337">
        <f>R22+R23</f>
        <v>1</v>
      </c>
      <c r="U22" s="345" t="str">
        <f>K7</f>
        <v>南イレブン</v>
      </c>
      <c r="V22" s="345"/>
      <c r="W22" s="345"/>
      <c r="X22" s="345"/>
      <c r="Y22" s="345"/>
      <c r="Z22" s="345"/>
      <c r="AA22" s="345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351"/>
      <c r="H23" s="351"/>
      <c r="I23" s="351"/>
      <c r="J23" s="351"/>
      <c r="K23" s="351"/>
      <c r="L23" s="351"/>
      <c r="M23" s="351"/>
      <c r="N23" s="337"/>
      <c r="O23" s="349"/>
      <c r="P23" s="193">
        <v>2</v>
      </c>
      <c r="Q23" s="193" t="s">
        <v>187</v>
      </c>
      <c r="R23" s="193">
        <v>0</v>
      </c>
      <c r="S23" s="349"/>
      <c r="T23" s="337"/>
      <c r="U23" s="345"/>
      <c r="V23" s="345"/>
      <c r="W23" s="345"/>
      <c r="X23" s="345"/>
      <c r="Y23" s="345"/>
      <c r="Z23" s="345"/>
      <c r="AA23" s="345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51" t="str">
        <f>G7</f>
        <v>しおやＦＣヴィガウス</v>
      </c>
      <c r="H24" s="351"/>
      <c r="I24" s="351"/>
      <c r="J24" s="351"/>
      <c r="K24" s="351"/>
      <c r="L24" s="351"/>
      <c r="M24" s="351"/>
      <c r="N24" s="337">
        <f>P24+P25</f>
        <v>2</v>
      </c>
      <c r="O24" s="349" t="s">
        <v>186</v>
      </c>
      <c r="P24" s="193">
        <v>1</v>
      </c>
      <c r="Q24" s="193" t="s">
        <v>187</v>
      </c>
      <c r="R24" s="193">
        <v>0</v>
      </c>
      <c r="S24" s="349" t="s">
        <v>188</v>
      </c>
      <c r="T24" s="337">
        <f>R24+R25</f>
        <v>1</v>
      </c>
      <c r="U24" s="420" t="str">
        <f>O7</f>
        <v>南河内サッカースポーツ少年団</v>
      </c>
      <c r="V24" s="420"/>
      <c r="W24" s="420"/>
      <c r="X24" s="420"/>
      <c r="Y24" s="420"/>
      <c r="Z24" s="420"/>
      <c r="AA24" s="420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51"/>
      <c r="H25" s="351"/>
      <c r="I25" s="351"/>
      <c r="J25" s="351"/>
      <c r="K25" s="351"/>
      <c r="L25" s="351"/>
      <c r="M25" s="351"/>
      <c r="N25" s="337"/>
      <c r="O25" s="349"/>
      <c r="P25" s="193">
        <v>1</v>
      </c>
      <c r="Q25" s="193" t="s">
        <v>187</v>
      </c>
      <c r="R25" s="193">
        <v>1</v>
      </c>
      <c r="S25" s="349"/>
      <c r="T25" s="337"/>
      <c r="U25" s="420"/>
      <c r="V25" s="420"/>
      <c r="W25" s="420"/>
      <c r="X25" s="420"/>
      <c r="Y25" s="420"/>
      <c r="Z25" s="420"/>
      <c r="AA25" s="420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45" t="str">
        <f>R7</f>
        <v>Ｎ　Ｆ　Ｃ</v>
      </c>
      <c r="H26" s="345"/>
      <c r="I26" s="345"/>
      <c r="J26" s="345"/>
      <c r="K26" s="345"/>
      <c r="L26" s="345"/>
      <c r="M26" s="345"/>
      <c r="N26" s="337">
        <f>P26+P27</f>
        <v>0</v>
      </c>
      <c r="O26" s="349" t="s">
        <v>186</v>
      </c>
      <c r="P26" s="193">
        <v>0</v>
      </c>
      <c r="Q26" s="193" t="s">
        <v>187</v>
      </c>
      <c r="R26" s="193">
        <v>3</v>
      </c>
      <c r="S26" s="349" t="s">
        <v>188</v>
      </c>
      <c r="T26" s="337">
        <f>R26+R27</f>
        <v>4</v>
      </c>
      <c r="U26" s="351" t="str">
        <f>Z7</f>
        <v>ＦＣブロケード</v>
      </c>
      <c r="V26" s="351"/>
      <c r="W26" s="351"/>
      <c r="X26" s="351"/>
      <c r="Y26" s="351"/>
      <c r="Z26" s="351"/>
      <c r="AA26" s="351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45"/>
      <c r="H27" s="345"/>
      <c r="I27" s="345"/>
      <c r="J27" s="345"/>
      <c r="K27" s="345"/>
      <c r="L27" s="345"/>
      <c r="M27" s="345"/>
      <c r="N27" s="337"/>
      <c r="O27" s="349"/>
      <c r="P27" s="193">
        <v>0</v>
      </c>
      <c r="Q27" s="193" t="s">
        <v>187</v>
      </c>
      <c r="R27" s="193">
        <v>1</v>
      </c>
      <c r="S27" s="349"/>
      <c r="T27" s="337"/>
      <c r="U27" s="351"/>
      <c r="V27" s="351"/>
      <c r="W27" s="351"/>
      <c r="X27" s="351"/>
      <c r="Y27" s="351"/>
      <c r="Z27" s="351"/>
      <c r="AA27" s="351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351" t="str">
        <f>C7</f>
        <v>ｕｎｉｏｎ ｓｐｏｒｔｓ ｃｌｕｂ</v>
      </c>
      <c r="H28" s="351"/>
      <c r="I28" s="351"/>
      <c r="J28" s="351"/>
      <c r="K28" s="351"/>
      <c r="L28" s="351"/>
      <c r="M28" s="351"/>
      <c r="N28" s="337">
        <f>P28+P29</f>
        <v>5</v>
      </c>
      <c r="O28" s="349" t="s">
        <v>186</v>
      </c>
      <c r="P28" s="193">
        <v>4</v>
      </c>
      <c r="Q28" s="193" t="s">
        <v>187</v>
      </c>
      <c r="R28" s="193">
        <v>0</v>
      </c>
      <c r="S28" s="349" t="s">
        <v>188</v>
      </c>
      <c r="T28" s="337">
        <f>R28+R29</f>
        <v>3</v>
      </c>
      <c r="U28" s="420" t="str">
        <f>O7</f>
        <v>南河内サッカースポーツ少年団</v>
      </c>
      <c r="V28" s="420"/>
      <c r="W28" s="420"/>
      <c r="X28" s="420"/>
      <c r="Y28" s="420"/>
      <c r="Z28" s="420"/>
      <c r="AA28" s="420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351"/>
      <c r="H29" s="351"/>
      <c r="I29" s="351"/>
      <c r="J29" s="351"/>
      <c r="K29" s="351"/>
      <c r="L29" s="351"/>
      <c r="M29" s="351"/>
      <c r="N29" s="337"/>
      <c r="O29" s="349"/>
      <c r="P29" s="193">
        <v>1</v>
      </c>
      <c r="Q29" s="193" t="s">
        <v>187</v>
      </c>
      <c r="R29" s="193">
        <v>3</v>
      </c>
      <c r="S29" s="349"/>
      <c r="T29" s="337"/>
      <c r="U29" s="420"/>
      <c r="V29" s="420"/>
      <c r="W29" s="420"/>
      <c r="X29" s="420"/>
      <c r="Y29" s="420"/>
      <c r="Z29" s="420"/>
      <c r="AA29" s="420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51" t="str">
        <f>G7</f>
        <v>しおやＦＣヴィガウス</v>
      </c>
      <c r="H30" s="351"/>
      <c r="I30" s="351"/>
      <c r="J30" s="351"/>
      <c r="K30" s="351"/>
      <c r="L30" s="351"/>
      <c r="M30" s="351"/>
      <c r="N30" s="337">
        <f>P30+P31</f>
        <v>2</v>
      </c>
      <c r="O30" s="349" t="s">
        <v>186</v>
      </c>
      <c r="P30" s="193">
        <v>1</v>
      </c>
      <c r="Q30" s="193" t="s">
        <v>187</v>
      </c>
      <c r="R30" s="193">
        <v>0</v>
      </c>
      <c r="S30" s="349" t="s">
        <v>188</v>
      </c>
      <c r="T30" s="337">
        <f>R30+R31</f>
        <v>1</v>
      </c>
      <c r="U30" s="345" t="str">
        <f>K7</f>
        <v>南イレブン</v>
      </c>
      <c r="V30" s="345"/>
      <c r="W30" s="345"/>
      <c r="X30" s="345"/>
      <c r="Y30" s="345"/>
      <c r="Z30" s="345"/>
      <c r="AA30" s="345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51"/>
      <c r="H31" s="351"/>
      <c r="I31" s="351"/>
      <c r="J31" s="351"/>
      <c r="K31" s="351"/>
      <c r="L31" s="351"/>
      <c r="M31" s="351"/>
      <c r="N31" s="337"/>
      <c r="O31" s="349"/>
      <c r="P31" s="193">
        <v>1</v>
      </c>
      <c r="Q31" s="193" t="s">
        <v>187</v>
      </c>
      <c r="R31" s="193">
        <v>1</v>
      </c>
      <c r="S31" s="349"/>
      <c r="T31" s="337"/>
      <c r="U31" s="345"/>
      <c r="V31" s="345"/>
      <c r="W31" s="345"/>
      <c r="X31" s="345"/>
      <c r="Y31" s="345"/>
      <c r="Z31" s="345"/>
      <c r="AA31" s="345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345" t="str">
        <f>V7</f>
        <v>ＪＦＣ　足利ラトゥール</v>
      </c>
      <c r="H32" s="345"/>
      <c r="I32" s="345"/>
      <c r="J32" s="345"/>
      <c r="K32" s="345"/>
      <c r="L32" s="345"/>
      <c r="M32" s="345"/>
      <c r="N32" s="337">
        <f>P32+P33</f>
        <v>0</v>
      </c>
      <c r="O32" s="349" t="s">
        <v>186</v>
      </c>
      <c r="P32" s="193">
        <v>0</v>
      </c>
      <c r="Q32" s="193" t="s">
        <v>187</v>
      </c>
      <c r="R32" s="193">
        <v>1</v>
      </c>
      <c r="S32" s="349" t="s">
        <v>188</v>
      </c>
      <c r="T32" s="337">
        <f>R32+R33</f>
        <v>3</v>
      </c>
      <c r="U32" s="351" t="str">
        <f>Z7</f>
        <v>ＦＣブロケード</v>
      </c>
      <c r="V32" s="351"/>
      <c r="W32" s="351"/>
      <c r="X32" s="351"/>
      <c r="Y32" s="351"/>
      <c r="Z32" s="351"/>
      <c r="AA32" s="351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345"/>
      <c r="H33" s="345"/>
      <c r="I33" s="345"/>
      <c r="J33" s="345"/>
      <c r="K33" s="345"/>
      <c r="L33" s="345"/>
      <c r="M33" s="345"/>
      <c r="N33" s="337"/>
      <c r="O33" s="349"/>
      <c r="P33" s="193">
        <v>0</v>
      </c>
      <c r="Q33" s="193" t="s">
        <v>187</v>
      </c>
      <c r="R33" s="193">
        <v>2</v>
      </c>
      <c r="S33" s="349"/>
      <c r="T33" s="337"/>
      <c r="U33" s="351"/>
      <c r="V33" s="351"/>
      <c r="W33" s="351"/>
      <c r="X33" s="351"/>
      <c r="Y33" s="351"/>
      <c r="Z33" s="351"/>
      <c r="AA33" s="351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E</v>
      </c>
      <c r="C35" s="343"/>
      <c r="D35" s="343"/>
      <c r="E35" s="343"/>
      <c r="F35" s="339" t="str">
        <f>C7</f>
        <v>ｕｎｉｏｎ ｓｐｏｒｔｓ ｃｌｕｂ</v>
      </c>
      <c r="G35" s="339"/>
      <c r="H35" s="421" t="str">
        <f>G7</f>
        <v>しおやＦＣヴィガウス</v>
      </c>
      <c r="I35" s="421"/>
      <c r="J35" s="336" t="str">
        <f>K7</f>
        <v>南イレブン</v>
      </c>
      <c r="K35" s="336"/>
      <c r="L35" s="411" t="str">
        <f>O7</f>
        <v>南河内サッカースポーツ少年団</v>
      </c>
      <c r="M35" s="411"/>
      <c r="N35" s="335" t="s">
        <v>192</v>
      </c>
      <c r="O35" s="335" t="s">
        <v>193</v>
      </c>
      <c r="P35" s="335" t="s">
        <v>194</v>
      </c>
      <c r="Q35" s="17"/>
      <c r="R35" s="343" t="str">
        <f>V3</f>
        <v>EE</v>
      </c>
      <c r="S35" s="343"/>
      <c r="T35" s="343"/>
      <c r="U35" s="343"/>
      <c r="V35" s="336" t="str">
        <f>R7</f>
        <v>Ｎ　Ｆ　Ｃ</v>
      </c>
      <c r="W35" s="336"/>
      <c r="X35" s="422" t="str">
        <f>V7</f>
        <v>ＪＦＣ　足利ラトゥール</v>
      </c>
      <c r="Y35" s="422"/>
      <c r="Z35" s="336" t="str">
        <f>Z7</f>
        <v>ＦＣブロケード</v>
      </c>
      <c r="AA35" s="336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339"/>
      <c r="G36" s="339"/>
      <c r="H36" s="421"/>
      <c r="I36" s="421"/>
      <c r="J36" s="336"/>
      <c r="K36" s="336"/>
      <c r="L36" s="411"/>
      <c r="M36" s="411"/>
      <c r="N36" s="335"/>
      <c r="O36" s="335"/>
      <c r="P36" s="335"/>
      <c r="Q36" s="17"/>
      <c r="R36" s="343"/>
      <c r="S36" s="343"/>
      <c r="T36" s="343"/>
      <c r="U36" s="343"/>
      <c r="V36" s="336"/>
      <c r="W36" s="336"/>
      <c r="X36" s="422"/>
      <c r="Y36" s="422"/>
      <c r="Z36" s="336"/>
      <c r="AA36" s="336"/>
      <c r="AB36" s="335"/>
      <c r="AC36" s="335"/>
      <c r="AD36" s="335"/>
    </row>
    <row r="37" spans="1:33" ht="20.100000000000001" customHeight="1">
      <c r="B37" s="408" t="str">
        <f>C7</f>
        <v>ｕｎｉｏｎ ｓｐｏｒｔｓ ｃｌｕｂ</v>
      </c>
      <c r="C37" s="408"/>
      <c r="D37" s="408"/>
      <c r="E37" s="408"/>
      <c r="F37" s="203"/>
      <c r="G37" s="204"/>
      <c r="H37" s="194">
        <f>N16</f>
        <v>2</v>
      </c>
      <c r="I37" s="194">
        <f>T16</f>
        <v>0</v>
      </c>
      <c r="J37" s="194">
        <f>N22</f>
        <v>5</v>
      </c>
      <c r="K37" s="194">
        <f>T22</f>
        <v>1</v>
      </c>
      <c r="L37" s="194">
        <f>N28</f>
        <v>5</v>
      </c>
      <c r="M37" s="194">
        <f>T28</f>
        <v>3</v>
      </c>
      <c r="N37" s="344">
        <f>COUNTIF(F38:M38,"○")*3+COUNTIF(F38:M38,"△")</f>
        <v>9</v>
      </c>
      <c r="O37" s="343">
        <f>F37-G37+H37-I37+J37-K37+L37-M37</f>
        <v>8</v>
      </c>
      <c r="P37" s="344">
        <v>1</v>
      </c>
      <c r="Q37" s="17"/>
      <c r="R37" s="407" t="str">
        <f>R7</f>
        <v>Ｎ　Ｆ　Ｃ</v>
      </c>
      <c r="S37" s="407"/>
      <c r="T37" s="407"/>
      <c r="U37" s="407"/>
      <c r="V37" s="203"/>
      <c r="W37" s="204"/>
      <c r="X37" s="194">
        <f>N20</f>
        <v>0</v>
      </c>
      <c r="Y37" s="194">
        <f>T20</f>
        <v>1</v>
      </c>
      <c r="Z37" s="194">
        <f>N26</f>
        <v>0</v>
      </c>
      <c r="AA37" s="194">
        <f>T26</f>
        <v>4</v>
      </c>
      <c r="AB37" s="344">
        <f>COUNTIF(V38:AA38,"○")*3+COUNTIF(V38:AA38,"△")</f>
        <v>0</v>
      </c>
      <c r="AC37" s="343">
        <f>V37-W37+X37-Y37+Z37-AA37</f>
        <v>-5</v>
      </c>
      <c r="AD37" s="344">
        <v>3</v>
      </c>
    </row>
    <row r="38" spans="1:33" ht="20.100000000000001" customHeight="1">
      <c r="B38" s="408"/>
      <c r="C38" s="408"/>
      <c r="D38" s="408"/>
      <c r="E38" s="408"/>
      <c r="F38" s="205"/>
      <c r="G38" s="206"/>
      <c r="H38" s="343" t="str">
        <f>IF(H37&gt;I37,"○",IF(H37&lt;I37,"×",IF(H37=I37,"△")))</f>
        <v>○</v>
      </c>
      <c r="I38" s="343"/>
      <c r="J38" s="343" t="str">
        <f t="shared" ref="J38" si="0">IF(J37&gt;K37,"○",IF(J37&lt;K37,"×",IF(J37=K37,"△")))</f>
        <v>○</v>
      </c>
      <c r="K38" s="343"/>
      <c r="L38" s="343" t="str">
        <f t="shared" ref="L38" si="1">IF(L37&gt;M37,"○",IF(L37&lt;M37,"×",IF(L37=M37,"△")))</f>
        <v>○</v>
      </c>
      <c r="M38" s="343"/>
      <c r="N38" s="344"/>
      <c r="O38" s="343"/>
      <c r="P38" s="344"/>
      <c r="Q38" s="17"/>
      <c r="R38" s="407"/>
      <c r="S38" s="407"/>
      <c r="T38" s="407"/>
      <c r="U38" s="407"/>
      <c r="V38" s="205"/>
      <c r="W38" s="206"/>
      <c r="X38" s="343" t="str">
        <f>IF(X37&gt;Y37,"○",IF(X37&lt;Y37,"×",IF(X37=Y37,"△")))</f>
        <v>×</v>
      </c>
      <c r="Y38" s="343"/>
      <c r="Z38" s="343" t="str">
        <f t="shared" ref="Z38" si="2">IF(Z37&gt;AA37,"○",IF(Z37&lt;AA37,"×",IF(Z37=AA37,"△")))</f>
        <v>×</v>
      </c>
      <c r="AA38" s="343"/>
      <c r="AB38" s="344"/>
      <c r="AC38" s="343"/>
      <c r="AD38" s="344"/>
    </row>
    <row r="39" spans="1:33" ht="20.100000000000001" customHeight="1">
      <c r="B39" s="407" t="str">
        <f>G7</f>
        <v>しおやＦＣヴィガウス</v>
      </c>
      <c r="C39" s="407"/>
      <c r="D39" s="407"/>
      <c r="E39" s="407"/>
      <c r="F39" s="194">
        <f>T16</f>
        <v>0</v>
      </c>
      <c r="G39" s="194">
        <f>N16</f>
        <v>2</v>
      </c>
      <c r="H39" s="203"/>
      <c r="I39" s="204"/>
      <c r="J39" s="194">
        <f>N30</f>
        <v>2</v>
      </c>
      <c r="K39" s="194">
        <f>T30</f>
        <v>1</v>
      </c>
      <c r="L39" s="194">
        <f>N24</f>
        <v>2</v>
      </c>
      <c r="M39" s="194">
        <f>T24</f>
        <v>1</v>
      </c>
      <c r="N39" s="344">
        <f t="shared" ref="N39" si="3">COUNTIF(F40:M40,"○")*3+COUNTIF(F40:M40,"△")</f>
        <v>6</v>
      </c>
      <c r="O39" s="343">
        <f t="shared" ref="O39" si="4">F39-G39+H39-I39+J39-K39+L39-M39</f>
        <v>0</v>
      </c>
      <c r="P39" s="344">
        <v>2</v>
      </c>
      <c r="Q39" s="17"/>
      <c r="R39" s="407" t="str">
        <f>V7</f>
        <v>ＪＦＣ　足利ラトゥール</v>
      </c>
      <c r="S39" s="407"/>
      <c r="T39" s="407"/>
      <c r="U39" s="407"/>
      <c r="V39" s="194">
        <f>T20</f>
        <v>1</v>
      </c>
      <c r="W39" s="194">
        <f>N20</f>
        <v>0</v>
      </c>
      <c r="X39" s="203"/>
      <c r="Y39" s="204"/>
      <c r="Z39" s="194">
        <f>N32</f>
        <v>0</v>
      </c>
      <c r="AA39" s="194">
        <f>T32</f>
        <v>3</v>
      </c>
      <c r="AB39" s="344">
        <f>COUNTIF(V40:AA40,"○")*3+COUNTIF(V40:AA40,"△")</f>
        <v>3</v>
      </c>
      <c r="AC39" s="343">
        <f>V39-W39+X39-Y39+Z39-AA39</f>
        <v>-2</v>
      </c>
      <c r="AD39" s="344">
        <v>2</v>
      </c>
    </row>
    <row r="40" spans="1:33" ht="20.100000000000001" customHeight="1">
      <c r="B40" s="407"/>
      <c r="C40" s="407"/>
      <c r="D40" s="407"/>
      <c r="E40" s="407"/>
      <c r="F40" s="343" t="str">
        <f>IF(F39&gt;G39,"○",IF(F39&lt;G39,"×",IF(F39=G39,"△")))</f>
        <v>×</v>
      </c>
      <c r="G40" s="343"/>
      <c r="H40" s="205"/>
      <c r="I40" s="206"/>
      <c r="J40" s="343" t="str">
        <f>IF(J39&gt;K39,"○",IF(J39&lt;K39,"×",IF(J39=K39,"△")))</f>
        <v>○</v>
      </c>
      <c r="K40" s="343"/>
      <c r="L40" s="343" t="str">
        <f>IF(L39&gt;M39,"○",IF(L39&lt;M39,"×",IF(L39=M39,"△")))</f>
        <v>○</v>
      </c>
      <c r="M40" s="343"/>
      <c r="N40" s="344"/>
      <c r="O40" s="343"/>
      <c r="P40" s="344"/>
      <c r="Q40" s="17"/>
      <c r="R40" s="407"/>
      <c r="S40" s="407"/>
      <c r="T40" s="407"/>
      <c r="U40" s="407"/>
      <c r="V40" s="343" t="str">
        <f>IF(V39&gt;W39,"○",IF(V39&lt;W39,"×",IF(V39=W39,"△")))</f>
        <v>○</v>
      </c>
      <c r="W40" s="343"/>
      <c r="X40" s="205"/>
      <c r="Y40" s="206"/>
      <c r="Z40" s="343" t="str">
        <f>IF(Z39&gt;AA39,"○",IF(Z39&lt;AA39,"×",IF(Z39=AA39,"△")))</f>
        <v>×</v>
      </c>
      <c r="AA40" s="343"/>
      <c r="AB40" s="344"/>
      <c r="AC40" s="343"/>
      <c r="AD40" s="344"/>
    </row>
    <row r="41" spans="1:33" ht="20.100000000000001" customHeight="1">
      <c r="B41" s="407" t="str">
        <f>K7</f>
        <v>南イレブン</v>
      </c>
      <c r="C41" s="407"/>
      <c r="D41" s="407"/>
      <c r="E41" s="407"/>
      <c r="F41" s="194">
        <f>T22</f>
        <v>1</v>
      </c>
      <c r="G41" s="194">
        <f>N22</f>
        <v>5</v>
      </c>
      <c r="H41" s="194">
        <f>T30</f>
        <v>1</v>
      </c>
      <c r="I41" s="194">
        <f>N30</f>
        <v>2</v>
      </c>
      <c r="J41" s="203"/>
      <c r="K41" s="204"/>
      <c r="L41" s="194">
        <f>N18</f>
        <v>0</v>
      </c>
      <c r="M41" s="194">
        <f>T18</f>
        <v>0</v>
      </c>
      <c r="N41" s="343">
        <f>COUNTIF(F42:M42,"○")*3+COUNTIF(F42:M42,"△")</f>
        <v>1</v>
      </c>
      <c r="O41" s="343">
        <f t="shared" ref="O41" si="5">F41-G41+H41-I41+J41-K41+L41-M41</f>
        <v>-5</v>
      </c>
      <c r="P41" s="343">
        <v>4</v>
      </c>
      <c r="Q41" s="17"/>
      <c r="R41" s="408" t="str">
        <f>Z7</f>
        <v>ＦＣブロケード</v>
      </c>
      <c r="S41" s="408"/>
      <c r="T41" s="408"/>
      <c r="U41" s="408"/>
      <c r="V41" s="194">
        <f>T26</f>
        <v>4</v>
      </c>
      <c r="W41" s="194">
        <f>N26</f>
        <v>0</v>
      </c>
      <c r="X41" s="194">
        <f>T32</f>
        <v>3</v>
      </c>
      <c r="Y41" s="194">
        <f>N32</f>
        <v>0</v>
      </c>
      <c r="Z41" s="203"/>
      <c r="AA41" s="204"/>
      <c r="AB41" s="343">
        <f>COUNTIF(V42:AA42,"○")*3+COUNTIF(V42:AA42,"△")</f>
        <v>6</v>
      </c>
      <c r="AC41" s="343">
        <f>V41-W41+X41-Y41+Z41-AA41</f>
        <v>7</v>
      </c>
      <c r="AD41" s="343">
        <v>1</v>
      </c>
    </row>
    <row r="42" spans="1:33" ht="20.100000000000001" customHeight="1">
      <c r="B42" s="407"/>
      <c r="C42" s="407"/>
      <c r="D42" s="407"/>
      <c r="E42" s="407"/>
      <c r="F42" s="343" t="str">
        <f>IF(F41&gt;G41,"○",IF(F41&lt;G41,"×",IF(F41=G41,"△")))</f>
        <v>×</v>
      </c>
      <c r="G42" s="343"/>
      <c r="H42" s="343" t="str">
        <f>IF(H41&gt;I41,"○",IF(H41&lt;I41,"×",IF(H41=I41,"△")))</f>
        <v>×</v>
      </c>
      <c r="I42" s="343"/>
      <c r="J42" s="205"/>
      <c r="K42" s="206"/>
      <c r="L42" s="343" t="str">
        <f>IF(L41&gt;M41,"○",IF(L41&lt;M41,"×",IF(L41=M41,"△")))</f>
        <v>△</v>
      </c>
      <c r="M42" s="343"/>
      <c r="N42" s="343"/>
      <c r="O42" s="343"/>
      <c r="P42" s="343"/>
      <c r="Q42" s="17"/>
      <c r="R42" s="408"/>
      <c r="S42" s="408"/>
      <c r="T42" s="408"/>
      <c r="U42" s="408"/>
      <c r="V42" s="343" t="str">
        <f t="shared" ref="V42" si="6">IF(V41&gt;W41,"○",IF(V41&lt;W41,"×",IF(V41=W41,"△")))</f>
        <v>○</v>
      </c>
      <c r="W42" s="343"/>
      <c r="X42" s="343" t="str">
        <f t="shared" ref="X42" si="7">IF(X41&gt;Y41,"○",IF(X41&lt;Y41,"×",IF(X41=Y41,"△")))</f>
        <v>○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07" t="str">
        <f>O7</f>
        <v>南河内サッカースポーツ少年団</v>
      </c>
      <c r="C43" s="407"/>
      <c r="D43" s="407"/>
      <c r="E43" s="407"/>
      <c r="F43" s="194">
        <f>T28</f>
        <v>3</v>
      </c>
      <c r="G43" s="194">
        <f>N28</f>
        <v>5</v>
      </c>
      <c r="H43" s="194">
        <f>T24</f>
        <v>1</v>
      </c>
      <c r="I43" s="194">
        <f>N24</f>
        <v>2</v>
      </c>
      <c r="J43" s="194">
        <f>T18</f>
        <v>0</v>
      </c>
      <c r="K43" s="194">
        <f>N18</f>
        <v>0</v>
      </c>
      <c r="L43" s="203"/>
      <c r="M43" s="204"/>
      <c r="N43" s="343">
        <f t="shared" ref="N43" si="8">COUNTIF(F44:M44,"○")*3+COUNTIF(F44:M44,"△")</f>
        <v>1</v>
      </c>
      <c r="O43" s="343">
        <f t="shared" ref="O43" si="9">F43-G43+H43-I43+J43-K43+L43-M43</f>
        <v>-3</v>
      </c>
      <c r="P43" s="343">
        <v>3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07"/>
      <c r="C44" s="407"/>
      <c r="D44" s="407"/>
      <c r="E44" s="407"/>
      <c r="F44" s="343" t="str">
        <f>IF(F43&gt;G43,"○",IF(F43&lt;G43,"×",IF(F43=G43,"△")))</f>
        <v>×</v>
      </c>
      <c r="G44" s="343"/>
      <c r="H44" s="343" t="str">
        <f>IF(H43&gt;I43,"○",IF(H43&lt;I43,"×",IF(H43=I43,"△")))</f>
        <v>×</v>
      </c>
      <c r="I44" s="343"/>
      <c r="J44" s="343" t="str">
        <f>IF(J43&gt;K43,"○",IF(J43&lt;K43,"×",IF(J43=K43,"△")))</f>
        <v>△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255</v>
      </c>
      <c r="U46" s="334"/>
      <c r="V46" s="334"/>
      <c r="W46" s="334"/>
      <c r="X46" s="348" t="str">
        <f>U11組合せ!A94</f>
        <v>益子町民センターグランドB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258</v>
      </c>
      <c r="J48" s="334"/>
      <c r="L48" s="72"/>
      <c r="Q48" s="72"/>
      <c r="R48" s="72"/>
      <c r="S48" s="13"/>
      <c r="T48" s="13"/>
      <c r="U48" s="14"/>
      <c r="V48" s="334" t="s">
        <v>259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0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"/>
      <c r="W49" s="223"/>
      <c r="X49" s="1"/>
      <c r="Y49" s="1"/>
      <c r="Z49" s="1"/>
    </row>
    <row r="50" spans="1:33" ht="19.5" customHeight="1" thickTop="1">
      <c r="A50" s="1"/>
      <c r="B50" s="1"/>
      <c r="C50" s="1"/>
      <c r="D50" s="215"/>
      <c r="E50" s="220"/>
      <c r="F50" s="220"/>
      <c r="G50" s="218"/>
      <c r="H50" s="224"/>
      <c r="I50" s="218"/>
      <c r="J50" s="15"/>
      <c r="K50" s="16"/>
      <c r="L50" s="15"/>
      <c r="M50" s="15"/>
      <c r="N50" s="15"/>
      <c r="O50" s="16"/>
      <c r="P50" s="1"/>
      <c r="Q50" s="1"/>
      <c r="R50" s="1"/>
      <c r="S50" s="136"/>
      <c r="T50" s="135"/>
      <c r="U50" s="15"/>
      <c r="V50" s="15"/>
      <c r="W50" s="224"/>
      <c r="X50" s="218"/>
      <c r="Y50" s="218"/>
      <c r="Z50" s="217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423" t="str">
        <f>U11組合せ!C94</f>
        <v>ヴェルフェ矢板Ｕ－１２</v>
      </c>
      <c r="D52" s="423"/>
      <c r="G52" s="424" t="str">
        <f>U11組合せ!C96</f>
        <v>昭和戸祭・細谷サッカークラブ</v>
      </c>
      <c r="H52" s="424"/>
      <c r="J52" s="4"/>
      <c r="K52" s="338" t="str">
        <f>U11組合せ!C98</f>
        <v>葛生ＦＣ</v>
      </c>
      <c r="L52" s="338"/>
      <c r="M52" s="4"/>
      <c r="N52" s="4"/>
      <c r="O52" s="338" t="str">
        <f>U11組合せ!C100</f>
        <v>茂木ＦＣ</v>
      </c>
      <c r="P52" s="338"/>
      <c r="R52" s="338" t="str">
        <f>U11組合せ!C103</f>
        <v>大田原城山サッカークラブ</v>
      </c>
      <c r="S52" s="338"/>
      <c r="U52" s="4"/>
      <c r="V52" s="424" t="str">
        <f>U11組合せ!C105</f>
        <v>ＮＰＯ法人サウス宇都宮スポーツクラブ</v>
      </c>
      <c r="W52" s="424"/>
      <c r="X52" s="4"/>
      <c r="Y52" s="4"/>
      <c r="Z52" s="405" t="str">
        <f>U11組合せ!C107</f>
        <v>栃木Ｃｈａｒｍｅ．Ｆ．Ｃ</v>
      </c>
      <c r="AA52" s="405"/>
    </row>
    <row r="53" spans="1:33" ht="20.100000000000001" customHeight="1">
      <c r="A53" s="1"/>
      <c r="B53" s="4"/>
      <c r="C53" s="423"/>
      <c r="D53" s="423"/>
      <c r="G53" s="424"/>
      <c r="H53" s="424"/>
      <c r="J53" s="4"/>
      <c r="K53" s="338"/>
      <c r="L53" s="338"/>
      <c r="M53" s="4"/>
      <c r="N53" s="4"/>
      <c r="O53" s="338"/>
      <c r="P53" s="338"/>
      <c r="R53" s="338"/>
      <c r="S53" s="338"/>
      <c r="U53" s="4"/>
      <c r="V53" s="424"/>
      <c r="W53" s="424"/>
      <c r="X53" s="4"/>
      <c r="Y53" s="4"/>
      <c r="Z53" s="405"/>
      <c r="AA53" s="405"/>
    </row>
    <row r="54" spans="1:33" ht="20.100000000000001" customHeight="1">
      <c r="A54" s="1"/>
      <c r="B54" s="4"/>
      <c r="C54" s="423"/>
      <c r="D54" s="423"/>
      <c r="G54" s="424"/>
      <c r="H54" s="424"/>
      <c r="J54" s="4"/>
      <c r="K54" s="338"/>
      <c r="L54" s="338"/>
      <c r="M54" s="4"/>
      <c r="N54" s="4"/>
      <c r="O54" s="338"/>
      <c r="P54" s="338"/>
      <c r="R54" s="338"/>
      <c r="S54" s="338"/>
      <c r="U54" s="4"/>
      <c r="V54" s="424"/>
      <c r="W54" s="424"/>
      <c r="X54" s="4"/>
      <c r="Y54" s="4"/>
      <c r="Z54" s="405"/>
      <c r="AA54" s="405"/>
    </row>
    <row r="55" spans="1:33" ht="20.100000000000001" customHeight="1">
      <c r="A55" s="1"/>
      <c r="B55" s="4"/>
      <c r="C55" s="423"/>
      <c r="D55" s="423"/>
      <c r="G55" s="424"/>
      <c r="H55" s="424"/>
      <c r="J55" s="4"/>
      <c r="K55" s="338"/>
      <c r="L55" s="338"/>
      <c r="M55" s="4"/>
      <c r="N55" s="4"/>
      <c r="O55" s="338"/>
      <c r="P55" s="338"/>
      <c r="R55" s="338"/>
      <c r="S55" s="338"/>
      <c r="U55" s="4"/>
      <c r="V55" s="424"/>
      <c r="W55" s="424"/>
      <c r="X55" s="4"/>
      <c r="Y55" s="4"/>
      <c r="Z55" s="405"/>
      <c r="AA55" s="405"/>
    </row>
    <row r="56" spans="1:33" ht="20.100000000000001" customHeight="1">
      <c r="A56" s="1"/>
      <c r="B56" s="4"/>
      <c r="C56" s="423"/>
      <c r="D56" s="423"/>
      <c r="G56" s="424"/>
      <c r="H56" s="424"/>
      <c r="J56" s="4"/>
      <c r="K56" s="338"/>
      <c r="L56" s="338"/>
      <c r="M56" s="4"/>
      <c r="N56" s="4"/>
      <c r="O56" s="338"/>
      <c r="P56" s="338"/>
      <c r="R56" s="338"/>
      <c r="S56" s="338"/>
      <c r="U56" s="4"/>
      <c r="V56" s="424"/>
      <c r="W56" s="424"/>
      <c r="X56" s="4"/>
      <c r="Y56" s="4"/>
      <c r="Z56" s="405"/>
      <c r="AA56" s="405"/>
    </row>
    <row r="57" spans="1:33" ht="20.100000000000001" customHeight="1">
      <c r="A57" s="1"/>
      <c r="B57" s="4"/>
      <c r="C57" s="423"/>
      <c r="D57" s="423"/>
      <c r="G57" s="424"/>
      <c r="H57" s="424"/>
      <c r="J57" s="4"/>
      <c r="K57" s="338"/>
      <c r="L57" s="338"/>
      <c r="M57" s="4"/>
      <c r="N57" s="4"/>
      <c r="O57" s="338"/>
      <c r="P57" s="338"/>
      <c r="R57" s="338"/>
      <c r="S57" s="338"/>
      <c r="U57" s="4"/>
      <c r="V57" s="424"/>
      <c r="W57" s="424"/>
      <c r="X57" s="4"/>
      <c r="Y57" s="4"/>
      <c r="Z57" s="405"/>
      <c r="AA57" s="405"/>
    </row>
    <row r="58" spans="1:33" ht="20.100000000000001" customHeight="1">
      <c r="A58" s="1"/>
      <c r="B58" s="4"/>
      <c r="C58" s="423"/>
      <c r="D58" s="423"/>
      <c r="G58" s="424"/>
      <c r="H58" s="424"/>
      <c r="J58" s="4"/>
      <c r="K58" s="338"/>
      <c r="L58" s="338"/>
      <c r="M58" s="4"/>
      <c r="N58" s="4"/>
      <c r="O58" s="338"/>
      <c r="P58" s="338"/>
      <c r="R58" s="338"/>
      <c r="S58" s="338"/>
      <c r="U58" s="4"/>
      <c r="V58" s="424"/>
      <c r="W58" s="424"/>
      <c r="X58" s="4"/>
      <c r="Y58" s="4"/>
      <c r="Z58" s="405"/>
      <c r="AA58" s="405"/>
    </row>
    <row r="59" spans="1:33" ht="20.100000000000001" customHeight="1">
      <c r="A59" s="1"/>
      <c r="B59" s="4"/>
      <c r="C59" s="423"/>
      <c r="D59" s="423"/>
      <c r="G59" s="424"/>
      <c r="H59" s="424"/>
      <c r="J59" s="4"/>
      <c r="K59" s="338"/>
      <c r="L59" s="338"/>
      <c r="M59" s="4"/>
      <c r="N59" s="4"/>
      <c r="O59" s="338"/>
      <c r="P59" s="338"/>
      <c r="R59" s="338"/>
      <c r="S59" s="338"/>
      <c r="U59" s="4"/>
      <c r="V59" s="424"/>
      <c r="W59" s="424"/>
      <c r="X59" s="4"/>
      <c r="Y59" s="4"/>
      <c r="Z59" s="405"/>
      <c r="AA59" s="405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51" t="str">
        <f>C52</f>
        <v>ヴェルフェ矢板Ｕ－１２</v>
      </c>
      <c r="H61" s="351"/>
      <c r="I61" s="351"/>
      <c r="J61" s="351"/>
      <c r="K61" s="351"/>
      <c r="L61" s="351"/>
      <c r="M61" s="351"/>
      <c r="N61" s="337">
        <f>P61+P62</f>
        <v>1</v>
      </c>
      <c r="O61" s="349" t="s">
        <v>186</v>
      </c>
      <c r="P61" s="193">
        <v>0</v>
      </c>
      <c r="Q61" s="193" t="s">
        <v>187</v>
      </c>
      <c r="R61" s="193">
        <v>0</v>
      </c>
      <c r="S61" s="349" t="s">
        <v>188</v>
      </c>
      <c r="T61" s="337">
        <f>R61+R62</f>
        <v>0</v>
      </c>
      <c r="U61" s="420" t="str">
        <f>G52</f>
        <v>昭和戸祭・細谷サッカークラブ</v>
      </c>
      <c r="V61" s="420"/>
      <c r="W61" s="420"/>
      <c r="X61" s="420"/>
      <c r="Y61" s="420"/>
      <c r="Z61" s="420"/>
      <c r="AA61" s="420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51"/>
      <c r="H62" s="351"/>
      <c r="I62" s="351"/>
      <c r="J62" s="351"/>
      <c r="K62" s="351"/>
      <c r="L62" s="351"/>
      <c r="M62" s="351"/>
      <c r="N62" s="337"/>
      <c r="O62" s="349"/>
      <c r="P62" s="193">
        <v>1</v>
      </c>
      <c r="Q62" s="193" t="s">
        <v>187</v>
      </c>
      <c r="R62" s="193">
        <v>0</v>
      </c>
      <c r="S62" s="349"/>
      <c r="T62" s="337"/>
      <c r="U62" s="420"/>
      <c r="V62" s="420"/>
      <c r="W62" s="420"/>
      <c r="X62" s="420"/>
      <c r="Y62" s="420"/>
      <c r="Z62" s="420"/>
      <c r="AA62" s="420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45" t="str">
        <f>K52</f>
        <v>葛生ＦＣ</v>
      </c>
      <c r="H63" s="345"/>
      <c r="I63" s="345"/>
      <c r="J63" s="345"/>
      <c r="K63" s="345"/>
      <c r="L63" s="345"/>
      <c r="M63" s="345"/>
      <c r="N63" s="337">
        <f>P63+P64</f>
        <v>0</v>
      </c>
      <c r="O63" s="349" t="s">
        <v>186</v>
      </c>
      <c r="P63" s="193">
        <v>0</v>
      </c>
      <c r="Q63" s="193" t="s">
        <v>187</v>
      </c>
      <c r="R63" s="193">
        <v>2</v>
      </c>
      <c r="S63" s="349" t="s">
        <v>188</v>
      </c>
      <c r="T63" s="337">
        <f>R63+R64</f>
        <v>7</v>
      </c>
      <c r="U63" s="351" t="str">
        <f>O52</f>
        <v>茂木ＦＣ</v>
      </c>
      <c r="V63" s="351"/>
      <c r="W63" s="351"/>
      <c r="X63" s="351"/>
      <c r="Y63" s="351"/>
      <c r="Z63" s="351"/>
      <c r="AA63" s="351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45"/>
      <c r="H64" s="345"/>
      <c r="I64" s="345"/>
      <c r="J64" s="345"/>
      <c r="K64" s="345"/>
      <c r="L64" s="345"/>
      <c r="M64" s="345"/>
      <c r="N64" s="337"/>
      <c r="O64" s="349"/>
      <c r="P64" s="193">
        <v>0</v>
      </c>
      <c r="Q64" s="193" t="s">
        <v>187</v>
      </c>
      <c r="R64" s="193">
        <v>5</v>
      </c>
      <c r="S64" s="349"/>
      <c r="T64" s="337"/>
      <c r="U64" s="351"/>
      <c r="V64" s="351"/>
      <c r="W64" s="351"/>
      <c r="X64" s="351"/>
      <c r="Y64" s="351"/>
      <c r="Z64" s="351"/>
      <c r="AA64" s="351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45" t="str">
        <f>R52</f>
        <v>大田原城山サッカークラブ</v>
      </c>
      <c r="H65" s="345"/>
      <c r="I65" s="345"/>
      <c r="J65" s="345"/>
      <c r="K65" s="345"/>
      <c r="L65" s="345"/>
      <c r="M65" s="345"/>
      <c r="N65" s="337">
        <f>P65+P66</f>
        <v>0</v>
      </c>
      <c r="O65" s="349" t="s">
        <v>186</v>
      </c>
      <c r="P65" s="193">
        <v>0</v>
      </c>
      <c r="Q65" s="193" t="s">
        <v>187</v>
      </c>
      <c r="R65" s="193">
        <v>2</v>
      </c>
      <c r="S65" s="349" t="s">
        <v>188</v>
      </c>
      <c r="T65" s="337">
        <f>R65+R66</f>
        <v>4</v>
      </c>
      <c r="U65" s="413" t="str">
        <f>V52</f>
        <v>ＮＰＯ法人サウス宇都宮スポーツクラブ</v>
      </c>
      <c r="V65" s="413"/>
      <c r="W65" s="413"/>
      <c r="X65" s="413"/>
      <c r="Y65" s="413"/>
      <c r="Z65" s="413"/>
      <c r="AA65" s="413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45"/>
      <c r="H66" s="345"/>
      <c r="I66" s="345"/>
      <c r="J66" s="345"/>
      <c r="K66" s="345"/>
      <c r="L66" s="345"/>
      <c r="M66" s="345"/>
      <c r="N66" s="337"/>
      <c r="O66" s="349"/>
      <c r="P66" s="193">
        <v>0</v>
      </c>
      <c r="Q66" s="193" t="s">
        <v>187</v>
      </c>
      <c r="R66" s="193">
        <v>2</v>
      </c>
      <c r="S66" s="349"/>
      <c r="T66" s="337"/>
      <c r="U66" s="413"/>
      <c r="V66" s="413"/>
      <c r="W66" s="413"/>
      <c r="X66" s="413"/>
      <c r="Y66" s="413"/>
      <c r="Z66" s="413"/>
      <c r="AA66" s="413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51" t="str">
        <f>C52</f>
        <v>ヴェルフェ矢板Ｕ－１２</v>
      </c>
      <c r="H67" s="351"/>
      <c r="I67" s="351"/>
      <c r="J67" s="351"/>
      <c r="K67" s="351"/>
      <c r="L67" s="351"/>
      <c r="M67" s="351"/>
      <c r="N67" s="337">
        <f>P67+P68</f>
        <v>8</v>
      </c>
      <c r="O67" s="349" t="s">
        <v>186</v>
      </c>
      <c r="P67" s="193">
        <v>3</v>
      </c>
      <c r="Q67" s="193" t="s">
        <v>187</v>
      </c>
      <c r="R67" s="193">
        <v>0</v>
      </c>
      <c r="S67" s="349" t="s">
        <v>188</v>
      </c>
      <c r="T67" s="337">
        <f>R67+R68</f>
        <v>0</v>
      </c>
      <c r="U67" s="345" t="str">
        <f>K52</f>
        <v>葛生ＦＣ</v>
      </c>
      <c r="V67" s="345"/>
      <c r="W67" s="345"/>
      <c r="X67" s="345"/>
      <c r="Y67" s="345"/>
      <c r="Z67" s="345"/>
      <c r="AA67" s="345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51"/>
      <c r="H68" s="351"/>
      <c r="I68" s="351"/>
      <c r="J68" s="351"/>
      <c r="K68" s="351"/>
      <c r="L68" s="351"/>
      <c r="M68" s="351"/>
      <c r="N68" s="337"/>
      <c r="O68" s="349"/>
      <c r="P68" s="193">
        <v>5</v>
      </c>
      <c r="Q68" s="193" t="s">
        <v>187</v>
      </c>
      <c r="R68" s="193">
        <v>0</v>
      </c>
      <c r="S68" s="349"/>
      <c r="T68" s="337"/>
      <c r="U68" s="345"/>
      <c r="V68" s="345"/>
      <c r="W68" s="345"/>
      <c r="X68" s="345"/>
      <c r="Y68" s="345"/>
      <c r="Z68" s="345"/>
      <c r="AA68" s="345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413" t="str">
        <f>G52</f>
        <v>昭和戸祭・細谷サッカークラブ</v>
      </c>
      <c r="H69" s="413"/>
      <c r="I69" s="413"/>
      <c r="J69" s="413"/>
      <c r="K69" s="413"/>
      <c r="L69" s="413"/>
      <c r="M69" s="413"/>
      <c r="N69" s="337">
        <f>P69+P70</f>
        <v>3</v>
      </c>
      <c r="O69" s="349" t="s">
        <v>186</v>
      </c>
      <c r="P69" s="193">
        <v>1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45" t="str">
        <f>O52</f>
        <v>茂木ＦＣ</v>
      </c>
      <c r="V69" s="345"/>
      <c r="W69" s="345"/>
      <c r="X69" s="345"/>
      <c r="Y69" s="345"/>
      <c r="Z69" s="345"/>
      <c r="AA69" s="345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413"/>
      <c r="H70" s="413"/>
      <c r="I70" s="413"/>
      <c r="J70" s="413"/>
      <c r="K70" s="413"/>
      <c r="L70" s="413"/>
      <c r="M70" s="413"/>
      <c r="N70" s="337"/>
      <c r="O70" s="349"/>
      <c r="P70" s="193">
        <v>2</v>
      </c>
      <c r="Q70" s="193" t="s">
        <v>187</v>
      </c>
      <c r="R70" s="193">
        <v>0</v>
      </c>
      <c r="S70" s="349"/>
      <c r="T70" s="337"/>
      <c r="U70" s="345"/>
      <c r="V70" s="345"/>
      <c r="W70" s="345"/>
      <c r="X70" s="345"/>
      <c r="Y70" s="345"/>
      <c r="Z70" s="345"/>
      <c r="AA70" s="345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45" t="str">
        <f>R52</f>
        <v>大田原城山サッカークラブ</v>
      </c>
      <c r="H71" s="345"/>
      <c r="I71" s="345"/>
      <c r="J71" s="345"/>
      <c r="K71" s="345"/>
      <c r="L71" s="345"/>
      <c r="M71" s="345"/>
      <c r="N71" s="337">
        <f>P71+P72</f>
        <v>0</v>
      </c>
      <c r="O71" s="349" t="s">
        <v>186</v>
      </c>
      <c r="P71" s="193">
        <v>0</v>
      </c>
      <c r="Q71" s="193" t="s">
        <v>187</v>
      </c>
      <c r="R71" s="193">
        <v>4</v>
      </c>
      <c r="S71" s="349" t="s">
        <v>188</v>
      </c>
      <c r="T71" s="337">
        <f>R71+R72</f>
        <v>6</v>
      </c>
      <c r="U71" s="351" t="str">
        <f>Z52</f>
        <v>栃木Ｃｈａｒｍｅ．Ｆ．Ｃ</v>
      </c>
      <c r="V71" s="351"/>
      <c r="W71" s="351"/>
      <c r="X71" s="351"/>
      <c r="Y71" s="351"/>
      <c r="Z71" s="351"/>
      <c r="AA71" s="351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45"/>
      <c r="H72" s="345"/>
      <c r="I72" s="345"/>
      <c r="J72" s="345"/>
      <c r="K72" s="345"/>
      <c r="L72" s="345"/>
      <c r="M72" s="345"/>
      <c r="N72" s="337"/>
      <c r="O72" s="349"/>
      <c r="P72" s="193">
        <v>0</v>
      </c>
      <c r="Q72" s="193" t="s">
        <v>187</v>
      </c>
      <c r="R72" s="193">
        <v>2</v>
      </c>
      <c r="S72" s="349"/>
      <c r="T72" s="337"/>
      <c r="U72" s="351"/>
      <c r="V72" s="351"/>
      <c r="W72" s="351"/>
      <c r="X72" s="351"/>
      <c r="Y72" s="351"/>
      <c r="Z72" s="351"/>
      <c r="AA72" s="351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51" t="str">
        <f>C52</f>
        <v>ヴェルフェ矢板Ｕ－１２</v>
      </c>
      <c r="H73" s="351"/>
      <c r="I73" s="351"/>
      <c r="J73" s="351"/>
      <c r="K73" s="351"/>
      <c r="L73" s="351"/>
      <c r="M73" s="351"/>
      <c r="N73" s="337">
        <f>P73+P74</f>
        <v>5</v>
      </c>
      <c r="O73" s="349" t="s">
        <v>186</v>
      </c>
      <c r="P73" s="193">
        <v>4</v>
      </c>
      <c r="Q73" s="193" t="s">
        <v>187</v>
      </c>
      <c r="R73" s="193">
        <v>0</v>
      </c>
      <c r="S73" s="349" t="s">
        <v>188</v>
      </c>
      <c r="T73" s="337">
        <f>R73+R74</f>
        <v>0</v>
      </c>
      <c r="U73" s="345" t="str">
        <f>O52</f>
        <v>茂木ＦＣ</v>
      </c>
      <c r="V73" s="345"/>
      <c r="W73" s="345"/>
      <c r="X73" s="345"/>
      <c r="Y73" s="345"/>
      <c r="Z73" s="345"/>
      <c r="AA73" s="345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51"/>
      <c r="H74" s="351"/>
      <c r="I74" s="351"/>
      <c r="J74" s="351"/>
      <c r="K74" s="351"/>
      <c r="L74" s="351"/>
      <c r="M74" s="351"/>
      <c r="N74" s="337"/>
      <c r="O74" s="349"/>
      <c r="P74" s="193">
        <v>1</v>
      </c>
      <c r="Q74" s="193" t="s">
        <v>187</v>
      </c>
      <c r="R74" s="193">
        <v>0</v>
      </c>
      <c r="S74" s="349"/>
      <c r="T74" s="337"/>
      <c r="U74" s="345"/>
      <c r="V74" s="345"/>
      <c r="W74" s="345"/>
      <c r="X74" s="345"/>
      <c r="Y74" s="345"/>
      <c r="Z74" s="345"/>
      <c r="AA74" s="345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413" t="str">
        <f>G52</f>
        <v>昭和戸祭・細谷サッカークラブ</v>
      </c>
      <c r="H75" s="413"/>
      <c r="I75" s="413"/>
      <c r="J75" s="413"/>
      <c r="K75" s="413"/>
      <c r="L75" s="413"/>
      <c r="M75" s="413"/>
      <c r="N75" s="337">
        <f>P75+P76</f>
        <v>6</v>
      </c>
      <c r="O75" s="349" t="s">
        <v>186</v>
      </c>
      <c r="P75" s="193">
        <v>3</v>
      </c>
      <c r="Q75" s="193" t="s">
        <v>187</v>
      </c>
      <c r="R75" s="193">
        <v>0</v>
      </c>
      <c r="S75" s="349" t="s">
        <v>188</v>
      </c>
      <c r="T75" s="337">
        <f>R75+R76</f>
        <v>1</v>
      </c>
      <c r="U75" s="345" t="str">
        <f>K52</f>
        <v>葛生ＦＣ</v>
      </c>
      <c r="V75" s="345"/>
      <c r="W75" s="345"/>
      <c r="X75" s="345"/>
      <c r="Y75" s="345"/>
      <c r="Z75" s="345"/>
      <c r="AA75" s="345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413"/>
      <c r="H76" s="413"/>
      <c r="I76" s="413"/>
      <c r="J76" s="413"/>
      <c r="K76" s="413"/>
      <c r="L76" s="413"/>
      <c r="M76" s="413"/>
      <c r="N76" s="337"/>
      <c r="O76" s="349"/>
      <c r="P76" s="193">
        <v>3</v>
      </c>
      <c r="Q76" s="193" t="s">
        <v>187</v>
      </c>
      <c r="R76" s="193">
        <v>1</v>
      </c>
      <c r="S76" s="349"/>
      <c r="T76" s="337"/>
      <c r="U76" s="345"/>
      <c r="V76" s="345"/>
      <c r="W76" s="345"/>
      <c r="X76" s="345"/>
      <c r="Y76" s="345"/>
      <c r="Z76" s="345"/>
      <c r="AA76" s="345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414" t="str">
        <f>V52</f>
        <v>ＮＰＯ法人サウス宇都宮スポーツクラブ</v>
      </c>
      <c r="H77" s="414"/>
      <c r="I77" s="414"/>
      <c r="J77" s="414"/>
      <c r="K77" s="414"/>
      <c r="L77" s="414"/>
      <c r="M77" s="414"/>
      <c r="N77" s="337">
        <f>P77+P78</f>
        <v>0</v>
      </c>
      <c r="O77" s="349" t="s">
        <v>186</v>
      </c>
      <c r="P77" s="193">
        <v>0</v>
      </c>
      <c r="Q77" s="193" t="s">
        <v>187</v>
      </c>
      <c r="R77" s="193">
        <v>0</v>
      </c>
      <c r="S77" s="349" t="s">
        <v>188</v>
      </c>
      <c r="T77" s="337">
        <f>R77+R78</f>
        <v>0</v>
      </c>
      <c r="U77" s="361" t="str">
        <f>Z52</f>
        <v>栃木Ｃｈａｒｍｅ．Ｆ．Ｃ</v>
      </c>
      <c r="V77" s="361"/>
      <c r="W77" s="361"/>
      <c r="X77" s="361"/>
      <c r="Y77" s="361"/>
      <c r="Z77" s="361"/>
      <c r="AA77" s="361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414"/>
      <c r="H78" s="414"/>
      <c r="I78" s="414"/>
      <c r="J78" s="414"/>
      <c r="K78" s="414"/>
      <c r="L78" s="414"/>
      <c r="M78" s="414"/>
      <c r="N78" s="337"/>
      <c r="O78" s="349"/>
      <c r="P78" s="193">
        <v>0</v>
      </c>
      <c r="Q78" s="193" t="s">
        <v>187</v>
      </c>
      <c r="R78" s="193">
        <v>0</v>
      </c>
      <c r="S78" s="349"/>
      <c r="T78" s="337"/>
      <c r="U78" s="361"/>
      <c r="V78" s="361"/>
      <c r="W78" s="361"/>
      <c r="X78" s="361"/>
      <c r="Y78" s="361"/>
      <c r="Z78" s="361"/>
      <c r="AA78" s="361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F</v>
      </c>
      <c r="C80" s="343"/>
      <c r="D80" s="343"/>
      <c r="E80" s="343"/>
      <c r="F80" s="339" t="str">
        <f>C52</f>
        <v>ヴェルフェ矢板Ｕ－１２</v>
      </c>
      <c r="G80" s="339"/>
      <c r="H80" s="412" t="str">
        <f>G52</f>
        <v>昭和戸祭・細谷サッカークラブ</v>
      </c>
      <c r="I80" s="412"/>
      <c r="J80" s="336" t="str">
        <f>K52</f>
        <v>葛生ＦＣ</v>
      </c>
      <c r="K80" s="336"/>
      <c r="L80" s="336" t="str">
        <f>O52</f>
        <v>茂木ＦＣ</v>
      </c>
      <c r="M80" s="336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FF</v>
      </c>
      <c r="S80" s="343"/>
      <c r="T80" s="343"/>
      <c r="U80" s="343"/>
      <c r="V80" s="339" t="str">
        <f>R52</f>
        <v>大田原城山サッカークラブ</v>
      </c>
      <c r="W80" s="339"/>
      <c r="X80" s="412" t="str">
        <f>V52</f>
        <v>ＮＰＯ法人サウス宇都宮スポーツクラブ</v>
      </c>
      <c r="Y80" s="412"/>
      <c r="Z80" s="412" t="str">
        <f>Z52</f>
        <v>栃木Ｃｈａｒｍｅ．Ｆ．Ｃ</v>
      </c>
      <c r="AA80" s="412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339"/>
      <c r="G81" s="339"/>
      <c r="H81" s="412"/>
      <c r="I81" s="412"/>
      <c r="J81" s="336"/>
      <c r="K81" s="336"/>
      <c r="L81" s="336"/>
      <c r="M81" s="336"/>
      <c r="N81" s="335"/>
      <c r="O81" s="335"/>
      <c r="P81" s="335"/>
      <c r="Q81" s="17"/>
      <c r="R81" s="343"/>
      <c r="S81" s="343"/>
      <c r="T81" s="343"/>
      <c r="U81" s="343"/>
      <c r="V81" s="339"/>
      <c r="W81" s="339"/>
      <c r="X81" s="412"/>
      <c r="Y81" s="412"/>
      <c r="Z81" s="412"/>
      <c r="AA81" s="412"/>
      <c r="AB81" s="335"/>
      <c r="AC81" s="335"/>
      <c r="AD81" s="335"/>
    </row>
    <row r="82" spans="2:30" ht="20.100000000000001" customHeight="1">
      <c r="B82" s="408" t="str">
        <f>C52</f>
        <v>ヴェルフェ矢板Ｕ－１２</v>
      </c>
      <c r="C82" s="408"/>
      <c r="D82" s="408"/>
      <c r="E82" s="408"/>
      <c r="F82" s="203"/>
      <c r="G82" s="204"/>
      <c r="H82" s="194">
        <f>N61</f>
        <v>1</v>
      </c>
      <c r="I82" s="194">
        <f>T61</f>
        <v>0</v>
      </c>
      <c r="J82" s="194">
        <f>N67</f>
        <v>8</v>
      </c>
      <c r="K82" s="194">
        <f>T67</f>
        <v>0</v>
      </c>
      <c r="L82" s="194">
        <f>N73</f>
        <v>5</v>
      </c>
      <c r="M82" s="194">
        <f>T73</f>
        <v>0</v>
      </c>
      <c r="N82" s="344">
        <f>COUNTIF(F83:M83,"○")*3+COUNTIF(F83:M83,"△")</f>
        <v>9</v>
      </c>
      <c r="O82" s="343">
        <f>F82-G82+H82-I82+J82-K82+L82-M82</f>
        <v>14</v>
      </c>
      <c r="P82" s="344">
        <v>1</v>
      </c>
      <c r="Q82" s="157"/>
      <c r="R82" s="407" t="str">
        <f>R52</f>
        <v>大田原城山サッカークラブ</v>
      </c>
      <c r="S82" s="407"/>
      <c r="T82" s="407"/>
      <c r="U82" s="407"/>
      <c r="V82" s="203"/>
      <c r="W82" s="204"/>
      <c r="X82" s="194">
        <f>N65</f>
        <v>0</v>
      </c>
      <c r="Y82" s="194">
        <f>T65</f>
        <v>4</v>
      </c>
      <c r="Z82" s="194">
        <f>N71</f>
        <v>0</v>
      </c>
      <c r="AA82" s="194">
        <f>T71</f>
        <v>6</v>
      </c>
      <c r="AB82" s="344">
        <f>COUNTIF(V83:AA83,"○")*3+COUNTIF(V83:AA83,"△")</f>
        <v>0</v>
      </c>
      <c r="AC82" s="343">
        <f>V82-W82+X82-Y82+Z82-AA82</f>
        <v>-10</v>
      </c>
      <c r="AD82" s="344">
        <v>3</v>
      </c>
    </row>
    <row r="83" spans="2:30" ht="20.100000000000001" customHeight="1">
      <c r="B83" s="408"/>
      <c r="C83" s="408"/>
      <c r="D83" s="408"/>
      <c r="E83" s="408"/>
      <c r="F83" s="205"/>
      <c r="G83" s="206"/>
      <c r="H83" s="343" t="str">
        <f>IF(H82&gt;I82,"○",IF(H82&lt;I82,"×",IF(H82=I82,"△")))</f>
        <v>○</v>
      </c>
      <c r="I83" s="343"/>
      <c r="J83" s="343" t="str">
        <f t="shared" ref="J83" si="10">IF(J82&gt;K82,"○",IF(J82&lt;K82,"×",IF(J82=K82,"△")))</f>
        <v>○</v>
      </c>
      <c r="K83" s="343"/>
      <c r="L83" s="343" t="str">
        <f t="shared" ref="L83" si="11">IF(L82&gt;M82,"○",IF(L82&lt;M82,"×",IF(L82=M82,"△")))</f>
        <v>○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×</v>
      </c>
      <c r="Y83" s="343"/>
      <c r="Z83" s="343" t="str">
        <f t="shared" ref="Z83" si="12">IF(Z82&gt;AA82,"○",IF(Z82&lt;AA82,"×",IF(Z82=AA82,"△")))</f>
        <v>×</v>
      </c>
      <c r="AA83" s="343"/>
      <c r="AB83" s="344"/>
      <c r="AC83" s="343"/>
      <c r="AD83" s="344"/>
    </row>
    <row r="84" spans="2:30" ht="20.100000000000001" customHeight="1">
      <c r="B84" s="407" t="str">
        <f>G52</f>
        <v>昭和戸祭・細谷サッカークラブ</v>
      </c>
      <c r="C84" s="407"/>
      <c r="D84" s="407"/>
      <c r="E84" s="407"/>
      <c r="F84" s="194">
        <f>T61</f>
        <v>0</v>
      </c>
      <c r="G84" s="194">
        <f>N61</f>
        <v>1</v>
      </c>
      <c r="H84" s="203"/>
      <c r="I84" s="204"/>
      <c r="J84" s="194">
        <f>N75</f>
        <v>6</v>
      </c>
      <c r="K84" s="194">
        <f>T75</f>
        <v>1</v>
      </c>
      <c r="L84" s="194">
        <f>N69</f>
        <v>3</v>
      </c>
      <c r="M84" s="194">
        <f>T69</f>
        <v>0</v>
      </c>
      <c r="N84" s="344">
        <f t="shared" ref="N84" si="13">COUNTIF(F85:M85,"○")*3+COUNTIF(F85:M85,"△")</f>
        <v>6</v>
      </c>
      <c r="O84" s="343">
        <f t="shared" ref="O84" si="14">F84-G84+H84-I84+J84-K84+L84-M84</f>
        <v>7</v>
      </c>
      <c r="P84" s="344">
        <v>2</v>
      </c>
      <c r="Q84" s="157"/>
      <c r="R84" s="422" t="str">
        <f>V52</f>
        <v>ＮＰＯ法人サウス宇都宮スポーツクラブ</v>
      </c>
      <c r="S84" s="422"/>
      <c r="T84" s="422"/>
      <c r="U84" s="422"/>
      <c r="V84" s="194">
        <f>T65</f>
        <v>4</v>
      </c>
      <c r="W84" s="194">
        <f>N65</f>
        <v>0</v>
      </c>
      <c r="X84" s="203"/>
      <c r="Y84" s="204"/>
      <c r="Z84" s="194">
        <f>N77</f>
        <v>0</v>
      </c>
      <c r="AA84" s="194">
        <f>T77</f>
        <v>0</v>
      </c>
      <c r="AB84" s="344">
        <f>COUNTIF(V85:AA85,"○")*3+COUNTIF(V85:AA85,"△")</f>
        <v>4</v>
      </c>
      <c r="AC84" s="343">
        <f>V84-W84+X84-Y84+Z84-AA84</f>
        <v>4</v>
      </c>
      <c r="AD84" s="344">
        <v>2</v>
      </c>
    </row>
    <row r="85" spans="2:30" ht="20.100000000000001" customHeight="1">
      <c r="B85" s="407"/>
      <c r="C85" s="407"/>
      <c r="D85" s="407"/>
      <c r="E85" s="407"/>
      <c r="F85" s="343" t="str">
        <f>IF(F84&gt;G84,"○",IF(F84&lt;G84,"×",IF(F84=G84,"△")))</f>
        <v>×</v>
      </c>
      <c r="G85" s="343"/>
      <c r="H85" s="205"/>
      <c r="I85" s="206"/>
      <c r="J85" s="343" t="str">
        <f>IF(J84&gt;K84,"○",IF(J84&lt;K84,"×",IF(J84=K84,"△")))</f>
        <v>○</v>
      </c>
      <c r="K85" s="343"/>
      <c r="L85" s="343" t="str">
        <f>IF(L84&gt;M84,"○",IF(L84&lt;M84,"×",IF(L84=M84,"△")))</f>
        <v>○</v>
      </c>
      <c r="M85" s="343"/>
      <c r="N85" s="344"/>
      <c r="O85" s="343"/>
      <c r="P85" s="344"/>
      <c r="Q85" s="157"/>
      <c r="R85" s="422"/>
      <c r="S85" s="422"/>
      <c r="T85" s="422"/>
      <c r="U85" s="422"/>
      <c r="V85" s="343" t="str">
        <f>IF(V84&gt;W84,"○",IF(V84&lt;W84,"×",IF(V84=W84,"△")))</f>
        <v>○</v>
      </c>
      <c r="W85" s="343"/>
      <c r="X85" s="205"/>
      <c r="Y85" s="206"/>
      <c r="Z85" s="343" t="str">
        <f>IF(Z84&gt;AA84,"○",IF(Z84&lt;AA84,"×",IF(Z84=AA84,"△")))</f>
        <v>△</v>
      </c>
      <c r="AA85" s="343"/>
      <c r="AB85" s="344"/>
      <c r="AC85" s="343"/>
      <c r="AD85" s="344"/>
    </row>
    <row r="86" spans="2:30" ht="20.100000000000001" customHeight="1">
      <c r="B86" s="407" t="str">
        <f>K52</f>
        <v>葛生ＦＣ</v>
      </c>
      <c r="C86" s="407"/>
      <c r="D86" s="407"/>
      <c r="E86" s="407"/>
      <c r="F86" s="194">
        <f>T67</f>
        <v>0</v>
      </c>
      <c r="G86" s="194">
        <f>N67</f>
        <v>8</v>
      </c>
      <c r="H86" s="194">
        <f>T75</f>
        <v>1</v>
      </c>
      <c r="I86" s="194">
        <f>N75</f>
        <v>6</v>
      </c>
      <c r="J86" s="203"/>
      <c r="K86" s="204"/>
      <c r="L86" s="194">
        <f>N63</f>
        <v>0</v>
      </c>
      <c r="M86" s="194">
        <f>T63</f>
        <v>7</v>
      </c>
      <c r="N86" s="343">
        <f>COUNTIF(F87:M87,"○")*3+COUNTIF(F87:M87,"△")</f>
        <v>0</v>
      </c>
      <c r="O86" s="343">
        <f t="shared" ref="O86" si="15">F86-G86+H86-I86+J86-K86+L86-M86</f>
        <v>-20</v>
      </c>
      <c r="P86" s="343">
        <v>4</v>
      </c>
      <c r="Q86" s="157"/>
      <c r="R86" s="408" t="str">
        <f>Z52</f>
        <v>栃木Ｃｈａｒｍｅ．Ｆ．Ｃ</v>
      </c>
      <c r="S86" s="408"/>
      <c r="T86" s="408"/>
      <c r="U86" s="408"/>
      <c r="V86" s="194">
        <f>T71</f>
        <v>6</v>
      </c>
      <c r="W86" s="194">
        <f>N71</f>
        <v>0</v>
      </c>
      <c r="X86" s="194">
        <f>T77</f>
        <v>0</v>
      </c>
      <c r="Y86" s="194">
        <f>N77</f>
        <v>0</v>
      </c>
      <c r="Z86" s="203"/>
      <c r="AA86" s="204"/>
      <c r="AB86" s="343">
        <f>COUNTIF(V87:AA87,"○")*3+COUNTIF(V87:AA87,"△")</f>
        <v>4</v>
      </c>
      <c r="AC86" s="343">
        <f>V86-W86+X86-Y86+Z86-AA86</f>
        <v>6</v>
      </c>
      <c r="AD86" s="343">
        <v>1</v>
      </c>
    </row>
    <row r="87" spans="2:30" ht="20.100000000000001" customHeight="1">
      <c r="B87" s="407"/>
      <c r="C87" s="407"/>
      <c r="D87" s="407"/>
      <c r="E87" s="407"/>
      <c r="F87" s="343" t="str">
        <f>IF(F86&gt;G86,"○",IF(F86&lt;G86,"×",IF(F86=G86,"△")))</f>
        <v>×</v>
      </c>
      <c r="G87" s="343"/>
      <c r="H87" s="343" t="str">
        <f>IF(H86&gt;I86,"○",IF(H86&lt;I86,"×",IF(H86=I86,"△")))</f>
        <v>×</v>
      </c>
      <c r="I87" s="343"/>
      <c r="J87" s="205"/>
      <c r="K87" s="206"/>
      <c r="L87" s="343" t="str">
        <f>IF(L86&gt;M86,"○",IF(L86&lt;M86,"×",IF(L86=M86,"△")))</f>
        <v>×</v>
      </c>
      <c r="M87" s="343"/>
      <c r="N87" s="343"/>
      <c r="O87" s="343"/>
      <c r="P87" s="343"/>
      <c r="Q87" s="157"/>
      <c r="R87" s="408"/>
      <c r="S87" s="408"/>
      <c r="T87" s="408"/>
      <c r="U87" s="408"/>
      <c r="V87" s="343" t="str">
        <f t="shared" ref="V87" si="16">IF(V86&gt;W86,"○",IF(V86&lt;W86,"×",IF(V86=W86,"△")))</f>
        <v>○</v>
      </c>
      <c r="W87" s="343"/>
      <c r="X87" s="343" t="str">
        <f t="shared" ref="X87" si="17">IF(X86&gt;Y86,"○",IF(X86&lt;Y86,"×",IF(X86=Y86,"△")))</f>
        <v>△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7" t="str">
        <f>O52</f>
        <v>茂木ＦＣ</v>
      </c>
      <c r="C88" s="407"/>
      <c r="D88" s="407"/>
      <c r="E88" s="407"/>
      <c r="F88" s="194">
        <f>T73</f>
        <v>0</v>
      </c>
      <c r="G88" s="194">
        <f>N73</f>
        <v>5</v>
      </c>
      <c r="H88" s="194">
        <f>T69</f>
        <v>0</v>
      </c>
      <c r="I88" s="194">
        <f>N69</f>
        <v>3</v>
      </c>
      <c r="J88" s="194">
        <f>T63</f>
        <v>7</v>
      </c>
      <c r="K88" s="194">
        <f>N63</f>
        <v>0</v>
      </c>
      <c r="L88" s="203"/>
      <c r="M88" s="204"/>
      <c r="N88" s="343">
        <f t="shared" ref="N88" si="18">COUNTIF(F89:M89,"○")*3+COUNTIF(F89:M89,"△")</f>
        <v>3</v>
      </c>
      <c r="O88" s="343">
        <f t="shared" ref="O88" si="19">F88-G88+H88-I88+J88-K88+L88-M88</f>
        <v>-1</v>
      </c>
      <c r="P88" s="343">
        <v>3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7"/>
      <c r="C89" s="407"/>
      <c r="D89" s="407"/>
      <c r="E89" s="407"/>
      <c r="F89" s="343" t="str">
        <f>IF(F88&gt;G88,"○",IF(F88&lt;G88,"×",IF(F88=G88,"△")))</f>
        <v>×</v>
      </c>
      <c r="G89" s="343"/>
      <c r="H89" s="343" t="str">
        <f>IF(H88&gt;I88,"○",IF(H88&lt;I88,"×",IF(H88=I88,"△")))</f>
        <v>×</v>
      </c>
      <c r="I89" s="343"/>
      <c r="J89" s="343" t="str">
        <f>IF(J88&gt;K88,"○",IF(J88&lt;K88,"×",IF(J88=K88,"△")))</f>
        <v>○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AA90:AA91"/>
    <mergeCell ref="B88:E89"/>
    <mergeCell ref="N88:N89"/>
    <mergeCell ref="O88:O89"/>
    <mergeCell ref="P88:P89"/>
    <mergeCell ref="F89:G89"/>
    <mergeCell ref="H89:I89"/>
    <mergeCell ref="J89:K89"/>
    <mergeCell ref="AC86:AC87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B84:E85"/>
    <mergeCell ref="N84:N85"/>
    <mergeCell ref="O84:O85"/>
    <mergeCell ref="P84:P85"/>
    <mergeCell ref="R84:U85"/>
    <mergeCell ref="AD80:AD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R80:U81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G73:M74"/>
    <mergeCell ref="N73:N74"/>
    <mergeCell ref="O73:O74"/>
    <mergeCell ref="S73:S74"/>
    <mergeCell ref="AB71:AB72"/>
    <mergeCell ref="AC71:AC72"/>
    <mergeCell ref="AD71:AD72"/>
    <mergeCell ref="AE71:AE72"/>
    <mergeCell ref="AF71:AF72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AG67:AG68"/>
    <mergeCell ref="AF65:AF66"/>
    <mergeCell ref="AG65:AG66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AB65:AB66"/>
    <mergeCell ref="AC65:AC66"/>
    <mergeCell ref="AD65:AD66"/>
    <mergeCell ref="AE65:AE66"/>
    <mergeCell ref="C65:C66"/>
    <mergeCell ref="D65:F66"/>
    <mergeCell ref="AB63:AB64"/>
    <mergeCell ref="AC63:AC64"/>
    <mergeCell ref="AD63:AD64"/>
    <mergeCell ref="AE63:AE64"/>
    <mergeCell ref="AF63:AF64"/>
    <mergeCell ref="AB67:AB68"/>
    <mergeCell ref="AC67:AC68"/>
    <mergeCell ref="AD67:AD68"/>
    <mergeCell ref="AE67:AE68"/>
    <mergeCell ref="AF67:AF68"/>
    <mergeCell ref="C61:C62"/>
    <mergeCell ref="D61:F62"/>
    <mergeCell ref="G61:M62"/>
    <mergeCell ref="N61:N62"/>
    <mergeCell ref="O61:O62"/>
    <mergeCell ref="S61:S62"/>
    <mergeCell ref="G65:M66"/>
    <mergeCell ref="N65:N66"/>
    <mergeCell ref="O65:O66"/>
    <mergeCell ref="S65:S66"/>
    <mergeCell ref="C52:D59"/>
    <mergeCell ref="G52:H59"/>
    <mergeCell ref="K52:L59"/>
    <mergeCell ref="O52:P59"/>
    <mergeCell ref="R52:S59"/>
    <mergeCell ref="V52:W59"/>
    <mergeCell ref="Z52:AA59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V51:W51"/>
    <mergeCell ref="Z51:AA51"/>
    <mergeCell ref="B43:E44"/>
    <mergeCell ref="N43:N44"/>
    <mergeCell ref="O43:O44"/>
    <mergeCell ref="P43:P44"/>
    <mergeCell ref="F44:G44"/>
    <mergeCell ref="H44:I44"/>
    <mergeCell ref="J44:K44"/>
    <mergeCell ref="AC41:AC42"/>
    <mergeCell ref="AD41:AD42"/>
    <mergeCell ref="F42:G42"/>
    <mergeCell ref="H42:I42"/>
    <mergeCell ref="L42:M42"/>
    <mergeCell ref="V42:W42"/>
    <mergeCell ref="X42:Y42"/>
    <mergeCell ref="B41:E42"/>
    <mergeCell ref="N41:N42"/>
    <mergeCell ref="O41:O42"/>
    <mergeCell ref="P41:P42"/>
    <mergeCell ref="R41:U42"/>
    <mergeCell ref="AB41:AB42"/>
    <mergeCell ref="F40:G40"/>
    <mergeCell ref="J40:K40"/>
    <mergeCell ref="L40:M40"/>
    <mergeCell ref="V40:W40"/>
    <mergeCell ref="Z40:AA40"/>
    <mergeCell ref="J38:K38"/>
    <mergeCell ref="L38:M38"/>
    <mergeCell ref="X38:Y38"/>
    <mergeCell ref="Z38:AA38"/>
    <mergeCell ref="B39:E40"/>
    <mergeCell ref="N39:N40"/>
    <mergeCell ref="O39:O40"/>
    <mergeCell ref="P39:P40"/>
    <mergeCell ref="R39:U40"/>
    <mergeCell ref="AD35:AD36"/>
    <mergeCell ref="B37:E38"/>
    <mergeCell ref="N37:N38"/>
    <mergeCell ref="O37:O38"/>
    <mergeCell ref="P37:P38"/>
    <mergeCell ref="R37:U38"/>
    <mergeCell ref="AB37:AB38"/>
    <mergeCell ref="AC37:AC38"/>
    <mergeCell ref="AD37:AD38"/>
    <mergeCell ref="H38:I38"/>
    <mergeCell ref="R35:U36"/>
    <mergeCell ref="V35:W36"/>
    <mergeCell ref="X35:Y36"/>
    <mergeCell ref="Z35:AA36"/>
    <mergeCell ref="AB35:AB36"/>
    <mergeCell ref="AC35:AC36"/>
    <mergeCell ref="AB39:AB40"/>
    <mergeCell ref="AC39:AC40"/>
    <mergeCell ref="AD39:AD40"/>
    <mergeCell ref="AF32:AF33"/>
    <mergeCell ref="AG32:AG33"/>
    <mergeCell ref="B35:E36"/>
    <mergeCell ref="F35:G36"/>
    <mergeCell ref="H35:I36"/>
    <mergeCell ref="J35:K36"/>
    <mergeCell ref="L35:M36"/>
    <mergeCell ref="N35:N36"/>
    <mergeCell ref="O35:O36"/>
    <mergeCell ref="P35:P36"/>
    <mergeCell ref="T32:T33"/>
    <mergeCell ref="U32:AA33"/>
    <mergeCell ref="AB32:AB33"/>
    <mergeCell ref="AC32:AC33"/>
    <mergeCell ref="AD32:AD33"/>
    <mergeCell ref="AE32:AE33"/>
    <mergeCell ref="C32:C33"/>
    <mergeCell ref="D32:F33"/>
    <mergeCell ref="G32:M33"/>
    <mergeCell ref="N32:N33"/>
    <mergeCell ref="O32:O33"/>
    <mergeCell ref="S32:S33"/>
    <mergeCell ref="AB30:AB31"/>
    <mergeCell ref="AC30:AC31"/>
    <mergeCell ref="AD30:AD31"/>
    <mergeCell ref="AE30:AE31"/>
    <mergeCell ref="AF30:AF31"/>
    <mergeCell ref="AG30:AG31"/>
    <mergeCell ref="AF28:AF29"/>
    <mergeCell ref="AG28:AG29"/>
    <mergeCell ref="C30:C31"/>
    <mergeCell ref="D30:F31"/>
    <mergeCell ref="G30:M31"/>
    <mergeCell ref="N30:N31"/>
    <mergeCell ref="O30:O31"/>
    <mergeCell ref="S30:S31"/>
    <mergeCell ref="T30:T31"/>
    <mergeCell ref="U30:AA31"/>
    <mergeCell ref="T28:T29"/>
    <mergeCell ref="U28:AA29"/>
    <mergeCell ref="AB28:AB29"/>
    <mergeCell ref="AC28:AC29"/>
    <mergeCell ref="AD28:AD29"/>
    <mergeCell ref="AE28:AE29"/>
    <mergeCell ref="C28:C29"/>
    <mergeCell ref="D28:F29"/>
    <mergeCell ref="G28:M29"/>
    <mergeCell ref="N28:N29"/>
    <mergeCell ref="O28:O29"/>
    <mergeCell ref="S28:S29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C26:C27"/>
    <mergeCell ref="D26:F27"/>
    <mergeCell ref="G26:M27"/>
    <mergeCell ref="N26:N27"/>
    <mergeCell ref="O26:O27"/>
    <mergeCell ref="S26:S27"/>
    <mergeCell ref="T26:T27"/>
    <mergeCell ref="U26:AA27"/>
    <mergeCell ref="T24:T25"/>
    <mergeCell ref="U24:AA25"/>
    <mergeCell ref="AB24:AB25"/>
    <mergeCell ref="AC24:AC25"/>
    <mergeCell ref="AD24:AD25"/>
    <mergeCell ref="AE24:AE25"/>
    <mergeCell ref="C24:C25"/>
    <mergeCell ref="D24:F25"/>
    <mergeCell ref="G24:M25"/>
    <mergeCell ref="N24:N25"/>
    <mergeCell ref="O24:O25"/>
    <mergeCell ref="S24:S25"/>
    <mergeCell ref="AG22:AG23"/>
    <mergeCell ref="AF20:AF21"/>
    <mergeCell ref="AG20:AG21"/>
    <mergeCell ref="C22:C23"/>
    <mergeCell ref="D22:F23"/>
    <mergeCell ref="G22:M23"/>
    <mergeCell ref="N22:N23"/>
    <mergeCell ref="O22:O23"/>
    <mergeCell ref="S22:S23"/>
    <mergeCell ref="T22:T23"/>
    <mergeCell ref="U22:AA23"/>
    <mergeCell ref="T20:T21"/>
    <mergeCell ref="U20:AA21"/>
    <mergeCell ref="AB20:AB21"/>
    <mergeCell ref="AC20:AC21"/>
    <mergeCell ref="AD20:AD21"/>
    <mergeCell ref="AE20:AE21"/>
    <mergeCell ref="C20:C21"/>
    <mergeCell ref="D20:F21"/>
    <mergeCell ref="AB18:AB19"/>
    <mergeCell ref="AC18:AC19"/>
    <mergeCell ref="AD18:AD19"/>
    <mergeCell ref="AE18:AE19"/>
    <mergeCell ref="AF18:AF19"/>
    <mergeCell ref="AB22:AB23"/>
    <mergeCell ref="AC22:AC23"/>
    <mergeCell ref="AD22:AD23"/>
    <mergeCell ref="AE22:AE23"/>
    <mergeCell ref="AF22:AF23"/>
    <mergeCell ref="C16:C17"/>
    <mergeCell ref="D16:F17"/>
    <mergeCell ref="G16:M17"/>
    <mergeCell ref="N16:N17"/>
    <mergeCell ref="O16:O17"/>
    <mergeCell ref="S16:S17"/>
    <mergeCell ref="G20:M21"/>
    <mergeCell ref="N20:N21"/>
    <mergeCell ref="O20:O21"/>
    <mergeCell ref="S20:S21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5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260</v>
      </c>
      <c r="U1" s="334"/>
      <c r="V1" s="334"/>
      <c r="W1" s="334"/>
      <c r="X1" s="348" t="str">
        <f>U11組合せ!A111</f>
        <v>石井緑地サッカー場No4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262</v>
      </c>
      <c r="J3" s="334"/>
      <c r="L3" s="72"/>
      <c r="Q3" s="72"/>
      <c r="R3" s="72"/>
      <c r="S3" s="13"/>
      <c r="T3" s="13"/>
      <c r="U3" s="14"/>
      <c r="V3" s="334" t="s">
        <v>263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08"/>
      <c r="X4" s="1"/>
      <c r="Y4" s="1"/>
      <c r="Z4" s="1"/>
    </row>
    <row r="5" spans="1:33" ht="19.5" customHeight="1" thickTop="1">
      <c r="A5" s="1"/>
      <c r="B5" s="1"/>
      <c r="C5" s="1"/>
      <c r="D5" s="215"/>
      <c r="E5" s="220"/>
      <c r="F5" s="220"/>
      <c r="G5" s="218"/>
      <c r="H5" s="224"/>
      <c r="I5" s="218"/>
      <c r="J5" s="15"/>
      <c r="K5" s="16"/>
      <c r="L5" s="15"/>
      <c r="M5" s="15"/>
      <c r="N5" s="15"/>
      <c r="O5" s="16"/>
      <c r="P5" s="1"/>
      <c r="Q5" s="1"/>
      <c r="R5" s="1"/>
      <c r="S5" s="215"/>
      <c r="T5" s="220"/>
      <c r="U5" s="220"/>
      <c r="V5" s="218"/>
      <c r="W5" s="52"/>
      <c r="X5" s="15"/>
      <c r="Y5" s="15"/>
      <c r="Z5" s="16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405" t="str">
        <f>U11組合せ!C111</f>
        <v>御厨フットボールクラブ</v>
      </c>
      <c r="D7" s="405"/>
      <c r="G7" s="338" t="str">
        <f>U11組合せ!C113</f>
        <v>野原グランディオスＦＣ</v>
      </c>
      <c r="H7" s="338"/>
      <c r="J7" s="4"/>
      <c r="K7" s="338" t="str">
        <f>U11組合せ!C115</f>
        <v>ＦＣあわのレジェンド</v>
      </c>
      <c r="L7" s="338"/>
      <c r="M7" s="4"/>
      <c r="N7" s="4"/>
      <c r="O7" s="424" t="str">
        <f>U11組合せ!C117</f>
        <v>富士見サッカースポーツ少年団</v>
      </c>
      <c r="P7" s="424"/>
      <c r="R7" s="338" t="str">
        <f>U11組合せ!C120</f>
        <v>大谷北ＦＣフォルテ</v>
      </c>
      <c r="S7" s="338"/>
      <c r="U7" s="4"/>
      <c r="V7" s="405" t="str">
        <f>U11組合せ!C122</f>
        <v>ＦＣ中村</v>
      </c>
      <c r="W7" s="405"/>
      <c r="X7" s="4"/>
      <c r="Y7" s="4"/>
      <c r="Z7" s="338" t="str">
        <f>U11組合せ!C124</f>
        <v>ＡＣ　ＥＳＰＡＣＩＯ</v>
      </c>
      <c r="AA7" s="338"/>
    </row>
    <row r="8" spans="1:33" ht="20.100000000000001" customHeight="1">
      <c r="A8" s="1"/>
      <c r="B8" s="4"/>
      <c r="C8" s="405"/>
      <c r="D8" s="405"/>
      <c r="G8" s="338"/>
      <c r="H8" s="338"/>
      <c r="J8" s="4"/>
      <c r="K8" s="338"/>
      <c r="L8" s="338"/>
      <c r="M8" s="4"/>
      <c r="N8" s="4"/>
      <c r="O8" s="424"/>
      <c r="P8" s="424"/>
      <c r="R8" s="338"/>
      <c r="S8" s="338"/>
      <c r="U8" s="4"/>
      <c r="V8" s="405"/>
      <c r="W8" s="405"/>
      <c r="X8" s="4"/>
      <c r="Y8" s="4"/>
      <c r="Z8" s="338"/>
      <c r="AA8" s="338"/>
    </row>
    <row r="9" spans="1:33" ht="20.100000000000001" customHeight="1">
      <c r="A9" s="1"/>
      <c r="B9" s="4"/>
      <c r="C9" s="405"/>
      <c r="D9" s="405"/>
      <c r="G9" s="338"/>
      <c r="H9" s="338"/>
      <c r="J9" s="4"/>
      <c r="K9" s="338"/>
      <c r="L9" s="338"/>
      <c r="M9" s="4"/>
      <c r="N9" s="4"/>
      <c r="O9" s="424"/>
      <c r="P9" s="424"/>
      <c r="R9" s="338"/>
      <c r="S9" s="338"/>
      <c r="U9" s="4"/>
      <c r="V9" s="405"/>
      <c r="W9" s="405"/>
      <c r="X9" s="4"/>
      <c r="Y9" s="4"/>
      <c r="Z9" s="338"/>
      <c r="AA9" s="338"/>
    </row>
    <row r="10" spans="1:33" ht="20.100000000000001" customHeight="1">
      <c r="A10" s="1"/>
      <c r="B10" s="4"/>
      <c r="C10" s="405"/>
      <c r="D10" s="405"/>
      <c r="G10" s="338"/>
      <c r="H10" s="338"/>
      <c r="J10" s="4"/>
      <c r="K10" s="338"/>
      <c r="L10" s="338"/>
      <c r="M10" s="4"/>
      <c r="N10" s="4"/>
      <c r="O10" s="424"/>
      <c r="P10" s="424"/>
      <c r="R10" s="338"/>
      <c r="S10" s="338"/>
      <c r="U10" s="4"/>
      <c r="V10" s="405"/>
      <c r="W10" s="405"/>
      <c r="X10" s="4"/>
      <c r="Y10" s="4"/>
      <c r="Z10" s="338"/>
      <c r="AA10" s="338"/>
    </row>
    <row r="11" spans="1:33" ht="20.100000000000001" customHeight="1">
      <c r="A11" s="1"/>
      <c r="B11" s="4"/>
      <c r="C11" s="405"/>
      <c r="D11" s="405"/>
      <c r="G11" s="338"/>
      <c r="H11" s="338"/>
      <c r="J11" s="4"/>
      <c r="K11" s="338"/>
      <c r="L11" s="338"/>
      <c r="M11" s="4"/>
      <c r="N11" s="4"/>
      <c r="O11" s="424"/>
      <c r="P11" s="424"/>
      <c r="R11" s="338"/>
      <c r="S11" s="338"/>
      <c r="U11" s="4"/>
      <c r="V11" s="405"/>
      <c r="W11" s="405"/>
      <c r="X11" s="4"/>
      <c r="Y11" s="4"/>
      <c r="Z11" s="338"/>
      <c r="AA11" s="338"/>
    </row>
    <row r="12" spans="1:33" ht="20.100000000000001" customHeight="1">
      <c r="A12" s="1"/>
      <c r="B12" s="4"/>
      <c r="C12" s="405"/>
      <c r="D12" s="405"/>
      <c r="G12" s="338"/>
      <c r="H12" s="338"/>
      <c r="J12" s="4"/>
      <c r="K12" s="338"/>
      <c r="L12" s="338"/>
      <c r="M12" s="4"/>
      <c r="N12" s="4"/>
      <c r="O12" s="424"/>
      <c r="P12" s="424"/>
      <c r="R12" s="338"/>
      <c r="S12" s="338"/>
      <c r="U12" s="4"/>
      <c r="V12" s="405"/>
      <c r="W12" s="405"/>
      <c r="X12" s="4"/>
      <c r="Y12" s="4"/>
      <c r="Z12" s="338"/>
      <c r="AA12" s="338"/>
    </row>
    <row r="13" spans="1:33" ht="20.100000000000001" customHeight="1">
      <c r="A13" s="1"/>
      <c r="B13" s="4"/>
      <c r="C13" s="405"/>
      <c r="D13" s="405"/>
      <c r="G13" s="338"/>
      <c r="H13" s="338"/>
      <c r="J13" s="4"/>
      <c r="K13" s="338"/>
      <c r="L13" s="338"/>
      <c r="M13" s="4"/>
      <c r="N13" s="4"/>
      <c r="O13" s="424"/>
      <c r="P13" s="424"/>
      <c r="R13" s="338"/>
      <c r="S13" s="338"/>
      <c r="U13" s="4"/>
      <c r="V13" s="405"/>
      <c r="W13" s="405"/>
      <c r="X13" s="4"/>
      <c r="Y13" s="4"/>
      <c r="Z13" s="338"/>
      <c r="AA13" s="338"/>
    </row>
    <row r="14" spans="1:33" ht="20.100000000000001" customHeight="1">
      <c r="A14" s="1"/>
      <c r="B14" s="4"/>
      <c r="C14" s="405"/>
      <c r="D14" s="405"/>
      <c r="G14" s="338"/>
      <c r="H14" s="338"/>
      <c r="J14" s="4"/>
      <c r="K14" s="338"/>
      <c r="L14" s="338"/>
      <c r="M14" s="4"/>
      <c r="N14" s="4"/>
      <c r="O14" s="424"/>
      <c r="P14" s="424"/>
      <c r="R14" s="338"/>
      <c r="S14" s="338"/>
      <c r="U14" s="4"/>
      <c r="V14" s="405"/>
      <c r="W14" s="405"/>
      <c r="X14" s="4"/>
      <c r="Y14" s="4"/>
      <c r="Z14" s="338"/>
      <c r="AA14" s="338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351" t="str">
        <f>C7</f>
        <v>御厨フットボールクラブ</v>
      </c>
      <c r="H16" s="351"/>
      <c r="I16" s="351"/>
      <c r="J16" s="351"/>
      <c r="K16" s="351"/>
      <c r="L16" s="351"/>
      <c r="M16" s="351"/>
      <c r="N16" s="337">
        <f>P16+P17</f>
        <v>4</v>
      </c>
      <c r="O16" s="349" t="s">
        <v>186</v>
      </c>
      <c r="P16" s="193">
        <v>2</v>
      </c>
      <c r="Q16" s="193" t="s">
        <v>187</v>
      </c>
      <c r="R16" s="193">
        <v>0</v>
      </c>
      <c r="S16" s="349" t="s">
        <v>188</v>
      </c>
      <c r="T16" s="337">
        <f>R16+R17</f>
        <v>0</v>
      </c>
      <c r="U16" s="345" t="str">
        <f>G7</f>
        <v>野原グランディオスＦＣ</v>
      </c>
      <c r="V16" s="345"/>
      <c r="W16" s="345"/>
      <c r="X16" s="345"/>
      <c r="Y16" s="345"/>
      <c r="Z16" s="345"/>
      <c r="AA16" s="345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351"/>
      <c r="H17" s="351"/>
      <c r="I17" s="351"/>
      <c r="J17" s="351"/>
      <c r="K17" s="351"/>
      <c r="L17" s="351"/>
      <c r="M17" s="351"/>
      <c r="N17" s="337"/>
      <c r="O17" s="349"/>
      <c r="P17" s="193">
        <v>2</v>
      </c>
      <c r="Q17" s="193" t="s">
        <v>187</v>
      </c>
      <c r="R17" s="193">
        <v>0</v>
      </c>
      <c r="S17" s="349"/>
      <c r="T17" s="337"/>
      <c r="U17" s="345"/>
      <c r="V17" s="345"/>
      <c r="W17" s="345"/>
      <c r="X17" s="345"/>
      <c r="Y17" s="345"/>
      <c r="Z17" s="345"/>
      <c r="AA17" s="345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45" t="str">
        <f>K7</f>
        <v>ＦＣあわのレジェンド</v>
      </c>
      <c r="H18" s="345"/>
      <c r="I18" s="345"/>
      <c r="J18" s="345"/>
      <c r="K18" s="345"/>
      <c r="L18" s="345"/>
      <c r="M18" s="345"/>
      <c r="N18" s="337">
        <f>P18+P19</f>
        <v>0</v>
      </c>
      <c r="O18" s="349" t="s">
        <v>186</v>
      </c>
      <c r="P18" s="193"/>
      <c r="Q18" s="193" t="s">
        <v>187</v>
      </c>
      <c r="R18" s="193"/>
      <c r="S18" s="349" t="s">
        <v>188</v>
      </c>
      <c r="T18" s="337">
        <v>3</v>
      </c>
      <c r="U18" s="413" t="str">
        <f>O7</f>
        <v>富士見サッカースポーツ少年団</v>
      </c>
      <c r="V18" s="413"/>
      <c r="W18" s="413"/>
      <c r="X18" s="413"/>
      <c r="Y18" s="413"/>
      <c r="Z18" s="413"/>
      <c r="AA18" s="413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45"/>
      <c r="H19" s="345"/>
      <c r="I19" s="345"/>
      <c r="J19" s="345"/>
      <c r="K19" s="345"/>
      <c r="L19" s="345"/>
      <c r="M19" s="345"/>
      <c r="N19" s="337"/>
      <c r="O19" s="349"/>
      <c r="P19" s="193"/>
      <c r="Q19" s="193" t="s">
        <v>187</v>
      </c>
      <c r="R19" s="193"/>
      <c r="S19" s="349"/>
      <c r="T19" s="337"/>
      <c r="U19" s="413"/>
      <c r="V19" s="413"/>
      <c r="W19" s="413"/>
      <c r="X19" s="413"/>
      <c r="Y19" s="413"/>
      <c r="Z19" s="413"/>
      <c r="AA19" s="413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193"/>
      <c r="D20" s="197"/>
      <c r="E20" s="197"/>
      <c r="F20" s="197"/>
      <c r="G20" s="425" t="s">
        <v>642</v>
      </c>
      <c r="H20" s="425"/>
      <c r="I20" s="425"/>
      <c r="J20" s="425"/>
      <c r="K20" s="425"/>
      <c r="L20" s="425"/>
      <c r="M20" s="425"/>
      <c r="N20" s="193"/>
      <c r="O20" s="196"/>
      <c r="P20" s="193"/>
      <c r="Q20" s="193"/>
      <c r="R20" s="193"/>
      <c r="S20" s="196"/>
      <c r="T20" s="193"/>
      <c r="U20" s="195"/>
      <c r="V20" s="195"/>
      <c r="W20" s="195"/>
      <c r="X20" s="195"/>
      <c r="Y20" s="195"/>
      <c r="Z20" s="195"/>
      <c r="AA20" s="195"/>
      <c r="AB20" s="199"/>
      <c r="AC20" s="191"/>
      <c r="AD20" s="191"/>
      <c r="AE20" s="191"/>
      <c r="AF20" s="191"/>
      <c r="AG20" s="198"/>
    </row>
    <row r="21" spans="1:33" ht="18" customHeight="1">
      <c r="A21" s="1"/>
      <c r="C21" s="337" t="s">
        <v>3</v>
      </c>
      <c r="D21" s="350">
        <v>0.43055555555555558</v>
      </c>
      <c r="E21" s="350"/>
      <c r="F21" s="350"/>
      <c r="G21" s="345" t="str">
        <f>R7</f>
        <v>大谷北ＦＣフォルテ</v>
      </c>
      <c r="H21" s="345"/>
      <c r="I21" s="345"/>
      <c r="J21" s="345"/>
      <c r="K21" s="345"/>
      <c r="L21" s="345"/>
      <c r="M21" s="345"/>
      <c r="N21" s="337">
        <f>P21+P22</f>
        <v>1</v>
      </c>
      <c r="O21" s="349" t="s">
        <v>186</v>
      </c>
      <c r="P21" s="193">
        <v>0</v>
      </c>
      <c r="Q21" s="193" t="s">
        <v>187</v>
      </c>
      <c r="R21" s="193">
        <v>2</v>
      </c>
      <c r="S21" s="349" t="s">
        <v>188</v>
      </c>
      <c r="T21" s="337">
        <f>R21+R22</f>
        <v>3</v>
      </c>
      <c r="U21" s="351" t="str">
        <f>V7</f>
        <v>ＦＣ中村</v>
      </c>
      <c r="V21" s="351"/>
      <c r="W21" s="351"/>
      <c r="X21" s="351"/>
      <c r="Y21" s="351"/>
      <c r="Z21" s="351"/>
      <c r="AA21" s="351"/>
      <c r="AB21" s="340"/>
      <c r="AC21" s="341" t="s">
        <v>206</v>
      </c>
      <c r="AD21" s="341" t="s">
        <v>207</v>
      </c>
      <c r="AE21" s="341" t="s">
        <v>208</v>
      </c>
      <c r="AF21" s="341">
        <v>4</v>
      </c>
      <c r="AG21" s="347"/>
    </row>
    <row r="22" spans="1:33" ht="18" customHeight="1">
      <c r="A22" s="1"/>
      <c r="C22" s="337"/>
      <c r="D22" s="350"/>
      <c r="E22" s="350"/>
      <c r="F22" s="350"/>
      <c r="G22" s="345"/>
      <c r="H22" s="345"/>
      <c r="I22" s="345"/>
      <c r="J22" s="345"/>
      <c r="K22" s="345"/>
      <c r="L22" s="345"/>
      <c r="M22" s="345"/>
      <c r="N22" s="337"/>
      <c r="O22" s="349"/>
      <c r="P22" s="193">
        <v>1</v>
      </c>
      <c r="Q22" s="193" t="s">
        <v>187</v>
      </c>
      <c r="R22" s="193">
        <v>1</v>
      </c>
      <c r="S22" s="349"/>
      <c r="T22" s="337"/>
      <c r="U22" s="351"/>
      <c r="V22" s="351"/>
      <c r="W22" s="351"/>
      <c r="X22" s="351"/>
      <c r="Y22" s="351"/>
      <c r="Z22" s="351"/>
      <c r="AA22" s="351"/>
      <c r="AB22" s="340"/>
      <c r="AC22" s="341"/>
      <c r="AD22" s="341"/>
      <c r="AE22" s="341"/>
      <c r="AF22" s="341"/>
      <c r="AG22" s="347"/>
    </row>
    <row r="23" spans="1:33" ht="18" customHeight="1">
      <c r="A23" s="1"/>
      <c r="C23" s="337" t="s">
        <v>4</v>
      </c>
      <c r="D23" s="350">
        <v>0.45833333333333331</v>
      </c>
      <c r="E23" s="350"/>
      <c r="F23" s="350"/>
      <c r="G23" s="351" t="str">
        <f>C7</f>
        <v>御厨フットボールクラブ</v>
      </c>
      <c r="H23" s="351"/>
      <c r="I23" s="351"/>
      <c r="J23" s="351"/>
      <c r="K23" s="351"/>
      <c r="L23" s="351"/>
      <c r="M23" s="351"/>
      <c r="N23" s="337">
        <v>3</v>
      </c>
      <c r="O23" s="349" t="s">
        <v>186</v>
      </c>
      <c r="P23" s="193"/>
      <c r="Q23" s="193" t="s">
        <v>187</v>
      </c>
      <c r="R23" s="193"/>
      <c r="S23" s="349" t="s">
        <v>188</v>
      </c>
      <c r="T23" s="337">
        <f>R23+R24</f>
        <v>0</v>
      </c>
      <c r="U23" s="345" t="str">
        <f>K7</f>
        <v>ＦＣあわのレジェンド</v>
      </c>
      <c r="V23" s="345"/>
      <c r="W23" s="345"/>
      <c r="X23" s="345"/>
      <c r="Y23" s="345"/>
      <c r="Z23" s="345"/>
      <c r="AA23" s="345"/>
      <c r="AB23" s="340"/>
      <c r="AC23" s="342" t="s">
        <v>204</v>
      </c>
      <c r="AD23" s="342" t="s">
        <v>202</v>
      </c>
      <c r="AE23" s="342" t="s">
        <v>203</v>
      </c>
      <c r="AF23" s="342">
        <v>7</v>
      </c>
      <c r="AG23" s="347"/>
    </row>
    <row r="24" spans="1:33" ht="18" customHeight="1">
      <c r="A24" s="1"/>
      <c r="C24" s="337"/>
      <c r="D24" s="350"/>
      <c r="E24" s="350"/>
      <c r="F24" s="350"/>
      <c r="G24" s="351"/>
      <c r="H24" s="351"/>
      <c r="I24" s="351"/>
      <c r="J24" s="351"/>
      <c r="K24" s="351"/>
      <c r="L24" s="351"/>
      <c r="M24" s="351"/>
      <c r="N24" s="337"/>
      <c r="O24" s="349"/>
      <c r="P24" s="193"/>
      <c r="Q24" s="193" t="s">
        <v>187</v>
      </c>
      <c r="R24" s="193"/>
      <c r="S24" s="349"/>
      <c r="T24" s="337"/>
      <c r="U24" s="345"/>
      <c r="V24" s="345"/>
      <c r="W24" s="345"/>
      <c r="X24" s="345"/>
      <c r="Y24" s="345"/>
      <c r="Z24" s="345"/>
      <c r="AA24" s="345"/>
      <c r="AB24" s="340"/>
      <c r="AC24" s="342"/>
      <c r="AD24" s="342"/>
      <c r="AE24" s="342"/>
      <c r="AF24" s="342"/>
      <c r="AG24" s="347"/>
    </row>
    <row r="25" spans="1:33" ht="18" customHeight="1">
      <c r="A25" s="1"/>
      <c r="C25" s="193"/>
      <c r="D25" s="197"/>
      <c r="E25" s="197"/>
      <c r="F25" s="197"/>
      <c r="G25" s="195"/>
      <c r="H25" s="195"/>
      <c r="I25" s="195"/>
      <c r="J25" s="195"/>
      <c r="K25" s="195"/>
      <c r="L25" s="195"/>
      <c r="M25" s="195"/>
      <c r="N25" s="193"/>
      <c r="O25" s="196"/>
      <c r="P25" s="193"/>
      <c r="Q25" s="193"/>
      <c r="R25" s="193"/>
      <c r="S25" s="196"/>
      <c r="T25" s="193"/>
      <c r="U25" s="425" t="s">
        <v>642</v>
      </c>
      <c r="V25" s="425"/>
      <c r="W25" s="425"/>
      <c r="X25" s="425"/>
      <c r="Y25" s="425"/>
      <c r="Z25" s="425"/>
      <c r="AA25" s="425"/>
      <c r="AB25" s="199"/>
      <c r="AC25" s="191"/>
      <c r="AD25" s="191"/>
      <c r="AE25" s="191"/>
      <c r="AF25" s="191"/>
      <c r="AG25" s="198"/>
    </row>
    <row r="26" spans="1:33" ht="18" customHeight="1">
      <c r="A26" s="1"/>
      <c r="C26" s="337" t="s">
        <v>5</v>
      </c>
      <c r="D26" s="350">
        <v>0.4861111111111111</v>
      </c>
      <c r="E26" s="350"/>
      <c r="F26" s="350"/>
      <c r="G26" s="351" t="str">
        <f>G7</f>
        <v>野原グランディオスＦＣ</v>
      </c>
      <c r="H26" s="351"/>
      <c r="I26" s="351"/>
      <c r="J26" s="351"/>
      <c r="K26" s="351"/>
      <c r="L26" s="351"/>
      <c r="M26" s="351"/>
      <c r="N26" s="337">
        <f>P26+P27</f>
        <v>4</v>
      </c>
      <c r="O26" s="349" t="s">
        <v>186</v>
      </c>
      <c r="P26" s="193">
        <v>0</v>
      </c>
      <c r="Q26" s="193" t="s">
        <v>187</v>
      </c>
      <c r="R26" s="193">
        <v>0</v>
      </c>
      <c r="S26" s="349" t="s">
        <v>188</v>
      </c>
      <c r="T26" s="337">
        <f>R26+R27</f>
        <v>0</v>
      </c>
      <c r="U26" s="420" t="str">
        <f>O7</f>
        <v>富士見サッカースポーツ少年団</v>
      </c>
      <c r="V26" s="420"/>
      <c r="W26" s="420"/>
      <c r="X26" s="420"/>
      <c r="Y26" s="420"/>
      <c r="Z26" s="420"/>
      <c r="AA26" s="420"/>
      <c r="AB26" s="340"/>
      <c r="AC26" s="342" t="s">
        <v>202</v>
      </c>
      <c r="AD26" s="342" t="s">
        <v>203</v>
      </c>
      <c r="AE26" s="342" t="s">
        <v>204</v>
      </c>
      <c r="AF26" s="342">
        <v>5</v>
      </c>
      <c r="AG26" s="347"/>
    </row>
    <row r="27" spans="1:33" ht="18" customHeight="1">
      <c r="A27" s="1"/>
      <c r="C27" s="337"/>
      <c r="D27" s="350"/>
      <c r="E27" s="350"/>
      <c r="F27" s="350"/>
      <c r="G27" s="351"/>
      <c r="H27" s="351"/>
      <c r="I27" s="351"/>
      <c r="J27" s="351"/>
      <c r="K27" s="351"/>
      <c r="L27" s="351"/>
      <c r="M27" s="351"/>
      <c r="N27" s="337"/>
      <c r="O27" s="349"/>
      <c r="P27" s="193">
        <v>4</v>
      </c>
      <c r="Q27" s="193" t="s">
        <v>187</v>
      </c>
      <c r="R27" s="193">
        <v>0</v>
      </c>
      <c r="S27" s="349"/>
      <c r="T27" s="337"/>
      <c r="U27" s="420"/>
      <c r="V27" s="420"/>
      <c r="W27" s="420"/>
      <c r="X27" s="420"/>
      <c r="Y27" s="420"/>
      <c r="Z27" s="420"/>
      <c r="AA27" s="420"/>
      <c r="AB27" s="340"/>
      <c r="AC27" s="342"/>
      <c r="AD27" s="342"/>
      <c r="AE27" s="342"/>
      <c r="AF27" s="342"/>
      <c r="AG27" s="347"/>
    </row>
    <row r="28" spans="1:33" ht="18" customHeight="1">
      <c r="C28" s="337" t="s">
        <v>0</v>
      </c>
      <c r="D28" s="350">
        <v>0.51388888888888895</v>
      </c>
      <c r="E28" s="350"/>
      <c r="F28" s="350"/>
      <c r="G28" s="351" t="str">
        <f>R7</f>
        <v>大谷北ＦＣフォルテ</v>
      </c>
      <c r="H28" s="351"/>
      <c r="I28" s="351"/>
      <c r="J28" s="351"/>
      <c r="K28" s="351"/>
      <c r="L28" s="351"/>
      <c r="M28" s="351"/>
      <c r="N28" s="337">
        <f>P28+P29</f>
        <v>2</v>
      </c>
      <c r="O28" s="349" t="s">
        <v>186</v>
      </c>
      <c r="P28" s="193">
        <v>1</v>
      </c>
      <c r="Q28" s="193" t="s">
        <v>187</v>
      </c>
      <c r="R28" s="193">
        <v>0</v>
      </c>
      <c r="S28" s="349" t="s">
        <v>188</v>
      </c>
      <c r="T28" s="337">
        <f>R28+R29</f>
        <v>0</v>
      </c>
      <c r="U28" s="345" t="str">
        <f>Z7</f>
        <v>ＡＣ　ＥＳＰＡＣＩＯ</v>
      </c>
      <c r="V28" s="345"/>
      <c r="W28" s="345"/>
      <c r="X28" s="345"/>
      <c r="Y28" s="345"/>
      <c r="Z28" s="345"/>
      <c r="AA28" s="345"/>
      <c r="AB28" s="340"/>
      <c r="AC28" s="341" t="s">
        <v>207</v>
      </c>
      <c r="AD28" s="341" t="s">
        <v>208</v>
      </c>
      <c r="AE28" s="341" t="s">
        <v>209</v>
      </c>
      <c r="AF28" s="341">
        <v>1</v>
      </c>
      <c r="AG28" s="347"/>
    </row>
    <row r="29" spans="1:33" ht="18" customHeight="1">
      <c r="C29" s="337"/>
      <c r="D29" s="350"/>
      <c r="E29" s="350"/>
      <c r="F29" s="350"/>
      <c r="G29" s="351"/>
      <c r="H29" s="351"/>
      <c r="I29" s="351"/>
      <c r="J29" s="351"/>
      <c r="K29" s="351"/>
      <c r="L29" s="351"/>
      <c r="M29" s="351"/>
      <c r="N29" s="337"/>
      <c r="O29" s="349"/>
      <c r="P29" s="193">
        <v>1</v>
      </c>
      <c r="Q29" s="193" t="s">
        <v>187</v>
      </c>
      <c r="R29" s="193">
        <v>0</v>
      </c>
      <c r="S29" s="349"/>
      <c r="T29" s="337"/>
      <c r="U29" s="345"/>
      <c r="V29" s="345"/>
      <c r="W29" s="345"/>
      <c r="X29" s="345"/>
      <c r="Y29" s="345"/>
      <c r="Z29" s="345"/>
      <c r="AA29" s="345"/>
      <c r="AB29" s="340"/>
      <c r="AC29" s="341"/>
      <c r="AD29" s="341"/>
      <c r="AE29" s="341"/>
      <c r="AF29" s="341"/>
      <c r="AG29" s="347"/>
    </row>
    <row r="30" spans="1:33" ht="18" customHeight="1">
      <c r="A30" s="1"/>
      <c r="C30" s="337" t="s">
        <v>189</v>
      </c>
      <c r="D30" s="350">
        <v>0.54166666666666663</v>
      </c>
      <c r="E30" s="350"/>
      <c r="F30" s="350"/>
      <c r="G30" s="351" t="str">
        <f>C7</f>
        <v>御厨フットボールクラブ</v>
      </c>
      <c r="H30" s="351"/>
      <c r="I30" s="351"/>
      <c r="J30" s="351"/>
      <c r="K30" s="351"/>
      <c r="L30" s="351"/>
      <c r="M30" s="351"/>
      <c r="N30" s="337">
        <f>P30+P31</f>
        <v>9</v>
      </c>
      <c r="O30" s="349" t="s">
        <v>186</v>
      </c>
      <c r="P30" s="193">
        <v>5</v>
      </c>
      <c r="Q30" s="193" t="s">
        <v>187</v>
      </c>
      <c r="R30" s="193">
        <v>0</v>
      </c>
      <c r="S30" s="349" t="s">
        <v>188</v>
      </c>
      <c r="T30" s="337">
        <f>R30+R31</f>
        <v>0</v>
      </c>
      <c r="U30" s="420" t="str">
        <f>O7</f>
        <v>富士見サッカースポーツ少年団</v>
      </c>
      <c r="V30" s="420"/>
      <c r="W30" s="420"/>
      <c r="X30" s="420"/>
      <c r="Y30" s="420"/>
      <c r="Z30" s="420"/>
      <c r="AA30" s="420"/>
      <c r="AB30" s="340"/>
      <c r="AC30" s="342" t="s">
        <v>203</v>
      </c>
      <c r="AD30" s="342" t="s">
        <v>204</v>
      </c>
      <c r="AE30" s="342" t="s">
        <v>202</v>
      </c>
      <c r="AF30" s="342">
        <v>6</v>
      </c>
      <c r="AG30" s="347"/>
    </row>
    <row r="31" spans="1:33" ht="18" customHeight="1">
      <c r="A31" s="1"/>
      <c r="C31" s="337"/>
      <c r="D31" s="350"/>
      <c r="E31" s="350"/>
      <c r="F31" s="350"/>
      <c r="G31" s="351"/>
      <c r="H31" s="351"/>
      <c r="I31" s="351"/>
      <c r="J31" s="351"/>
      <c r="K31" s="351"/>
      <c r="L31" s="351"/>
      <c r="M31" s="351"/>
      <c r="N31" s="337"/>
      <c r="O31" s="349"/>
      <c r="P31" s="193">
        <v>4</v>
      </c>
      <c r="Q31" s="193" t="s">
        <v>187</v>
      </c>
      <c r="R31" s="193">
        <v>0</v>
      </c>
      <c r="S31" s="349"/>
      <c r="T31" s="337"/>
      <c r="U31" s="420"/>
      <c r="V31" s="420"/>
      <c r="W31" s="420"/>
      <c r="X31" s="420"/>
      <c r="Y31" s="420"/>
      <c r="Z31" s="420"/>
      <c r="AA31" s="420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190</v>
      </c>
      <c r="D32" s="350">
        <v>0.56944444444444442</v>
      </c>
      <c r="E32" s="350"/>
      <c r="F32" s="350"/>
      <c r="G32" s="351" t="str">
        <f>G7</f>
        <v>野原グランディオスＦＣ</v>
      </c>
      <c r="H32" s="351"/>
      <c r="I32" s="351"/>
      <c r="J32" s="351"/>
      <c r="K32" s="351"/>
      <c r="L32" s="351"/>
      <c r="M32" s="351"/>
      <c r="N32" s="337">
        <v>3</v>
      </c>
      <c r="O32" s="349" t="s">
        <v>186</v>
      </c>
      <c r="P32" s="193"/>
      <c r="Q32" s="193" t="s">
        <v>187</v>
      </c>
      <c r="R32" s="193"/>
      <c r="S32" s="349" t="s">
        <v>188</v>
      </c>
      <c r="T32" s="337">
        <f>R32+R33</f>
        <v>0</v>
      </c>
      <c r="U32" s="345" t="str">
        <f>K7</f>
        <v>ＦＣあわのレジェンド</v>
      </c>
      <c r="V32" s="345"/>
      <c r="W32" s="345"/>
      <c r="X32" s="345"/>
      <c r="Y32" s="345"/>
      <c r="Z32" s="345"/>
      <c r="AA32" s="345"/>
      <c r="AB32" s="340"/>
      <c r="AC32" s="342" t="s">
        <v>204</v>
      </c>
      <c r="AD32" s="342" t="s">
        <v>202</v>
      </c>
      <c r="AE32" s="342" t="s">
        <v>203</v>
      </c>
      <c r="AF32" s="342">
        <v>7</v>
      </c>
      <c r="AG32" s="347"/>
    </row>
    <row r="33" spans="1:33" ht="18" customHeight="1">
      <c r="A33" s="1"/>
      <c r="C33" s="337"/>
      <c r="D33" s="350"/>
      <c r="E33" s="350"/>
      <c r="F33" s="350"/>
      <c r="G33" s="351"/>
      <c r="H33" s="351"/>
      <c r="I33" s="351"/>
      <c r="J33" s="351"/>
      <c r="K33" s="351"/>
      <c r="L33" s="351"/>
      <c r="M33" s="351"/>
      <c r="N33" s="337"/>
      <c r="O33" s="349"/>
      <c r="P33" s="193"/>
      <c r="Q33" s="193" t="s">
        <v>187</v>
      </c>
      <c r="R33" s="193"/>
      <c r="S33" s="349"/>
      <c r="T33" s="337"/>
      <c r="U33" s="345"/>
      <c r="V33" s="345"/>
      <c r="W33" s="345"/>
      <c r="X33" s="345"/>
      <c r="Y33" s="345"/>
      <c r="Z33" s="345"/>
      <c r="AA33" s="345"/>
      <c r="AB33" s="340"/>
      <c r="AC33" s="342"/>
      <c r="AD33" s="342"/>
      <c r="AE33" s="342"/>
      <c r="AF33" s="342"/>
      <c r="AG33" s="347"/>
    </row>
    <row r="34" spans="1:33" ht="18" customHeight="1">
      <c r="A34" s="1"/>
      <c r="C34" s="193"/>
      <c r="D34" s="197"/>
      <c r="E34" s="197"/>
      <c r="F34" s="197"/>
      <c r="G34" s="195"/>
      <c r="H34" s="195"/>
      <c r="I34" s="195"/>
      <c r="J34" s="195"/>
      <c r="K34" s="195"/>
      <c r="L34" s="195"/>
      <c r="M34" s="195"/>
      <c r="N34" s="193"/>
      <c r="O34" s="196"/>
      <c r="P34" s="193"/>
      <c r="Q34" s="193"/>
      <c r="R34" s="193"/>
      <c r="S34" s="196"/>
      <c r="T34" s="193"/>
      <c r="U34" s="425" t="s">
        <v>642</v>
      </c>
      <c r="V34" s="425"/>
      <c r="W34" s="425"/>
      <c r="X34" s="425"/>
      <c r="Y34" s="425"/>
      <c r="Z34" s="425"/>
      <c r="AA34" s="425"/>
      <c r="AB34" s="199"/>
      <c r="AC34" s="191"/>
      <c r="AD34" s="191"/>
      <c r="AE34" s="191"/>
      <c r="AF34" s="191"/>
      <c r="AG34" s="198"/>
    </row>
    <row r="35" spans="1:33" ht="18" customHeight="1">
      <c r="A35" s="1"/>
      <c r="C35" s="337" t="s">
        <v>191</v>
      </c>
      <c r="D35" s="350">
        <v>0.59722222222222221</v>
      </c>
      <c r="E35" s="350"/>
      <c r="F35" s="350"/>
      <c r="G35" s="351" t="str">
        <f>V7</f>
        <v>ＦＣ中村</v>
      </c>
      <c r="H35" s="351"/>
      <c r="I35" s="351"/>
      <c r="J35" s="351"/>
      <c r="K35" s="351"/>
      <c r="L35" s="351"/>
      <c r="M35" s="351"/>
      <c r="N35" s="337">
        <f>P35+P36</f>
        <v>6</v>
      </c>
      <c r="O35" s="349" t="s">
        <v>186</v>
      </c>
      <c r="P35" s="193">
        <v>4</v>
      </c>
      <c r="Q35" s="193" t="s">
        <v>187</v>
      </c>
      <c r="R35" s="193">
        <v>0</v>
      </c>
      <c r="S35" s="349" t="s">
        <v>188</v>
      </c>
      <c r="T35" s="337">
        <f>R35+R36</f>
        <v>0</v>
      </c>
      <c r="U35" s="345" t="str">
        <f>Z7</f>
        <v>ＡＣ　ＥＳＰＡＣＩＯ</v>
      </c>
      <c r="V35" s="345"/>
      <c r="W35" s="345"/>
      <c r="X35" s="345"/>
      <c r="Y35" s="345"/>
      <c r="Z35" s="345"/>
      <c r="AA35" s="345"/>
      <c r="AB35" s="340"/>
      <c r="AC35" s="341" t="s">
        <v>208</v>
      </c>
      <c r="AD35" s="341" t="s">
        <v>209</v>
      </c>
      <c r="AE35" s="341" t="s">
        <v>206</v>
      </c>
      <c r="AF35" s="341">
        <v>2</v>
      </c>
      <c r="AG35" s="347"/>
    </row>
    <row r="36" spans="1:33" ht="18" customHeight="1">
      <c r="A36" s="1"/>
      <c r="C36" s="337"/>
      <c r="D36" s="350"/>
      <c r="E36" s="350"/>
      <c r="F36" s="350"/>
      <c r="G36" s="351"/>
      <c r="H36" s="351"/>
      <c r="I36" s="351"/>
      <c r="J36" s="351"/>
      <c r="K36" s="351"/>
      <c r="L36" s="351"/>
      <c r="M36" s="351"/>
      <c r="N36" s="337"/>
      <c r="O36" s="349"/>
      <c r="P36" s="193">
        <v>2</v>
      </c>
      <c r="Q36" s="193" t="s">
        <v>187</v>
      </c>
      <c r="R36" s="193">
        <v>0</v>
      </c>
      <c r="S36" s="349"/>
      <c r="T36" s="337"/>
      <c r="U36" s="345"/>
      <c r="V36" s="345"/>
      <c r="W36" s="345"/>
      <c r="X36" s="345"/>
      <c r="Y36" s="345"/>
      <c r="Z36" s="345"/>
      <c r="AA36" s="345"/>
      <c r="AB36" s="340"/>
      <c r="AC36" s="341"/>
      <c r="AD36" s="341"/>
      <c r="AE36" s="341"/>
      <c r="AF36" s="341"/>
      <c r="AG36" s="347"/>
    </row>
    <row r="37" spans="1:33" ht="6.75" customHeight="1">
      <c r="A37" s="1"/>
      <c r="C37" s="20"/>
      <c r="D37" s="66"/>
      <c r="E37" s="66"/>
      <c r="F37" s="66"/>
      <c r="G37" s="101"/>
      <c r="H37" s="101"/>
      <c r="I37" s="101"/>
      <c r="J37" s="101"/>
      <c r="K37" s="101"/>
      <c r="L37" s="101"/>
      <c r="M37" s="101"/>
      <c r="N37" s="120"/>
      <c r="O37" s="149"/>
      <c r="P37" s="45"/>
      <c r="Q37" s="20"/>
      <c r="R37" s="137"/>
      <c r="S37" s="149"/>
      <c r="T37" s="120"/>
      <c r="U37" s="101"/>
      <c r="V37" s="101"/>
      <c r="W37" s="101"/>
      <c r="X37" s="101"/>
      <c r="Y37" s="101"/>
      <c r="Z37" s="101"/>
      <c r="AA37" s="101"/>
      <c r="AB37" s="59"/>
      <c r="AC37" s="20"/>
      <c r="AD37" s="59"/>
      <c r="AE37" s="59"/>
      <c r="AF37" s="59"/>
      <c r="AG37" s="59"/>
    </row>
    <row r="38" spans="1:33" ht="19.5" customHeight="1">
      <c r="A38" s="1"/>
      <c r="B38" s="343" t="str">
        <f>I3</f>
        <v>G</v>
      </c>
      <c r="C38" s="343"/>
      <c r="D38" s="343"/>
      <c r="E38" s="343"/>
      <c r="F38" s="411" t="str">
        <f>C7</f>
        <v>御厨フットボールクラブ</v>
      </c>
      <c r="G38" s="411"/>
      <c r="H38" s="422" t="str">
        <f>G7</f>
        <v>野原グランディオスＦＣ</v>
      </c>
      <c r="I38" s="422"/>
      <c r="J38" s="421" t="str">
        <f>K7</f>
        <v>ＦＣあわのレジェンド</v>
      </c>
      <c r="K38" s="421"/>
      <c r="L38" s="411" t="str">
        <f>O7</f>
        <v>富士見サッカースポーツ少年団</v>
      </c>
      <c r="M38" s="411"/>
      <c r="N38" s="335" t="s">
        <v>192</v>
      </c>
      <c r="O38" s="335" t="s">
        <v>193</v>
      </c>
      <c r="P38" s="335" t="s">
        <v>194</v>
      </c>
      <c r="Q38" s="17"/>
      <c r="R38" s="343" t="str">
        <f>V3</f>
        <v>GG</v>
      </c>
      <c r="S38" s="343"/>
      <c r="T38" s="343"/>
      <c r="U38" s="343"/>
      <c r="V38" s="421" t="str">
        <f>R7</f>
        <v>大谷北ＦＣフォルテ</v>
      </c>
      <c r="W38" s="421"/>
      <c r="X38" s="336" t="str">
        <f>V7</f>
        <v>ＦＣ中村</v>
      </c>
      <c r="Y38" s="336"/>
      <c r="Z38" s="336" t="str">
        <f>Z7</f>
        <v>ＡＣ　ＥＳＰＡＣＩＯ</v>
      </c>
      <c r="AA38" s="336"/>
      <c r="AB38" s="335" t="s">
        <v>192</v>
      </c>
      <c r="AC38" s="335" t="s">
        <v>193</v>
      </c>
      <c r="AD38" s="335" t="s">
        <v>194</v>
      </c>
    </row>
    <row r="39" spans="1:33" ht="20.100000000000001" customHeight="1">
      <c r="B39" s="343"/>
      <c r="C39" s="343"/>
      <c r="D39" s="343"/>
      <c r="E39" s="343"/>
      <c r="F39" s="411"/>
      <c r="G39" s="411"/>
      <c r="H39" s="422"/>
      <c r="I39" s="422"/>
      <c r="J39" s="421"/>
      <c r="K39" s="421"/>
      <c r="L39" s="411"/>
      <c r="M39" s="411"/>
      <c r="N39" s="335"/>
      <c r="O39" s="335"/>
      <c r="P39" s="335"/>
      <c r="Q39" s="17"/>
      <c r="R39" s="343"/>
      <c r="S39" s="343"/>
      <c r="T39" s="343"/>
      <c r="U39" s="343"/>
      <c r="V39" s="421"/>
      <c r="W39" s="421"/>
      <c r="X39" s="336"/>
      <c r="Y39" s="336"/>
      <c r="Z39" s="336"/>
      <c r="AA39" s="336"/>
      <c r="AB39" s="335"/>
      <c r="AC39" s="335"/>
      <c r="AD39" s="335"/>
    </row>
    <row r="40" spans="1:33" ht="20.100000000000001" customHeight="1">
      <c r="B40" s="408" t="str">
        <f>C7</f>
        <v>御厨フットボールクラブ</v>
      </c>
      <c r="C40" s="408"/>
      <c r="D40" s="408"/>
      <c r="E40" s="408"/>
      <c r="F40" s="203"/>
      <c r="G40" s="204"/>
      <c r="H40" s="194">
        <f>N16</f>
        <v>4</v>
      </c>
      <c r="I40" s="194">
        <f>T16</f>
        <v>0</v>
      </c>
      <c r="J40" s="194">
        <f>N23</f>
        <v>3</v>
      </c>
      <c r="K40" s="194">
        <f>T23</f>
        <v>0</v>
      </c>
      <c r="L40" s="194">
        <f>N30</f>
        <v>9</v>
      </c>
      <c r="M40" s="194">
        <f>T30</f>
        <v>0</v>
      </c>
      <c r="N40" s="344">
        <f>COUNTIF(F41:M41,"○")*3+COUNTIF(F41:M41,"△")</f>
        <v>9</v>
      </c>
      <c r="O40" s="343">
        <f>F40-G40+H40-I40+J40-K40+L40-M40</f>
        <v>16</v>
      </c>
      <c r="P40" s="344">
        <v>1</v>
      </c>
      <c r="Q40" s="17"/>
      <c r="R40" s="407" t="str">
        <f>R7</f>
        <v>大谷北ＦＣフォルテ</v>
      </c>
      <c r="S40" s="407"/>
      <c r="T40" s="407"/>
      <c r="U40" s="407"/>
      <c r="V40" s="203"/>
      <c r="W40" s="204"/>
      <c r="X40" s="194">
        <f>N21</f>
        <v>1</v>
      </c>
      <c r="Y40" s="194">
        <f>T21</f>
        <v>3</v>
      </c>
      <c r="Z40" s="194">
        <f>N28</f>
        <v>2</v>
      </c>
      <c r="AA40" s="194">
        <f>T28</f>
        <v>0</v>
      </c>
      <c r="AB40" s="344">
        <f>COUNTIF(V41:AA41,"○")*3+COUNTIF(V41:AA41,"△")</f>
        <v>3</v>
      </c>
      <c r="AC40" s="343">
        <f>V40-W40+X40-Y40+Z40-AA40</f>
        <v>0</v>
      </c>
      <c r="AD40" s="344">
        <v>2</v>
      </c>
    </row>
    <row r="41" spans="1:33" ht="20.100000000000001" customHeight="1">
      <c r="B41" s="408"/>
      <c r="C41" s="408"/>
      <c r="D41" s="408"/>
      <c r="E41" s="408"/>
      <c r="F41" s="205"/>
      <c r="G41" s="206"/>
      <c r="H41" s="343" t="str">
        <f>IF(H40&gt;I40,"○",IF(H40&lt;I40,"×",IF(H40=I40,"△")))</f>
        <v>○</v>
      </c>
      <c r="I41" s="343"/>
      <c r="J41" s="343" t="str">
        <f t="shared" ref="J41" si="0">IF(J40&gt;K40,"○",IF(J40&lt;K40,"×",IF(J40=K40,"△")))</f>
        <v>○</v>
      </c>
      <c r="K41" s="343"/>
      <c r="L41" s="343" t="str">
        <f t="shared" ref="L41" si="1">IF(L40&gt;M40,"○",IF(L40&lt;M40,"×",IF(L40=M40,"△")))</f>
        <v>○</v>
      </c>
      <c r="M41" s="343"/>
      <c r="N41" s="344"/>
      <c r="O41" s="343"/>
      <c r="P41" s="344"/>
      <c r="Q41" s="17"/>
      <c r="R41" s="407"/>
      <c r="S41" s="407"/>
      <c r="T41" s="407"/>
      <c r="U41" s="407"/>
      <c r="V41" s="205"/>
      <c r="W41" s="206"/>
      <c r="X41" s="343" t="str">
        <f>IF(X40&gt;Y40,"○",IF(X40&lt;Y40,"×",IF(X40=Y40,"△")))</f>
        <v>×</v>
      </c>
      <c r="Y41" s="343"/>
      <c r="Z41" s="343" t="str">
        <f t="shared" ref="Z41" si="2">IF(Z40&gt;AA40,"○",IF(Z40&lt;AA40,"×",IF(Z40=AA40,"△")))</f>
        <v>○</v>
      </c>
      <c r="AA41" s="343"/>
      <c r="AB41" s="344"/>
      <c r="AC41" s="343"/>
      <c r="AD41" s="344"/>
    </row>
    <row r="42" spans="1:33" ht="20.100000000000001" customHeight="1">
      <c r="B42" s="407" t="str">
        <f>G7</f>
        <v>野原グランディオスＦＣ</v>
      </c>
      <c r="C42" s="407"/>
      <c r="D42" s="407"/>
      <c r="E42" s="407"/>
      <c r="F42" s="194">
        <f>T16</f>
        <v>0</v>
      </c>
      <c r="G42" s="194">
        <f>N16</f>
        <v>4</v>
      </c>
      <c r="H42" s="203"/>
      <c r="I42" s="204"/>
      <c r="J42" s="194">
        <f>N32</f>
        <v>3</v>
      </c>
      <c r="K42" s="194">
        <f>T32</f>
        <v>0</v>
      </c>
      <c r="L42" s="194">
        <f>N26</f>
        <v>4</v>
      </c>
      <c r="M42" s="194">
        <f>T26</f>
        <v>0</v>
      </c>
      <c r="N42" s="344">
        <f t="shared" ref="N42" si="3">COUNTIF(F43:M43,"○")*3+COUNTIF(F43:M43,"△")</f>
        <v>6</v>
      </c>
      <c r="O42" s="343">
        <f t="shared" ref="O42" si="4">F42-G42+H42-I42+J42-K42+L42-M42</f>
        <v>3</v>
      </c>
      <c r="P42" s="344">
        <v>2</v>
      </c>
      <c r="Q42" s="17"/>
      <c r="R42" s="408" t="str">
        <f>V7</f>
        <v>ＦＣ中村</v>
      </c>
      <c r="S42" s="408"/>
      <c r="T42" s="408"/>
      <c r="U42" s="408"/>
      <c r="V42" s="194">
        <f>T21</f>
        <v>3</v>
      </c>
      <c r="W42" s="194">
        <f>N21</f>
        <v>1</v>
      </c>
      <c r="X42" s="203"/>
      <c r="Y42" s="204"/>
      <c r="Z42" s="194">
        <f>N35</f>
        <v>6</v>
      </c>
      <c r="AA42" s="194">
        <f>T35</f>
        <v>0</v>
      </c>
      <c r="AB42" s="344">
        <f>COUNTIF(V43:AA43,"○")*3+COUNTIF(V43:AA43,"△")</f>
        <v>6</v>
      </c>
      <c r="AC42" s="343">
        <f>V42-W42+X42-Y42+Z42-AA42</f>
        <v>8</v>
      </c>
      <c r="AD42" s="344">
        <v>1</v>
      </c>
    </row>
    <row r="43" spans="1:33" ht="20.100000000000001" customHeight="1">
      <c r="B43" s="407"/>
      <c r="C43" s="407"/>
      <c r="D43" s="407"/>
      <c r="E43" s="407"/>
      <c r="F43" s="343" t="str">
        <f>IF(F42&gt;G42,"○",IF(F42&lt;G42,"×",IF(F42=G42,"△")))</f>
        <v>×</v>
      </c>
      <c r="G43" s="343"/>
      <c r="H43" s="205"/>
      <c r="I43" s="206"/>
      <c r="J43" s="343" t="str">
        <f>IF(J42&gt;K42,"○",IF(J42&lt;K42,"×",IF(J42=K42,"△")))</f>
        <v>○</v>
      </c>
      <c r="K43" s="343"/>
      <c r="L43" s="343" t="str">
        <f>IF(L42&gt;M42,"○",IF(L42&lt;M42,"×",IF(L42=M42,"△")))</f>
        <v>○</v>
      </c>
      <c r="M43" s="343"/>
      <c r="N43" s="344"/>
      <c r="O43" s="343"/>
      <c r="P43" s="344"/>
      <c r="Q43" s="17"/>
      <c r="R43" s="408"/>
      <c r="S43" s="408"/>
      <c r="T43" s="408"/>
      <c r="U43" s="408"/>
      <c r="V43" s="343" t="str">
        <f>IF(V42&gt;W42,"○",IF(V42&lt;W42,"×",IF(V42=W42,"△")))</f>
        <v>○</v>
      </c>
      <c r="W43" s="343"/>
      <c r="X43" s="205"/>
      <c r="Y43" s="206"/>
      <c r="Z43" s="343" t="str">
        <f>IF(Z42&gt;AA42,"○",IF(Z42&lt;AA42,"×",IF(Z42=AA42,"△")))</f>
        <v>○</v>
      </c>
      <c r="AA43" s="343"/>
      <c r="AB43" s="344"/>
      <c r="AC43" s="343"/>
      <c r="AD43" s="344"/>
    </row>
    <row r="44" spans="1:33" ht="20.100000000000001" customHeight="1">
      <c r="B44" s="407" t="str">
        <f>K7</f>
        <v>ＦＣあわのレジェンド</v>
      </c>
      <c r="C44" s="407"/>
      <c r="D44" s="407"/>
      <c r="E44" s="407"/>
      <c r="F44" s="194">
        <f>T23</f>
        <v>0</v>
      </c>
      <c r="G44" s="194">
        <f>N23</f>
        <v>3</v>
      </c>
      <c r="H44" s="194">
        <f>T32</f>
        <v>0</v>
      </c>
      <c r="I44" s="194">
        <f>N32</f>
        <v>3</v>
      </c>
      <c r="J44" s="203"/>
      <c r="K44" s="204"/>
      <c r="L44" s="194">
        <f>N18</f>
        <v>0</v>
      </c>
      <c r="M44" s="194">
        <f>T18</f>
        <v>3</v>
      </c>
      <c r="N44" s="343">
        <f>COUNTIF(F45:M45,"○")*3+COUNTIF(F45:M45,"△")</f>
        <v>0</v>
      </c>
      <c r="O44" s="343">
        <f t="shared" ref="O44" si="5">F44-G44+H44-I44+J44-K44+L44-M44</f>
        <v>-9</v>
      </c>
      <c r="P44" s="343">
        <v>4</v>
      </c>
      <c r="Q44" s="17"/>
      <c r="R44" s="407" t="str">
        <f>Z7</f>
        <v>ＡＣ　ＥＳＰＡＣＩＯ</v>
      </c>
      <c r="S44" s="407"/>
      <c r="T44" s="407"/>
      <c r="U44" s="407"/>
      <c r="V44" s="194">
        <f>T28</f>
        <v>0</v>
      </c>
      <c r="W44" s="194">
        <f>N28</f>
        <v>2</v>
      </c>
      <c r="X44" s="194">
        <f>T35</f>
        <v>0</v>
      </c>
      <c r="Y44" s="194">
        <f>N35</f>
        <v>6</v>
      </c>
      <c r="Z44" s="203"/>
      <c r="AA44" s="204"/>
      <c r="AB44" s="343">
        <f>COUNTIF(V45:AA45,"○")*3+COUNTIF(V45:AA45,"△")</f>
        <v>0</v>
      </c>
      <c r="AC44" s="343">
        <f>V44-W44+X44-Y44+Z44-AA44</f>
        <v>-8</v>
      </c>
      <c r="AD44" s="343">
        <v>3</v>
      </c>
    </row>
    <row r="45" spans="1:33" ht="20.100000000000001" customHeight="1">
      <c r="B45" s="407"/>
      <c r="C45" s="407"/>
      <c r="D45" s="407"/>
      <c r="E45" s="407"/>
      <c r="F45" s="343" t="str">
        <f>IF(F44&gt;G44,"○",IF(F44&lt;G44,"×",IF(F44=G44,"△")))</f>
        <v>×</v>
      </c>
      <c r="G45" s="343"/>
      <c r="H45" s="343" t="str">
        <f>IF(H44&gt;I44,"○",IF(H44&lt;I44,"×",IF(H44=I44,"△")))</f>
        <v>×</v>
      </c>
      <c r="I45" s="343"/>
      <c r="J45" s="205"/>
      <c r="K45" s="206"/>
      <c r="L45" s="343" t="str">
        <f>IF(L44&gt;M44,"○",IF(L44&lt;M44,"×",IF(L44=M44,"△")))</f>
        <v>×</v>
      </c>
      <c r="M45" s="343"/>
      <c r="N45" s="343"/>
      <c r="O45" s="343"/>
      <c r="P45" s="343"/>
      <c r="Q45" s="17"/>
      <c r="R45" s="407"/>
      <c r="S45" s="407"/>
      <c r="T45" s="407"/>
      <c r="U45" s="407"/>
      <c r="V45" s="343" t="str">
        <f t="shared" ref="V45" si="6">IF(V44&gt;W44,"○",IF(V44&lt;W44,"×",IF(V44=W44,"△")))</f>
        <v>×</v>
      </c>
      <c r="W45" s="343"/>
      <c r="X45" s="343" t="str">
        <f t="shared" ref="X45" si="7">IF(X44&gt;Y44,"○",IF(X44&lt;Y44,"×",IF(X44=Y44,"△")))</f>
        <v>×</v>
      </c>
      <c r="Y45" s="343"/>
      <c r="Z45" s="205"/>
      <c r="AA45" s="206"/>
      <c r="AB45" s="343"/>
      <c r="AC45" s="343"/>
      <c r="AD45" s="343"/>
    </row>
    <row r="46" spans="1:33" ht="20.100000000000001" customHeight="1">
      <c r="B46" s="407" t="str">
        <f>O7</f>
        <v>富士見サッカースポーツ少年団</v>
      </c>
      <c r="C46" s="407"/>
      <c r="D46" s="407"/>
      <c r="E46" s="407"/>
      <c r="F46" s="194">
        <f>T30</f>
        <v>0</v>
      </c>
      <c r="G46" s="194">
        <f>N30</f>
        <v>9</v>
      </c>
      <c r="H46" s="194">
        <f>T26</f>
        <v>0</v>
      </c>
      <c r="I46" s="194">
        <f>N26</f>
        <v>4</v>
      </c>
      <c r="J46" s="194">
        <f>T18</f>
        <v>3</v>
      </c>
      <c r="K46" s="194">
        <f>N18</f>
        <v>0</v>
      </c>
      <c r="L46" s="203"/>
      <c r="M46" s="204"/>
      <c r="N46" s="343">
        <f t="shared" ref="N46" si="8">COUNTIF(F47:M47,"○")*3+COUNTIF(F47:M47,"△")</f>
        <v>3</v>
      </c>
      <c r="O46" s="343">
        <f t="shared" ref="O46" si="9">F46-G46+H46-I46+J46-K46+L46-M46</f>
        <v>-10</v>
      </c>
      <c r="P46" s="343">
        <v>3</v>
      </c>
      <c r="Q46" s="17"/>
      <c r="R46" s="148"/>
      <c r="S46" s="148"/>
      <c r="T46" s="138"/>
      <c r="U46" s="138"/>
      <c r="V46" s="138"/>
      <c r="W46" s="138"/>
      <c r="X46" s="138"/>
      <c r="Y46" s="138"/>
      <c r="Z46" s="138"/>
      <c r="AA46" s="138"/>
      <c r="AB46" s="27"/>
    </row>
    <row r="47" spans="1:33" ht="20.100000000000001" customHeight="1">
      <c r="B47" s="407"/>
      <c r="C47" s="407"/>
      <c r="D47" s="407"/>
      <c r="E47" s="407"/>
      <c r="F47" s="343" t="str">
        <f>IF(F46&gt;G46,"○",IF(F46&lt;G46,"×",IF(F46=G46,"△")))</f>
        <v>×</v>
      </c>
      <c r="G47" s="343"/>
      <c r="H47" s="343" t="str">
        <f>IF(H46&gt;I46,"○",IF(H46&lt;I46,"×",IF(H46=I46,"△")))</f>
        <v>×</v>
      </c>
      <c r="I47" s="343"/>
      <c r="J47" s="343" t="str">
        <f>IF(J46&gt;K46,"○",IF(J46&lt;K46,"×",IF(J46=K46,"△")))</f>
        <v>○</v>
      </c>
      <c r="K47" s="343"/>
      <c r="L47" s="205"/>
      <c r="M47" s="206"/>
      <c r="N47" s="343"/>
      <c r="O47" s="343"/>
      <c r="P47" s="343"/>
      <c r="Q47" s="17"/>
      <c r="R47" s="151"/>
      <c r="S47" s="151"/>
      <c r="T47" s="9"/>
      <c r="U47" s="9"/>
      <c r="V47" s="9"/>
      <c r="W47" s="9"/>
      <c r="X47" s="9"/>
      <c r="Y47" s="9"/>
      <c r="Z47" s="24"/>
      <c r="AA47" s="24"/>
      <c r="AB47" s="9"/>
    </row>
    <row r="48" spans="1:33" ht="20.100000000000001" customHeight="1"/>
    <row r="49" spans="1:33" ht="21" customHeight="1">
      <c r="A49" s="13" t="str">
        <f>A1</f>
        <v>■第1日　1月7日</v>
      </c>
      <c r="B49" s="134"/>
      <c r="C49" s="134"/>
      <c r="D49" s="134"/>
      <c r="E49" s="134"/>
      <c r="F49" s="134"/>
      <c r="G49" s="134"/>
      <c r="H49" s="134"/>
      <c r="I49" s="348" t="str">
        <f>I1</f>
        <v>予選リーグ</v>
      </c>
      <c r="J49" s="348"/>
      <c r="K49" s="348"/>
      <c r="L49" s="348"/>
      <c r="M49" s="348"/>
      <c r="N49" s="130"/>
      <c r="O49" s="130"/>
      <c r="P49" s="130"/>
      <c r="Q49" s="130"/>
      <c r="R49" s="130"/>
      <c r="T49" s="334" t="s">
        <v>261</v>
      </c>
      <c r="U49" s="334"/>
      <c r="V49" s="334"/>
      <c r="W49" s="334"/>
      <c r="X49" s="348" t="str">
        <f>U11組合せ!A128</f>
        <v>大平運動公園第2多目的広場B</v>
      </c>
      <c r="Y49" s="348"/>
      <c r="Z49" s="348"/>
      <c r="AA49" s="348"/>
      <c r="AB49" s="348"/>
      <c r="AC49" s="348"/>
      <c r="AD49" s="348"/>
      <c r="AE49" s="348"/>
      <c r="AF49" s="348"/>
      <c r="AG49" s="348"/>
    </row>
    <row r="50" spans="1:33" ht="15.75" customHeight="1">
      <c r="A50" s="13"/>
      <c r="B50" s="13"/>
      <c r="C50" s="13"/>
      <c r="O50" s="72"/>
      <c r="P50" s="72"/>
      <c r="Q50" s="72"/>
      <c r="R50" s="14"/>
      <c r="S50" s="14"/>
      <c r="T50" s="14"/>
      <c r="U50" s="14"/>
      <c r="V50" s="14"/>
      <c r="W50" s="14"/>
    </row>
    <row r="51" spans="1:33" ht="20.100000000000001" customHeight="1">
      <c r="A51" s="13"/>
      <c r="B51" s="134"/>
      <c r="C51" s="13"/>
      <c r="D51" s="13"/>
      <c r="E51" s="13"/>
      <c r="F51" s="13"/>
      <c r="I51" s="334" t="s">
        <v>264</v>
      </c>
      <c r="J51" s="334"/>
      <c r="L51" s="72"/>
      <c r="Q51" s="72"/>
      <c r="R51" s="72"/>
      <c r="S51" s="13"/>
      <c r="T51" s="13"/>
      <c r="U51" s="14"/>
      <c r="V51" s="334" t="s">
        <v>265</v>
      </c>
      <c r="W51" s="334"/>
      <c r="X51" s="13"/>
      <c r="Y51" s="13"/>
      <c r="Z51" s="17"/>
      <c r="AA51" s="17"/>
    </row>
    <row r="52" spans="1:33" ht="20.100000000000001" customHeight="1" thickBot="1">
      <c r="A52" s="1"/>
      <c r="B52" s="1"/>
      <c r="C52" s="1"/>
      <c r="D52" s="1"/>
      <c r="E52" s="1"/>
      <c r="F52" s="1"/>
      <c r="G52" s="1"/>
      <c r="H52" s="1"/>
      <c r="I52" s="1"/>
      <c r="J52" s="20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"/>
      <c r="W52" s="208"/>
      <c r="X52" s="1"/>
      <c r="Y52" s="1"/>
      <c r="Z52" s="1"/>
    </row>
    <row r="53" spans="1:33" ht="19.5" customHeight="1" thickTop="1">
      <c r="A53" s="1"/>
      <c r="B53" s="1"/>
      <c r="C53" s="1"/>
      <c r="D53" s="52"/>
      <c r="E53" s="135"/>
      <c r="F53" s="135"/>
      <c r="G53" s="15"/>
      <c r="H53" s="219"/>
      <c r="I53" s="220"/>
      <c r="J53" s="15"/>
      <c r="K53" s="16"/>
      <c r="L53" s="15"/>
      <c r="M53" s="15"/>
      <c r="N53" s="15"/>
      <c r="O53" s="16"/>
      <c r="P53" s="1"/>
      <c r="Q53" s="1"/>
      <c r="R53" s="1"/>
      <c r="S53" s="219"/>
      <c r="T53" s="220"/>
      <c r="U53" s="218"/>
      <c r="V53" s="221"/>
      <c r="W53" s="52"/>
      <c r="X53" s="15"/>
      <c r="Y53" s="15"/>
      <c r="Z53" s="16"/>
    </row>
    <row r="54" spans="1:33" ht="20.100000000000001" customHeight="1">
      <c r="A54" s="1"/>
      <c r="C54" s="337">
        <v>1</v>
      </c>
      <c r="D54" s="337"/>
      <c r="G54" s="337">
        <v>2</v>
      </c>
      <c r="H54" s="337"/>
      <c r="J54" s="1"/>
      <c r="K54" s="337">
        <v>3</v>
      </c>
      <c r="L54" s="337"/>
      <c r="M54" s="1"/>
      <c r="N54" s="1"/>
      <c r="O54" s="337">
        <v>4</v>
      </c>
      <c r="P54" s="337"/>
      <c r="R54" s="337">
        <v>5</v>
      </c>
      <c r="S54" s="337"/>
      <c r="U54" s="1"/>
      <c r="V54" s="337">
        <v>6</v>
      </c>
      <c r="W54" s="337"/>
      <c r="X54" s="1"/>
      <c r="Y54" s="1"/>
      <c r="Z54" s="337">
        <v>7</v>
      </c>
      <c r="AA54" s="337"/>
    </row>
    <row r="55" spans="1:33" ht="20.100000000000001" customHeight="1">
      <c r="A55" s="1"/>
      <c r="C55" s="338" t="str">
        <f>U11組合せ!C128</f>
        <v>鹿沼西ＦＣ</v>
      </c>
      <c r="D55" s="338"/>
      <c r="G55" s="405" t="str">
        <f>U11組合せ!C130</f>
        <v>豊郷ＪＦＣ宇都宮</v>
      </c>
      <c r="H55" s="405"/>
      <c r="J55" s="4"/>
      <c r="K55" s="406" t="str">
        <f>U11組合せ!C132</f>
        <v>フットボールクラブ氏家</v>
      </c>
      <c r="L55" s="406"/>
      <c r="M55" s="4"/>
      <c r="N55" s="4"/>
      <c r="O55" s="406" t="str">
        <f>U11組合せ!C134</f>
        <v>栃木ウーヴァＦＣ・Ｕ－１１ブルー</v>
      </c>
      <c r="P55" s="406"/>
      <c r="R55" s="405" t="str">
        <f>U11組合せ!C137</f>
        <v>久下田ＦＣ</v>
      </c>
      <c r="S55" s="405"/>
      <c r="U55" s="4"/>
      <c r="V55" s="426" t="str">
        <f>U11組合せ!C139</f>
        <v>ＳＡＫＵＲＡ　ＦＯＯＴＢＡＬＬ　ＣＬＵＢ　Ｊｒ</v>
      </c>
      <c r="W55" s="426"/>
      <c r="X55" s="4"/>
      <c r="Y55" s="4"/>
      <c r="Z55" s="427" t="str">
        <f>U11組合せ!C141</f>
        <v>ＫＯＨＡＲＵ　ＰＲＯＵＤ栃木フットボールクラブ</v>
      </c>
      <c r="AA55" s="427"/>
    </row>
    <row r="56" spans="1:33" ht="20.100000000000001" customHeight="1">
      <c r="A56" s="1"/>
      <c r="B56" s="4"/>
      <c r="C56" s="338"/>
      <c r="D56" s="338"/>
      <c r="G56" s="405"/>
      <c r="H56" s="405"/>
      <c r="J56" s="4"/>
      <c r="K56" s="406"/>
      <c r="L56" s="406"/>
      <c r="M56" s="4"/>
      <c r="N56" s="4"/>
      <c r="O56" s="406"/>
      <c r="P56" s="406"/>
      <c r="R56" s="405"/>
      <c r="S56" s="405"/>
      <c r="U56" s="4"/>
      <c r="V56" s="426"/>
      <c r="W56" s="426"/>
      <c r="X56" s="4"/>
      <c r="Y56" s="4"/>
      <c r="Z56" s="427"/>
      <c r="AA56" s="427"/>
    </row>
    <row r="57" spans="1:33" ht="20.100000000000001" customHeight="1">
      <c r="A57" s="1"/>
      <c r="B57" s="4"/>
      <c r="C57" s="338"/>
      <c r="D57" s="338"/>
      <c r="G57" s="405"/>
      <c r="H57" s="405"/>
      <c r="J57" s="4"/>
      <c r="K57" s="406"/>
      <c r="L57" s="406"/>
      <c r="M57" s="4"/>
      <c r="N57" s="4"/>
      <c r="O57" s="406"/>
      <c r="P57" s="406"/>
      <c r="R57" s="405"/>
      <c r="S57" s="405"/>
      <c r="U57" s="4"/>
      <c r="V57" s="426"/>
      <c r="W57" s="426"/>
      <c r="X57" s="4"/>
      <c r="Y57" s="4"/>
      <c r="Z57" s="427"/>
      <c r="AA57" s="427"/>
    </row>
    <row r="58" spans="1:33" ht="20.100000000000001" customHeight="1">
      <c r="A58" s="1"/>
      <c r="B58" s="4"/>
      <c r="C58" s="338"/>
      <c r="D58" s="338"/>
      <c r="G58" s="405"/>
      <c r="H58" s="405"/>
      <c r="J58" s="4"/>
      <c r="K58" s="406"/>
      <c r="L58" s="406"/>
      <c r="M58" s="4"/>
      <c r="N58" s="4"/>
      <c r="O58" s="406"/>
      <c r="P58" s="406"/>
      <c r="R58" s="405"/>
      <c r="S58" s="405"/>
      <c r="U58" s="4"/>
      <c r="V58" s="426"/>
      <c r="W58" s="426"/>
      <c r="X58" s="4"/>
      <c r="Y58" s="4"/>
      <c r="Z58" s="427"/>
      <c r="AA58" s="427"/>
    </row>
    <row r="59" spans="1:33" ht="20.100000000000001" customHeight="1">
      <c r="A59" s="1"/>
      <c r="B59" s="4"/>
      <c r="C59" s="338"/>
      <c r="D59" s="338"/>
      <c r="G59" s="405"/>
      <c r="H59" s="405"/>
      <c r="J59" s="4"/>
      <c r="K59" s="406"/>
      <c r="L59" s="406"/>
      <c r="M59" s="4"/>
      <c r="N59" s="4"/>
      <c r="O59" s="406"/>
      <c r="P59" s="406"/>
      <c r="R59" s="405"/>
      <c r="S59" s="405"/>
      <c r="U59" s="4"/>
      <c r="V59" s="426"/>
      <c r="W59" s="426"/>
      <c r="X59" s="4"/>
      <c r="Y59" s="4"/>
      <c r="Z59" s="427"/>
      <c r="AA59" s="427"/>
    </row>
    <row r="60" spans="1:33" ht="20.100000000000001" customHeight="1">
      <c r="A60" s="1"/>
      <c r="B60" s="4"/>
      <c r="C60" s="338"/>
      <c r="D60" s="338"/>
      <c r="G60" s="405"/>
      <c r="H60" s="405"/>
      <c r="J60" s="4"/>
      <c r="K60" s="406"/>
      <c r="L60" s="406"/>
      <c r="M60" s="4"/>
      <c r="N60" s="4"/>
      <c r="O60" s="406"/>
      <c r="P60" s="406"/>
      <c r="R60" s="405"/>
      <c r="S60" s="405"/>
      <c r="U60" s="4"/>
      <c r="V60" s="426"/>
      <c r="W60" s="426"/>
      <c r="X60" s="4"/>
      <c r="Y60" s="4"/>
      <c r="Z60" s="427"/>
      <c r="AA60" s="427"/>
    </row>
    <row r="61" spans="1:33" ht="20.100000000000001" customHeight="1">
      <c r="A61" s="1"/>
      <c r="B61" s="4"/>
      <c r="C61" s="338"/>
      <c r="D61" s="338"/>
      <c r="G61" s="405"/>
      <c r="H61" s="405"/>
      <c r="J61" s="4"/>
      <c r="K61" s="406"/>
      <c r="L61" s="406"/>
      <c r="M61" s="4"/>
      <c r="N61" s="4"/>
      <c r="O61" s="406"/>
      <c r="P61" s="406"/>
      <c r="R61" s="405"/>
      <c r="S61" s="405"/>
      <c r="U61" s="4"/>
      <c r="V61" s="426"/>
      <c r="W61" s="426"/>
      <c r="X61" s="4"/>
      <c r="Y61" s="4"/>
      <c r="Z61" s="427"/>
      <c r="AA61" s="427"/>
    </row>
    <row r="62" spans="1:33" ht="20.100000000000001" customHeight="1">
      <c r="A62" s="1"/>
      <c r="B62" s="4"/>
      <c r="C62" s="338"/>
      <c r="D62" s="338"/>
      <c r="G62" s="405"/>
      <c r="H62" s="405"/>
      <c r="J62" s="4"/>
      <c r="K62" s="406"/>
      <c r="L62" s="406"/>
      <c r="M62" s="4"/>
      <c r="N62" s="4"/>
      <c r="O62" s="406"/>
      <c r="P62" s="406"/>
      <c r="R62" s="405"/>
      <c r="S62" s="405"/>
      <c r="U62" s="4"/>
      <c r="V62" s="426"/>
      <c r="W62" s="426"/>
      <c r="X62" s="4"/>
      <c r="Y62" s="4"/>
      <c r="Z62" s="427"/>
      <c r="AA62" s="427"/>
    </row>
    <row r="63" spans="1:33" ht="19.5" customHeight="1">
      <c r="A63" s="8"/>
      <c r="C63" s="8"/>
      <c r="D63" s="8"/>
      <c r="E63" s="8"/>
      <c r="F63" s="8"/>
      <c r="G63" s="8"/>
      <c r="H63" s="8"/>
      <c r="I63" s="8"/>
      <c r="J63" s="8"/>
      <c r="K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Z63" s="8"/>
      <c r="AB63" s="127" t="s">
        <v>211</v>
      </c>
      <c r="AC63" s="64" t="s">
        <v>198</v>
      </c>
      <c r="AD63" s="64" t="s">
        <v>199</v>
      </c>
      <c r="AE63" s="64" t="s">
        <v>199</v>
      </c>
      <c r="AF63" s="64" t="s">
        <v>200</v>
      </c>
      <c r="AG63" s="150" t="s">
        <v>212</v>
      </c>
    </row>
    <row r="64" spans="1:33" ht="18" customHeight="1">
      <c r="A64" s="1"/>
      <c r="C64" s="337" t="s">
        <v>1</v>
      </c>
      <c r="D64" s="350">
        <v>0.375</v>
      </c>
      <c r="E64" s="350"/>
      <c r="F64" s="350"/>
      <c r="G64" s="345" t="str">
        <f>C55</f>
        <v>鹿沼西ＦＣ</v>
      </c>
      <c r="H64" s="345"/>
      <c r="I64" s="345"/>
      <c r="J64" s="345"/>
      <c r="K64" s="345"/>
      <c r="L64" s="345"/>
      <c r="M64" s="345"/>
      <c r="N64" s="337">
        <f>P64+P65</f>
        <v>0</v>
      </c>
      <c r="O64" s="349" t="s">
        <v>186</v>
      </c>
      <c r="P64" s="193">
        <v>0</v>
      </c>
      <c r="Q64" s="193" t="s">
        <v>187</v>
      </c>
      <c r="R64" s="193">
        <v>0</v>
      </c>
      <c r="S64" s="349" t="s">
        <v>188</v>
      </c>
      <c r="T64" s="337">
        <f>R64+R65</f>
        <v>1</v>
      </c>
      <c r="U64" s="351" t="str">
        <f>G55</f>
        <v>豊郷ＪＦＣ宇都宮</v>
      </c>
      <c r="V64" s="351"/>
      <c r="W64" s="351"/>
      <c r="X64" s="351"/>
      <c r="Y64" s="351"/>
      <c r="Z64" s="351"/>
      <c r="AA64" s="351"/>
      <c r="AB64" s="340"/>
      <c r="AC64" s="342" t="s">
        <v>202</v>
      </c>
      <c r="AD64" s="342" t="s">
        <v>203</v>
      </c>
      <c r="AE64" s="342" t="s">
        <v>204</v>
      </c>
      <c r="AF64" s="342">
        <v>5</v>
      </c>
      <c r="AG64" s="347"/>
    </row>
    <row r="65" spans="1:33" ht="18" customHeight="1">
      <c r="A65" s="1"/>
      <c r="C65" s="337"/>
      <c r="D65" s="350"/>
      <c r="E65" s="350"/>
      <c r="F65" s="350"/>
      <c r="G65" s="345"/>
      <c r="H65" s="345"/>
      <c r="I65" s="345"/>
      <c r="J65" s="345"/>
      <c r="K65" s="345"/>
      <c r="L65" s="345"/>
      <c r="M65" s="345"/>
      <c r="N65" s="337"/>
      <c r="O65" s="349"/>
      <c r="P65" s="193">
        <v>0</v>
      </c>
      <c r="Q65" s="193" t="s">
        <v>187</v>
      </c>
      <c r="R65" s="193">
        <v>1</v>
      </c>
      <c r="S65" s="349"/>
      <c r="T65" s="337"/>
      <c r="U65" s="351"/>
      <c r="V65" s="351"/>
      <c r="W65" s="351"/>
      <c r="X65" s="351"/>
      <c r="Y65" s="351"/>
      <c r="Z65" s="351"/>
      <c r="AA65" s="351"/>
      <c r="AB65" s="340"/>
      <c r="AC65" s="342"/>
      <c r="AD65" s="342"/>
      <c r="AE65" s="342"/>
      <c r="AF65" s="342"/>
      <c r="AG65" s="347"/>
    </row>
    <row r="66" spans="1:33" ht="18" customHeight="1">
      <c r="A66" s="1"/>
      <c r="C66" s="337" t="s">
        <v>2</v>
      </c>
      <c r="D66" s="350">
        <v>0.40277777777777773</v>
      </c>
      <c r="E66" s="350"/>
      <c r="F66" s="350"/>
      <c r="G66" s="351" t="str">
        <f>K55</f>
        <v>フットボールクラブ氏家</v>
      </c>
      <c r="H66" s="351"/>
      <c r="I66" s="351"/>
      <c r="J66" s="351"/>
      <c r="K66" s="351"/>
      <c r="L66" s="351"/>
      <c r="M66" s="351"/>
      <c r="N66" s="337">
        <f>P66+P67</f>
        <v>2</v>
      </c>
      <c r="O66" s="349" t="s">
        <v>186</v>
      </c>
      <c r="P66" s="193">
        <v>1</v>
      </c>
      <c r="Q66" s="193" t="s">
        <v>187</v>
      </c>
      <c r="R66" s="193">
        <v>0</v>
      </c>
      <c r="S66" s="349" t="s">
        <v>188</v>
      </c>
      <c r="T66" s="337">
        <f>R66+R67</f>
        <v>1</v>
      </c>
      <c r="U66" s="420" t="str">
        <f>O55</f>
        <v>栃木ウーヴァＦＣ・Ｕ－１１ブルー</v>
      </c>
      <c r="V66" s="420"/>
      <c r="W66" s="420"/>
      <c r="X66" s="420"/>
      <c r="Y66" s="420"/>
      <c r="Z66" s="420"/>
      <c r="AA66" s="420"/>
      <c r="AB66" s="340"/>
      <c r="AC66" s="342" t="s">
        <v>203</v>
      </c>
      <c r="AD66" s="342" t="s">
        <v>204</v>
      </c>
      <c r="AE66" s="342" t="s">
        <v>202</v>
      </c>
      <c r="AF66" s="342">
        <v>6</v>
      </c>
      <c r="AG66" s="347"/>
    </row>
    <row r="67" spans="1:33" ht="18" customHeight="1">
      <c r="A67" s="1"/>
      <c r="C67" s="337"/>
      <c r="D67" s="350"/>
      <c r="E67" s="350"/>
      <c r="F67" s="350"/>
      <c r="G67" s="351"/>
      <c r="H67" s="351"/>
      <c r="I67" s="351"/>
      <c r="J67" s="351"/>
      <c r="K67" s="351"/>
      <c r="L67" s="351"/>
      <c r="M67" s="351"/>
      <c r="N67" s="337"/>
      <c r="O67" s="349"/>
      <c r="P67" s="193">
        <v>1</v>
      </c>
      <c r="Q67" s="193" t="s">
        <v>187</v>
      </c>
      <c r="R67" s="193">
        <v>1</v>
      </c>
      <c r="S67" s="349"/>
      <c r="T67" s="337"/>
      <c r="U67" s="420"/>
      <c r="V67" s="420"/>
      <c r="W67" s="420"/>
      <c r="X67" s="420"/>
      <c r="Y67" s="420"/>
      <c r="Z67" s="420"/>
      <c r="AA67" s="420"/>
      <c r="AB67" s="340"/>
      <c r="AC67" s="342"/>
      <c r="AD67" s="342"/>
      <c r="AE67" s="342"/>
      <c r="AF67" s="342"/>
      <c r="AG67" s="347"/>
    </row>
    <row r="68" spans="1:33" ht="18" customHeight="1">
      <c r="A68" s="1"/>
      <c r="C68" s="337" t="s">
        <v>3</v>
      </c>
      <c r="D68" s="350">
        <v>0.43055555555555558</v>
      </c>
      <c r="E68" s="350"/>
      <c r="F68" s="350"/>
      <c r="G68" s="351" t="str">
        <f>R55</f>
        <v>久下田ＦＣ</v>
      </c>
      <c r="H68" s="351"/>
      <c r="I68" s="351"/>
      <c r="J68" s="351"/>
      <c r="K68" s="351"/>
      <c r="L68" s="351"/>
      <c r="M68" s="351"/>
      <c r="N68" s="337">
        <f>P68+P69</f>
        <v>4</v>
      </c>
      <c r="O68" s="349" t="s">
        <v>186</v>
      </c>
      <c r="P68" s="193">
        <v>4</v>
      </c>
      <c r="Q68" s="193" t="s">
        <v>187</v>
      </c>
      <c r="R68" s="193">
        <v>0</v>
      </c>
      <c r="S68" s="349" t="s">
        <v>188</v>
      </c>
      <c r="T68" s="337">
        <f>R68+R69</f>
        <v>0</v>
      </c>
      <c r="U68" s="420" t="str">
        <f>V55</f>
        <v>ＳＡＫＵＲＡ　ＦＯＯＴＢＡＬＬ　ＣＬＵＢ　Ｊｒ</v>
      </c>
      <c r="V68" s="420"/>
      <c r="W68" s="420"/>
      <c r="X68" s="420"/>
      <c r="Y68" s="420"/>
      <c r="Z68" s="420"/>
      <c r="AA68" s="420"/>
      <c r="AB68" s="340"/>
      <c r="AC68" s="341" t="s">
        <v>206</v>
      </c>
      <c r="AD68" s="341" t="s">
        <v>207</v>
      </c>
      <c r="AE68" s="341" t="s">
        <v>208</v>
      </c>
      <c r="AF68" s="341">
        <v>4</v>
      </c>
      <c r="AG68" s="347"/>
    </row>
    <row r="69" spans="1:33" ht="18" customHeight="1">
      <c r="A69" s="1"/>
      <c r="C69" s="337"/>
      <c r="D69" s="350"/>
      <c r="E69" s="350"/>
      <c r="F69" s="350"/>
      <c r="G69" s="351"/>
      <c r="H69" s="351"/>
      <c r="I69" s="351"/>
      <c r="J69" s="351"/>
      <c r="K69" s="351"/>
      <c r="L69" s="351"/>
      <c r="M69" s="351"/>
      <c r="N69" s="337"/>
      <c r="O69" s="349"/>
      <c r="P69" s="193">
        <v>0</v>
      </c>
      <c r="Q69" s="193" t="s">
        <v>187</v>
      </c>
      <c r="R69" s="193">
        <v>0</v>
      </c>
      <c r="S69" s="349"/>
      <c r="T69" s="337"/>
      <c r="U69" s="420"/>
      <c r="V69" s="420"/>
      <c r="W69" s="420"/>
      <c r="X69" s="420"/>
      <c r="Y69" s="420"/>
      <c r="Z69" s="420"/>
      <c r="AA69" s="420"/>
      <c r="AB69" s="340"/>
      <c r="AC69" s="341"/>
      <c r="AD69" s="341"/>
      <c r="AE69" s="341"/>
      <c r="AF69" s="341"/>
      <c r="AG69" s="347"/>
    </row>
    <row r="70" spans="1:33" ht="18" customHeight="1">
      <c r="A70" s="1"/>
      <c r="C70" s="337" t="s">
        <v>4</v>
      </c>
      <c r="D70" s="350">
        <v>0.45833333333333331</v>
      </c>
      <c r="E70" s="350"/>
      <c r="F70" s="350"/>
      <c r="G70" s="361" t="str">
        <f>C55</f>
        <v>鹿沼西ＦＣ</v>
      </c>
      <c r="H70" s="361"/>
      <c r="I70" s="361"/>
      <c r="J70" s="361"/>
      <c r="K70" s="361"/>
      <c r="L70" s="361"/>
      <c r="M70" s="361"/>
      <c r="N70" s="337">
        <f>P70+P71</f>
        <v>0</v>
      </c>
      <c r="O70" s="349" t="s">
        <v>186</v>
      </c>
      <c r="P70" s="193">
        <v>0</v>
      </c>
      <c r="Q70" s="193" t="s">
        <v>187</v>
      </c>
      <c r="R70" s="193">
        <v>0</v>
      </c>
      <c r="S70" s="349" t="s">
        <v>188</v>
      </c>
      <c r="T70" s="337">
        <f>R70+R71</f>
        <v>0</v>
      </c>
      <c r="U70" s="361" t="str">
        <f>K55</f>
        <v>フットボールクラブ氏家</v>
      </c>
      <c r="V70" s="361"/>
      <c r="W70" s="361"/>
      <c r="X70" s="361"/>
      <c r="Y70" s="361"/>
      <c r="Z70" s="361"/>
      <c r="AA70" s="361"/>
      <c r="AB70" s="340"/>
      <c r="AC70" s="342" t="s">
        <v>204</v>
      </c>
      <c r="AD70" s="342" t="s">
        <v>202</v>
      </c>
      <c r="AE70" s="342" t="s">
        <v>203</v>
      </c>
      <c r="AF70" s="342">
        <v>7</v>
      </c>
      <c r="AG70" s="347"/>
    </row>
    <row r="71" spans="1:33" ht="18" customHeight="1">
      <c r="A71" s="1"/>
      <c r="C71" s="337"/>
      <c r="D71" s="350"/>
      <c r="E71" s="350"/>
      <c r="F71" s="350"/>
      <c r="G71" s="361"/>
      <c r="H71" s="361"/>
      <c r="I71" s="361"/>
      <c r="J71" s="361"/>
      <c r="K71" s="361"/>
      <c r="L71" s="361"/>
      <c r="M71" s="361"/>
      <c r="N71" s="337"/>
      <c r="O71" s="349"/>
      <c r="P71" s="193">
        <v>0</v>
      </c>
      <c r="Q71" s="193" t="s">
        <v>187</v>
      </c>
      <c r="R71" s="193">
        <v>0</v>
      </c>
      <c r="S71" s="349"/>
      <c r="T71" s="337"/>
      <c r="U71" s="361"/>
      <c r="V71" s="361"/>
      <c r="W71" s="361"/>
      <c r="X71" s="361"/>
      <c r="Y71" s="361"/>
      <c r="Z71" s="361"/>
      <c r="AA71" s="361"/>
      <c r="AB71" s="340"/>
      <c r="AC71" s="342"/>
      <c r="AD71" s="342"/>
      <c r="AE71" s="342"/>
      <c r="AF71" s="342"/>
      <c r="AG71" s="347"/>
    </row>
    <row r="72" spans="1:33" ht="18" customHeight="1">
      <c r="A72" s="1"/>
      <c r="C72" s="337" t="s">
        <v>5</v>
      </c>
      <c r="D72" s="350">
        <v>0.4861111111111111</v>
      </c>
      <c r="E72" s="350"/>
      <c r="F72" s="350"/>
      <c r="G72" s="351" t="str">
        <f>G55</f>
        <v>豊郷ＪＦＣ宇都宮</v>
      </c>
      <c r="H72" s="351"/>
      <c r="I72" s="351"/>
      <c r="J72" s="351"/>
      <c r="K72" s="351"/>
      <c r="L72" s="351"/>
      <c r="M72" s="351"/>
      <c r="N72" s="337">
        <f>P72+P73</f>
        <v>2</v>
      </c>
      <c r="O72" s="349" t="s">
        <v>186</v>
      </c>
      <c r="P72" s="193">
        <v>1</v>
      </c>
      <c r="Q72" s="193" t="s">
        <v>187</v>
      </c>
      <c r="R72" s="193">
        <v>0</v>
      </c>
      <c r="S72" s="349" t="s">
        <v>188</v>
      </c>
      <c r="T72" s="337">
        <f>R72+R73</f>
        <v>0</v>
      </c>
      <c r="U72" s="420" t="str">
        <f>O55</f>
        <v>栃木ウーヴァＦＣ・Ｕ－１１ブルー</v>
      </c>
      <c r="V72" s="420"/>
      <c r="W72" s="420"/>
      <c r="X72" s="420"/>
      <c r="Y72" s="420"/>
      <c r="Z72" s="420"/>
      <c r="AA72" s="420"/>
      <c r="AB72" s="340"/>
      <c r="AC72" s="342" t="s">
        <v>202</v>
      </c>
      <c r="AD72" s="342" t="s">
        <v>203</v>
      </c>
      <c r="AE72" s="342" t="s">
        <v>204</v>
      </c>
      <c r="AF72" s="342">
        <v>5</v>
      </c>
      <c r="AG72" s="347"/>
    </row>
    <row r="73" spans="1:33" ht="18" customHeight="1">
      <c r="A73" s="1"/>
      <c r="C73" s="337"/>
      <c r="D73" s="350"/>
      <c r="E73" s="350"/>
      <c r="F73" s="350"/>
      <c r="G73" s="351"/>
      <c r="H73" s="351"/>
      <c r="I73" s="351"/>
      <c r="J73" s="351"/>
      <c r="K73" s="351"/>
      <c r="L73" s="351"/>
      <c r="M73" s="351"/>
      <c r="N73" s="337"/>
      <c r="O73" s="349"/>
      <c r="P73" s="193">
        <v>1</v>
      </c>
      <c r="Q73" s="193" t="s">
        <v>187</v>
      </c>
      <c r="R73" s="193">
        <v>0</v>
      </c>
      <c r="S73" s="349"/>
      <c r="T73" s="337"/>
      <c r="U73" s="420"/>
      <c r="V73" s="420"/>
      <c r="W73" s="420"/>
      <c r="X73" s="420"/>
      <c r="Y73" s="420"/>
      <c r="Z73" s="420"/>
      <c r="AA73" s="420"/>
      <c r="AB73" s="340"/>
      <c r="AC73" s="342"/>
      <c r="AD73" s="342"/>
      <c r="AE73" s="342"/>
      <c r="AF73" s="342"/>
      <c r="AG73" s="347"/>
    </row>
    <row r="74" spans="1:33" ht="18" customHeight="1">
      <c r="C74" s="337" t="s">
        <v>0</v>
      </c>
      <c r="D74" s="350">
        <v>0.51388888888888895</v>
      </c>
      <c r="E74" s="350"/>
      <c r="F74" s="350"/>
      <c r="G74" s="351" t="str">
        <f>R55</f>
        <v>久下田ＦＣ</v>
      </c>
      <c r="H74" s="351"/>
      <c r="I74" s="351"/>
      <c r="J74" s="351"/>
      <c r="K74" s="351"/>
      <c r="L74" s="351"/>
      <c r="M74" s="351"/>
      <c r="N74" s="337">
        <f>P74+P75</f>
        <v>1</v>
      </c>
      <c r="O74" s="349" t="s">
        <v>186</v>
      </c>
      <c r="P74" s="193">
        <v>0</v>
      </c>
      <c r="Q74" s="193" t="s">
        <v>187</v>
      </c>
      <c r="R74" s="193">
        <v>0</v>
      </c>
      <c r="S74" s="349" t="s">
        <v>188</v>
      </c>
      <c r="T74" s="337">
        <f>R74+R75</f>
        <v>0</v>
      </c>
      <c r="U74" s="420" t="str">
        <f>Z55</f>
        <v>ＫＯＨＡＲＵ　ＰＲＯＵＤ栃木フットボールクラブ</v>
      </c>
      <c r="V74" s="420"/>
      <c r="W74" s="420"/>
      <c r="X74" s="420"/>
      <c r="Y74" s="420"/>
      <c r="Z74" s="420"/>
      <c r="AA74" s="420"/>
      <c r="AB74" s="340"/>
      <c r="AC74" s="341" t="s">
        <v>207</v>
      </c>
      <c r="AD74" s="341" t="s">
        <v>208</v>
      </c>
      <c r="AE74" s="341" t="s">
        <v>209</v>
      </c>
      <c r="AF74" s="341">
        <v>1</v>
      </c>
      <c r="AG74" s="347"/>
    </row>
    <row r="75" spans="1:33" ht="18" customHeight="1">
      <c r="C75" s="337"/>
      <c r="D75" s="350"/>
      <c r="E75" s="350"/>
      <c r="F75" s="350"/>
      <c r="G75" s="351"/>
      <c r="H75" s="351"/>
      <c r="I75" s="351"/>
      <c r="J75" s="351"/>
      <c r="K75" s="351"/>
      <c r="L75" s="351"/>
      <c r="M75" s="351"/>
      <c r="N75" s="337"/>
      <c r="O75" s="349"/>
      <c r="P75" s="193">
        <v>1</v>
      </c>
      <c r="Q75" s="193" t="s">
        <v>187</v>
      </c>
      <c r="R75" s="193">
        <v>0</v>
      </c>
      <c r="S75" s="349"/>
      <c r="T75" s="337"/>
      <c r="U75" s="420"/>
      <c r="V75" s="420"/>
      <c r="W75" s="420"/>
      <c r="X75" s="420"/>
      <c r="Y75" s="420"/>
      <c r="Z75" s="420"/>
      <c r="AA75" s="420"/>
      <c r="AB75" s="340"/>
      <c r="AC75" s="341"/>
      <c r="AD75" s="341"/>
      <c r="AE75" s="341"/>
      <c r="AF75" s="341"/>
      <c r="AG75" s="347"/>
    </row>
    <row r="76" spans="1:33" ht="18" customHeight="1">
      <c r="A76" s="1"/>
      <c r="C76" s="337" t="s">
        <v>189</v>
      </c>
      <c r="D76" s="350">
        <v>0.54166666666666663</v>
      </c>
      <c r="E76" s="350"/>
      <c r="F76" s="350"/>
      <c r="G76" s="351" t="str">
        <f>C55</f>
        <v>鹿沼西ＦＣ</v>
      </c>
      <c r="H76" s="351"/>
      <c r="I76" s="351"/>
      <c r="J76" s="351"/>
      <c r="K76" s="351"/>
      <c r="L76" s="351"/>
      <c r="M76" s="351"/>
      <c r="N76" s="337">
        <f>P76+P77</f>
        <v>4</v>
      </c>
      <c r="O76" s="349" t="s">
        <v>186</v>
      </c>
      <c r="P76" s="193">
        <v>1</v>
      </c>
      <c r="Q76" s="193" t="s">
        <v>187</v>
      </c>
      <c r="R76" s="193">
        <v>0</v>
      </c>
      <c r="S76" s="349" t="s">
        <v>188</v>
      </c>
      <c r="T76" s="337">
        <f>R76+R77</f>
        <v>0</v>
      </c>
      <c r="U76" s="420" t="str">
        <f>O55</f>
        <v>栃木ウーヴァＦＣ・Ｕ－１１ブルー</v>
      </c>
      <c r="V76" s="420"/>
      <c r="W76" s="420"/>
      <c r="X76" s="420"/>
      <c r="Y76" s="420"/>
      <c r="Z76" s="420"/>
      <c r="AA76" s="420"/>
      <c r="AB76" s="340"/>
      <c r="AC76" s="342" t="s">
        <v>203</v>
      </c>
      <c r="AD76" s="342" t="s">
        <v>204</v>
      </c>
      <c r="AE76" s="342" t="s">
        <v>202</v>
      </c>
      <c r="AF76" s="342">
        <v>6</v>
      </c>
      <c r="AG76" s="347"/>
    </row>
    <row r="77" spans="1:33" ht="18" customHeight="1">
      <c r="A77" s="1"/>
      <c r="C77" s="337"/>
      <c r="D77" s="350"/>
      <c r="E77" s="350"/>
      <c r="F77" s="350"/>
      <c r="G77" s="351"/>
      <c r="H77" s="351"/>
      <c r="I77" s="351"/>
      <c r="J77" s="351"/>
      <c r="K77" s="351"/>
      <c r="L77" s="351"/>
      <c r="M77" s="351"/>
      <c r="N77" s="337"/>
      <c r="O77" s="349"/>
      <c r="P77" s="193">
        <v>3</v>
      </c>
      <c r="Q77" s="193" t="s">
        <v>187</v>
      </c>
      <c r="R77" s="193">
        <v>0</v>
      </c>
      <c r="S77" s="349"/>
      <c r="T77" s="337"/>
      <c r="U77" s="420"/>
      <c r="V77" s="420"/>
      <c r="W77" s="420"/>
      <c r="X77" s="420"/>
      <c r="Y77" s="420"/>
      <c r="Z77" s="420"/>
      <c r="AA77" s="420"/>
      <c r="AB77" s="340"/>
      <c r="AC77" s="342"/>
      <c r="AD77" s="342"/>
      <c r="AE77" s="342"/>
      <c r="AF77" s="342"/>
      <c r="AG77" s="347"/>
    </row>
    <row r="78" spans="1:33" ht="18" customHeight="1">
      <c r="A78" s="1"/>
      <c r="C78" s="337" t="s">
        <v>190</v>
      </c>
      <c r="D78" s="350">
        <v>0.56944444444444442</v>
      </c>
      <c r="E78" s="350"/>
      <c r="F78" s="350"/>
      <c r="G78" s="361" t="str">
        <f>G55</f>
        <v>豊郷ＪＦＣ宇都宮</v>
      </c>
      <c r="H78" s="361"/>
      <c r="I78" s="361"/>
      <c r="J78" s="361"/>
      <c r="K78" s="361"/>
      <c r="L78" s="361"/>
      <c r="M78" s="361"/>
      <c r="N78" s="337">
        <f>P78+P79</f>
        <v>1</v>
      </c>
      <c r="O78" s="349" t="s">
        <v>186</v>
      </c>
      <c r="P78" s="193">
        <v>0</v>
      </c>
      <c r="Q78" s="193" t="s">
        <v>187</v>
      </c>
      <c r="R78" s="193">
        <v>1</v>
      </c>
      <c r="S78" s="349" t="s">
        <v>188</v>
      </c>
      <c r="T78" s="337">
        <f>R78+R79</f>
        <v>1</v>
      </c>
      <c r="U78" s="361" t="str">
        <f>K55</f>
        <v>フットボールクラブ氏家</v>
      </c>
      <c r="V78" s="361"/>
      <c r="W78" s="361"/>
      <c r="X78" s="361"/>
      <c r="Y78" s="361"/>
      <c r="Z78" s="361"/>
      <c r="AA78" s="361"/>
      <c r="AB78" s="340"/>
      <c r="AC78" s="342" t="s">
        <v>204</v>
      </c>
      <c r="AD78" s="342" t="s">
        <v>202</v>
      </c>
      <c r="AE78" s="342" t="s">
        <v>203</v>
      </c>
      <c r="AF78" s="342">
        <v>7</v>
      </c>
      <c r="AG78" s="347"/>
    </row>
    <row r="79" spans="1:33" ht="18" customHeight="1">
      <c r="A79" s="1"/>
      <c r="C79" s="337"/>
      <c r="D79" s="350"/>
      <c r="E79" s="350"/>
      <c r="F79" s="350"/>
      <c r="G79" s="361"/>
      <c r="H79" s="361"/>
      <c r="I79" s="361"/>
      <c r="J79" s="361"/>
      <c r="K79" s="361"/>
      <c r="L79" s="361"/>
      <c r="M79" s="361"/>
      <c r="N79" s="337"/>
      <c r="O79" s="349"/>
      <c r="P79" s="193">
        <v>1</v>
      </c>
      <c r="Q79" s="193" t="s">
        <v>187</v>
      </c>
      <c r="R79" s="193">
        <v>0</v>
      </c>
      <c r="S79" s="349"/>
      <c r="T79" s="337"/>
      <c r="U79" s="361"/>
      <c r="V79" s="361"/>
      <c r="W79" s="361"/>
      <c r="X79" s="361"/>
      <c r="Y79" s="361"/>
      <c r="Z79" s="361"/>
      <c r="AA79" s="361"/>
      <c r="AB79" s="340"/>
      <c r="AC79" s="342"/>
      <c r="AD79" s="342"/>
      <c r="AE79" s="342"/>
      <c r="AF79" s="342"/>
      <c r="AG79" s="347"/>
    </row>
    <row r="80" spans="1:33" ht="18" customHeight="1">
      <c r="A80" s="1"/>
      <c r="C80" s="337" t="s">
        <v>191</v>
      </c>
      <c r="D80" s="350">
        <v>0.59722222222222221</v>
      </c>
      <c r="E80" s="350"/>
      <c r="F80" s="350"/>
      <c r="G80" s="420" t="str">
        <f>V55</f>
        <v>ＳＡＫＵＲＡ　ＦＯＯＴＢＡＬＬ　ＣＬＵＢ　Ｊｒ</v>
      </c>
      <c r="H80" s="420"/>
      <c r="I80" s="420"/>
      <c r="J80" s="420"/>
      <c r="K80" s="420"/>
      <c r="L80" s="420"/>
      <c r="M80" s="420"/>
      <c r="N80" s="337">
        <f>P80+P81</f>
        <v>1</v>
      </c>
      <c r="O80" s="349" t="s">
        <v>186</v>
      </c>
      <c r="P80" s="193">
        <v>0</v>
      </c>
      <c r="Q80" s="193" t="s">
        <v>187</v>
      </c>
      <c r="R80" s="193">
        <v>1</v>
      </c>
      <c r="S80" s="349" t="s">
        <v>188</v>
      </c>
      <c r="T80" s="337">
        <f>R80+R81</f>
        <v>4</v>
      </c>
      <c r="U80" s="413" t="str">
        <f>Z55</f>
        <v>ＫＯＨＡＲＵ　ＰＲＯＵＤ栃木フットボールクラブ</v>
      </c>
      <c r="V80" s="413"/>
      <c r="W80" s="413"/>
      <c r="X80" s="413"/>
      <c r="Y80" s="413"/>
      <c r="Z80" s="413"/>
      <c r="AA80" s="413"/>
      <c r="AB80" s="340"/>
      <c r="AC80" s="341" t="s">
        <v>208</v>
      </c>
      <c r="AD80" s="341" t="s">
        <v>209</v>
      </c>
      <c r="AE80" s="341" t="s">
        <v>206</v>
      </c>
      <c r="AF80" s="341">
        <v>2</v>
      </c>
      <c r="AG80" s="347"/>
    </row>
    <row r="81" spans="1:33" ht="18" customHeight="1">
      <c r="A81" s="1"/>
      <c r="C81" s="337"/>
      <c r="D81" s="350"/>
      <c r="E81" s="350"/>
      <c r="F81" s="350"/>
      <c r="G81" s="420"/>
      <c r="H81" s="420"/>
      <c r="I81" s="420"/>
      <c r="J81" s="420"/>
      <c r="K81" s="420"/>
      <c r="L81" s="420"/>
      <c r="M81" s="420"/>
      <c r="N81" s="337"/>
      <c r="O81" s="349"/>
      <c r="P81" s="193">
        <v>1</v>
      </c>
      <c r="Q81" s="193" t="s">
        <v>187</v>
      </c>
      <c r="R81" s="193">
        <v>3</v>
      </c>
      <c r="S81" s="349"/>
      <c r="T81" s="337"/>
      <c r="U81" s="413"/>
      <c r="V81" s="413"/>
      <c r="W81" s="413"/>
      <c r="X81" s="413"/>
      <c r="Y81" s="413"/>
      <c r="Z81" s="413"/>
      <c r="AA81" s="413"/>
      <c r="AB81" s="340"/>
      <c r="AC81" s="341"/>
      <c r="AD81" s="341"/>
      <c r="AE81" s="341"/>
      <c r="AF81" s="341"/>
      <c r="AG81" s="347"/>
    </row>
    <row r="82" spans="1:33" ht="6.75" customHeight="1">
      <c r="A82" s="1"/>
      <c r="C82" s="20"/>
      <c r="D82" s="66"/>
      <c r="E82" s="66"/>
      <c r="F82" s="66"/>
      <c r="G82" s="101"/>
      <c r="H82" s="101"/>
      <c r="I82" s="101"/>
      <c r="J82" s="101"/>
      <c r="K82" s="101"/>
      <c r="L82" s="101"/>
      <c r="M82" s="101"/>
      <c r="N82" s="120"/>
      <c r="O82" s="149"/>
      <c r="P82" s="45"/>
      <c r="Q82" s="20"/>
      <c r="R82" s="137"/>
      <c r="S82" s="149"/>
      <c r="T82" s="120"/>
      <c r="U82" s="101"/>
      <c r="V82" s="101"/>
      <c r="W82" s="101"/>
      <c r="X82" s="101"/>
      <c r="Y82" s="101"/>
      <c r="Z82" s="101"/>
      <c r="AA82" s="101"/>
      <c r="AB82" s="59"/>
      <c r="AC82" s="20"/>
      <c r="AD82" s="59"/>
      <c r="AE82" s="59"/>
      <c r="AF82" s="59"/>
      <c r="AG82" s="59"/>
    </row>
    <row r="83" spans="1:33" ht="19.5" customHeight="1">
      <c r="A83" s="1"/>
      <c r="B83" s="343" t="str">
        <f>I51</f>
        <v>H</v>
      </c>
      <c r="C83" s="343"/>
      <c r="D83" s="343"/>
      <c r="E83" s="343"/>
      <c r="F83" s="336" t="str">
        <f>C55</f>
        <v>鹿沼西ＦＣ</v>
      </c>
      <c r="G83" s="336"/>
      <c r="H83" s="336" t="str">
        <f>G55</f>
        <v>豊郷ＪＦＣ宇都宮</v>
      </c>
      <c r="I83" s="336"/>
      <c r="J83" s="422" t="str">
        <f>K55</f>
        <v>フットボールクラブ氏家</v>
      </c>
      <c r="K83" s="422"/>
      <c r="L83" s="428" t="str">
        <f>O55</f>
        <v>栃木ウーヴァＦＣ・Ｕ－１１ブルー</v>
      </c>
      <c r="M83" s="428"/>
      <c r="N83" s="335" t="s">
        <v>192</v>
      </c>
      <c r="O83" s="335" t="s">
        <v>193</v>
      </c>
      <c r="P83" s="335" t="s">
        <v>194</v>
      </c>
      <c r="Q83" s="17"/>
      <c r="R83" s="343" t="str">
        <f>V51</f>
        <v>HH</v>
      </c>
      <c r="S83" s="343"/>
      <c r="T83" s="343"/>
      <c r="U83" s="343"/>
      <c r="V83" s="336" t="str">
        <f>R55</f>
        <v>久下田ＦＣ</v>
      </c>
      <c r="W83" s="336"/>
      <c r="X83" s="428" t="str">
        <f>V55</f>
        <v>ＳＡＫＵＲＡ　ＦＯＯＴＢＡＬＬ　ＣＬＵＢ　Ｊｒ</v>
      </c>
      <c r="Y83" s="428"/>
      <c r="Z83" s="412" t="str">
        <f>Z55</f>
        <v>ＫＯＨＡＲＵ　ＰＲＯＵＤ栃木フットボールクラブ</v>
      </c>
      <c r="AA83" s="412"/>
      <c r="AB83" s="335" t="s">
        <v>192</v>
      </c>
      <c r="AC83" s="335" t="s">
        <v>193</v>
      </c>
      <c r="AD83" s="335" t="s">
        <v>194</v>
      </c>
    </row>
    <row r="84" spans="1:33" ht="20.100000000000001" customHeight="1">
      <c r="B84" s="343"/>
      <c r="C84" s="343"/>
      <c r="D84" s="343"/>
      <c r="E84" s="343"/>
      <c r="F84" s="336"/>
      <c r="G84" s="336"/>
      <c r="H84" s="336"/>
      <c r="I84" s="336"/>
      <c r="J84" s="422"/>
      <c r="K84" s="422"/>
      <c r="L84" s="428"/>
      <c r="M84" s="428"/>
      <c r="N84" s="335"/>
      <c r="O84" s="335"/>
      <c r="P84" s="335"/>
      <c r="Q84" s="17"/>
      <c r="R84" s="343"/>
      <c r="S84" s="343"/>
      <c r="T84" s="343"/>
      <c r="U84" s="343"/>
      <c r="V84" s="336"/>
      <c r="W84" s="336"/>
      <c r="X84" s="428"/>
      <c r="Y84" s="428"/>
      <c r="Z84" s="412"/>
      <c r="AA84" s="412"/>
      <c r="AB84" s="335"/>
      <c r="AC84" s="335"/>
      <c r="AD84" s="335"/>
    </row>
    <row r="85" spans="1:33" ht="20.100000000000001" customHeight="1">
      <c r="B85" s="407" t="str">
        <f>C55</f>
        <v>鹿沼西ＦＣ</v>
      </c>
      <c r="C85" s="407"/>
      <c r="D85" s="407"/>
      <c r="E85" s="407"/>
      <c r="F85" s="203"/>
      <c r="G85" s="204"/>
      <c r="H85" s="194">
        <f>N64</f>
        <v>0</v>
      </c>
      <c r="I85" s="194">
        <f>T64</f>
        <v>1</v>
      </c>
      <c r="J85" s="194">
        <f>N70</f>
        <v>0</v>
      </c>
      <c r="K85" s="194">
        <f>T70</f>
        <v>0</v>
      </c>
      <c r="L85" s="194">
        <f>N76</f>
        <v>4</v>
      </c>
      <c r="M85" s="194">
        <f>T76</f>
        <v>0</v>
      </c>
      <c r="N85" s="344">
        <f>COUNTIF(F86:M86,"○")*3+COUNTIF(F86:M86,"△")</f>
        <v>4</v>
      </c>
      <c r="O85" s="343">
        <f>F85-G85+H85-I85+J85-K85+L85-M85</f>
        <v>3</v>
      </c>
      <c r="P85" s="344">
        <v>3</v>
      </c>
      <c r="Q85" s="157"/>
      <c r="R85" s="408" t="str">
        <f>R55</f>
        <v>久下田ＦＣ</v>
      </c>
      <c r="S85" s="408"/>
      <c r="T85" s="408"/>
      <c r="U85" s="408"/>
      <c r="V85" s="203"/>
      <c r="W85" s="204"/>
      <c r="X85" s="194">
        <f>N68</f>
        <v>4</v>
      </c>
      <c r="Y85" s="194">
        <f>T68</f>
        <v>0</v>
      </c>
      <c r="Z85" s="194">
        <f>N74</f>
        <v>1</v>
      </c>
      <c r="AA85" s="194">
        <f>T74</f>
        <v>0</v>
      </c>
      <c r="AB85" s="344">
        <f>COUNTIF(V86:AA86,"○")*3+COUNTIF(V86:AA86,"△")</f>
        <v>6</v>
      </c>
      <c r="AC85" s="343">
        <f>V85-W85+X85-Y85+Z85-AA85</f>
        <v>5</v>
      </c>
      <c r="AD85" s="344">
        <v>1</v>
      </c>
    </row>
    <row r="86" spans="1:33" ht="20.100000000000001" customHeight="1">
      <c r="B86" s="407"/>
      <c r="C86" s="407"/>
      <c r="D86" s="407"/>
      <c r="E86" s="407"/>
      <c r="F86" s="205"/>
      <c r="G86" s="206"/>
      <c r="H86" s="343" t="str">
        <f>IF(H85&gt;I85,"○",IF(H85&lt;I85,"×",IF(H85=I85,"△")))</f>
        <v>×</v>
      </c>
      <c r="I86" s="343"/>
      <c r="J86" s="343" t="str">
        <f t="shared" ref="J86" si="10">IF(J85&gt;K85,"○",IF(J85&lt;K85,"×",IF(J85=K85,"△")))</f>
        <v>△</v>
      </c>
      <c r="K86" s="343"/>
      <c r="L86" s="343" t="str">
        <f t="shared" ref="L86" si="11">IF(L85&gt;M85,"○",IF(L85&lt;M85,"×",IF(L85=M85,"△")))</f>
        <v>○</v>
      </c>
      <c r="M86" s="343"/>
      <c r="N86" s="344"/>
      <c r="O86" s="343"/>
      <c r="P86" s="344"/>
      <c r="Q86" s="157"/>
      <c r="R86" s="408"/>
      <c r="S86" s="408"/>
      <c r="T86" s="408"/>
      <c r="U86" s="408"/>
      <c r="V86" s="205"/>
      <c r="W86" s="206"/>
      <c r="X86" s="343" t="str">
        <f>IF(X85&gt;Y85,"○",IF(X85&lt;Y85,"×",IF(X85=Y85,"△")))</f>
        <v>○</v>
      </c>
      <c r="Y86" s="343"/>
      <c r="Z86" s="343" t="str">
        <f t="shared" ref="Z86" si="12">IF(Z85&gt;AA85,"○",IF(Z85&lt;AA85,"×",IF(Z85=AA85,"△")))</f>
        <v>○</v>
      </c>
      <c r="AA86" s="343"/>
      <c r="AB86" s="344"/>
      <c r="AC86" s="343"/>
      <c r="AD86" s="344"/>
    </row>
    <row r="87" spans="1:33" ht="20.100000000000001" customHeight="1">
      <c r="B87" s="408" t="str">
        <f>G55</f>
        <v>豊郷ＪＦＣ宇都宮</v>
      </c>
      <c r="C87" s="408"/>
      <c r="D87" s="408"/>
      <c r="E87" s="408"/>
      <c r="F87" s="194">
        <f>T64</f>
        <v>1</v>
      </c>
      <c r="G87" s="194">
        <f>N64</f>
        <v>0</v>
      </c>
      <c r="H87" s="203"/>
      <c r="I87" s="204"/>
      <c r="J87" s="194">
        <f>N78</f>
        <v>1</v>
      </c>
      <c r="K87" s="194">
        <f>T78</f>
        <v>1</v>
      </c>
      <c r="L87" s="194">
        <f>N72</f>
        <v>2</v>
      </c>
      <c r="M87" s="194">
        <f>T72</f>
        <v>0</v>
      </c>
      <c r="N87" s="344">
        <f t="shared" ref="N87" si="13">COUNTIF(F88:M88,"○")*3+COUNTIF(F88:M88,"△")</f>
        <v>7</v>
      </c>
      <c r="O87" s="343">
        <f t="shared" ref="O87" si="14">F87-G87+H87-I87+J87-K87+L87-M87</f>
        <v>3</v>
      </c>
      <c r="P87" s="344">
        <v>1</v>
      </c>
      <c r="Q87" s="157"/>
      <c r="R87" s="411" t="str">
        <f>V55</f>
        <v>ＳＡＫＵＲＡ　ＦＯＯＴＢＡＬＬ　ＣＬＵＢ　Ｊｒ</v>
      </c>
      <c r="S87" s="411"/>
      <c r="T87" s="411"/>
      <c r="U87" s="411"/>
      <c r="V87" s="194">
        <f>T68</f>
        <v>0</v>
      </c>
      <c r="W87" s="194">
        <f>N68</f>
        <v>4</v>
      </c>
      <c r="X87" s="203"/>
      <c r="Y87" s="204"/>
      <c r="Z87" s="194">
        <f>N80</f>
        <v>1</v>
      </c>
      <c r="AA87" s="194">
        <f>T80</f>
        <v>4</v>
      </c>
      <c r="AB87" s="344">
        <f>COUNTIF(V88:AA88,"○")*3+COUNTIF(V88:AA88,"△")</f>
        <v>0</v>
      </c>
      <c r="AC87" s="343">
        <f>V87-W87+X87-Y87+Z87-AA87</f>
        <v>-7</v>
      </c>
      <c r="AD87" s="344">
        <v>3</v>
      </c>
    </row>
    <row r="88" spans="1:33" ht="20.100000000000001" customHeight="1">
      <c r="B88" s="408"/>
      <c r="C88" s="408"/>
      <c r="D88" s="408"/>
      <c r="E88" s="408"/>
      <c r="F88" s="343" t="str">
        <f>IF(F87&gt;G87,"○",IF(F87&lt;G87,"×",IF(F87=G87,"△")))</f>
        <v>○</v>
      </c>
      <c r="G88" s="343"/>
      <c r="H88" s="205"/>
      <c r="I88" s="206"/>
      <c r="J88" s="343" t="str">
        <f>IF(J87&gt;K87,"○",IF(J87&lt;K87,"×",IF(J87=K87,"△")))</f>
        <v>△</v>
      </c>
      <c r="K88" s="343"/>
      <c r="L88" s="343" t="str">
        <f>IF(L87&gt;M87,"○",IF(L87&lt;M87,"×",IF(L87=M87,"△")))</f>
        <v>○</v>
      </c>
      <c r="M88" s="343"/>
      <c r="N88" s="344"/>
      <c r="O88" s="343"/>
      <c r="P88" s="344"/>
      <c r="Q88" s="157"/>
      <c r="R88" s="411"/>
      <c r="S88" s="411"/>
      <c r="T88" s="411"/>
      <c r="U88" s="411"/>
      <c r="V88" s="343" t="str">
        <f>IF(V87&gt;W87,"○",IF(V87&lt;W87,"×",IF(V87=W87,"△")))</f>
        <v>×</v>
      </c>
      <c r="W88" s="343"/>
      <c r="X88" s="205"/>
      <c r="Y88" s="206"/>
      <c r="Z88" s="343" t="str">
        <f>IF(Z87&gt;AA87,"○",IF(Z87&lt;AA87,"×",IF(Z87=AA87,"△")))</f>
        <v>×</v>
      </c>
      <c r="AA88" s="343"/>
      <c r="AB88" s="344"/>
      <c r="AC88" s="343"/>
      <c r="AD88" s="344"/>
    </row>
    <row r="89" spans="1:33" ht="20.100000000000001" customHeight="1">
      <c r="B89" s="407" t="str">
        <f>K55</f>
        <v>フットボールクラブ氏家</v>
      </c>
      <c r="C89" s="407"/>
      <c r="D89" s="407"/>
      <c r="E89" s="407"/>
      <c r="F89" s="194">
        <f>T70</f>
        <v>0</v>
      </c>
      <c r="G89" s="194">
        <f>N70</f>
        <v>0</v>
      </c>
      <c r="H89" s="194">
        <f>T78</f>
        <v>1</v>
      </c>
      <c r="I89" s="194">
        <f>N78</f>
        <v>1</v>
      </c>
      <c r="J89" s="203"/>
      <c r="K89" s="204"/>
      <c r="L89" s="194">
        <f>N66</f>
        <v>2</v>
      </c>
      <c r="M89" s="194">
        <f>T66</f>
        <v>1</v>
      </c>
      <c r="N89" s="343">
        <f>COUNTIF(F90:M90,"○")*3+COUNTIF(F90:M90,"△")</f>
        <v>5</v>
      </c>
      <c r="O89" s="343">
        <f t="shared" ref="O89" si="15">F89-G89+H89-I89+J89-K89+L89-M89</f>
        <v>1</v>
      </c>
      <c r="P89" s="343">
        <v>2</v>
      </c>
      <c r="Q89" s="157"/>
      <c r="R89" s="411" t="str">
        <f>Z55</f>
        <v>ＫＯＨＡＲＵ　ＰＲＯＵＤ栃木フットボールクラブ</v>
      </c>
      <c r="S89" s="411"/>
      <c r="T89" s="411"/>
      <c r="U89" s="411"/>
      <c r="V89" s="194">
        <f>T74</f>
        <v>0</v>
      </c>
      <c r="W89" s="194">
        <f>N74</f>
        <v>1</v>
      </c>
      <c r="X89" s="194">
        <f>T80</f>
        <v>4</v>
      </c>
      <c r="Y89" s="194">
        <f>N80</f>
        <v>1</v>
      </c>
      <c r="Z89" s="203"/>
      <c r="AA89" s="204"/>
      <c r="AB89" s="343">
        <f>COUNTIF(V90:AA90,"○")*3+COUNTIF(V90:AA90,"△")</f>
        <v>3</v>
      </c>
      <c r="AC89" s="343">
        <f>V89-W89+X89-Y89+Z89-AA89</f>
        <v>2</v>
      </c>
      <c r="AD89" s="343">
        <v>2</v>
      </c>
    </row>
    <row r="90" spans="1:33" ht="20.100000000000001" customHeight="1">
      <c r="B90" s="407"/>
      <c r="C90" s="407"/>
      <c r="D90" s="407"/>
      <c r="E90" s="407"/>
      <c r="F90" s="343" t="str">
        <f>IF(F89&gt;G89,"○",IF(F89&lt;G89,"×",IF(F89=G89,"△")))</f>
        <v>△</v>
      </c>
      <c r="G90" s="343"/>
      <c r="H90" s="343" t="str">
        <f>IF(H89&gt;I89,"○",IF(H89&lt;I89,"×",IF(H89=I89,"△")))</f>
        <v>△</v>
      </c>
      <c r="I90" s="343"/>
      <c r="J90" s="205"/>
      <c r="K90" s="206"/>
      <c r="L90" s="343" t="str">
        <f>IF(L89&gt;M89,"○",IF(L89&lt;M89,"×",IF(L89=M89,"△")))</f>
        <v>○</v>
      </c>
      <c r="M90" s="343"/>
      <c r="N90" s="343"/>
      <c r="O90" s="343"/>
      <c r="P90" s="343"/>
      <c r="Q90" s="157"/>
      <c r="R90" s="411"/>
      <c r="S90" s="411"/>
      <c r="T90" s="411"/>
      <c r="U90" s="411"/>
      <c r="V90" s="343" t="str">
        <f t="shared" ref="V90" si="16">IF(V89&gt;W89,"○",IF(V89&lt;W89,"×",IF(V89=W89,"△")))</f>
        <v>×</v>
      </c>
      <c r="W90" s="343"/>
      <c r="X90" s="343" t="str">
        <f t="shared" ref="X90" si="17">IF(X89&gt;Y89,"○",IF(X89&lt;Y89,"×",IF(X89=Y89,"△")))</f>
        <v>○</v>
      </c>
      <c r="Y90" s="343"/>
      <c r="Z90" s="205"/>
      <c r="AA90" s="206"/>
      <c r="AB90" s="343"/>
      <c r="AC90" s="343"/>
      <c r="AD90" s="343"/>
    </row>
    <row r="91" spans="1:33" ht="20.100000000000001" customHeight="1">
      <c r="B91" s="407" t="str">
        <f>O55</f>
        <v>栃木ウーヴァＦＣ・Ｕ－１１ブルー</v>
      </c>
      <c r="C91" s="407"/>
      <c r="D91" s="407"/>
      <c r="E91" s="407"/>
      <c r="F91" s="194">
        <f>T76</f>
        <v>0</v>
      </c>
      <c r="G91" s="194">
        <f>N76</f>
        <v>4</v>
      </c>
      <c r="H91" s="194">
        <f>T72</f>
        <v>0</v>
      </c>
      <c r="I91" s="194">
        <f>N72</f>
        <v>2</v>
      </c>
      <c r="J91" s="194">
        <f>T66</f>
        <v>1</v>
      </c>
      <c r="K91" s="194">
        <f>N66</f>
        <v>2</v>
      </c>
      <c r="L91" s="203"/>
      <c r="M91" s="204"/>
      <c r="N91" s="343">
        <f t="shared" ref="N91" si="18">COUNTIF(F92:M92,"○")*3+COUNTIF(F92:M92,"△")</f>
        <v>0</v>
      </c>
      <c r="O91" s="343">
        <f t="shared" ref="O91" si="19">F91-G91+H91-I91+J91-K91+L91-M91</f>
        <v>-7</v>
      </c>
      <c r="P91" s="343">
        <v>4</v>
      </c>
      <c r="Q91" s="157"/>
      <c r="R91" s="158"/>
      <c r="S91" s="158"/>
      <c r="T91" s="159"/>
      <c r="U91" s="159"/>
      <c r="V91" s="159"/>
      <c r="W91" s="159"/>
      <c r="X91" s="159"/>
      <c r="Y91" s="159"/>
      <c r="Z91" s="159"/>
      <c r="AA91" s="159"/>
      <c r="AB91" s="160"/>
      <c r="AC91" s="161"/>
      <c r="AD91" s="161"/>
    </row>
    <row r="92" spans="1:33" ht="20.100000000000001" customHeight="1">
      <c r="B92" s="407"/>
      <c r="C92" s="407"/>
      <c r="D92" s="407"/>
      <c r="E92" s="407"/>
      <c r="F92" s="343" t="str">
        <f>IF(F91&gt;G91,"○",IF(F91&lt;G91,"×",IF(F91=G91,"△")))</f>
        <v>×</v>
      </c>
      <c r="G92" s="343"/>
      <c r="H92" s="343" t="str">
        <f>IF(H91&gt;I91,"○",IF(H91&lt;I91,"×",IF(H91=I91,"△")))</f>
        <v>×</v>
      </c>
      <c r="I92" s="343"/>
      <c r="J92" s="343" t="str">
        <f>IF(J91&gt;K91,"○",IF(J91&lt;K91,"×",IF(J91=K91,"△")))</f>
        <v>×</v>
      </c>
      <c r="K92" s="343"/>
      <c r="L92" s="205"/>
      <c r="M92" s="206"/>
      <c r="N92" s="343"/>
      <c r="O92" s="343"/>
      <c r="P92" s="343"/>
      <c r="Q92" s="157"/>
      <c r="R92" s="162"/>
      <c r="S92" s="162"/>
      <c r="T92" s="156"/>
      <c r="U92" s="156"/>
      <c r="V92" s="156"/>
      <c r="W92" s="156"/>
      <c r="X92" s="156"/>
      <c r="Y92" s="156"/>
      <c r="Z92" s="163"/>
      <c r="AA92" s="163"/>
      <c r="AB92" s="156"/>
      <c r="AC92" s="161"/>
      <c r="AD92" s="161"/>
    </row>
    <row r="93" spans="1:33" ht="20.100000000000001" customHeight="1">
      <c r="AA93" s="360"/>
    </row>
    <row r="94" spans="1:33" ht="20.100000000000001" customHeight="1">
      <c r="Z94" s="9"/>
      <c r="AA94" s="360"/>
    </row>
    <row r="95" spans="1:33" ht="20.100000000000001" customHeight="1"/>
  </sheetData>
  <mergeCells count="416">
    <mergeCell ref="U25:AA25"/>
    <mergeCell ref="U34:AA34"/>
    <mergeCell ref="AA93:AA94"/>
    <mergeCell ref="B91:E92"/>
    <mergeCell ref="N91:N92"/>
    <mergeCell ref="O91:O92"/>
    <mergeCell ref="P91:P92"/>
    <mergeCell ref="F92:G92"/>
    <mergeCell ref="H92:I92"/>
    <mergeCell ref="J92:K92"/>
    <mergeCell ref="F88:G88"/>
    <mergeCell ref="J88:K88"/>
    <mergeCell ref="L88:M88"/>
    <mergeCell ref="V88:W88"/>
    <mergeCell ref="Z88:AA88"/>
    <mergeCell ref="J86:K86"/>
    <mergeCell ref="L86:M86"/>
    <mergeCell ref="X86:Y86"/>
    <mergeCell ref="Z86:AA86"/>
    <mergeCell ref="B87:E88"/>
    <mergeCell ref="N87:N88"/>
    <mergeCell ref="O87:O88"/>
    <mergeCell ref="P87:P88"/>
    <mergeCell ref="R87:U88"/>
    <mergeCell ref="AC89:AC90"/>
    <mergeCell ref="AD89:AD90"/>
    <mergeCell ref="F90:G90"/>
    <mergeCell ref="H90:I90"/>
    <mergeCell ref="L90:M90"/>
    <mergeCell ref="V90:W90"/>
    <mergeCell ref="X90:Y90"/>
    <mergeCell ref="B89:E90"/>
    <mergeCell ref="N89:N90"/>
    <mergeCell ref="O89:O90"/>
    <mergeCell ref="P89:P90"/>
    <mergeCell ref="R89:U90"/>
    <mergeCell ref="AB89:AB90"/>
    <mergeCell ref="AD83:AD84"/>
    <mergeCell ref="B85:E86"/>
    <mergeCell ref="N85:N86"/>
    <mergeCell ref="O85:O86"/>
    <mergeCell ref="P85:P86"/>
    <mergeCell ref="R85:U86"/>
    <mergeCell ref="AB85:AB86"/>
    <mergeCell ref="AC85:AC86"/>
    <mergeCell ref="AD85:AD86"/>
    <mergeCell ref="H86:I86"/>
    <mergeCell ref="R83:U84"/>
    <mergeCell ref="V83:W84"/>
    <mergeCell ref="X83:Y84"/>
    <mergeCell ref="Z83:AA84"/>
    <mergeCell ref="AB83:AB84"/>
    <mergeCell ref="AC83:AC84"/>
    <mergeCell ref="AB87:AB88"/>
    <mergeCell ref="AC87:AC88"/>
    <mergeCell ref="AD87:AD88"/>
    <mergeCell ref="AF80:AF81"/>
    <mergeCell ref="AG80:AG81"/>
    <mergeCell ref="B83:E84"/>
    <mergeCell ref="F83:G84"/>
    <mergeCell ref="H83:I84"/>
    <mergeCell ref="J83:K84"/>
    <mergeCell ref="L83:M84"/>
    <mergeCell ref="N83:N84"/>
    <mergeCell ref="O83:O84"/>
    <mergeCell ref="P83:P84"/>
    <mergeCell ref="T80:T81"/>
    <mergeCell ref="U80:AA81"/>
    <mergeCell ref="AB80:AB81"/>
    <mergeCell ref="AC80:AC81"/>
    <mergeCell ref="AD80:AD81"/>
    <mergeCell ref="AE80:AE81"/>
    <mergeCell ref="C80:C81"/>
    <mergeCell ref="D80:F81"/>
    <mergeCell ref="G80:M81"/>
    <mergeCell ref="N80:N81"/>
    <mergeCell ref="O80:O81"/>
    <mergeCell ref="S80:S81"/>
    <mergeCell ref="AB78:AB79"/>
    <mergeCell ref="AC78:AC79"/>
    <mergeCell ref="AD78:AD79"/>
    <mergeCell ref="AE78:AE79"/>
    <mergeCell ref="AF78:AF79"/>
    <mergeCell ref="AG78:AG79"/>
    <mergeCell ref="AF76:AF77"/>
    <mergeCell ref="AG76:AG77"/>
    <mergeCell ref="AB76:AB77"/>
    <mergeCell ref="AC76:AC77"/>
    <mergeCell ref="AD76:AD77"/>
    <mergeCell ref="AE76:AE77"/>
    <mergeCell ref="C78:C79"/>
    <mergeCell ref="D78:F79"/>
    <mergeCell ref="G78:M79"/>
    <mergeCell ref="N78:N79"/>
    <mergeCell ref="O78:O79"/>
    <mergeCell ref="S78:S79"/>
    <mergeCell ref="T78:T79"/>
    <mergeCell ref="U78:AA79"/>
    <mergeCell ref="T76:T77"/>
    <mergeCell ref="U76:AA77"/>
    <mergeCell ref="C76:C77"/>
    <mergeCell ref="D76:F77"/>
    <mergeCell ref="G76:M77"/>
    <mergeCell ref="N76:N77"/>
    <mergeCell ref="O76:O77"/>
    <mergeCell ref="S76:S77"/>
    <mergeCell ref="AB74:AB75"/>
    <mergeCell ref="AC74:AC75"/>
    <mergeCell ref="AD74:AD75"/>
    <mergeCell ref="AE74:AE75"/>
    <mergeCell ref="AF74:AF75"/>
    <mergeCell ref="AG74:AG75"/>
    <mergeCell ref="AF72:AF73"/>
    <mergeCell ref="AG72:AG73"/>
    <mergeCell ref="C74:C75"/>
    <mergeCell ref="D74:F75"/>
    <mergeCell ref="G74:M75"/>
    <mergeCell ref="N74:N75"/>
    <mergeCell ref="O74:O75"/>
    <mergeCell ref="S74:S75"/>
    <mergeCell ref="T74:T75"/>
    <mergeCell ref="U74:AA75"/>
    <mergeCell ref="T72:T73"/>
    <mergeCell ref="U72:AA73"/>
    <mergeCell ref="AB72:AB73"/>
    <mergeCell ref="AC72:AC73"/>
    <mergeCell ref="AD72:AD73"/>
    <mergeCell ref="AE72:AE73"/>
    <mergeCell ref="C72:C73"/>
    <mergeCell ref="D72:F73"/>
    <mergeCell ref="G72:M73"/>
    <mergeCell ref="N72:N73"/>
    <mergeCell ref="O72:O73"/>
    <mergeCell ref="S72:S73"/>
    <mergeCell ref="AG70:AG71"/>
    <mergeCell ref="AF68:AF69"/>
    <mergeCell ref="AG68:AG69"/>
    <mergeCell ref="C70:C71"/>
    <mergeCell ref="D70:F71"/>
    <mergeCell ref="G70:M71"/>
    <mergeCell ref="N70:N71"/>
    <mergeCell ref="O70:O71"/>
    <mergeCell ref="S70:S71"/>
    <mergeCell ref="T70:T71"/>
    <mergeCell ref="U70:AA71"/>
    <mergeCell ref="T68:T69"/>
    <mergeCell ref="U68:AA69"/>
    <mergeCell ref="AB68:AB69"/>
    <mergeCell ref="AC68:AC69"/>
    <mergeCell ref="AD68:AD69"/>
    <mergeCell ref="AE68:AE69"/>
    <mergeCell ref="C68:C69"/>
    <mergeCell ref="D68:F69"/>
    <mergeCell ref="AB66:AB67"/>
    <mergeCell ref="AC66:AC67"/>
    <mergeCell ref="AD66:AD67"/>
    <mergeCell ref="AE66:AE67"/>
    <mergeCell ref="AF66:AF67"/>
    <mergeCell ref="AB70:AB71"/>
    <mergeCell ref="AC70:AC71"/>
    <mergeCell ref="AD70:AD71"/>
    <mergeCell ref="AE70:AE71"/>
    <mergeCell ref="AF70:AF71"/>
    <mergeCell ref="C64:C65"/>
    <mergeCell ref="D64:F65"/>
    <mergeCell ref="G64:M65"/>
    <mergeCell ref="N64:N65"/>
    <mergeCell ref="O64:O65"/>
    <mergeCell ref="S64:S65"/>
    <mergeCell ref="G68:M69"/>
    <mergeCell ref="N68:N69"/>
    <mergeCell ref="O68:O69"/>
    <mergeCell ref="S68:S69"/>
    <mergeCell ref="C55:D62"/>
    <mergeCell ref="G55:H62"/>
    <mergeCell ref="K55:L62"/>
    <mergeCell ref="O55:P62"/>
    <mergeCell ref="R55:S62"/>
    <mergeCell ref="V55:W62"/>
    <mergeCell ref="Z55:AA62"/>
    <mergeCell ref="AG66:AG67"/>
    <mergeCell ref="AF64:AF65"/>
    <mergeCell ref="AG64:AG65"/>
    <mergeCell ref="C66:C67"/>
    <mergeCell ref="D66:F67"/>
    <mergeCell ref="G66:M67"/>
    <mergeCell ref="N66:N67"/>
    <mergeCell ref="O66:O67"/>
    <mergeCell ref="S66:S67"/>
    <mergeCell ref="T66:T67"/>
    <mergeCell ref="U66:AA67"/>
    <mergeCell ref="T64:T65"/>
    <mergeCell ref="U64:AA65"/>
    <mergeCell ref="AB64:AB65"/>
    <mergeCell ref="AC64:AC65"/>
    <mergeCell ref="AD64:AD65"/>
    <mergeCell ref="AE64:AE65"/>
    <mergeCell ref="I49:M49"/>
    <mergeCell ref="T49:W49"/>
    <mergeCell ref="X49:AG49"/>
    <mergeCell ref="I51:J51"/>
    <mergeCell ref="V51:W51"/>
    <mergeCell ref="C54:D54"/>
    <mergeCell ref="G54:H54"/>
    <mergeCell ref="K54:L54"/>
    <mergeCell ref="O54:P54"/>
    <mergeCell ref="R54:S54"/>
    <mergeCell ref="V54:W54"/>
    <mergeCell ref="Z54:AA54"/>
    <mergeCell ref="B46:E47"/>
    <mergeCell ref="N46:N47"/>
    <mergeCell ref="O46:O47"/>
    <mergeCell ref="P46:P47"/>
    <mergeCell ref="F47:G47"/>
    <mergeCell ref="H47:I47"/>
    <mergeCell ref="J47:K47"/>
    <mergeCell ref="AC44:AC45"/>
    <mergeCell ref="AD44:AD45"/>
    <mergeCell ref="F45:G45"/>
    <mergeCell ref="H45:I45"/>
    <mergeCell ref="L45:M45"/>
    <mergeCell ref="V45:W45"/>
    <mergeCell ref="X45:Y45"/>
    <mergeCell ref="B44:E45"/>
    <mergeCell ref="N44:N45"/>
    <mergeCell ref="O44:O45"/>
    <mergeCell ref="P44:P45"/>
    <mergeCell ref="R44:U45"/>
    <mergeCell ref="AB44:AB45"/>
    <mergeCell ref="F43:G43"/>
    <mergeCell ref="J43:K43"/>
    <mergeCell ref="L43:M43"/>
    <mergeCell ref="V43:W43"/>
    <mergeCell ref="Z43:AA43"/>
    <mergeCell ref="J41:K41"/>
    <mergeCell ref="L41:M41"/>
    <mergeCell ref="X41:Y41"/>
    <mergeCell ref="Z41:AA41"/>
    <mergeCell ref="B42:E43"/>
    <mergeCell ref="N42:N43"/>
    <mergeCell ref="O42:O43"/>
    <mergeCell ref="P42:P43"/>
    <mergeCell ref="R42:U43"/>
    <mergeCell ref="AD38:AD39"/>
    <mergeCell ref="B40:E41"/>
    <mergeCell ref="N40:N41"/>
    <mergeCell ref="O40:O41"/>
    <mergeCell ref="P40:P41"/>
    <mergeCell ref="R40:U41"/>
    <mergeCell ref="AB40:AB41"/>
    <mergeCell ref="AC40:AC41"/>
    <mergeCell ref="AD40:AD41"/>
    <mergeCell ref="H41:I41"/>
    <mergeCell ref="R38:U39"/>
    <mergeCell ref="V38:W39"/>
    <mergeCell ref="X38:Y39"/>
    <mergeCell ref="Z38:AA39"/>
    <mergeCell ref="AB38:AB39"/>
    <mergeCell ref="AC38:AC39"/>
    <mergeCell ref="AB42:AB43"/>
    <mergeCell ref="AC42:AC43"/>
    <mergeCell ref="AD42:AD43"/>
    <mergeCell ref="AF35:AF36"/>
    <mergeCell ref="AG35:AG36"/>
    <mergeCell ref="B38:E39"/>
    <mergeCell ref="F38:G39"/>
    <mergeCell ref="H38:I39"/>
    <mergeCell ref="J38:K39"/>
    <mergeCell ref="L38:M39"/>
    <mergeCell ref="N38:N39"/>
    <mergeCell ref="O38:O39"/>
    <mergeCell ref="P38:P39"/>
    <mergeCell ref="T35:T36"/>
    <mergeCell ref="U35:AA36"/>
    <mergeCell ref="AB35:AB36"/>
    <mergeCell ref="AC35:AC36"/>
    <mergeCell ref="AD35:AD36"/>
    <mergeCell ref="AE35:AE36"/>
    <mergeCell ref="C35:C36"/>
    <mergeCell ref="D35:F36"/>
    <mergeCell ref="G35:M36"/>
    <mergeCell ref="N35:N36"/>
    <mergeCell ref="O35:O36"/>
    <mergeCell ref="S35:S36"/>
    <mergeCell ref="AB32:AB33"/>
    <mergeCell ref="AC32:AC33"/>
    <mergeCell ref="AD32:AD33"/>
    <mergeCell ref="AE32:AE33"/>
    <mergeCell ref="AF32:AF33"/>
    <mergeCell ref="AG32:AG33"/>
    <mergeCell ref="AF30:AF31"/>
    <mergeCell ref="AG30:AG31"/>
    <mergeCell ref="C32:C33"/>
    <mergeCell ref="D32:F33"/>
    <mergeCell ref="G32:M33"/>
    <mergeCell ref="N32:N33"/>
    <mergeCell ref="O32:O33"/>
    <mergeCell ref="S32:S33"/>
    <mergeCell ref="T32:T33"/>
    <mergeCell ref="U32:AA33"/>
    <mergeCell ref="T30:T31"/>
    <mergeCell ref="U30:AA31"/>
    <mergeCell ref="AB30:AB31"/>
    <mergeCell ref="AC30:AC31"/>
    <mergeCell ref="AD30:AD31"/>
    <mergeCell ref="AE30:AE31"/>
    <mergeCell ref="C30:C31"/>
    <mergeCell ref="D30:F31"/>
    <mergeCell ref="G30:M31"/>
    <mergeCell ref="N30:N31"/>
    <mergeCell ref="O30:O31"/>
    <mergeCell ref="S30:S31"/>
    <mergeCell ref="AB28:AB29"/>
    <mergeCell ref="AC28:AC29"/>
    <mergeCell ref="AD28:AD29"/>
    <mergeCell ref="AE28:AE29"/>
    <mergeCell ref="AF28:AF29"/>
    <mergeCell ref="AG28:AG29"/>
    <mergeCell ref="AF26:AF27"/>
    <mergeCell ref="AG26:AG27"/>
    <mergeCell ref="C28:C29"/>
    <mergeCell ref="D28:F29"/>
    <mergeCell ref="G28:M29"/>
    <mergeCell ref="N28:N29"/>
    <mergeCell ref="O28:O29"/>
    <mergeCell ref="S28:S29"/>
    <mergeCell ref="T28:T29"/>
    <mergeCell ref="U28:AA29"/>
    <mergeCell ref="T26:T27"/>
    <mergeCell ref="U26:AA27"/>
    <mergeCell ref="AB26:AB27"/>
    <mergeCell ref="AC26:AC27"/>
    <mergeCell ref="AD26:AD27"/>
    <mergeCell ref="AE26:AE27"/>
    <mergeCell ref="C26:C27"/>
    <mergeCell ref="D26:F27"/>
    <mergeCell ref="G26:M27"/>
    <mergeCell ref="N26:N27"/>
    <mergeCell ref="O26:O27"/>
    <mergeCell ref="S26:S27"/>
    <mergeCell ref="AG23:AG24"/>
    <mergeCell ref="AF21:AF22"/>
    <mergeCell ref="AG21:AG22"/>
    <mergeCell ref="C23:C24"/>
    <mergeCell ref="D23:F24"/>
    <mergeCell ref="G23:M24"/>
    <mergeCell ref="N23:N24"/>
    <mergeCell ref="O23:O24"/>
    <mergeCell ref="S23:S24"/>
    <mergeCell ref="T23:T24"/>
    <mergeCell ref="U23:AA24"/>
    <mergeCell ref="T21:T22"/>
    <mergeCell ref="U21:AA22"/>
    <mergeCell ref="AB21:AB22"/>
    <mergeCell ref="AC21:AC22"/>
    <mergeCell ref="AD21:AD22"/>
    <mergeCell ref="AE21:AE22"/>
    <mergeCell ref="C21:C22"/>
    <mergeCell ref="D21:F22"/>
    <mergeCell ref="AB18:AB19"/>
    <mergeCell ref="AC18:AC19"/>
    <mergeCell ref="AD18:AD19"/>
    <mergeCell ref="AE18:AE19"/>
    <mergeCell ref="AF18:AF19"/>
    <mergeCell ref="AB23:AB24"/>
    <mergeCell ref="AC23:AC24"/>
    <mergeCell ref="AD23:AD24"/>
    <mergeCell ref="AE23:AE24"/>
    <mergeCell ref="AF23:AF24"/>
    <mergeCell ref="C16:C17"/>
    <mergeCell ref="D16:F17"/>
    <mergeCell ref="G16:M17"/>
    <mergeCell ref="N16:N17"/>
    <mergeCell ref="O16:O17"/>
    <mergeCell ref="S16:S17"/>
    <mergeCell ref="G21:M22"/>
    <mergeCell ref="N21:N22"/>
    <mergeCell ref="O21:O22"/>
    <mergeCell ref="S21:S22"/>
    <mergeCell ref="G20:M20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94</v>
      </c>
      <c r="U1" s="334"/>
      <c r="V1" s="334"/>
      <c r="W1" s="334"/>
      <c r="X1" s="348" t="str">
        <f>U11組合せ!AP128</f>
        <v>石井緑地サッカー場No6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250</v>
      </c>
      <c r="J3" s="334"/>
      <c r="L3" s="72"/>
      <c r="Q3" s="72"/>
      <c r="R3" s="72"/>
      <c r="S3" s="13"/>
      <c r="T3" s="13"/>
      <c r="U3" s="14"/>
      <c r="V3" s="334" t="s">
        <v>251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09"/>
      <c r="W4" s="208"/>
      <c r="X4" s="1"/>
      <c r="Y4" s="1"/>
      <c r="Z4" s="1"/>
    </row>
    <row r="5" spans="1:33" ht="19.5" customHeight="1" thickTop="1">
      <c r="A5" s="1"/>
      <c r="B5" s="1"/>
      <c r="C5" s="1"/>
      <c r="D5" s="52"/>
      <c r="E5" s="135"/>
      <c r="F5" s="135"/>
      <c r="G5" s="15"/>
      <c r="H5" s="215"/>
      <c r="I5" s="218"/>
      <c r="J5" s="15"/>
      <c r="K5" s="16"/>
      <c r="L5" s="15"/>
      <c r="M5" s="15"/>
      <c r="N5" s="15"/>
      <c r="O5" s="16"/>
      <c r="P5" s="1"/>
      <c r="Q5" s="1"/>
      <c r="R5" s="1"/>
      <c r="S5" s="136"/>
      <c r="T5" s="135"/>
      <c r="U5" s="15"/>
      <c r="V5" s="15"/>
      <c r="W5" s="222"/>
      <c r="X5" s="15"/>
      <c r="Y5" s="15"/>
      <c r="Z5" s="16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338" t="str">
        <f>U11組合せ!AN142</f>
        <v>紫塚ＦＣ</v>
      </c>
      <c r="D7" s="338"/>
      <c r="G7" s="405" t="str">
        <f>U11組合せ!AN140</f>
        <v>ＢＬＵＥ　ＴＨＵＮＤＥＲ</v>
      </c>
      <c r="H7" s="405"/>
      <c r="J7" s="4"/>
      <c r="K7" s="338" t="str">
        <f>U11組合せ!AN138</f>
        <v>ＦＣプリメーロ</v>
      </c>
      <c r="L7" s="338"/>
      <c r="M7" s="4"/>
      <c r="N7" s="4"/>
      <c r="O7" s="416" t="str">
        <f>U11組合せ!AN136</f>
        <v>国本ジュニアサッカークラブ</v>
      </c>
      <c r="P7" s="416"/>
      <c r="R7" s="338" t="str">
        <f>U11組合せ!AN133</f>
        <v>ＦＣ毛野</v>
      </c>
      <c r="S7" s="338"/>
      <c r="U7" s="4"/>
      <c r="V7" s="405" t="str">
        <f>U11組合せ!AN131</f>
        <v>ＪＦＣアミスタ市貝</v>
      </c>
      <c r="W7" s="405"/>
      <c r="X7" s="4"/>
      <c r="Y7" s="4"/>
      <c r="Z7" s="338" t="str">
        <f>U11組合せ!AN129</f>
        <v>西原ＦＣ</v>
      </c>
      <c r="AA7" s="338"/>
    </row>
    <row r="8" spans="1:33" ht="20.100000000000001" customHeight="1">
      <c r="A8" s="1"/>
      <c r="B8" s="4"/>
      <c r="C8" s="338"/>
      <c r="D8" s="338"/>
      <c r="G8" s="405"/>
      <c r="H8" s="405"/>
      <c r="J8" s="4"/>
      <c r="K8" s="338"/>
      <c r="L8" s="338"/>
      <c r="M8" s="4"/>
      <c r="N8" s="4"/>
      <c r="O8" s="416"/>
      <c r="P8" s="416"/>
      <c r="R8" s="338"/>
      <c r="S8" s="338"/>
      <c r="U8" s="4"/>
      <c r="V8" s="405"/>
      <c r="W8" s="405"/>
      <c r="X8" s="4"/>
      <c r="Y8" s="4"/>
      <c r="Z8" s="338"/>
      <c r="AA8" s="338"/>
    </row>
    <row r="9" spans="1:33" ht="20.100000000000001" customHeight="1">
      <c r="A9" s="1"/>
      <c r="B9" s="4"/>
      <c r="C9" s="338"/>
      <c r="D9" s="338"/>
      <c r="G9" s="405"/>
      <c r="H9" s="405"/>
      <c r="J9" s="4"/>
      <c r="K9" s="338"/>
      <c r="L9" s="338"/>
      <c r="M9" s="4"/>
      <c r="N9" s="4"/>
      <c r="O9" s="416"/>
      <c r="P9" s="416"/>
      <c r="R9" s="338"/>
      <c r="S9" s="338"/>
      <c r="U9" s="4"/>
      <c r="V9" s="405"/>
      <c r="W9" s="405"/>
      <c r="X9" s="4"/>
      <c r="Y9" s="4"/>
      <c r="Z9" s="338"/>
      <c r="AA9" s="338"/>
    </row>
    <row r="10" spans="1:33" ht="20.100000000000001" customHeight="1">
      <c r="A10" s="1"/>
      <c r="B10" s="4"/>
      <c r="C10" s="338"/>
      <c r="D10" s="338"/>
      <c r="G10" s="405"/>
      <c r="H10" s="405"/>
      <c r="J10" s="4"/>
      <c r="K10" s="338"/>
      <c r="L10" s="338"/>
      <c r="M10" s="4"/>
      <c r="N10" s="4"/>
      <c r="O10" s="416"/>
      <c r="P10" s="416"/>
      <c r="R10" s="338"/>
      <c r="S10" s="338"/>
      <c r="U10" s="4"/>
      <c r="V10" s="405"/>
      <c r="W10" s="405"/>
      <c r="X10" s="4"/>
      <c r="Y10" s="4"/>
      <c r="Z10" s="338"/>
      <c r="AA10" s="338"/>
    </row>
    <row r="11" spans="1:33" ht="20.100000000000001" customHeight="1">
      <c r="A11" s="1"/>
      <c r="B11" s="4"/>
      <c r="C11" s="338"/>
      <c r="D11" s="338"/>
      <c r="G11" s="405"/>
      <c r="H11" s="405"/>
      <c r="J11" s="4"/>
      <c r="K11" s="338"/>
      <c r="L11" s="338"/>
      <c r="M11" s="4"/>
      <c r="N11" s="4"/>
      <c r="O11" s="416"/>
      <c r="P11" s="416"/>
      <c r="R11" s="338"/>
      <c r="S11" s="338"/>
      <c r="U11" s="4"/>
      <c r="V11" s="405"/>
      <c r="W11" s="405"/>
      <c r="X11" s="4"/>
      <c r="Y11" s="4"/>
      <c r="Z11" s="338"/>
      <c r="AA11" s="338"/>
    </row>
    <row r="12" spans="1:33" ht="20.100000000000001" customHeight="1">
      <c r="A12" s="1"/>
      <c r="B12" s="4"/>
      <c r="C12" s="338"/>
      <c r="D12" s="338"/>
      <c r="G12" s="405"/>
      <c r="H12" s="405"/>
      <c r="J12" s="4"/>
      <c r="K12" s="338"/>
      <c r="L12" s="338"/>
      <c r="M12" s="4"/>
      <c r="N12" s="4"/>
      <c r="O12" s="416"/>
      <c r="P12" s="416"/>
      <c r="R12" s="338"/>
      <c r="S12" s="338"/>
      <c r="U12" s="4"/>
      <c r="V12" s="405"/>
      <c r="W12" s="405"/>
      <c r="X12" s="4"/>
      <c r="Y12" s="4"/>
      <c r="Z12" s="338"/>
      <c r="AA12" s="338"/>
    </row>
    <row r="13" spans="1:33" ht="20.100000000000001" customHeight="1">
      <c r="A13" s="1"/>
      <c r="B13" s="4"/>
      <c r="C13" s="338"/>
      <c r="D13" s="338"/>
      <c r="G13" s="405"/>
      <c r="H13" s="405"/>
      <c r="J13" s="4"/>
      <c r="K13" s="338"/>
      <c r="L13" s="338"/>
      <c r="M13" s="4"/>
      <c r="N13" s="4"/>
      <c r="O13" s="416"/>
      <c r="P13" s="416"/>
      <c r="R13" s="338"/>
      <c r="S13" s="338"/>
      <c r="U13" s="4"/>
      <c r="V13" s="405"/>
      <c r="W13" s="405"/>
      <c r="X13" s="4"/>
      <c r="Y13" s="4"/>
      <c r="Z13" s="338"/>
      <c r="AA13" s="338"/>
    </row>
    <row r="14" spans="1:33" ht="20.100000000000001" customHeight="1">
      <c r="A14" s="1"/>
      <c r="B14" s="4"/>
      <c r="C14" s="338"/>
      <c r="D14" s="338"/>
      <c r="G14" s="405"/>
      <c r="H14" s="405"/>
      <c r="J14" s="4"/>
      <c r="K14" s="338"/>
      <c r="L14" s="338"/>
      <c r="M14" s="4"/>
      <c r="N14" s="4"/>
      <c r="O14" s="416"/>
      <c r="P14" s="416"/>
      <c r="R14" s="338"/>
      <c r="S14" s="338"/>
      <c r="U14" s="4"/>
      <c r="V14" s="405"/>
      <c r="W14" s="405"/>
      <c r="X14" s="4"/>
      <c r="Y14" s="4"/>
      <c r="Z14" s="338"/>
      <c r="AA14" s="338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345" t="str">
        <f>C7</f>
        <v>紫塚ＦＣ</v>
      </c>
      <c r="H16" s="345"/>
      <c r="I16" s="345"/>
      <c r="J16" s="345"/>
      <c r="K16" s="345"/>
      <c r="L16" s="345"/>
      <c r="M16" s="345"/>
      <c r="N16" s="337">
        <f>P16+P17</f>
        <v>0</v>
      </c>
      <c r="O16" s="349" t="s">
        <v>186</v>
      </c>
      <c r="P16" s="193">
        <v>0</v>
      </c>
      <c r="Q16" s="193" t="s">
        <v>187</v>
      </c>
      <c r="R16" s="193">
        <v>0</v>
      </c>
      <c r="S16" s="349" t="s">
        <v>188</v>
      </c>
      <c r="T16" s="337">
        <f>R16+R17</f>
        <v>1</v>
      </c>
      <c r="U16" s="351" t="str">
        <f>G7</f>
        <v>ＢＬＵＥ　ＴＨＵＮＤＥＲ</v>
      </c>
      <c r="V16" s="351"/>
      <c r="W16" s="351"/>
      <c r="X16" s="351"/>
      <c r="Y16" s="351"/>
      <c r="Z16" s="351"/>
      <c r="AA16" s="351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345"/>
      <c r="H17" s="345"/>
      <c r="I17" s="345"/>
      <c r="J17" s="345"/>
      <c r="K17" s="345"/>
      <c r="L17" s="345"/>
      <c r="M17" s="345"/>
      <c r="N17" s="337"/>
      <c r="O17" s="349"/>
      <c r="P17" s="193">
        <v>0</v>
      </c>
      <c r="Q17" s="193" t="s">
        <v>187</v>
      </c>
      <c r="R17" s="193">
        <v>1</v>
      </c>
      <c r="S17" s="349"/>
      <c r="T17" s="337"/>
      <c r="U17" s="351"/>
      <c r="V17" s="351"/>
      <c r="W17" s="351"/>
      <c r="X17" s="351"/>
      <c r="Y17" s="351"/>
      <c r="Z17" s="351"/>
      <c r="AA17" s="351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61" t="str">
        <f>K7</f>
        <v>ＦＣプリメーロ</v>
      </c>
      <c r="H18" s="361"/>
      <c r="I18" s="361"/>
      <c r="J18" s="361"/>
      <c r="K18" s="361"/>
      <c r="L18" s="361"/>
      <c r="M18" s="361"/>
      <c r="N18" s="337">
        <f>P18+P19</f>
        <v>1</v>
      </c>
      <c r="O18" s="349" t="s">
        <v>186</v>
      </c>
      <c r="P18" s="193">
        <v>0</v>
      </c>
      <c r="Q18" s="193" t="s">
        <v>187</v>
      </c>
      <c r="R18" s="193">
        <v>1</v>
      </c>
      <c r="S18" s="349" t="s">
        <v>188</v>
      </c>
      <c r="T18" s="337">
        <f>R18+R19</f>
        <v>1</v>
      </c>
      <c r="U18" s="358" t="str">
        <f>O7</f>
        <v>国本ジュニアサッカークラブ</v>
      </c>
      <c r="V18" s="358"/>
      <c r="W18" s="358"/>
      <c r="X18" s="358"/>
      <c r="Y18" s="358"/>
      <c r="Z18" s="358"/>
      <c r="AA18" s="358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61"/>
      <c r="H19" s="361"/>
      <c r="I19" s="361"/>
      <c r="J19" s="361"/>
      <c r="K19" s="361"/>
      <c r="L19" s="361"/>
      <c r="M19" s="361"/>
      <c r="N19" s="337"/>
      <c r="O19" s="349"/>
      <c r="P19" s="193">
        <v>1</v>
      </c>
      <c r="Q19" s="193" t="s">
        <v>187</v>
      </c>
      <c r="R19" s="193">
        <v>0</v>
      </c>
      <c r="S19" s="349"/>
      <c r="T19" s="337"/>
      <c r="U19" s="358"/>
      <c r="V19" s="358"/>
      <c r="W19" s="358"/>
      <c r="X19" s="358"/>
      <c r="Y19" s="358"/>
      <c r="Z19" s="358"/>
      <c r="AA19" s="358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45" t="str">
        <f>R7</f>
        <v>ＦＣ毛野</v>
      </c>
      <c r="H20" s="345"/>
      <c r="I20" s="345"/>
      <c r="J20" s="345"/>
      <c r="K20" s="345"/>
      <c r="L20" s="345"/>
      <c r="M20" s="345"/>
      <c r="N20" s="337">
        <f>P20+P21</f>
        <v>0</v>
      </c>
      <c r="O20" s="349" t="s">
        <v>186</v>
      </c>
      <c r="P20" s="193">
        <v>0</v>
      </c>
      <c r="Q20" s="193" t="s">
        <v>187</v>
      </c>
      <c r="R20" s="193">
        <v>3</v>
      </c>
      <c r="S20" s="349" t="s">
        <v>188</v>
      </c>
      <c r="T20" s="337">
        <f>R20+R21</f>
        <v>4</v>
      </c>
      <c r="U20" s="351" t="str">
        <f>V7</f>
        <v>ＪＦＣアミスタ市貝</v>
      </c>
      <c r="V20" s="351"/>
      <c r="W20" s="351"/>
      <c r="X20" s="351"/>
      <c r="Y20" s="351"/>
      <c r="Z20" s="351"/>
      <c r="AA20" s="351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45"/>
      <c r="H21" s="345"/>
      <c r="I21" s="345"/>
      <c r="J21" s="345"/>
      <c r="K21" s="345"/>
      <c r="L21" s="345"/>
      <c r="M21" s="345"/>
      <c r="N21" s="337"/>
      <c r="O21" s="349"/>
      <c r="P21" s="193">
        <v>0</v>
      </c>
      <c r="Q21" s="193" t="s">
        <v>187</v>
      </c>
      <c r="R21" s="193">
        <v>1</v>
      </c>
      <c r="S21" s="349"/>
      <c r="T21" s="337"/>
      <c r="U21" s="351"/>
      <c r="V21" s="351"/>
      <c r="W21" s="351"/>
      <c r="X21" s="351"/>
      <c r="Y21" s="351"/>
      <c r="Z21" s="351"/>
      <c r="AA21" s="351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345" t="str">
        <f>C7</f>
        <v>紫塚ＦＣ</v>
      </c>
      <c r="H22" s="345"/>
      <c r="I22" s="345"/>
      <c r="J22" s="345"/>
      <c r="K22" s="345"/>
      <c r="L22" s="345"/>
      <c r="M22" s="345"/>
      <c r="N22" s="337">
        <f>P22+P23</f>
        <v>1</v>
      </c>
      <c r="O22" s="349" t="s">
        <v>186</v>
      </c>
      <c r="P22" s="193">
        <v>1</v>
      </c>
      <c r="Q22" s="193" t="s">
        <v>187</v>
      </c>
      <c r="R22" s="193">
        <v>2</v>
      </c>
      <c r="S22" s="349" t="s">
        <v>188</v>
      </c>
      <c r="T22" s="337">
        <f>R22+R23</f>
        <v>3</v>
      </c>
      <c r="U22" s="351" t="str">
        <f>K7</f>
        <v>ＦＣプリメーロ</v>
      </c>
      <c r="V22" s="351"/>
      <c r="W22" s="351"/>
      <c r="X22" s="351"/>
      <c r="Y22" s="351"/>
      <c r="Z22" s="351"/>
      <c r="AA22" s="351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345"/>
      <c r="H23" s="345"/>
      <c r="I23" s="345"/>
      <c r="J23" s="345"/>
      <c r="K23" s="345"/>
      <c r="L23" s="345"/>
      <c r="M23" s="345"/>
      <c r="N23" s="337"/>
      <c r="O23" s="349"/>
      <c r="P23" s="193">
        <v>0</v>
      </c>
      <c r="Q23" s="193" t="s">
        <v>187</v>
      </c>
      <c r="R23" s="193">
        <v>1</v>
      </c>
      <c r="S23" s="349"/>
      <c r="T23" s="337"/>
      <c r="U23" s="351"/>
      <c r="V23" s="351"/>
      <c r="W23" s="351"/>
      <c r="X23" s="351"/>
      <c r="Y23" s="351"/>
      <c r="Z23" s="351"/>
      <c r="AA23" s="351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51" t="str">
        <f>G7</f>
        <v>ＢＬＵＥ　ＴＨＵＮＤＥＲ</v>
      </c>
      <c r="H24" s="351"/>
      <c r="I24" s="351"/>
      <c r="J24" s="351"/>
      <c r="K24" s="351"/>
      <c r="L24" s="351"/>
      <c r="M24" s="351"/>
      <c r="N24" s="337">
        <f>P24+P25</f>
        <v>4</v>
      </c>
      <c r="O24" s="349" t="s">
        <v>186</v>
      </c>
      <c r="P24" s="193">
        <v>3</v>
      </c>
      <c r="Q24" s="193" t="s">
        <v>187</v>
      </c>
      <c r="R24" s="193">
        <v>0</v>
      </c>
      <c r="S24" s="349" t="s">
        <v>188</v>
      </c>
      <c r="T24" s="337">
        <f>R24+R25</f>
        <v>1</v>
      </c>
      <c r="U24" s="346" t="str">
        <f>O7</f>
        <v>国本ジュニアサッカークラブ</v>
      </c>
      <c r="V24" s="346"/>
      <c r="W24" s="346"/>
      <c r="X24" s="346"/>
      <c r="Y24" s="346"/>
      <c r="Z24" s="346"/>
      <c r="AA24" s="346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51"/>
      <c r="H25" s="351"/>
      <c r="I25" s="351"/>
      <c r="J25" s="351"/>
      <c r="K25" s="351"/>
      <c r="L25" s="351"/>
      <c r="M25" s="351"/>
      <c r="N25" s="337"/>
      <c r="O25" s="349"/>
      <c r="P25" s="193">
        <v>1</v>
      </c>
      <c r="Q25" s="193" t="s">
        <v>187</v>
      </c>
      <c r="R25" s="193">
        <v>1</v>
      </c>
      <c r="S25" s="349"/>
      <c r="T25" s="337"/>
      <c r="U25" s="346"/>
      <c r="V25" s="346"/>
      <c r="W25" s="346"/>
      <c r="X25" s="346"/>
      <c r="Y25" s="346"/>
      <c r="Z25" s="346"/>
      <c r="AA25" s="346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51" t="str">
        <f>R7</f>
        <v>ＦＣ毛野</v>
      </c>
      <c r="H26" s="351"/>
      <c r="I26" s="351"/>
      <c r="J26" s="351"/>
      <c r="K26" s="351"/>
      <c r="L26" s="351"/>
      <c r="M26" s="351"/>
      <c r="N26" s="337">
        <f>P26+P27</f>
        <v>2</v>
      </c>
      <c r="O26" s="349" t="s">
        <v>186</v>
      </c>
      <c r="P26" s="193">
        <v>0</v>
      </c>
      <c r="Q26" s="193" t="s">
        <v>187</v>
      </c>
      <c r="R26" s="193">
        <v>0</v>
      </c>
      <c r="S26" s="349" t="s">
        <v>188</v>
      </c>
      <c r="T26" s="337">
        <f>R26+R27</f>
        <v>0</v>
      </c>
      <c r="U26" s="345" t="str">
        <f>Z7</f>
        <v>西原ＦＣ</v>
      </c>
      <c r="V26" s="345"/>
      <c r="W26" s="345"/>
      <c r="X26" s="345"/>
      <c r="Y26" s="345"/>
      <c r="Z26" s="345"/>
      <c r="AA26" s="345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51"/>
      <c r="H27" s="351"/>
      <c r="I27" s="351"/>
      <c r="J27" s="351"/>
      <c r="K27" s="351"/>
      <c r="L27" s="351"/>
      <c r="M27" s="351"/>
      <c r="N27" s="337"/>
      <c r="O27" s="349"/>
      <c r="P27" s="193">
        <v>2</v>
      </c>
      <c r="Q27" s="193" t="s">
        <v>187</v>
      </c>
      <c r="R27" s="193">
        <v>0</v>
      </c>
      <c r="S27" s="349"/>
      <c r="T27" s="337"/>
      <c r="U27" s="345"/>
      <c r="V27" s="345"/>
      <c r="W27" s="345"/>
      <c r="X27" s="345"/>
      <c r="Y27" s="345"/>
      <c r="Z27" s="345"/>
      <c r="AA27" s="345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345" t="str">
        <f>C7</f>
        <v>紫塚ＦＣ</v>
      </c>
      <c r="H28" s="345"/>
      <c r="I28" s="345"/>
      <c r="J28" s="345"/>
      <c r="K28" s="345"/>
      <c r="L28" s="345"/>
      <c r="M28" s="345"/>
      <c r="N28" s="337">
        <f>P28+P29</f>
        <v>0</v>
      </c>
      <c r="O28" s="349" t="s">
        <v>186</v>
      </c>
      <c r="P28" s="193">
        <v>0</v>
      </c>
      <c r="Q28" s="193" t="s">
        <v>187</v>
      </c>
      <c r="R28" s="193">
        <v>1</v>
      </c>
      <c r="S28" s="349" t="s">
        <v>188</v>
      </c>
      <c r="T28" s="337">
        <f>R28+R29</f>
        <v>1</v>
      </c>
      <c r="U28" s="362" t="str">
        <f>O7</f>
        <v>国本ジュニアサッカークラブ</v>
      </c>
      <c r="V28" s="362"/>
      <c r="W28" s="362"/>
      <c r="X28" s="362"/>
      <c r="Y28" s="362"/>
      <c r="Z28" s="362"/>
      <c r="AA28" s="362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345"/>
      <c r="H29" s="345"/>
      <c r="I29" s="345"/>
      <c r="J29" s="345"/>
      <c r="K29" s="345"/>
      <c r="L29" s="345"/>
      <c r="M29" s="345"/>
      <c r="N29" s="337"/>
      <c r="O29" s="349"/>
      <c r="P29" s="193">
        <v>0</v>
      </c>
      <c r="Q29" s="193" t="s">
        <v>187</v>
      </c>
      <c r="R29" s="193">
        <v>0</v>
      </c>
      <c r="S29" s="349"/>
      <c r="T29" s="337"/>
      <c r="U29" s="362"/>
      <c r="V29" s="362"/>
      <c r="W29" s="362"/>
      <c r="X29" s="362"/>
      <c r="Y29" s="362"/>
      <c r="Z29" s="362"/>
      <c r="AA29" s="362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61" t="str">
        <f>G7</f>
        <v>ＢＬＵＥ　ＴＨＵＮＤＥＲ</v>
      </c>
      <c r="H30" s="361"/>
      <c r="I30" s="361"/>
      <c r="J30" s="361"/>
      <c r="K30" s="361"/>
      <c r="L30" s="361"/>
      <c r="M30" s="361"/>
      <c r="N30" s="337">
        <f>P30+P31</f>
        <v>0</v>
      </c>
      <c r="O30" s="349" t="s">
        <v>186</v>
      </c>
      <c r="P30" s="193">
        <v>0</v>
      </c>
      <c r="Q30" s="193" t="s">
        <v>187</v>
      </c>
      <c r="R30" s="193">
        <v>0</v>
      </c>
      <c r="S30" s="349" t="s">
        <v>188</v>
      </c>
      <c r="T30" s="337">
        <f>R30+R31</f>
        <v>0</v>
      </c>
      <c r="U30" s="361" t="str">
        <f>K7</f>
        <v>ＦＣプリメーロ</v>
      </c>
      <c r="V30" s="361"/>
      <c r="W30" s="361"/>
      <c r="X30" s="361"/>
      <c r="Y30" s="361"/>
      <c r="Z30" s="361"/>
      <c r="AA30" s="361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61"/>
      <c r="H31" s="361"/>
      <c r="I31" s="361"/>
      <c r="J31" s="361"/>
      <c r="K31" s="361"/>
      <c r="L31" s="361"/>
      <c r="M31" s="361"/>
      <c r="N31" s="337"/>
      <c r="O31" s="349"/>
      <c r="P31" s="193">
        <v>0</v>
      </c>
      <c r="Q31" s="193" t="s">
        <v>187</v>
      </c>
      <c r="R31" s="193">
        <v>0</v>
      </c>
      <c r="S31" s="349"/>
      <c r="T31" s="337"/>
      <c r="U31" s="361"/>
      <c r="V31" s="361"/>
      <c r="W31" s="361"/>
      <c r="X31" s="361"/>
      <c r="Y31" s="361"/>
      <c r="Z31" s="361"/>
      <c r="AA31" s="361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351" t="str">
        <f>V7</f>
        <v>ＪＦＣアミスタ市貝</v>
      </c>
      <c r="H32" s="351"/>
      <c r="I32" s="351"/>
      <c r="J32" s="351"/>
      <c r="K32" s="351"/>
      <c r="L32" s="351"/>
      <c r="M32" s="351"/>
      <c r="N32" s="337">
        <f>P32+P33</f>
        <v>11</v>
      </c>
      <c r="O32" s="349" t="s">
        <v>186</v>
      </c>
      <c r="P32" s="193">
        <v>6</v>
      </c>
      <c r="Q32" s="193" t="s">
        <v>187</v>
      </c>
      <c r="R32" s="193">
        <v>0</v>
      </c>
      <c r="S32" s="349" t="s">
        <v>188</v>
      </c>
      <c r="T32" s="337">
        <f>R32+R33</f>
        <v>0</v>
      </c>
      <c r="U32" s="345" t="str">
        <f>Z7</f>
        <v>西原ＦＣ</v>
      </c>
      <c r="V32" s="345"/>
      <c r="W32" s="345"/>
      <c r="X32" s="345"/>
      <c r="Y32" s="345"/>
      <c r="Z32" s="345"/>
      <c r="AA32" s="345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351"/>
      <c r="H33" s="351"/>
      <c r="I33" s="351"/>
      <c r="J33" s="351"/>
      <c r="K33" s="351"/>
      <c r="L33" s="351"/>
      <c r="M33" s="351"/>
      <c r="N33" s="337"/>
      <c r="O33" s="349"/>
      <c r="P33" s="193">
        <v>5</v>
      </c>
      <c r="Q33" s="193" t="s">
        <v>187</v>
      </c>
      <c r="R33" s="193">
        <v>0</v>
      </c>
      <c r="S33" s="349"/>
      <c r="T33" s="337"/>
      <c r="U33" s="345"/>
      <c r="V33" s="345"/>
      <c r="W33" s="345"/>
      <c r="X33" s="345"/>
      <c r="Y33" s="345"/>
      <c r="Z33" s="345"/>
      <c r="AA33" s="345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I</v>
      </c>
      <c r="C35" s="343"/>
      <c r="D35" s="343"/>
      <c r="E35" s="343"/>
      <c r="F35" s="336" t="str">
        <f>C7</f>
        <v>紫塚ＦＣ</v>
      </c>
      <c r="G35" s="336"/>
      <c r="H35" s="336" t="str">
        <f>G7</f>
        <v>ＢＬＵＥ　ＴＨＵＮＤＥＲ</v>
      </c>
      <c r="I35" s="336"/>
      <c r="J35" s="336" t="str">
        <f>K7</f>
        <v>ＦＣプリメーロ</v>
      </c>
      <c r="K35" s="336"/>
      <c r="L35" s="339" t="str">
        <f>O7</f>
        <v>国本ジュニアサッカークラブ</v>
      </c>
      <c r="M35" s="339"/>
      <c r="N35" s="335" t="s">
        <v>192</v>
      </c>
      <c r="O35" s="335" t="s">
        <v>193</v>
      </c>
      <c r="P35" s="335" t="s">
        <v>194</v>
      </c>
      <c r="Q35" s="17"/>
      <c r="R35" s="343" t="str">
        <f>V3</f>
        <v>II</v>
      </c>
      <c r="S35" s="343"/>
      <c r="T35" s="343"/>
      <c r="U35" s="343"/>
      <c r="V35" s="336" t="str">
        <f>R7</f>
        <v>ＦＣ毛野</v>
      </c>
      <c r="W35" s="336"/>
      <c r="X35" s="336" t="str">
        <f>V7</f>
        <v>ＪＦＣアミスタ市貝</v>
      </c>
      <c r="Y35" s="336"/>
      <c r="Z35" s="336" t="str">
        <f>Z7</f>
        <v>西原ＦＣ</v>
      </c>
      <c r="AA35" s="336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336"/>
      <c r="G36" s="336"/>
      <c r="H36" s="336"/>
      <c r="I36" s="336"/>
      <c r="J36" s="336"/>
      <c r="K36" s="336"/>
      <c r="L36" s="339"/>
      <c r="M36" s="339"/>
      <c r="N36" s="335"/>
      <c r="O36" s="335"/>
      <c r="P36" s="335"/>
      <c r="Q36" s="17"/>
      <c r="R36" s="343"/>
      <c r="S36" s="343"/>
      <c r="T36" s="343"/>
      <c r="U36" s="343"/>
      <c r="V36" s="336"/>
      <c r="W36" s="336"/>
      <c r="X36" s="336"/>
      <c r="Y36" s="336"/>
      <c r="Z36" s="336"/>
      <c r="AA36" s="336"/>
      <c r="AB36" s="335"/>
      <c r="AC36" s="335"/>
      <c r="AD36" s="335"/>
    </row>
    <row r="37" spans="1:33" ht="20.100000000000001" customHeight="1">
      <c r="B37" s="407" t="str">
        <f>C7</f>
        <v>紫塚ＦＣ</v>
      </c>
      <c r="C37" s="407"/>
      <c r="D37" s="407"/>
      <c r="E37" s="407"/>
      <c r="F37" s="203"/>
      <c r="G37" s="204"/>
      <c r="H37" s="194">
        <f>N16</f>
        <v>0</v>
      </c>
      <c r="I37" s="194">
        <f>T16</f>
        <v>1</v>
      </c>
      <c r="J37" s="194">
        <f>N22</f>
        <v>1</v>
      </c>
      <c r="K37" s="194">
        <f>T22</f>
        <v>3</v>
      </c>
      <c r="L37" s="194">
        <f>N28</f>
        <v>0</v>
      </c>
      <c r="M37" s="194">
        <f>T28</f>
        <v>1</v>
      </c>
      <c r="N37" s="344">
        <f>COUNTIF(F38:M38,"○")*3+COUNTIF(F38:M38,"△")</f>
        <v>0</v>
      </c>
      <c r="O37" s="343">
        <f>F37-G37+H37-I37+J37-K37+L37-M37</f>
        <v>-4</v>
      </c>
      <c r="P37" s="344">
        <v>4</v>
      </c>
      <c r="Q37" s="17"/>
      <c r="R37" s="407" t="str">
        <f>R7</f>
        <v>ＦＣ毛野</v>
      </c>
      <c r="S37" s="407"/>
      <c r="T37" s="407"/>
      <c r="U37" s="407"/>
      <c r="V37" s="203"/>
      <c r="W37" s="204"/>
      <c r="X37" s="194">
        <f>N20</f>
        <v>0</v>
      </c>
      <c r="Y37" s="194">
        <f>T20</f>
        <v>4</v>
      </c>
      <c r="Z37" s="194">
        <f>N26</f>
        <v>2</v>
      </c>
      <c r="AA37" s="194">
        <f>T26</f>
        <v>0</v>
      </c>
      <c r="AB37" s="344">
        <f>COUNTIF(V38:AA38,"○")*3+COUNTIF(V38:AA38,"△")</f>
        <v>3</v>
      </c>
      <c r="AC37" s="343">
        <f>V37-W37+X37-Y37+Z37-AA37</f>
        <v>-2</v>
      </c>
      <c r="AD37" s="344">
        <v>2</v>
      </c>
    </row>
    <row r="38" spans="1:33" ht="20.100000000000001" customHeight="1">
      <c r="B38" s="407"/>
      <c r="C38" s="407"/>
      <c r="D38" s="407"/>
      <c r="E38" s="407"/>
      <c r="F38" s="205"/>
      <c r="G38" s="206"/>
      <c r="H38" s="343" t="str">
        <f>IF(H37&gt;I37,"○",IF(H37&lt;I37,"×",IF(H37=I37,"△")))</f>
        <v>×</v>
      </c>
      <c r="I38" s="343"/>
      <c r="J38" s="343" t="str">
        <f t="shared" ref="J38" si="0">IF(J37&gt;K37,"○",IF(J37&lt;K37,"×",IF(J37=K37,"△")))</f>
        <v>×</v>
      </c>
      <c r="K38" s="343"/>
      <c r="L38" s="343" t="str">
        <f t="shared" ref="L38" si="1">IF(L37&gt;M37,"○",IF(L37&lt;M37,"×",IF(L37=M37,"△")))</f>
        <v>×</v>
      </c>
      <c r="M38" s="343"/>
      <c r="N38" s="344"/>
      <c r="O38" s="343"/>
      <c r="P38" s="344"/>
      <c r="Q38" s="17"/>
      <c r="R38" s="407"/>
      <c r="S38" s="407"/>
      <c r="T38" s="407"/>
      <c r="U38" s="407"/>
      <c r="V38" s="205"/>
      <c r="W38" s="206"/>
      <c r="X38" s="343" t="str">
        <f>IF(X37&gt;Y37,"○",IF(X37&lt;Y37,"×",IF(X37=Y37,"△")))</f>
        <v>×</v>
      </c>
      <c r="Y38" s="343"/>
      <c r="Z38" s="343" t="str">
        <f t="shared" ref="Z38" si="2">IF(Z37&gt;AA37,"○",IF(Z37&lt;AA37,"×",IF(Z37=AA37,"△")))</f>
        <v>○</v>
      </c>
      <c r="AA38" s="343"/>
      <c r="AB38" s="344"/>
      <c r="AC38" s="343"/>
      <c r="AD38" s="344"/>
    </row>
    <row r="39" spans="1:33" ht="20.100000000000001" customHeight="1">
      <c r="B39" s="408" t="str">
        <f>G7</f>
        <v>ＢＬＵＥ　ＴＨＵＮＤＥＲ</v>
      </c>
      <c r="C39" s="408"/>
      <c r="D39" s="408"/>
      <c r="E39" s="408"/>
      <c r="F39" s="194">
        <f>T16</f>
        <v>1</v>
      </c>
      <c r="G39" s="194">
        <f>N16</f>
        <v>0</v>
      </c>
      <c r="H39" s="203"/>
      <c r="I39" s="204"/>
      <c r="J39" s="194">
        <f>N30</f>
        <v>0</v>
      </c>
      <c r="K39" s="194">
        <f>T30</f>
        <v>0</v>
      </c>
      <c r="L39" s="194">
        <f>N24</f>
        <v>4</v>
      </c>
      <c r="M39" s="194">
        <f>T24</f>
        <v>1</v>
      </c>
      <c r="N39" s="344">
        <f t="shared" ref="N39" si="3">COUNTIF(F40:M40,"○")*3+COUNTIF(F40:M40,"△")</f>
        <v>7</v>
      </c>
      <c r="O39" s="343">
        <f t="shared" ref="O39" si="4">F39-G39+H39-I39+J39-K39+L39-M39</f>
        <v>4</v>
      </c>
      <c r="P39" s="344">
        <v>1</v>
      </c>
      <c r="Q39" s="17"/>
      <c r="R39" s="408" t="str">
        <f>V7</f>
        <v>ＪＦＣアミスタ市貝</v>
      </c>
      <c r="S39" s="408"/>
      <c r="T39" s="408"/>
      <c r="U39" s="408"/>
      <c r="V39" s="194">
        <f>T20</f>
        <v>4</v>
      </c>
      <c r="W39" s="194">
        <f>N20</f>
        <v>0</v>
      </c>
      <c r="X39" s="203"/>
      <c r="Y39" s="204"/>
      <c r="Z39" s="194">
        <f>N32</f>
        <v>11</v>
      </c>
      <c r="AA39" s="194">
        <f>T32</f>
        <v>0</v>
      </c>
      <c r="AB39" s="344">
        <f>COUNTIF(V40:AA40,"○")*3+COUNTIF(V40:AA40,"△")</f>
        <v>6</v>
      </c>
      <c r="AC39" s="343">
        <f>V39-W39+X39-Y39+Z39-AA39</f>
        <v>15</v>
      </c>
      <c r="AD39" s="344">
        <v>1</v>
      </c>
    </row>
    <row r="40" spans="1:33" ht="20.100000000000001" customHeight="1">
      <c r="B40" s="408"/>
      <c r="C40" s="408"/>
      <c r="D40" s="408"/>
      <c r="E40" s="408"/>
      <c r="F40" s="343" t="str">
        <f>IF(F39&gt;G39,"○",IF(F39&lt;G39,"×",IF(F39=G39,"△")))</f>
        <v>○</v>
      </c>
      <c r="G40" s="343"/>
      <c r="H40" s="205"/>
      <c r="I40" s="206"/>
      <c r="J40" s="343" t="str">
        <f>IF(J39&gt;K39,"○",IF(J39&lt;K39,"×",IF(J39=K39,"△")))</f>
        <v>△</v>
      </c>
      <c r="K40" s="343"/>
      <c r="L40" s="343" t="str">
        <f>IF(L39&gt;M39,"○",IF(L39&lt;M39,"×",IF(L39=M39,"△")))</f>
        <v>○</v>
      </c>
      <c r="M40" s="343"/>
      <c r="N40" s="344"/>
      <c r="O40" s="343"/>
      <c r="P40" s="344"/>
      <c r="Q40" s="17"/>
      <c r="R40" s="408"/>
      <c r="S40" s="408"/>
      <c r="T40" s="408"/>
      <c r="U40" s="408"/>
      <c r="V40" s="343" t="str">
        <f>IF(V39&gt;W39,"○",IF(V39&lt;W39,"×",IF(V39=W39,"△")))</f>
        <v>○</v>
      </c>
      <c r="W40" s="343"/>
      <c r="X40" s="205"/>
      <c r="Y40" s="206"/>
      <c r="Z40" s="343" t="str">
        <f>IF(Z39&gt;AA39,"○",IF(Z39&lt;AA39,"×",IF(Z39=AA39,"△")))</f>
        <v>○</v>
      </c>
      <c r="AA40" s="343"/>
      <c r="AB40" s="344"/>
      <c r="AC40" s="343"/>
      <c r="AD40" s="344"/>
    </row>
    <row r="41" spans="1:33" ht="20.100000000000001" customHeight="1">
      <c r="B41" s="407" t="str">
        <f>K7</f>
        <v>ＦＣプリメーロ</v>
      </c>
      <c r="C41" s="407"/>
      <c r="D41" s="407"/>
      <c r="E41" s="407"/>
      <c r="F41" s="194">
        <f>T22</f>
        <v>3</v>
      </c>
      <c r="G41" s="194">
        <f>N22</f>
        <v>1</v>
      </c>
      <c r="H41" s="194">
        <f>T30</f>
        <v>0</v>
      </c>
      <c r="I41" s="194">
        <f>N30</f>
        <v>0</v>
      </c>
      <c r="J41" s="203"/>
      <c r="K41" s="204"/>
      <c r="L41" s="194">
        <f>N18</f>
        <v>1</v>
      </c>
      <c r="M41" s="194">
        <f>T18</f>
        <v>1</v>
      </c>
      <c r="N41" s="343">
        <f>COUNTIF(F42:M42,"○")*3+COUNTIF(F42:M42,"△")</f>
        <v>5</v>
      </c>
      <c r="O41" s="343">
        <f t="shared" ref="O41" si="5">F41-G41+H41-I41+J41-K41+L41-M41</f>
        <v>2</v>
      </c>
      <c r="P41" s="343">
        <v>2</v>
      </c>
      <c r="Q41" s="17"/>
      <c r="R41" s="407" t="str">
        <f>Z7</f>
        <v>西原ＦＣ</v>
      </c>
      <c r="S41" s="407"/>
      <c r="T41" s="407"/>
      <c r="U41" s="407"/>
      <c r="V41" s="194">
        <f>T26</f>
        <v>0</v>
      </c>
      <c r="W41" s="194">
        <f>N26</f>
        <v>2</v>
      </c>
      <c r="X41" s="194">
        <f>T32</f>
        <v>0</v>
      </c>
      <c r="Y41" s="194">
        <f>N32</f>
        <v>11</v>
      </c>
      <c r="Z41" s="203"/>
      <c r="AA41" s="204"/>
      <c r="AB41" s="343">
        <f>COUNTIF(V42:AA42,"○")*3+COUNTIF(V42:AA42,"△")</f>
        <v>0</v>
      </c>
      <c r="AC41" s="343">
        <f>V41-W41+X41-Y41+Z41-AA41</f>
        <v>-13</v>
      </c>
      <c r="AD41" s="343">
        <v>3</v>
      </c>
    </row>
    <row r="42" spans="1:33" ht="20.100000000000001" customHeight="1">
      <c r="B42" s="407"/>
      <c r="C42" s="407"/>
      <c r="D42" s="407"/>
      <c r="E42" s="407"/>
      <c r="F42" s="343" t="str">
        <f>IF(F41&gt;G41,"○",IF(F41&lt;G41,"×",IF(F41=G41,"△")))</f>
        <v>○</v>
      </c>
      <c r="G42" s="343"/>
      <c r="H42" s="343" t="str">
        <f>IF(H41&gt;I41,"○",IF(H41&lt;I41,"×",IF(H41=I41,"△")))</f>
        <v>△</v>
      </c>
      <c r="I42" s="343"/>
      <c r="J42" s="205"/>
      <c r="K42" s="206"/>
      <c r="L42" s="343" t="str">
        <f>IF(L41&gt;M41,"○",IF(L41&lt;M41,"×",IF(L41=M41,"△")))</f>
        <v>△</v>
      </c>
      <c r="M42" s="343"/>
      <c r="N42" s="343"/>
      <c r="O42" s="343"/>
      <c r="P42" s="343"/>
      <c r="Q42" s="17"/>
      <c r="R42" s="407"/>
      <c r="S42" s="407"/>
      <c r="T42" s="407"/>
      <c r="U42" s="407"/>
      <c r="V42" s="343" t="str">
        <f t="shared" ref="V42" si="6">IF(V41&gt;W41,"○",IF(V41&lt;W41,"×",IF(V41=W41,"△")))</f>
        <v>×</v>
      </c>
      <c r="W42" s="343"/>
      <c r="X42" s="343" t="str">
        <f t="shared" ref="X42" si="7">IF(X41&gt;Y41,"○",IF(X41&lt;Y41,"×",IF(X41=Y41,"△")))</f>
        <v>×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07" t="str">
        <f>O7</f>
        <v>国本ジュニアサッカークラブ</v>
      </c>
      <c r="C43" s="407"/>
      <c r="D43" s="407"/>
      <c r="E43" s="407"/>
      <c r="F43" s="194">
        <f>T28</f>
        <v>1</v>
      </c>
      <c r="G43" s="194">
        <f>N28</f>
        <v>0</v>
      </c>
      <c r="H43" s="194">
        <f>T24</f>
        <v>1</v>
      </c>
      <c r="I43" s="194">
        <f>N24</f>
        <v>4</v>
      </c>
      <c r="J43" s="194">
        <f>T18</f>
        <v>1</v>
      </c>
      <c r="K43" s="194">
        <f>N18</f>
        <v>1</v>
      </c>
      <c r="L43" s="203"/>
      <c r="M43" s="204"/>
      <c r="N43" s="343">
        <f t="shared" ref="N43" si="8">COUNTIF(F44:M44,"○")*3+COUNTIF(F44:M44,"△")</f>
        <v>4</v>
      </c>
      <c r="O43" s="343">
        <f t="shared" ref="O43" si="9">F43-G43+H43-I43+J43-K43+L43-M43</f>
        <v>-2</v>
      </c>
      <c r="P43" s="343">
        <v>3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07"/>
      <c r="C44" s="407"/>
      <c r="D44" s="407"/>
      <c r="E44" s="407"/>
      <c r="F44" s="343" t="str">
        <f>IF(F43&gt;G43,"○",IF(F43&lt;G43,"×",IF(F43=G43,"△")))</f>
        <v>○</v>
      </c>
      <c r="G44" s="343"/>
      <c r="H44" s="343" t="str">
        <f>IF(H43&gt;I43,"○",IF(H43&lt;I43,"×",IF(H43=I43,"△")))</f>
        <v>×</v>
      </c>
      <c r="I44" s="343"/>
      <c r="J44" s="343" t="str">
        <f>IF(J43&gt;K43,"○",IF(J43&lt;K43,"×",IF(J43=K43,"△")))</f>
        <v>△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95</v>
      </c>
      <c r="U46" s="334"/>
      <c r="V46" s="334"/>
      <c r="W46" s="334"/>
      <c r="X46" s="348" t="str">
        <f>U11組合せ!AP111</f>
        <v>サンエコ自然の森サッカー場B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252</v>
      </c>
      <c r="J48" s="334"/>
      <c r="L48" s="72"/>
      <c r="Q48" s="72"/>
      <c r="R48" s="72"/>
      <c r="S48" s="13"/>
      <c r="T48" s="13"/>
      <c r="U48" s="14"/>
      <c r="V48" s="334" t="s">
        <v>253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0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"/>
      <c r="W49" s="223"/>
      <c r="X49" s="1"/>
      <c r="Y49" s="1"/>
      <c r="Z49" s="1"/>
    </row>
    <row r="50" spans="1:33" ht="19.5" customHeight="1" thickTop="1">
      <c r="A50" s="1"/>
      <c r="B50" s="1"/>
      <c r="C50" s="1"/>
      <c r="D50" s="52"/>
      <c r="E50" s="135"/>
      <c r="F50" s="135"/>
      <c r="G50" s="15"/>
      <c r="H50" s="52"/>
      <c r="I50" s="15"/>
      <c r="J50" s="218"/>
      <c r="K50" s="217"/>
      <c r="L50" s="15"/>
      <c r="M50" s="15"/>
      <c r="N50" s="15"/>
      <c r="O50" s="16"/>
      <c r="P50" s="1"/>
      <c r="Q50" s="1"/>
      <c r="R50" s="1"/>
      <c r="S50" s="136"/>
      <c r="T50" s="135"/>
      <c r="U50" s="15"/>
      <c r="V50" s="15"/>
      <c r="W50" s="224"/>
      <c r="X50" s="218"/>
      <c r="Y50" s="218"/>
      <c r="Z50" s="217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338" t="str">
        <f>U11組合せ!AN125</f>
        <v>熟田フットボールクラブ</v>
      </c>
      <c r="D52" s="338"/>
      <c r="G52" s="406" t="str">
        <f>U11組合せ!AN123</f>
        <v>宇都宮フットボールクラブジュニア</v>
      </c>
      <c r="H52" s="406"/>
      <c r="J52" s="4"/>
      <c r="K52" s="405" t="str">
        <f>U11組合せ!AN121</f>
        <v>三重・山前ＦＣ</v>
      </c>
      <c r="L52" s="405"/>
      <c r="M52" s="4"/>
      <c r="N52" s="4"/>
      <c r="O52" s="338" t="str">
        <f>U11組合せ!AN119</f>
        <v>鹿沼東光ＦＣ</v>
      </c>
      <c r="P52" s="338"/>
      <c r="R52" s="338" t="str">
        <f>U11組合せ!AN116</f>
        <v>ＪＦＣアミスタＢ</v>
      </c>
      <c r="S52" s="338"/>
      <c r="U52" s="4"/>
      <c r="V52" s="429" t="str">
        <f>U11組合せ!AN114</f>
        <v>東那須野ＦＣフェニックス</v>
      </c>
      <c r="W52" s="429"/>
      <c r="X52" s="4"/>
      <c r="Y52" s="4"/>
      <c r="Z52" s="405" t="str">
        <f>U11組合せ!AN112</f>
        <v>野木ＳＳＳ</v>
      </c>
      <c r="AA52" s="405"/>
    </row>
    <row r="53" spans="1:33" ht="20.100000000000001" customHeight="1">
      <c r="A53" s="1"/>
      <c r="B53" s="4"/>
      <c r="C53" s="338"/>
      <c r="D53" s="338"/>
      <c r="G53" s="406"/>
      <c r="H53" s="406"/>
      <c r="J53" s="4"/>
      <c r="K53" s="405"/>
      <c r="L53" s="405"/>
      <c r="M53" s="4"/>
      <c r="N53" s="4"/>
      <c r="O53" s="338"/>
      <c r="P53" s="338"/>
      <c r="R53" s="338"/>
      <c r="S53" s="338"/>
      <c r="U53" s="4"/>
      <c r="V53" s="429"/>
      <c r="W53" s="429"/>
      <c r="X53" s="4"/>
      <c r="Y53" s="4"/>
      <c r="Z53" s="405"/>
      <c r="AA53" s="405"/>
    </row>
    <row r="54" spans="1:33" ht="20.100000000000001" customHeight="1">
      <c r="A54" s="1"/>
      <c r="B54" s="4"/>
      <c r="C54" s="338"/>
      <c r="D54" s="338"/>
      <c r="G54" s="406"/>
      <c r="H54" s="406"/>
      <c r="J54" s="4"/>
      <c r="K54" s="405"/>
      <c r="L54" s="405"/>
      <c r="M54" s="4"/>
      <c r="N54" s="4"/>
      <c r="O54" s="338"/>
      <c r="P54" s="338"/>
      <c r="R54" s="338"/>
      <c r="S54" s="338"/>
      <c r="U54" s="4"/>
      <c r="V54" s="429"/>
      <c r="W54" s="429"/>
      <c r="X54" s="4"/>
      <c r="Y54" s="4"/>
      <c r="Z54" s="405"/>
      <c r="AA54" s="405"/>
    </row>
    <row r="55" spans="1:33" ht="20.100000000000001" customHeight="1">
      <c r="A55" s="1"/>
      <c r="B55" s="4"/>
      <c r="C55" s="338"/>
      <c r="D55" s="338"/>
      <c r="G55" s="406"/>
      <c r="H55" s="406"/>
      <c r="J55" s="4"/>
      <c r="K55" s="405"/>
      <c r="L55" s="405"/>
      <c r="M55" s="4"/>
      <c r="N55" s="4"/>
      <c r="O55" s="338"/>
      <c r="P55" s="338"/>
      <c r="R55" s="338"/>
      <c r="S55" s="338"/>
      <c r="U55" s="4"/>
      <c r="V55" s="429"/>
      <c r="W55" s="429"/>
      <c r="X55" s="4"/>
      <c r="Y55" s="4"/>
      <c r="Z55" s="405"/>
      <c r="AA55" s="405"/>
    </row>
    <row r="56" spans="1:33" ht="20.100000000000001" customHeight="1">
      <c r="A56" s="1"/>
      <c r="B56" s="4"/>
      <c r="C56" s="338"/>
      <c r="D56" s="338"/>
      <c r="G56" s="406"/>
      <c r="H56" s="406"/>
      <c r="J56" s="4"/>
      <c r="K56" s="405"/>
      <c r="L56" s="405"/>
      <c r="M56" s="4"/>
      <c r="N56" s="4"/>
      <c r="O56" s="338"/>
      <c r="P56" s="338"/>
      <c r="R56" s="338"/>
      <c r="S56" s="338"/>
      <c r="U56" s="4"/>
      <c r="V56" s="429"/>
      <c r="W56" s="429"/>
      <c r="X56" s="4"/>
      <c r="Y56" s="4"/>
      <c r="Z56" s="405"/>
      <c r="AA56" s="405"/>
    </row>
    <row r="57" spans="1:33" ht="20.100000000000001" customHeight="1">
      <c r="A57" s="1"/>
      <c r="B57" s="4"/>
      <c r="C57" s="338"/>
      <c r="D57" s="338"/>
      <c r="G57" s="406"/>
      <c r="H57" s="406"/>
      <c r="J57" s="4"/>
      <c r="K57" s="405"/>
      <c r="L57" s="405"/>
      <c r="M57" s="4"/>
      <c r="N57" s="4"/>
      <c r="O57" s="338"/>
      <c r="P57" s="338"/>
      <c r="R57" s="338"/>
      <c r="S57" s="338"/>
      <c r="U57" s="4"/>
      <c r="V57" s="429"/>
      <c r="W57" s="429"/>
      <c r="X57" s="4"/>
      <c r="Y57" s="4"/>
      <c r="Z57" s="405"/>
      <c r="AA57" s="405"/>
    </row>
    <row r="58" spans="1:33" ht="20.100000000000001" customHeight="1">
      <c r="A58" s="1"/>
      <c r="B58" s="4"/>
      <c r="C58" s="338"/>
      <c r="D58" s="338"/>
      <c r="G58" s="406"/>
      <c r="H58" s="406"/>
      <c r="J58" s="4"/>
      <c r="K58" s="405"/>
      <c r="L58" s="405"/>
      <c r="M58" s="4"/>
      <c r="N58" s="4"/>
      <c r="O58" s="338"/>
      <c r="P58" s="338"/>
      <c r="R58" s="338"/>
      <c r="S58" s="338"/>
      <c r="U58" s="4"/>
      <c r="V58" s="429"/>
      <c r="W58" s="429"/>
      <c r="X58" s="4"/>
      <c r="Y58" s="4"/>
      <c r="Z58" s="405"/>
      <c r="AA58" s="405"/>
    </row>
    <row r="59" spans="1:33" ht="20.100000000000001" customHeight="1">
      <c r="A59" s="1"/>
      <c r="B59" s="4"/>
      <c r="C59" s="338"/>
      <c r="D59" s="338"/>
      <c r="G59" s="406"/>
      <c r="H59" s="406"/>
      <c r="J59" s="4"/>
      <c r="K59" s="405"/>
      <c r="L59" s="405"/>
      <c r="M59" s="4"/>
      <c r="N59" s="4"/>
      <c r="O59" s="338"/>
      <c r="P59" s="338"/>
      <c r="R59" s="338"/>
      <c r="S59" s="338"/>
      <c r="U59" s="4"/>
      <c r="V59" s="429"/>
      <c r="W59" s="429"/>
      <c r="X59" s="4"/>
      <c r="Y59" s="4"/>
      <c r="Z59" s="405"/>
      <c r="AA59" s="405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45" t="str">
        <f>C52</f>
        <v>熟田フットボールクラブ</v>
      </c>
      <c r="H61" s="345"/>
      <c r="I61" s="345"/>
      <c r="J61" s="345"/>
      <c r="K61" s="345"/>
      <c r="L61" s="345"/>
      <c r="M61" s="345"/>
      <c r="N61" s="337">
        <f>P61+P62</f>
        <v>0</v>
      </c>
      <c r="O61" s="349" t="s">
        <v>186</v>
      </c>
      <c r="P61" s="193">
        <v>0</v>
      </c>
      <c r="Q61" s="193" t="s">
        <v>187</v>
      </c>
      <c r="R61" s="193">
        <v>3</v>
      </c>
      <c r="S61" s="349" t="s">
        <v>188</v>
      </c>
      <c r="T61" s="337">
        <f>R61+R62</f>
        <v>8</v>
      </c>
      <c r="U61" s="413" t="str">
        <f>G52</f>
        <v>宇都宮フットボールクラブジュニア</v>
      </c>
      <c r="V61" s="413"/>
      <c r="W61" s="413"/>
      <c r="X61" s="413"/>
      <c r="Y61" s="413"/>
      <c r="Z61" s="413"/>
      <c r="AA61" s="413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45"/>
      <c r="H62" s="345"/>
      <c r="I62" s="345"/>
      <c r="J62" s="345"/>
      <c r="K62" s="345"/>
      <c r="L62" s="345"/>
      <c r="M62" s="345"/>
      <c r="N62" s="337"/>
      <c r="O62" s="349"/>
      <c r="P62" s="193">
        <v>0</v>
      </c>
      <c r="Q62" s="193" t="s">
        <v>187</v>
      </c>
      <c r="R62" s="193">
        <v>5</v>
      </c>
      <c r="S62" s="349"/>
      <c r="T62" s="337"/>
      <c r="U62" s="413"/>
      <c r="V62" s="413"/>
      <c r="W62" s="413"/>
      <c r="X62" s="413"/>
      <c r="Y62" s="413"/>
      <c r="Z62" s="413"/>
      <c r="AA62" s="413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51" t="str">
        <f>K52</f>
        <v>三重・山前ＦＣ</v>
      </c>
      <c r="H63" s="351"/>
      <c r="I63" s="351"/>
      <c r="J63" s="351"/>
      <c r="K63" s="351"/>
      <c r="L63" s="351"/>
      <c r="M63" s="351"/>
      <c r="N63" s="337">
        <f>P63+P64</f>
        <v>8</v>
      </c>
      <c r="O63" s="349" t="s">
        <v>186</v>
      </c>
      <c r="P63" s="193">
        <v>3</v>
      </c>
      <c r="Q63" s="193" t="s">
        <v>187</v>
      </c>
      <c r="R63" s="193">
        <v>0</v>
      </c>
      <c r="S63" s="349" t="s">
        <v>188</v>
      </c>
      <c r="T63" s="337">
        <f>R63+R64</f>
        <v>0</v>
      </c>
      <c r="U63" s="345" t="str">
        <f>O52</f>
        <v>鹿沼東光ＦＣ</v>
      </c>
      <c r="V63" s="345"/>
      <c r="W63" s="345"/>
      <c r="X63" s="345"/>
      <c r="Y63" s="345"/>
      <c r="Z63" s="345"/>
      <c r="AA63" s="345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51"/>
      <c r="H64" s="351"/>
      <c r="I64" s="351"/>
      <c r="J64" s="351"/>
      <c r="K64" s="351"/>
      <c r="L64" s="351"/>
      <c r="M64" s="351"/>
      <c r="N64" s="337"/>
      <c r="O64" s="349"/>
      <c r="P64" s="193">
        <v>5</v>
      </c>
      <c r="Q64" s="193" t="s">
        <v>187</v>
      </c>
      <c r="R64" s="193">
        <v>0</v>
      </c>
      <c r="S64" s="349"/>
      <c r="T64" s="337"/>
      <c r="U64" s="345"/>
      <c r="V64" s="345"/>
      <c r="W64" s="345"/>
      <c r="X64" s="345"/>
      <c r="Y64" s="345"/>
      <c r="Z64" s="345"/>
      <c r="AA64" s="345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61" t="str">
        <f>R52</f>
        <v>ＪＦＣアミスタＢ</v>
      </c>
      <c r="H65" s="361"/>
      <c r="I65" s="361"/>
      <c r="J65" s="361"/>
      <c r="K65" s="361"/>
      <c r="L65" s="361"/>
      <c r="M65" s="361"/>
      <c r="N65" s="337">
        <f>P65+P66</f>
        <v>0</v>
      </c>
      <c r="O65" s="349" t="s">
        <v>186</v>
      </c>
      <c r="P65" s="193">
        <v>0</v>
      </c>
      <c r="Q65" s="193" t="s">
        <v>187</v>
      </c>
      <c r="R65" s="193">
        <v>0</v>
      </c>
      <c r="S65" s="349" t="s">
        <v>188</v>
      </c>
      <c r="T65" s="337">
        <f>R65+R66</f>
        <v>0</v>
      </c>
      <c r="U65" s="361" t="str">
        <f>V52</f>
        <v>東那須野ＦＣフェニックス</v>
      </c>
      <c r="V65" s="361"/>
      <c r="W65" s="361"/>
      <c r="X65" s="361"/>
      <c r="Y65" s="361"/>
      <c r="Z65" s="361"/>
      <c r="AA65" s="361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61"/>
      <c r="H66" s="361"/>
      <c r="I66" s="361"/>
      <c r="J66" s="361"/>
      <c r="K66" s="361"/>
      <c r="L66" s="361"/>
      <c r="M66" s="361"/>
      <c r="N66" s="337"/>
      <c r="O66" s="349"/>
      <c r="P66" s="193">
        <v>0</v>
      </c>
      <c r="Q66" s="193" t="s">
        <v>187</v>
      </c>
      <c r="R66" s="193">
        <v>0</v>
      </c>
      <c r="S66" s="349"/>
      <c r="T66" s="337"/>
      <c r="U66" s="361"/>
      <c r="V66" s="361"/>
      <c r="W66" s="361"/>
      <c r="X66" s="361"/>
      <c r="Y66" s="361"/>
      <c r="Z66" s="361"/>
      <c r="AA66" s="361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45" t="str">
        <f>C52</f>
        <v>熟田フットボールクラブ</v>
      </c>
      <c r="H67" s="345"/>
      <c r="I67" s="345"/>
      <c r="J67" s="345"/>
      <c r="K67" s="345"/>
      <c r="L67" s="345"/>
      <c r="M67" s="345"/>
      <c r="N67" s="337">
        <f>P67+P68</f>
        <v>0</v>
      </c>
      <c r="O67" s="349" t="s">
        <v>186</v>
      </c>
      <c r="P67" s="193">
        <v>0</v>
      </c>
      <c r="Q67" s="193" t="s">
        <v>187</v>
      </c>
      <c r="R67" s="193">
        <v>4</v>
      </c>
      <c r="S67" s="349" t="s">
        <v>188</v>
      </c>
      <c r="T67" s="337">
        <f>R67+R68</f>
        <v>11</v>
      </c>
      <c r="U67" s="351" t="str">
        <f>K52</f>
        <v>三重・山前ＦＣ</v>
      </c>
      <c r="V67" s="351"/>
      <c r="W67" s="351"/>
      <c r="X67" s="351"/>
      <c r="Y67" s="351"/>
      <c r="Z67" s="351"/>
      <c r="AA67" s="351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45"/>
      <c r="H68" s="345"/>
      <c r="I68" s="345"/>
      <c r="J68" s="345"/>
      <c r="K68" s="345"/>
      <c r="L68" s="345"/>
      <c r="M68" s="345"/>
      <c r="N68" s="337"/>
      <c r="O68" s="349"/>
      <c r="P68" s="193">
        <v>0</v>
      </c>
      <c r="Q68" s="193" t="s">
        <v>187</v>
      </c>
      <c r="R68" s="193">
        <v>7</v>
      </c>
      <c r="S68" s="349"/>
      <c r="T68" s="337"/>
      <c r="U68" s="351"/>
      <c r="V68" s="351"/>
      <c r="W68" s="351"/>
      <c r="X68" s="351"/>
      <c r="Y68" s="351"/>
      <c r="Z68" s="351"/>
      <c r="AA68" s="351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413" t="str">
        <f>G52</f>
        <v>宇都宮フットボールクラブジュニア</v>
      </c>
      <c r="H69" s="413"/>
      <c r="I69" s="413"/>
      <c r="J69" s="413"/>
      <c r="K69" s="413"/>
      <c r="L69" s="413"/>
      <c r="M69" s="413"/>
      <c r="N69" s="337">
        <f>P69+P70</f>
        <v>4</v>
      </c>
      <c r="O69" s="349" t="s">
        <v>186</v>
      </c>
      <c r="P69" s="193">
        <v>0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45" t="str">
        <f>O52</f>
        <v>鹿沼東光ＦＣ</v>
      </c>
      <c r="V69" s="345"/>
      <c r="W69" s="345"/>
      <c r="X69" s="345"/>
      <c r="Y69" s="345"/>
      <c r="Z69" s="345"/>
      <c r="AA69" s="345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413"/>
      <c r="H70" s="413"/>
      <c r="I70" s="413"/>
      <c r="J70" s="413"/>
      <c r="K70" s="413"/>
      <c r="L70" s="413"/>
      <c r="M70" s="413"/>
      <c r="N70" s="337"/>
      <c r="O70" s="349"/>
      <c r="P70" s="193">
        <v>4</v>
      </c>
      <c r="Q70" s="193" t="s">
        <v>187</v>
      </c>
      <c r="R70" s="193">
        <v>0</v>
      </c>
      <c r="S70" s="349"/>
      <c r="T70" s="337"/>
      <c r="U70" s="345"/>
      <c r="V70" s="345"/>
      <c r="W70" s="345"/>
      <c r="X70" s="345"/>
      <c r="Y70" s="345"/>
      <c r="Z70" s="345"/>
      <c r="AA70" s="345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45" t="str">
        <f>R52</f>
        <v>ＪＦＣアミスタＢ</v>
      </c>
      <c r="H71" s="345"/>
      <c r="I71" s="345"/>
      <c r="J71" s="345"/>
      <c r="K71" s="345"/>
      <c r="L71" s="345"/>
      <c r="M71" s="345"/>
      <c r="N71" s="337">
        <f>P71+P72</f>
        <v>0</v>
      </c>
      <c r="O71" s="349" t="s">
        <v>186</v>
      </c>
      <c r="P71" s="193">
        <v>0</v>
      </c>
      <c r="Q71" s="193" t="s">
        <v>187</v>
      </c>
      <c r="R71" s="193">
        <v>3</v>
      </c>
      <c r="S71" s="349" t="s">
        <v>188</v>
      </c>
      <c r="T71" s="337">
        <f>R71+R72</f>
        <v>4</v>
      </c>
      <c r="U71" s="351" t="str">
        <f>Z52</f>
        <v>野木ＳＳＳ</v>
      </c>
      <c r="V71" s="351"/>
      <c r="W71" s="351"/>
      <c r="X71" s="351"/>
      <c r="Y71" s="351"/>
      <c r="Z71" s="351"/>
      <c r="AA71" s="351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45"/>
      <c r="H72" s="345"/>
      <c r="I72" s="345"/>
      <c r="J72" s="345"/>
      <c r="K72" s="345"/>
      <c r="L72" s="345"/>
      <c r="M72" s="345"/>
      <c r="N72" s="337"/>
      <c r="O72" s="349"/>
      <c r="P72" s="193">
        <v>0</v>
      </c>
      <c r="Q72" s="193" t="s">
        <v>187</v>
      </c>
      <c r="R72" s="193">
        <v>1</v>
      </c>
      <c r="S72" s="349"/>
      <c r="T72" s="337"/>
      <c r="U72" s="351"/>
      <c r="V72" s="351"/>
      <c r="W72" s="351"/>
      <c r="X72" s="351"/>
      <c r="Y72" s="351"/>
      <c r="Z72" s="351"/>
      <c r="AA72" s="351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61" t="str">
        <f>C52</f>
        <v>熟田フットボールクラブ</v>
      </c>
      <c r="H73" s="361"/>
      <c r="I73" s="361"/>
      <c r="J73" s="361"/>
      <c r="K73" s="361"/>
      <c r="L73" s="361"/>
      <c r="M73" s="361"/>
      <c r="N73" s="337">
        <f>P73+P74</f>
        <v>0</v>
      </c>
      <c r="O73" s="349" t="s">
        <v>186</v>
      </c>
      <c r="P73" s="193">
        <v>0</v>
      </c>
      <c r="Q73" s="193" t="s">
        <v>187</v>
      </c>
      <c r="R73" s="193">
        <v>0</v>
      </c>
      <c r="S73" s="349" t="s">
        <v>188</v>
      </c>
      <c r="T73" s="337">
        <f>R73+R74</f>
        <v>0</v>
      </c>
      <c r="U73" s="361" t="str">
        <f>O52</f>
        <v>鹿沼東光ＦＣ</v>
      </c>
      <c r="V73" s="361"/>
      <c r="W73" s="361"/>
      <c r="X73" s="361"/>
      <c r="Y73" s="361"/>
      <c r="Z73" s="361"/>
      <c r="AA73" s="361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61"/>
      <c r="H74" s="361"/>
      <c r="I74" s="361"/>
      <c r="J74" s="361"/>
      <c r="K74" s="361"/>
      <c r="L74" s="361"/>
      <c r="M74" s="361"/>
      <c r="N74" s="337"/>
      <c r="O74" s="349"/>
      <c r="P74" s="193">
        <v>0</v>
      </c>
      <c r="Q74" s="193" t="s">
        <v>187</v>
      </c>
      <c r="R74" s="193">
        <v>0</v>
      </c>
      <c r="S74" s="349"/>
      <c r="T74" s="337"/>
      <c r="U74" s="361"/>
      <c r="V74" s="361"/>
      <c r="W74" s="361"/>
      <c r="X74" s="361"/>
      <c r="Y74" s="361"/>
      <c r="Z74" s="361"/>
      <c r="AA74" s="361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420" t="str">
        <f>G52</f>
        <v>宇都宮フットボールクラブジュニア</v>
      </c>
      <c r="H75" s="420"/>
      <c r="I75" s="420"/>
      <c r="J75" s="420"/>
      <c r="K75" s="420"/>
      <c r="L75" s="420"/>
      <c r="M75" s="420"/>
      <c r="N75" s="337">
        <f>P75+P76</f>
        <v>0</v>
      </c>
      <c r="O75" s="349" t="s">
        <v>186</v>
      </c>
      <c r="P75" s="193">
        <v>0</v>
      </c>
      <c r="Q75" s="193" t="s">
        <v>187</v>
      </c>
      <c r="R75" s="193">
        <v>3</v>
      </c>
      <c r="S75" s="349" t="s">
        <v>188</v>
      </c>
      <c r="T75" s="337">
        <f>R75+R76</f>
        <v>4</v>
      </c>
      <c r="U75" s="351" t="str">
        <f>K52</f>
        <v>三重・山前ＦＣ</v>
      </c>
      <c r="V75" s="351"/>
      <c r="W75" s="351"/>
      <c r="X75" s="351"/>
      <c r="Y75" s="351"/>
      <c r="Z75" s="351"/>
      <c r="AA75" s="351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420"/>
      <c r="H76" s="420"/>
      <c r="I76" s="420"/>
      <c r="J76" s="420"/>
      <c r="K76" s="420"/>
      <c r="L76" s="420"/>
      <c r="M76" s="420"/>
      <c r="N76" s="337"/>
      <c r="O76" s="349"/>
      <c r="P76" s="193">
        <v>0</v>
      </c>
      <c r="Q76" s="193" t="s">
        <v>187</v>
      </c>
      <c r="R76" s="193">
        <v>1</v>
      </c>
      <c r="S76" s="349"/>
      <c r="T76" s="337"/>
      <c r="U76" s="351"/>
      <c r="V76" s="351"/>
      <c r="W76" s="351"/>
      <c r="X76" s="351"/>
      <c r="Y76" s="351"/>
      <c r="Z76" s="351"/>
      <c r="AA76" s="351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345" t="str">
        <f>V52</f>
        <v>東那須野ＦＣフェニックス</v>
      </c>
      <c r="H77" s="345"/>
      <c r="I77" s="345"/>
      <c r="J77" s="345"/>
      <c r="K77" s="345"/>
      <c r="L77" s="345"/>
      <c r="M77" s="345"/>
      <c r="N77" s="337">
        <f>P77+P78</f>
        <v>0</v>
      </c>
      <c r="O77" s="349" t="s">
        <v>186</v>
      </c>
      <c r="P77" s="193">
        <v>0</v>
      </c>
      <c r="Q77" s="193" t="s">
        <v>187</v>
      </c>
      <c r="R77" s="193">
        <v>0</v>
      </c>
      <c r="S77" s="349" t="s">
        <v>188</v>
      </c>
      <c r="T77" s="337">
        <f>R77+R78</f>
        <v>1</v>
      </c>
      <c r="U77" s="351" t="str">
        <f>Z52</f>
        <v>野木ＳＳＳ</v>
      </c>
      <c r="V77" s="351"/>
      <c r="W77" s="351"/>
      <c r="X77" s="351"/>
      <c r="Y77" s="351"/>
      <c r="Z77" s="351"/>
      <c r="AA77" s="351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345"/>
      <c r="H78" s="345"/>
      <c r="I78" s="345"/>
      <c r="J78" s="345"/>
      <c r="K78" s="345"/>
      <c r="L78" s="345"/>
      <c r="M78" s="345"/>
      <c r="N78" s="337"/>
      <c r="O78" s="349"/>
      <c r="P78" s="193">
        <v>0</v>
      </c>
      <c r="Q78" s="193" t="s">
        <v>187</v>
      </c>
      <c r="R78" s="193">
        <v>1</v>
      </c>
      <c r="S78" s="349"/>
      <c r="T78" s="337"/>
      <c r="U78" s="351"/>
      <c r="V78" s="351"/>
      <c r="W78" s="351"/>
      <c r="X78" s="351"/>
      <c r="Y78" s="351"/>
      <c r="Z78" s="351"/>
      <c r="AA78" s="351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J</v>
      </c>
      <c r="C80" s="343"/>
      <c r="D80" s="343"/>
      <c r="E80" s="343"/>
      <c r="F80" s="411" t="str">
        <f>C52</f>
        <v>熟田フットボールクラブ</v>
      </c>
      <c r="G80" s="411"/>
      <c r="H80" s="411" t="str">
        <f>G52</f>
        <v>宇都宮フットボールクラブジュニア</v>
      </c>
      <c r="I80" s="411"/>
      <c r="J80" s="336" t="str">
        <f>K52</f>
        <v>三重・山前ＦＣ</v>
      </c>
      <c r="K80" s="336"/>
      <c r="L80" s="336" t="str">
        <f>O52</f>
        <v>鹿沼東光ＦＣ</v>
      </c>
      <c r="M80" s="336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JJ</v>
      </c>
      <c r="S80" s="343"/>
      <c r="T80" s="343"/>
      <c r="U80" s="343"/>
      <c r="V80" s="336" t="str">
        <f>R52</f>
        <v>ＪＦＣアミスタＢ</v>
      </c>
      <c r="W80" s="336"/>
      <c r="X80" s="339" t="str">
        <f>V52</f>
        <v>東那須野ＦＣフェニックス</v>
      </c>
      <c r="Y80" s="339"/>
      <c r="Z80" s="336" t="str">
        <f>Z52</f>
        <v>野木ＳＳＳ</v>
      </c>
      <c r="AA80" s="336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411"/>
      <c r="G81" s="411"/>
      <c r="H81" s="411"/>
      <c r="I81" s="411"/>
      <c r="J81" s="336"/>
      <c r="K81" s="336"/>
      <c r="L81" s="336"/>
      <c r="M81" s="336"/>
      <c r="N81" s="335"/>
      <c r="O81" s="335"/>
      <c r="P81" s="335"/>
      <c r="Q81" s="17"/>
      <c r="R81" s="343"/>
      <c r="S81" s="343"/>
      <c r="T81" s="343"/>
      <c r="U81" s="343"/>
      <c r="V81" s="336"/>
      <c r="W81" s="336"/>
      <c r="X81" s="339"/>
      <c r="Y81" s="339"/>
      <c r="Z81" s="336"/>
      <c r="AA81" s="336"/>
      <c r="AB81" s="335"/>
      <c r="AC81" s="335"/>
      <c r="AD81" s="335"/>
    </row>
    <row r="82" spans="2:30" ht="20.100000000000001" customHeight="1">
      <c r="B82" s="407" t="str">
        <f>C52</f>
        <v>熟田フットボールクラブ</v>
      </c>
      <c r="C82" s="407"/>
      <c r="D82" s="407"/>
      <c r="E82" s="407"/>
      <c r="F82" s="203"/>
      <c r="G82" s="204"/>
      <c r="H82" s="194">
        <f>N61</f>
        <v>0</v>
      </c>
      <c r="I82" s="194">
        <f>T61</f>
        <v>8</v>
      </c>
      <c r="J82" s="194">
        <f>N67</f>
        <v>0</v>
      </c>
      <c r="K82" s="194">
        <f>T67</f>
        <v>11</v>
      </c>
      <c r="L82" s="194">
        <f>N73</f>
        <v>0</v>
      </c>
      <c r="M82" s="194">
        <f>T73</f>
        <v>0</v>
      </c>
      <c r="N82" s="344">
        <f>COUNTIF(F83:M83,"○")*3+COUNTIF(F83:M83,"△")</f>
        <v>1</v>
      </c>
      <c r="O82" s="343">
        <f>F82-G82+H82-I82+J82-K82+L82-M82</f>
        <v>-19</v>
      </c>
      <c r="P82" s="344">
        <v>4</v>
      </c>
      <c r="Q82" s="157"/>
      <c r="R82" s="407" t="str">
        <f>R52</f>
        <v>ＪＦＣアミスタＢ</v>
      </c>
      <c r="S82" s="407"/>
      <c r="T82" s="407"/>
      <c r="U82" s="407"/>
      <c r="V82" s="203"/>
      <c r="W82" s="204"/>
      <c r="X82" s="194">
        <f>N65</f>
        <v>0</v>
      </c>
      <c r="Y82" s="194">
        <f>T65</f>
        <v>0</v>
      </c>
      <c r="Z82" s="194">
        <f>N71</f>
        <v>0</v>
      </c>
      <c r="AA82" s="194">
        <f>T71</f>
        <v>4</v>
      </c>
      <c r="AB82" s="344">
        <f>COUNTIF(V83:AA83,"○")*3+COUNTIF(V83:AA83,"△")</f>
        <v>1</v>
      </c>
      <c r="AC82" s="343">
        <f>V82-W82+X82-Y82+Z82-AA82</f>
        <v>-4</v>
      </c>
      <c r="AD82" s="344">
        <v>3</v>
      </c>
    </row>
    <row r="83" spans="2:30" ht="20.100000000000001" customHeight="1">
      <c r="B83" s="407"/>
      <c r="C83" s="407"/>
      <c r="D83" s="407"/>
      <c r="E83" s="407"/>
      <c r="F83" s="205"/>
      <c r="G83" s="206"/>
      <c r="H83" s="343" t="str">
        <f>IF(H82&gt;I82,"○",IF(H82&lt;I82,"×",IF(H82=I82,"△")))</f>
        <v>×</v>
      </c>
      <c r="I83" s="343"/>
      <c r="J83" s="343" t="str">
        <f t="shared" ref="J83" si="10">IF(J82&gt;K82,"○",IF(J82&lt;K82,"×",IF(J82=K82,"△")))</f>
        <v>×</v>
      </c>
      <c r="K83" s="343"/>
      <c r="L83" s="343" t="str">
        <f t="shared" ref="L83" si="11">IF(L82&gt;M82,"○",IF(L82&lt;M82,"×",IF(L82=M82,"△")))</f>
        <v>△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△</v>
      </c>
      <c r="Y83" s="343"/>
      <c r="Z83" s="343" t="str">
        <f t="shared" ref="Z83" si="12">IF(Z82&gt;AA82,"○",IF(Z82&lt;AA82,"×",IF(Z82=AA82,"△")))</f>
        <v>×</v>
      </c>
      <c r="AA83" s="343"/>
      <c r="AB83" s="344"/>
      <c r="AC83" s="343"/>
      <c r="AD83" s="344"/>
    </row>
    <row r="84" spans="2:30" ht="20.100000000000001" customHeight="1">
      <c r="B84" s="407" t="str">
        <f>G52</f>
        <v>宇都宮フットボールクラブジュニア</v>
      </c>
      <c r="C84" s="407"/>
      <c r="D84" s="407"/>
      <c r="E84" s="407"/>
      <c r="F84" s="194">
        <f>T61</f>
        <v>8</v>
      </c>
      <c r="G84" s="194">
        <f>N61</f>
        <v>0</v>
      </c>
      <c r="H84" s="203"/>
      <c r="I84" s="204"/>
      <c r="J84" s="194">
        <f>N75</f>
        <v>0</v>
      </c>
      <c r="K84" s="194">
        <f>T75</f>
        <v>4</v>
      </c>
      <c r="L84" s="194">
        <f>N69</f>
        <v>4</v>
      </c>
      <c r="M84" s="194">
        <f>T69</f>
        <v>0</v>
      </c>
      <c r="N84" s="344">
        <f t="shared" ref="N84" si="13">COUNTIF(F85:M85,"○")*3+COUNTIF(F85:M85,"△")</f>
        <v>6</v>
      </c>
      <c r="O84" s="343">
        <f t="shared" ref="O84" si="14">F84-G84+H84-I84+J84-K84+L84-M84</f>
        <v>8</v>
      </c>
      <c r="P84" s="344">
        <v>2</v>
      </c>
      <c r="Q84" s="157"/>
      <c r="R84" s="407" t="str">
        <f>V52</f>
        <v>東那須野ＦＣフェニックス</v>
      </c>
      <c r="S84" s="407"/>
      <c r="T84" s="407"/>
      <c r="U84" s="407"/>
      <c r="V84" s="194">
        <f>T65</f>
        <v>0</v>
      </c>
      <c r="W84" s="194">
        <f>N65</f>
        <v>0</v>
      </c>
      <c r="X84" s="203"/>
      <c r="Y84" s="204"/>
      <c r="Z84" s="194">
        <f>N77</f>
        <v>0</v>
      </c>
      <c r="AA84" s="194">
        <f>T77</f>
        <v>1</v>
      </c>
      <c r="AB84" s="344">
        <f>COUNTIF(V85:AA85,"○")*3+COUNTIF(V85:AA85,"△")</f>
        <v>1</v>
      </c>
      <c r="AC84" s="343">
        <f>V84-W84+X84-Y84+Z84-AA84</f>
        <v>-1</v>
      </c>
      <c r="AD84" s="344">
        <v>2</v>
      </c>
    </row>
    <row r="85" spans="2:30" ht="20.100000000000001" customHeight="1">
      <c r="B85" s="407"/>
      <c r="C85" s="407"/>
      <c r="D85" s="407"/>
      <c r="E85" s="407"/>
      <c r="F85" s="343" t="str">
        <f>IF(F84&gt;G84,"○",IF(F84&lt;G84,"×",IF(F84=G84,"△")))</f>
        <v>○</v>
      </c>
      <c r="G85" s="343"/>
      <c r="H85" s="205"/>
      <c r="I85" s="206"/>
      <c r="J85" s="343" t="str">
        <f>IF(J84&gt;K84,"○",IF(J84&lt;K84,"×",IF(J84=K84,"△")))</f>
        <v>×</v>
      </c>
      <c r="K85" s="343"/>
      <c r="L85" s="343" t="str">
        <f>IF(L84&gt;M84,"○",IF(L84&lt;M84,"×",IF(L84=M84,"△")))</f>
        <v>○</v>
      </c>
      <c r="M85" s="343"/>
      <c r="N85" s="344"/>
      <c r="O85" s="343"/>
      <c r="P85" s="344"/>
      <c r="Q85" s="157"/>
      <c r="R85" s="407"/>
      <c r="S85" s="407"/>
      <c r="T85" s="407"/>
      <c r="U85" s="407"/>
      <c r="V85" s="343" t="str">
        <f>IF(V84&gt;W84,"○",IF(V84&lt;W84,"×",IF(V84=W84,"△")))</f>
        <v>△</v>
      </c>
      <c r="W85" s="343"/>
      <c r="X85" s="205"/>
      <c r="Y85" s="206"/>
      <c r="Z85" s="343" t="str">
        <f>IF(Z84&gt;AA84,"○",IF(Z84&lt;AA84,"×",IF(Z84=AA84,"△")))</f>
        <v>×</v>
      </c>
      <c r="AA85" s="343"/>
      <c r="AB85" s="344"/>
      <c r="AC85" s="343"/>
      <c r="AD85" s="344"/>
    </row>
    <row r="86" spans="2:30" ht="20.100000000000001" customHeight="1">
      <c r="B86" s="408" t="str">
        <f>K52</f>
        <v>三重・山前ＦＣ</v>
      </c>
      <c r="C86" s="408"/>
      <c r="D86" s="408"/>
      <c r="E86" s="408"/>
      <c r="F86" s="194">
        <f>T67</f>
        <v>11</v>
      </c>
      <c r="G86" s="194">
        <f>N67</f>
        <v>0</v>
      </c>
      <c r="H86" s="194">
        <f>T75</f>
        <v>4</v>
      </c>
      <c r="I86" s="194">
        <f>N75</f>
        <v>0</v>
      </c>
      <c r="J86" s="203"/>
      <c r="K86" s="204"/>
      <c r="L86" s="194">
        <f>N63</f>
        <v>8</v>
      </c>
      <c r="M86" s="194">
        <f>T63</f>
        <v>0</v>
      </c>
      <c r="N86" s="343">
        <f>COUNTIF(F87:M87,"○")*3+COUNTIF(F87:M87,"△")</f>
        <v>9</v>
      </c>
      <c r="O86" s="343">
        <f t="shared" ref="O86" si="15">F86-G86+H86-I86+J86-K86+L86-M86</f>
        <v>23</v>
      </c>
      <c r="P86" s="343">
        <v>1</v>
      </c>
      <c r="Q86" s="157"/>
      <c r="R86" s="408" t="str">
        <f>Z52</f>
        <v>野木ＳＳＳ</v>
      </c>
      <c r="S86" s="408"/>
      <c r="T86" s="408"/>
      <c r="U86" s="408"/>
      <c r="V86" s="194">
        <f>T71</f>
        <v>4</v>
      </c>
      <c r="W86" s="194">
        <f>N71</f>
        <v>0</v>
      </c>
      <c r="X86" s="194">
        <f>T77</f>
        <v>1</v>
      </c>
      <c r="Y86" s="194">
        <f>N77</f>
        <v>0</v>
      </c>
      <c r="Z86" s="203"/>
      <c r="AA86" s="204"/>
      <c r="AB86" s="343">
        <f>COUNTIF(V87:AA87,"○")*3+COUNTIF(V87:AA87,"△")</f>
        <v>6</v>
      </c>
      <c r="AC86" s="343">
        <f>V86-W86+X86-Y86+Z86-AA86</f>
        <v>5</v>
      </c>
      <c r="AD86" s="343">
        <v>1</v>
      </c>
    </row>
    <row r="87" spans="2:30" ht="20.100000000000001" customHeight="1">
      <c r="B87" s="408"/>
      <c r="C87" s="408"/>
      <c r="D87" s="408"/>
      <c r="E87" s="408"/>
      <c r="F87" s="343" t="str">
        <f>IF(F86&gt;G86,"○",IF(F86&lt;G86,"×",IF(F86=G86,"△")))</f>
        <v>○</v>
      </c>
      <c r="G87" s="343"/>
      <c r="H87" s="343" t="str">
        <f>IF(H86&gt;I86,"○",IF(H86&lt;I86,"×",IF(H86=I86,"△")))</f>
        <v>○</v>
      </c>
      <c r="I87" s="343"/>
      <c r="J87" s="205"/>
      <c r="K87" s="206"/>
      <c r="L87" s="343" t="str">
        <f>IF(L86&gt;M86,"○",IF(L86&lt;M86,"×",IF(L86=M86,"△")))</f>
        <v>○</v>
      </c>
      <c r="M87" s="343"/>
      <c r="N87" s="343"/>
      <c r="O87" s="343"/>
      <c r="P87" s="343"/>
      <c r="Q87" s="157"/>
      <c r="R87" s="408"/>
      <c r="S87" s="408"/>
      <c r="T87" s="408"/>
      <c r="U87" s="408"/>
      <c r="V87" s="343" t="str">
        <f t="shared" ref="V87" si="16">IF(V86&gt;W86,"○",IF(V86&lt;W86,"×",IF(V86=W86,"△")))</f>
        <v>○</v>
      </c>
      <c r="W87" s="343"/>
      <c r="X87" s="343" t="str">
        <f t="shared" ref="X87" si="17">IF(X86&gt;Y86,"○",IF(X86&lt;Y86,"×",IF(X86=Y86,"△")))</f>
        <v>○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7" t="str">
        <f>O52</f>
        <v>鹿沼東光ＦＣ</v>
      </c>
      <c r="C88" s="407"/>
      <c r="D88" s="407"/>
      <c r="E88" s="407"/>
      <c r="F88" s="194">
        <f>T73</f>
        <v>0</v>
      </c>
      <c r="G88" s="194">
        <f>N73</f>
        <v>0</v>
      </c>
      <c r="H88" s="194">
        <f>T69</f>
        <v>0</v>
      </c>
      <c r="I88" s="194">
        <f>N69</f>
        <v>4</v>
      </c>
      <c r="J88" s="194">
        <f>T63</f>
        <v>0</v>
      </c>
      <c r="K88" s="194">
        <f>N63</f>
        <v>8</v>
      </c>
      <c r="L88" s="203"/>
      <c r="M88" s="204"/>
      <c r="N88" s="343">
        <f t="shared" ref="N88" si="18">COUNTIF(F89:M89,"○")*3+COUNTIF(F89:M89,"△")</f>
        <v>1</v>
      </c>
      <c r="O88" s="343">
        <f t="shared" ref="O88" si="19">F88-G88+H88-I88+J88-K88+L88-M88</f>
        <v>-12</v>
      </c>
      <c r="P88" s="343">
        <v>3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7"/>
      <c r="C89" s="407"/>
      <c r="D89" s="407"/>
      <c r="E89" s="407"/>
      <c r="F89" s="343" t="str">
        <f>IF(F88&gt;G88,"○",IF(F88&lt;G88,"×",IF(F88=G88,"△")))</f>
        <v>△</v>
      </c>
      <c r="G89" s="343"/>
      <c r="H89" s="343" t="str">
        <f>IF(H88&gt;I88,"○",IF(H88&lt;I88,"×",IF(H88=I88,"△")))</f>
        <v>×</v>
      </c>
      <c r="I89" s="343"/>
      <c r="J89" s="343" t="str">
        <f>IF(J88&gt;K88,"○",IF(J88&lt;K88,"×",IF(J88=K88,"△")))</f>
        <v>×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C16:C17"/>
    <mergeCell ref="D16:F17"/>
    <mergeCell ref="G16:M17"/>
    <mergeCell ref="N16:N17"/>
    <mergeCell ref="O16:O17"/>
    <mergeCell ref="S16:S17"/>
    <mergeCell ref="G20:M21"/>
    <mergeCell ref="N20:N21"/>
    <mergeCell ref="O20:O21"/>
    <mergeCell ref="S20:S21"/>
    <mergeCell ref="AB18:AB19"/>
    <mergeCell ref="AC18:AC19"/>
    <mergeCell ref="AD18:AD19"/>
    <mergeCell ref="AE18:AE19"/>
    <mergeCell ref="AF18:AF19"/>
    <mergeCell ref="AB22:AB23"/>
    <mergeCell ref="AC22:AC23"/>
    <mergeCell ref="AD22:AD23"/>
    <mergeCell ref="AE22:AE23"/>
    <mergeCell ref="AF22:AF23"/>
    <mergeCell ref="AG22:AG23"/>
    <mergeCell ref="AF20:AF21"/>
    <mergeCell ref="AG20:AG21"/>
    <mergeCell ref="C22:C23"/>
    <mergeCell ref="D22:F23"/>
    <mergeCell ref="G22:M23"/>
    <mergeCell ref="N22:N23"/>
    <mergeCell ref="O22:O23"/>
    <mergeCell ref="S22:S23"/>
    <mergeCell ref="T22:T23"/>
    <mergeCell ref="U22:AA23"/>
    <mergeCell ref="T20:T21"/>
    <mergeCell ref="U20:AA21"/>
    <mergeCell ref="AB20:AB21"/>
    <mergeCell ref="AC20:AC21"/>
    <mergeCell ref="AD20:AD21"/>
    <mergeCell ref="AE20:AE21"/>
    <mergeCell ref="C20:C21"/>
    <mergeCell ref="D20:F21"/>
    <mergeCell ref="AG26:AG27"/>
    <mergeCell ref="AF24:AF25"/>
    <mergeCell ref="AG24:AG25"/>
    <mergeCell ref="C26:C27"/>
    <mergeCell ref="D26:F27"/>
    <mergeCell ref="G26:M27"/>
    <mergeCell ref="N26:N27"/>
    <mergeCell ref="O26:O27"/>
    <mergeCell ref="S26:S27"/>
    <mergeCell ref="T26:T27"/>
    <mergeCell ref="U26:AA27"/>
    <mergeCell ref="T24:T25"/>
    <mergeCell ref="U24:AA25"/>
    <mergeCell ref="AB24:AB25"/>
    <mergeCell ref="AC24:AC25"/>
    <mergeCell ref="AD24:AD25"/>
    <mergeCell ref="AE24:AE25"/>
    <mergeCell ref="C24:C25"/>
    <mergeCell ref="D24:F25"/>
    <mergeCell ref="G24:M25"/>
    <mergeCell ref="N24:N25"/>
    <mergeCell ref="O24:O25"/>
    <mergeCell ref="S24:S25"/>
    <mergeCell ref="G28:M29"/>
    <mergeCell ref="N28:N29"/>
    <mergeCell ref="O28:O29"/>
    <mergeCell ref="S28:S29"/>
    <mergeCell ref="AB26:AB27"/>
    <mergeCell ref="AC26:AC27"/>
    <mergeCell ref="AD26:AD27"/>
    <mergeCell ref="AE26:AE27"/>
    <mergeCell ref="AF26:AF27"/>
    <mergeCell ref="AB30:AB31"/>
    <mergeCell ref="AC30:AC31"/>
    <mergeCell ref="AD30:AD31"/>
    <mergeCell ref="AE30:AE31"/>
    <mergeCell ref="AF30:AF31"/>
    <mergeCell ref="AG30:AG31"/>
    <mergeCell ref="AF28:AF29"/>
    <mergeCell ref="AG28:AG29"/>
    <mergeCell ref="C30:C31"/>
    <mergeCell ref="D30:F31"/>
    <mergeCell ref="G30:M31"/>
    <mergeCell ref="N30:N31"/>
    <mergeCell ref="O30:O31"/>
    <mergeCell ref="S30:S31"/>
    <mergeCell ref="T30:T31"/>
    <mergeCell ref="U30:AA31"/>
    <mergeCell ref="T28:T29"/>
    <mergeCell ref="U28:AA29"/>
    <mergeCell ref="AB28:AB29"/>
    <mergeCell ref="AC28:AC29"/>
    <mergeCell ref="AD28:AD29"/>
    <mergeCell ref="AE28:AE29"/>
    <mergeCell ref="C28:C29"/>
    <mergeCell ref="D28:F29"/>
    <mergeCell ref="AF32:AF33"/>
    <mergeCell ref="AG32:AG33"/>
    <mergeCell ref="B35:E36"/>
    <mergeCell ref="F35:G36"/>
    <mergeCell ref="H35:I36"/>
    <mergeCell ref="J35:K36"/>
    <mergeCell ref="L35:M36"/>
    <mergeCell ref="N35:N36"/>
    <mergeCell ref="O35:O36"/>
    <mergeCell ref="P35:P36"/>
    <mergeCell ref="T32:T33"/>
    <mergeCell ref="U32:AA33"/>
    <mergeCell ref="AB32:AB33"/>
    <mergeCell ref="AC32:AC33"/>
    <mergeCell ref="AD32:AD33"/>
    <mergeCell ref="AE32:AE33"/>
    <mergeCell ref="C32:C33"/>
    <mergeCell ref="D32:F33"/>
    <mergeCell ref="G32:M33"/>
    <mergeCell ref="N32:N33"/>
    <mergeCell ref="O32:O33"/>
    <mergeCell ref="S32:S33"/>
    <mergeCell ref="B39:E40"/>
    <mergeCell ref="N39:N40"/>
    <mergeCell ref="O39:O40"/>
    <mergeCell ref="P39:P40"/>
    <mergeCell ref="R39:U40"/>
    <mergeCell ref="AD35:AD36"/>
    <mergeCell ref="B37:E38"/>
    <mergeCell ref="N37:N38"/>
    <mergeCell ref="O37:O38"/>
    <mergeCell ref="P37:P38"/>
    <mergeCell ref="R37:U38"/>
    <mergeCell ref="AB37:AB38"/>
    <mergeCell ref="AC37:AC38"/>
    <mergeCell ref="AD37:AD38"/>
    <mergeCell ref="H38:I38"/>
    <mergeCell ref="R35:U36"/>
    <mergeCell ref="V35:W36"/>
    <mergeCell ref="X35:Y36"/>
    <mergeCell ref="Z35:AA36"/>
    <mergeCell ref="AB35:AB36"/>
    <mergeCell ref="AC35:AC36"/>
    <mergeCell ref="AB39:AB40"/>
    <mergeCell ref="AC39:AC40"/>
    <mergeCell ref="AD39:AD40"/>
    <mergeCell ref="F40:G40"/>
    <mergeCell ref="J40:K40"/>
    <mergeCell ref="L40:M40"/>
    <mergeCell ref="V40:W40"/>
    <mergeCell ref="Z40:AA40"/>
    <mergeCell ref="J38:K38"/>
    <mergeCell ref="L38:M38"/>
    <mergeCell ref="X38:Y38"/>
    <mergeCell ref="Z38:AA38"/>
    <mergeCell ref="B43:E44"/>
    <mergeCell ref="N43:N44"/>
    <mergeCell ref="O43:O44"/>
    <mergeCell ref="P43:P44"/>
    <mergeCell ref="F44:G44"/>
    <mergeCell ref="H44:I44"/>
    <mergeCell ref="J44:K44"/>
    <mergeCell ref="AC41:AC42"/>
    <mergeCell ref="AD41:AD42"/>
    <mergeCell ref="F42:G42"/>
    <mergeCell ref="H42:I42"/>
    <mergeCell ref="L42:M42"/>
    <mergeCell ref="V42:W42"/>
    <mergeCell ref="X42:Y42"/>
    <mergeCell ref="B41:E42"/>
    <mergeCell ref="N41:N42"/>
    <mergeCell ref="O41:O42"/>
    <mergeCell ref="P41:P42"/>
    <mergeCell ref="R41:U42"/>
    <mergeCell ref="AB41:AB42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V51:W51"/>
    <mergeCell ref="Z51:AA51"/>
    <mergeCell ref="C52:D59"/>
    <mergeCell ref="G52:H59"/>
    <mergeCell ref="K52:L59"/>
    <mergeCell ref="O52:P59"/>
    <mergeCell ref="R52:S59"/>
    <mergeCell ref="V52:W59"/>
    <mergeCell ref="Z52:AA59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C61:C62"/>
    <mergeCell ref="D61:F62"/>
    <mergeCell ref="G61:M62"/>
    <mergeCell ref="N61:N62"/>
    <mergeCell ref="O61:O62"/>
    <mergeCell ref="S61:S62"/>
    <mergeCell ref="G65:M66"/>
    <mergeCell ref="N65:N66"/>
    <mergeCell ref="O65:O66"/>
    <mergeCell ref="S65:S66"/>
    <mergeCell ref="AB63:AB64"/>
    <mergeCell ref="AC63:AC64"/>
    <mergeCell ref="AD63:AD64"/>
    <mergeCell ref="AE63:AE64"/>
    <mergeCell ref="AF63:AF64"/>
    <mergeCell ref="AB67:AB68"/>
    <mergeCell ref="AC67:AC68"/>
    <mergeCell ref="AD67:AD68"/>
    <mergeCell ref="AE67:AE68"/>
    <mergeCell ref="AF67:AF68"/>
    <mergeCell ref="AG67:AG68"/>
    <mergeCell ref="AF65:AF66"/>
    <mergeCell ref="AG65:AG66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AB65:AB66"/>
    <mergeCell ref="AC65:AC66"/>
    <mergeCell ref="AD65:AD66"/>
    <mergeCell ref="AE65:AE66"/>
    <mergeCell ref="C65:C66"/>
    <mergeCell ref="D65:F66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G73:M74"/>
    <mergeCell ref="N73:N74"/>
    <mergeCell ref="O73:O74"/>
    <mergeCell ref="S73:S74"/>
    <mergeCell ref="AB71:AB72"/>
    <mergeCell ref="AC71:AC72"/>
    <mergeCell ref="AD71:AD72"/>
    <mergeCell ref="AE71:AE72"/>
    <mergeCell ref="AF71:AF72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B84:E85"/>
    <mergeCell ref="N84:N85"/>
    <mergeCell ref="O84:O85"/>
    <mergeCell ref="P84:P85"/>
    <mergeCell ref="R84:U85"/>
    <mergeCell ref="AD80:AD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R80:U81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AA90:AA91"/>
    <mergeCell ref="B88:E89"/>
    <mergeCell ref="N88:N89"/>
    <mergeCell ref="O88:O89"/>
    <mergeCell ref="P88:P89"/>
    <mergeCell ref="F89:G89"/>
    <mergeCell ref="H89:I89"/>
    <mergeCell ref="J89:K89"/>
    <mergeCell ref="AC86:AC8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92</v>
      </c>
      <c r="U1" s="334"/>
      <c r="V1" s="334"/>
      <c r="W1" s="334"/>
      <c r="X1" s="348" t="str">
        <f>U11組合せ!AP94</f>
        <v>大松山運動公園多目的グランドＡ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266</v>
      </c>
      <c r="J3" s="334"/>
      <c r="L3" s="72"/>
      <c r="Q3" s="72"/>
      <c r="R3" s="72"/>
      <c r="S3" s="13"/>
      <c r="T3" s="13"/>
      <c r="U3" s="14"/>
      <c r="V3" s="334" t="s">
        <v>267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08"/>
      <c r="X4" s="1"/>
      <c r="Y4" s="1"/>
      <c r="Z4" s="1"/>
    </row>
    <row r="5" spans="1:33" ht="19.5" customHeight="1" thickTop="1">
      <c r="A5" s="1"/>
      <c r="B5" s="1"/>
      <c r="C5" s="1"/>
      <c r="D5" s="52"/>
      <c r="E5" s="135"/>
      <c r="F5" s="135"/>
      <c r="G5" s="15"/>
      <c r="H5" s="215"/>
      <c r="I5" s="218"/>
      <c r="J5" s="15"/>
      <c r="K5" s="16"/>
      <c r="L5" s="15"/>
      <c r="M5" s="15"/>
      <c r="N5" s="15"/>
      <c r="O5" s="16"/>
      <c r="P5" s="1"/>
      <c r="Q5" s="1"/>
      <c r="R5" s="1"/>
      <c r="S5" s="215"/>
      <c r="T5" s="218"/>
      <c r="U5" s="218"/>
      <c r="V5" s="221"/>
      <c r="W5" s="52"/>
      <c r="X5" s="15"/>
      <c r="Y5" s="15"/>
      <c r="Z5" s="16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338" t="str">
        <f>U11組合せ!AN108</f>
        <v>ジヴェルチード那須</v>
      </c>
      <c r="D7" s="338"/>
      <c r="G7" s="405" t="str">
        <f>U11組合せ!AN106</f>
        <v>佐野ＳＳＳ</v>
      </c>
      <c r="H7" s="405"/>
      <c r="J7" s="4"/>
      <c r="K7" s="406" t="str">
        <f>U11組合せ!AN104</f>
        <v>宇大附属小サッカースポーツ少年団</v>
      </c>
      <c r="L7" s="406"/>
      <c r="M7" s="4"/>
      <c r="N7" s="4"/>
      <c r="O7" s="338" t="str">
        <f>U11組合せ!AN102</f>
        <v>石橋ＦＣ</v>
      </c>
      <c r="P7" s="338"/>
      <c r="R7" s="430" t="str">
        <f>U11組合せ!AN99</f>
        <v>ＦＣバジェルボ那須烏山</v>
      </c>
      <c r="S7" s="430"/>
      <c r="U7" s="4"/>
      <c r="V7" s="338" t="str">
        <f>U11組合せ!AN97</f>
        <v>ＫＳＣ鹿沼</v>
      </c>
      <c r="W7" s="338"/>
      <c r="X7" s="4"/>
      <c r="Y7" s="4"/>
      <c r="Z7" s="338" t="str">
        <f>U11組合せ!AN95</f>
        <v>ＦＣアリーバ</v>
      </c>
      <c r="AA7" s="338"/>
    </row>
    <row r="8" spans="1:33" ht="20.100000000000001" customHeight="1">
      <c r="A8" s="1"/>
      <c r="B8" s="4"/>
      <c r="C8" s="338"/>
      <c r="D8" s="338"/>
      <c r="G8" s="405"/>
      <c r="H8" s="405"/>
      <c r="J8" s="4"/>
      <c r="K8" s="406"/>
      <c r="L8" s="406"/>
      <c r="M8" s="4"/>
      <c r="N8" s="4"/>
      <c r="O8" s="338"/>
      <c r="P8" s="338"/>
      <c r="R8" s="430"/>
      <c r="S8" s="430"/>
      <c r="U8" s="4"/>
      <c r="V8" s="338"/>
      <c r="W8" s="338"/>
      <c r="X8" s="4"/>
      <c r="Y8" s="4"/>
      <c r="Z8" s="338"/>
      <c r="AA8" s="338"/>
    </row>
    <row r="9" spans="1:33" ht="20.100000000000001" customHeight="1">
      <c r="A9" s="1"/>
      <c r="B9" s="4"/>
      <c r="C9" s="338"/>
      <c r="D9" s="338"/>
      <c r="G9" s="405"/>
      <c r="H9" s="405"/>
      <c r="J9" s="4"/>
      <c r="K9" s="406"/>
      <c r="L9" s="406"/>
      <c r="M9" s="4"/>
      <c r="N9" s="4"/>
      <c r="O9" s="338"/>
      <c r="P9" s="338"/>
      <c r="R9" s="430"/>
      <c r="S9" s="430"/>
      <c r="U9" s="4"/>
      <c r="V9" s="338"/>
      <c r="W9" s="338"/>
      <c r="X9" s="4"/>
      <c r="Y9" s="4"/>
      <c r="Z9" s="338"/>
      <c r="AA9" s="338"/>
    </row>
    <row r="10" spans="1:33" ht="20.100000000000001" customHeight="1">
      <c r="A10" s="1"/>
      <c r="B10" s="4"/>
      <c r="C10" s="338"/>
      <c r="D10" s="338"/>
      <c r="G10" s="405"/>
      <c r="H10" s="405"/>
      <c r="J10" s="4"/>
      <c r="K10" s="406"/>
      <c r="L10" s="406"/>
      <c r="M10" s="4"/>
      <c r="N10" s="4"/>
      <c r="O10" s="338"/>
      <c r="P10" s="338"/>
      <c r="R10" s="430"/>
      <c r="S10" s="430"/>
      <c r="U10" s="4"/>
      <c r="V10" s="338"/>
      <c r="W10" s="338"/>
      <c r="X10" s="4"/>
      <c r="Y10" s="4"/>
      <c r="Z10" s="338"/>
      <c r="AA10" s="338"/>
    </row>
    <row r="11" spans="1:33" ht="20.100000000000001" customHeight="1">
      <c r="A11" s="1"/>
      <c r="B11" s="4"/>
      <c r="C11" s="338"/>
      <c r="D11" s="338"/>
      <c r="G11" s="405"/>
      <c r="H11" s="405"/>
      <c r="J11" s="4"/>
      <c r="K11" s="406"/>
      <c r="L11" s="406"/>
      <c r="M11" s="4"/>
      <c r="N11" s="4"/>
      <c r="O11" s="338"/>
      <c r="P11" s="338"/>
      <c r="R11" s="430"/>
      <c r="S11" s="430"/>
      <c r="U11" s="4"/>
      <c r="V11" s="338"/>
      <c r="W11" s="338"/>
      <c r="X11" s="4"/>
      <c r="Y11" s="4"/>
      <c r="Z11" s="338"/>
      <c r="AA11" s="338"/>
    </row>
    <row r="12" spans="1:33" ht="20.100000000000001" customHeight="1">
      <c r="A12" s="1"/>
      <c r="B12" s="4"/>
      <c r="C12" s="338"/>
      <c r="D12" s="338"/>
      <c r="G12" s="405"/>
      <c r="H12" s="405"/>
      <c r="J12" s="4"/>
      <c r="K12" s="406"/>
      <c r="L12" s="406"/>
      <c r="M12" s="4"/>
      <c r="N12" s="4"/>
      <c r="O12" s="338"/>
      <c r="P12" s="338"/>
      <c r="R12" s="430"/>
      <c r="S12" s="430"/>
      <c r="U12" s="4"/>
      <c r="V12" s="338"/>
      <c r="W12" s="338"/>
      <c r="X12" s="4"/>
      <c r="Y12" s="4"/>
      <c r="Z12" s="338"/>
      <c r="AA12" s="338"/>
    </row>
    <row r="13" spans="1:33" ht="20.100000000000001" customHeight="1">
      <c r="A13" s="1"/>
      <c r="B13" s="4"/>
      <c r="C13" s="338"/>
      <c r="D13" s="338"/>
      <c r="G13" s="405"/>
      <c r="H13" s="405"/>
      <c r="J13" s="4"/>
      <c r="K13" s="406"/>
      <c r="L13" s="406"/>
      <c r="M13" s="4"/>
      <c r="N13" s="4"/>
      <c r="O13" s="338"/>
      <c r="P13" s="338"/>
      <c r="R13" s="430"/>
      <c r="S13" s="430"/>
      <c r="U13" s="4"/>
      <c r="V13" s="338"/>
      <c r="W13" s="338"/>
      <c r="X13" s="4"/>
      <c r="Y13" s="4"/>
      <c r="Z13" s="338"/>
      <c r="AA13" s="338"/>
    </row>
    <row r="14" spans="1:33" ht="20.100000000000001" customHeight="1">
      <c r="A14" s="1"/>
      <c r="B14" s="4"/>
      <c r="C14" s="338"/>
      <c r="D14" s="338"/>
      <c r="G14" s="405"/>
      <c r="H14" s="405"/>
      <c r="J14" s="4"/>
      <c r="K14" s="406"/>
      <c r="L14" s="406"/>
      <c r="M14" s="4"/>
      <c r="N14" s="4"/>
      <c r="O14" s="338"/>
      <c r="P14" s="338"/>
      <c r="R14" s="430"/>
      <c r="S14" s="430"/>
      <c r="U14" s="4"/>
      <c r="V14" s="338"/>
      <c r="W14" s="338"/>
      <c r="X14" s="4"/>
      <c r="Y14" s="4"/>
      <c r="Z14" s="338"/>
      <c r="AA14" s="338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345" t="str">
        <f>C7</f>
        <v>ジヴェルチード那須</v>
      </c>
      <c r="H16" s="345"/>
      <c r="I16" s="345"/>
      <c r="J16" s="345"/>
      <c r="K16" s="345"/>
      <c r="L16" s="345"/>
      <c r="M16" s="345"/>
      <c r="N16" s="337">
        <f>P16+P17</f>
        <v>0</v>
      </c>
      <c r="O16" s="349" t="s">
        <v>186</v>
      </c>
      <c r="P16" s="193">
        <v>0</v>
      </c>
      <c r="Q16" s="193" t="s">
        <v>187</v>
      </c>
      <c r="R16" s="193">
        <v>1</v>
      </c>
      <c r="S16" s="349" t="s">
        <v>188</v>
      </c>
      <c r="T16" s="337">
        <f>R16+R17</f>
        <v>5</v>
      </c>
      <c r="U16" s="351" t="str">
        <f>G7</f>
        <v>佐野ＳＳＳ</v>
      </c>
      <c r="V16" s="351"/>
      <c r="W16" s="351"/>
      <c r="X16" s="351"/>
      <c r="Y16" s="351"/>
      <c r="Z16" s="351"/>
      <c r="AA16" s="351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345"/>
      <c r="H17" s="345"/>
      <c r="I17" s="345"/>
      <c r="J17" s="345"/>
      <c r="K17" s="345"/>
      <c r="L17" s="345"/>
      <c r="M17" s="345"/>
      <c r="N17" s="337"/>
      <c r="O17" s="349"/>
      <c r="P17" s="193">
        <v>0</v>
      </c>
      <c r="Q17" s="193" t="s">
        <v>187</v>
      </c>
      <c r="R17" s="193">
        <v>4</v>
      </c>
      <c r="S17" s="349"/>
      <c r="T17" s="337"/>
      <c r="U17" s="351"/>
      <c r="V17" s="351"/>
      <c r="W17" s="351"/>
      <c r="X17" s="351"/>
      <c r="Y17" s="351"/>
      <c r="Z17" s="351"/>
      <c r="AA17" s="351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46" t="str">
        <f>K7</f>
        <v>宇大附属小サッカースポーツ少年団</v>
      </c>
      <c r="H18" s="346"/>
      <c r="I18" s="346"/>
      <c r="J18" s="346"/>
      <c r="K18" s="346"/>
      <c r="L18" s="346"/>
      <c r="M18" s="346"/>
      <c r="N18" s="337">
        <f>P18+P19</f>
        <v>0</v>
      </c>
      <c r="O18" s="349" t="s">
        <v>186</v>
      </c>
      <c r="P18" s="193">
        <v>0</v>
      </c>
      <c r="Q18" s="193" t="s">
        <v>187</v>
      </c>
      <c r="R18" s="193">
        <v>0</v>
      </c>
      <c r="S18" s="349" t="s">
        <v>188</v>
      </c>
      <c r="T18" s="337">
        <f>R18+R19</f>
        <v>2</v>
      </c>
      <c r="U18" s="351" t="str">
        <f>O7</f>
        <v>石橋ＦＣ</v>
      </c>
      <c r="V18" s="351"/>
      <c r="W18" s="351"/>
      <c r="X18" s="351"/>
      <c r="Y18" s="351"/>
      <c r="Z18" s="351"/>
      <c r="AA18" s="351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46"/>
      <c r="H19" s="346"/>
      <c r="I19" s="346"/>
      <c r="J19" s="346"/>
      <c r="K19" s="346"/>
      <c r="L19" s="346"/>
      <c r="M19" s="346"/>
      <c r="N19" s="337"/>
      <c r="O19" s="349"/>
      <c r="P19" s="193">
        <v>0</v>
      </c>
      <c r="Q19" s="193" t="s">
        <v>187</v>
      </c>
      <c r="R19" s="193">
        <v>2</v>
      </c>
      <c r="S19" s="349"/>
      <c r="T19" s="337"/>
      <c r="U19" s="351"/>
      <c r="V19" s="351"/>
      <c r="W19" s="351"/>
      <c r="X19" s="351"/>
      <c r="Y19" s="351"/>
      <c r="Z19" s="351"/>
      <c r="AA19" s="351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51" t="str">
        <f>R7</f>
        <v>ＦＣバジェルボ那須烏山</v>
      </c>
      <c r="H20" s="351"/>
      <c r="I20" s="351"/>
      <c r="J20" s="351"/>
      <c r="K20" s="351"/>
      <c r="L20" s="351"/>
      <c r="M20" s="351"/>
      <c r="N20" s="337">
        <f>P20+P21</f>
        <v>4</v>
      </c>
      <c r="O20" s="349" t="s">
        <v>186</v>
      </c>
      <c r="P20" s="193">
        <v>1</v>
      </c>
      <c r="Q20" s="193" t="s">
        <v>187</v>
      </c>
      <c r="R20" s="193">
        <v>0</v>
      </c>
      <c r="S20" s="349" t="s">
        <v>188</v>
      </c>
      <c r="T20" s="337">
        <f>R20+R21</f>
        <v>0</v>
      </c>
      <c r="U20" s="345" t="str">
        <f>V7</f>
        <v>ＫＳＣ鹿沼</v>
      </c>
      <c r="V20" s="345"/>
      <c r="W20" s="345"/>
      <c r="X20" s="345"/>
      <c r="Y20" s="345"/>
      <c r="Z20" s="345"/>
      <c r="AA20" s="345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51"/>
      <c r="H21" s="351"/>
      <c r="I21" s="351"/>
      <c r="J21" s="351"/>
      <c r="K21" s="351"/>
      <c r="L21" s="351"/>
      <c r="M21" s="351"/>
      <c r="N21" s="337"/>
      <c r="O21" s="349"/>
      <c r="P21" s="193">
        <v>3</v>
      </c>
      <c r="Q21" s="193" t="s">
        <v>187</v>
      </c>
      <c r="R21" s="193">
        <v>0</v>
      </c>
      <c r="S21" s="349"/>
      <c r="T21" s="337"/>
      <c r="U21" s="345"/>
      <c r="V21" s="345"/>
      <c r="W21" s="345"/>
      <c r="X21" s="345"/>
      <c r="Y21" s="345"/>
      <c r="Z21" s="345"/>
      <c r="AA21" s="345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345" t="str">
        <f>C7</f>
        <v>ジヴェルチード那須</v>
      </c>
      <c r="H22" s="345"/>
      <c r="I22" s="345"/>
      <c r="J22" s="345"/>
      <c r="K22" s="345"/>
      <c r="L22" s="345"/>
      <c r="M22" s="345"/>
      <c r="N22" s="337">
        <f>P22+P23</f>
        <v>0</v>
      </c>
      <c r="O22" s="349" t="s">
        <v>186</v>
      </c>
      <c r="P22" s="193">
        <v>0</v>
      </c>
      <c r="Q22" s="193" t="s">
        <v>187</v>
      </c>
      <c r="R22" s="193">
        <v>3</v>
      </c>
      <c r="S22" s="349" t="s">
        <v>188</v>
      </c>
      <c r="T22" s="337">
        <f>R22+R23</f>
        <v>4</v>
      </c>
      <c r="U22" s="362" t="str">
        <f>K7</f>
        <v>宇大附属小サッカースポーツ少年団</v>
      </c>
      <c r="V22" s="362"/>
      <c r="W22" s="362"/>
      <c r="X22" s="362"/>
      <c r="Y22" s="362"/>
      <c r="Z22" s="362"/>
      <c r="AA22" s="362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345"/>
      <c r="H23" s="345"/>
      <c r="I23" s="345"/>
      <c r="J23" s="345"/>
      <c r="K23" s="345"/>
      <c r="L23" s="345"/>
      <c r="M23" s="345"/>
      <c r="N23" s="337"/>
      <c r="O23" s="349"/>
      <c r="P23" s="193">
        <v>0</v>
      </c>
      <c r="Q23" s="193" t="s">
        <v>187</v>
      </c>
      <c r="R23" s="193">
        <v>1</v>
      </c>
      <c r="S23" s="349"/>
      <c r="T23" s="337"/>
      <c r="U23" s="362"/>
      <c r="V23" s="362"/>
      <c r="W23" s="362"/>
      <c r="X23" s="362"/>
      <c r="Y23" s="362"/>
      <c r="Z23" s="362"/>
      <c r="AA23" s="362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51" t="str">
        <f>G7</f>
        <v>佐野ＳＳＳ</v>
      </c>
      <c r="H24" s="351"/>
      <c r="I24" s="351"/>
      <c r="J24" s="351"/>
      <c r="K24" s="351"/>
      <c r="L24" s="351"/>
      <c r="M24" s="351"/>
      <c r="N24" s="337">
        <f>P24+P25</f>
        <v>1</v>
      </c>
      <c r="O24" s="349" t="s">
        <v>186</v>
      </c>
      <c r="P24" s="193">
        <v>1</v>
      </c>
      <c r="Q24" s="193" t="s">
        <v>187</v>
      </c>
      <c r="R24" s="193">
        <v>0</v>
      </c>
      <c r="S24" s="349" t="s">
        <v>188</v>
      </c>
      <c r="T24" s="337">
        <f>R24+R25</f>
        <v>0</v>
      </c>
      <c r="U24" s="345" t="str">
        <f>O7</f>
        <v>石橋ＦＣ</v>
      </c>
      <c r="V24" s="345"/>
      <c r="W24" s="345"/>
      <c r="X24" s="345"/>
      <c r="Y24" s="345"/>
      <c r="Z24" s="345"/>
      <c r="AA24" s="345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51"/>
      <c r="H25" s="351"/>
      <c r="I25" s="351"/>
      <c r="J25" s="351"/>
      <c r="K25" s="351"/>
      <c r="L25" s="351"/>
      <c r="M25" s="351"/>
      <c r="N25" s="337"/>
      <c r="O25" s="349"/>
      <c r="P25" s="193">
        <v>0</v>
      </c>
      <c r="Q25" s="193" t="s">
        <v>187</v>
      </c>
      <c r="R25" s="193">
        <v>0</v>
      </c>
      <c r="S25" s="349"/>
      <c r="T25" s="337"/>
      <c r="U25" s="345"/>
      <c r="V25" s="345"/>
      <c r="W25" s="345"/>
      <c r="X25" s="345"/>
      <c r="Y25" s="345"/>
      <c r="Z25" s="345"/>
      <c r="AA25" s="345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51" t="str">
        <f>R7</f>
        <v>ＦＣバジェルボ那須烏山</v>
      </c>
      <c r="H26" s="351"/>
      <c r="I26" s="351"/>
      <c r="J26" s="351"/>
      <c r="K26" s="351"/>
      <c r="L26" s="351"/>
      <c r="M26" s="351"/>
      <c r="N26" s="337">
        <f>P26+P27</f>
        <v>3</v>
      </c>
      <c r="O26" s="349" t="s">
        <v>186</v>
      </c>
      <c r="P26" s="193">
        <v>1</v>
      </c>
      <c r="Q26" s="193" t="s">
        <v>187</v>
      </c>
      <c r="R26" s="193">
        <v>0</v>
      </c>
      <c r="S26" s="349" t="s">
        <v>188</v>
      </c>
      <c r="T26" s="337">
        <f>R26+R27</f>
        <v>0</v>
      </c>
      <c r="U26" s="345" t="str">
        <f>Z7</f>
        <v>ＦＣアリーバ</v>
      </c>
      <c r="V26" s="345"/>
      <c r="W26" s="345"/>
      <c r="X26" s="345"/>
      <c r="Y26" s="345"/>
      <c r="Z26" s="345"/>
      <c r="AA26" s="345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51"/>
      <c r="H27" s="351"/>
      <c r="I27" s="351"/>
      <c r="J27" s="351"/>
      <c r="K27" s="351"/>
      <c r="L27" s="351"/>
      <c r="M27" s="351"/>
      <c r="N27" s="337"/>
      <c r="O27" s="349"/>
      <c r="P27" s="193">
        <v>2</v>
      </c>
      <c r="Q27" s="193" t="s">
        <v>187</v>
      </c>
      <c r="R27" s="193">
        <v>0</v>
      </c>
      <c r="S27" s="349"/>
      <c r="T27" s="337"/>
      <c r="U27" s="345"/>
      <c r="V27" s="345"/>
      <c r="W27" s="345"/>
      <c r="X27" s="345"/>
      <c r="Y27" s="345"/>
      <c r="Z27" s="345"/>
      <c r="AA27" s="345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345" t="str">
        <f>C7</f>
        <v>ジヴェルチード那須</v>
      </c>
      <c r="H28" s="345"/>
      <c r="I28" s="345"/>
      <c r="J28" s="345"/>
      <c r="K28" s="345"/>
      <c r="L28" s="345"/>
      <c r="M28" s="345"/>
      <c r="N28" s="337">
        <f>P28+P29</f>
        <v>0</v>
      </c>
      <c r="O28" s="349" t="s">
        <v>186</v>
      </c>
      <c r="P28" s="193">
        <v>0</v>
      </c>
      <c r="Q28" s="193" t="s">
        <v>187</v>
      </c>
      <c r="R28" s="193">
        <v>4</v>
      </c>
      <c r="S28" s="349" t="s">
        <v>188</v>
      </c>
      <c r="T28" s="337">
        <f>R28+R29</f>
        <v>6</v>
      </c>
      <c r="U28" s="351" t="str">
        <f>O7</f>
        <v>石橋ＦＣ</v>
      </c>
      <c r="V28" s="351"/>
      <c r="W28" s="351"/>
      <c r="X28" s="351"/>
      <c r="Y28" s="351"/>
      <c r="Z28" s="351"/>
      <c r="AA28" s="351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345"/>
      <c r="H29" s="345"/>
      <c r="I29" s="345"/>
      <c r="J29" s="345"/>
      <c r="K29" s="345"/>
      <c r="L29" s="345"/>
      <c r="M29" s="345"/>
      <c r="N29" s="337"/>
      <c r="O29" s="349"/>
      <c r="P29" s="193">
        <v>0</v>
      </c>
      <c r="Q29" s="193" t="s">
        <v>187</v>
      </c>
      <c r="R29" s="193">
        <v>2</v>
      </c>
      <c r="S29" s="349"/>
      <c r="T29" s="337"/>
      <c r="U29" s="351"/>
      <c r="V29" s="351"/>
      <c r="W29" s="351"/>
      <c r="X29" s="351"/>
      <c r="Y29" s="351"/>
      <c r="Z29" s="351"/>
      <c r="AA29" s="351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51" t="str">
        <f>G7</f>
        <v>佐野ＳＳＳ</v>
      </c>
      <c r="H30" s="351"/>
      <c r="I30" s="351"/>
      <c r="J30" s="351"/>
      <c r="K30" s="351"/>
      <c r="L30" s="351"/>
      <c r="M30" s="351"/>
      <c r="N30" s="337">
        <f>P30+P31</f>
        <v>2</v>
      </c>
      <c r="O30" s="349" t="s">
        <v>186</v>
      </c>
      <c r="P30" s="193">
        <v>1</v>
      </c>
      <c r="Q30" s="193" t="s">
        <v>187</v>
      </c>
      <c r="R30" s="193">
        <v>0</v>
      </c>
      <c r="S30" s="349" t="s">
        <v>188</v>
      </c>
      <c r="T30" s="337">
        <f>R30+R31</f>
        <v>0</v>
      </c>
      <c r="U30" s="346" t="str">
        <f>K7</f>
        <v>宇大附属小サッカースポーツ少年団</v>
      </c>
      <c r="V30" s="346"/>
      <c r="W30" s="346"/>
      <c r="X30" s="346"/>
      <c r="Y30" s="346"/>
      <c r="Z30" s="346"/>
      <c r="AA30" s="346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51"/>
      <c r="H31" s="351"/>
      <c r="I31" s="351"/>
      <c r="J31" s="351"/>
      <c r="K31" s="351"/>
      <c r="L31" s="351"/>
      <c r="M31" s="351"/>
      <c r="N31" s="337"/>
      <c r="O31" s="349"/>
      <c r="P31" s="193">
        <v>1</v>
      </c>
      <c r="Q31" s="193" t="s">
        <v>187</v>
      </c>
      <c r="R31" s="193">
        <v>0</v>
      </c>
      <c r="S31" s="349"/>
      <c r="T31" s="337"/>
      <c r="U31" s="346"/>
      <c r="V31" s="346"/>
      <c r="W31" s="346"/>
      <c r="X31" s="346"/>
      <c r="Y31" s="346"/>
      <c r="Z31" s="346"/>
      <c r="AA31" s="346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351" t="str">
        <f>V7</f>
        <v>ＫＳＣ鹿沼</v>
      </c>
      <c r="H32" s="351"/>
      <c r="I32" s="351"/>
      <c r="J32" s="351"/>
      <c r="K32" s="351"/>
      <c r="L32" s="351"/>
      <c r="M32" s="351"/>
      <c r="N32" s="337">
        <f>P32+P33</f>
        <v>4</v>
      </c>
      <c r="O32" s="349" t="s">
        <v>186</v>
      </c>
      <c r="P32" s="193">
        <v>2</v>
      </c>
      <c r="Q32" s="193" t="s">
        <v>187</v>
      </c>
      <c r="R32" s="193">
        <v>3</v>
      </c>
      <c r="S32" s="349" t="s">
        <v>188</v>
      </c>
      <c r="T32" s="337">
        <f>R32+R33</f>
        <v>3</v>
      </c>
      <c r="U32" s="345" t="str">
        <f>Z7</f>
        <v>ＦＣアリーバ</v>
      </c>
      <c r="V32" s="345"/>
      <c r="W32" s="345"/>
      <c r="X32" s="345"/>
      <c r="Y32" s="345"/>
      <c r="Z32" s="345"/>
      <c r="AA32" s="345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351"/>
      <c r="H33" s="351"/>
      <c r="I33" s="351"/>
      <c r="J33" s="351"/>
      <c r="K33" s="351"/>
      <c r="L33" s="351"/>
      <c r="M33" s="351"/>
      <c r="N33" s="337"/>
      <c r="O33" s="349"/>
      <c r="P33" s="193">
        <v>2</v>
      </c>
      <c r="Q33" s="193" t="s">
        <v>187</v>
      </c>
      <c r="R33" s="193">
        <v>0</v>
      </c>
      <c r="S33" s="349"/>
      <c r="T33" s="337"/>
      <c r="U33" s="345"/>
      <c r="V33" s="345"/>
      <c r="W33" s="345"/>
      <c r="X33" s="345"/>
      <c r="Y33" s="345"/>
      <c r="Z33" s="345"/>
      <c r="AA33" s="345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K</v>
      </c>
      <c r="C35" s="343"/>
      <c r="D35" s="343"/>
      <c r="E35" s="343"/>
      <c r="F35" s="339" t="str">
        <f>C7</f>
        <v>ジヴェルチード那須</v>
      </c>
      <c r="G35" s="339"/>
      <c r="H35" s="336" t="str">
        <f>G7</f>
        <v>佐野ＳＳＳ</v>
      </c>
      <c r="I35" s="336"/>
      <c r="J35" s="410" t="str">
        <f>K7</f>
        <v>宇大附属小サッカースポーツ少年団</v>
      </c>
      <c r="K35" s="410"/>
      <c r="L35" s="336" t="str">
        <f>O7</f>
        <v>石橋ＦＣ</v>
      </c>
      <c r="M35" s="336"/>
      <c r="N35" s="335" t="s">
        <v>192</v>
      </c>
      <c r="O35" s="335" t="s">
        <v>193</v>
      </c>
      <c r="P35" s="335" t="s">
        <v>194</v>
      </c>
      <c r="Q35" s="17"/>
      <c r="R35" s="343" t="str">
        <f>V3</f>
        <v>KK</v>
      </c>
      <c r="S35" s="343"/>
      <c r="T35" s="343"/>
      <c r="U35" s="343"/>
      <c r="V35" s="339" t="str">
        <f>R7</f>
        <v>ＦＣバジェルボ那須烏山</v>
      </c>
      <c r="W35" s="339"/>
      <c r="X35" s="336" t="str">
        <f>V7</f>
        <v>ＫＳＣ鹿沼</v>
      </c>
      <c r="Y35" s="336"/>
      <c r="Z35" s="336" t="str">
        <f>Z7</f>
        <v>ＦＣアリーバ</v>
      </c>
      <c r="AA35" s="336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339"/>
      <c r="G36" s="339"/>
      <c r="H36" s="336"/>
      <c r="I36" s="336"/>
      <c r="J36" s="410"/>
      <c r="K36" s="410"/>
      <c r="L36" s="336"/>
      <c r="M36" s="336"/>
      <c r="N36" s="335"/>
      <c r="O36" s="335"/>
      <c r="P36" s="335"/>
      <c r="Q36" s="17"/>
      <c r="R36" s="343"/>
      <c r="S36" s="343"/>
      <c r="T36" s="343"/>
      <c r="U36" s="343"/>
      <c r="V36" s="339"/>
      <c r="W36" s="339"/>
      <c r="X36" s="336"/>
      <c r="Y36" s="336"/>
      <c r="Z36" s="336"/>
      <c r="AA36" s="336"/>
      <c r="AB36" s="335"/>
      <c r="AC36" s="335"/>
      <c r="AD36" s="335"/>
    </row>
    <row r="37" spans="1:33" ht="20.100000000000001" customHeight="1">
      <c r="B37" s="407" t="str">
        <f>C7</f>
        <v>ジヴェルチード那須</v>
      </c>
      <c r="C37" s="407"/>
      <c r="D37" s="407"/>
      <c r="E37" s="407"/>
      <c r="F37" s="203"/>
      <c r="G37" s="204"/>
      <c r="H37" s="194">
        <f>N16</f>
        <v>0</v>
      </c>
      <c r="I37" s="194">
        <f>T16</f>
        <v>5</v>
      </c>
      <c r="J37" s="194">
        <f>N22</f>
        <v>0</v>
      </c>
      <c r="K37" s="194">
        <f>T22</f>
        <v>4</v>
      </c>
      <c r="L37" s="194">
        <f>N28</f>
        <v>0</v>
      </c>
      <c r="M37" s="194">
        <f>T28</f>
        <v>6</v>
      </c>
      <c r="N37" s="344">
        <f>COUNTIF(F38:M38,"○")*3+COUNTIF(F38:M38,"△")</f>
        <v>0</v>
      </c>
      <c r="O37" s="343">
        <f>F37-G37+H37-I37+J37-K37+L37-M37</f>
        <v>-15</v>
      </c>
      <c r="P37" s="344">
        <v>4</v>
      </c>
      <c r="Q37" s="17"/>
      <c r="R37" s="408" t="str">
        <f>R7</f>
        <v>ＦＣバジェルボ那須烏山</v>
      </c>
      <c r="S37" s="408"/>
      <c r="T37" s="408"/>
      <c r="U37" s="408"/>
      <c r="V37" s="203"/>
      <c r="W37" s="204"/>
      <c r="X37" s="194">
        <f>N20</f>
        <v>4</v>
      </c>
      <c r="Y37" s="194">
        <f>T20</f>
        <v>0</v>
      </c>
      <c r="Z37" s="194">
        <f>N26</f>
        <v>3</v>
      </c>
      <c r="AA37" s="194">
        <f>T26</f>
        <v>0</v>
      </c>
      <c r="AB37" s="344">
        <f>COUNTIF(V38:AA38,"○")*3+COUNTIF(V38:AA38,"△")</f>
        <v>6</v>
      </c>
      <c r="AC37" s="343">
        <f>V37-W37+X37-Y37+Z37-AA37</f>
        <v>7</v>
      </c>
      <c r="AD37" s="344">
        <v>1</v>
      </c>
    </row>
    <row r="38" spans="1:33" ht="20.100000000000001" customHeight="1">
      <c r="B38" s="407"/>
      <c r="C38" s="407"/>
      <c r="D38" s="407"/>
      <c r="E38" s="407"/>
      <c r="F38" s="205"/>
      <c r="G38" s="206"/>
      <c r="H38" s="343" t="str">
        <f>IF(H37&gt;I37,"○",IF(H37&lt;I37,"×",IF(H37=I37,"△")))</f>
        <v>×</v>
      </c>
      <c r="I38" s="343"/>
      <c r="J38" s="343" t="str">
        <f t="shared" ref="J38" si="0">IF(J37&gt;K37,"○",IF(J37&lt;K37,"×",IF(J37=K37,"△")))</f>
        <v>×</v>
      </c>
      <c r="K38" s="343"/>
      <c r="L38" s="343" t="str">
        <f t="shared" ref="L38" si="1">IF(L37&gt;M37,"○",IF(L37&lt;M37,"×",IF(L37=M37,"△")))</f>
        <v>×</v>
      </c>
      <c r="M38" s="343"/>
      <c r="N38" s="344"/>
      <c r="O38" s="343"/>
      <c r="P38" s="344"/>
      <c r="Q38" s="17"/>
      <c r="R38" s="408"/>
      <c r="S38" s="408"/>
      <c r="T38" s="408"/>
      <c r="U38" s="408"/>
      <c r="V38" s="205"/>
      <c r="W38" s="206"/>
      <c r="X38" s="343" t="str">
        <f>IF(X37&gt;Y37,"○",IF(X37&lt;Y37,"×",IF(X37=Y37,"△")))</f>
        <v>○</v>
      </c>
      <c r="Y38" s="343"/>
      <c r="Z38" s="343" t="str">
        <f t="shared" ref="Z38" si="2">IF(Z37&gt;AA37,"○",IF(Z37&lt;AA37,"×",IF(Z37=AA37,"△")))</f>
        <v>○</v>
      </c>
      <c r="AA38" s="343"/>
      <c r="AB38" s="344"/>
      <c r="AC38" s="343"/>
      <c r="AD38" s="344"/>
    </row>
    <row r="39" spans="1:33" ht="20.100000000000001" customHeight="1">
      <c r="B39" s="408" t="str">
        <f>G7</f>
        <v>佐野ＳＳＳ</v>
      </c>
      <c r="C39" s="408"/>
      <c r="D39" s="408"/>
      <c r="E39" s="408"/>
      <c r="F39" s="194">
        <f>T16</f>
        <v>5</v>
      </c>
      <c r="G39" s="194">
        <f>N16</f>
        <v>0</v>
      </c>
      <c r="H39" s="203"/>
      <c r="I39" s="204"/>
      <c r="J39" s="194">
        <f>N30</f>
        <v>2</v>
      </c>
      <c r="K39" s="194">
        <f>T30</f>
        <v>0</v>
      </c>
      <c r="L39" s="194">
        <f>N24</f>
        <v>1</v>
      </c>
      <c r="M39" s="194">
        <f>T24</f>
        <v>0</v>
      </c>
      <c r="N39" s="344">
        <f t="shared" ref="N39" si="3">COUNTIF(F40:M40,"○")*3+COUNTIF(F40:M40,"△")</f>
        <v>9</v>
      </c>
      <c r="O39" s="343">
        <f t="shared" ref="O39" si="4">F39-G39+H39-I39+J39-K39+L39-M39</f>
        <v>8</v>
      </c>
      <c r="P39" s="344">
        <v>1</v>
      </c>
      <c r="Q39" s="17"/>
      <c r="R39" s="407" t="str">
        <f>V7</f>
        <v>ＫＳＣ鹿沼</v>
      </c>
      <c r="S39" s="407"/>
      <c r="T39" s="407"/>
      <c r="U39" s="407"/>
      <c r="V39" s="194">
        <f>T20</f>
        <v>0</v>
      </c>
      <c r="W39" s="194">
        <f>N20</f>
        <v>4</v>
      </c>
      <c r="X39" s="203"/>
      <c r="Y39" s="204"/>
      <c r="Z39" s="194">
        <f>N32</f>
        <v>4</v>
      </c>
      <c r="AA39" s="194">
        <f>T32</f>
        <v>3</v>
      </c>
      <c r="AB39" s="344">
        <f>COUNTIF(V40:AA40,"○")*3+COUNTIF(V40:AA40,"△")</f>
        <v>3</v>
      </c>
      <c r="AC39" s="343">
        <f>V39-W39+X39-Y39+Z39-AA39</f>
        <v>-3</v>
      </c>
      <c r="AD39" s="344">
        <v>2</v>
      </c>
    </row>
    <row r="40" spans="1:33" ht="20.100000000000001" customHeight="1">
      <c r="B40" s="408"/>
      <c r="C40" s="408"/>
      <c r="D40" s="408"/>
      <c r="E40" s="408"/>
      <c r="F40" s="343" t="str">
        <f>IF(F39&gt;G39,"○",IF(F39&lt;G39,"×",IF(F39=G39,"△")))</f>
        <v>○</v>
      </c>
      <c r="G40" s="343"/>
      <c r="H40" s="205"/>
      <c r="I40" s="206"/>
      <c r="J40" s="343" t="str">
        <f>IF(J39&gt;K39,"○",IF(J39&lt;K39,"×",IF(J39=K39,"△")))</f>
        <v>○</v>
      </c>
      <c r="K40" s="343"/>
      <c r="L40" s="343" t="str">
        <f>IF(L39&gt;M39,"○",IF(L39&lt;M39,"×",IF(L39=M39,"△")))</f>
        <v>○</v>
      </c>
      <c r="M40" s="343"/>
      <c r="N40" s="344"/>
      <c r="O40" s="343"/>
      <c r="P40" s="344"/>
      <c r="Q40" s="17"/>
      <c r="R40" s="407"/>
      <c r="S40" s="407"/>
      <c r="T40" s="407"/>
      <c r="U40" s="407"/>
      <c r="V40" s="343" t="str">
        <f>IF(V39&gt;W39,"○",IF(V39&lt;W39,"×",IF(V39=W39,"△")))</f>
        <v>×</v>
      </c>
      <c r="W40" s="343"/>
      <c r="X40" s="205"/>
      <c r="Y40" s="206"/>
      <c r="Z40" s="343" t="str">
        <f>IF(Z39&gt;AA39,"○",IF(Z39&lt;AA39,"×",IF(Z39=AA39,"△")))</f>
        <v>○</v>
      </c>
      <c r="AA40" s="343"/>
      <c r="AB40" s="344"/>
      <c r="AC40" s="343"/>
      <c r="AD40" s="344"/>
    </row>
    <row r="41" spans="1:33" ht="20.100000000000001" customHeight="1">
      <c r="B41" s="339" t="str">
        <f>K7</f>
        <v>宇大附属小サッカースポーツ少年団</v>
      </c>
      <c r="C41" s="339"/>
      <c r="D41" s="339"/>
      <c r="E41" s="339"/>
      <c r="F41" s="194">
        <f>T22</f>
        <v>4</v>
      </c>
      <c r="G41" s="194">
        <f>N22</f>
        <v>0</v>
      </c>
      <c r="H41" s="194">
        <f>T30</f>
        <v>0</v>
      </c>
      <c r="I41" s="194">
        <f>N30</f>
        <v>2</v>
      </c>
      <c r="J41" s="203"/>
      <c r="K41" s="204"/>
      <c r="L41" s="194">
        <f>N18</f>
        <v>0</v>
      </c>
      <c r="M41" s="194">
        <f>T18</f>
        <v>2</v>
      </c>
      <c r="N41" s="343">
        <f>COUNTIF(F42:M42,"○")*3+COUNTIF(F42:M42,"△")</f>
        <v>3</v>
      </c>
      <c r="O41" s="343">
        <f t="shared" ref="O41" si="5">F41-G41+H41-I41+J41-K41+L41-M41</f>
        <v>0</v>
      </c>
      <c r="P41" s="343">
        <v>3</v>
      </c>
      <c r="Q41" s="17"/>
      <c r="R41" s="407" t="str">
        <f>Z7</f>
        <v>ＦＣアリーバ</v>
      </c>
      <c r="S41" s="407"/>
      <c r="T41" s="407"/>
      <c r="U41" s="407"/>
      <c r="V41" s="194">
        <f>T26</f>
        <v>0</v>
      </c>
      <c r="W41" s="194">
        <f>N26</f>
        <v>3</v>
      </c>
      <c r="X41" s="194">
        <f>T32</f>
        <v>3</v>
      </c>
      <c r="Y41" s="194">
        <f>N32</f>
        <v>4</v>
      </c>
      <c r="Z41" s="203"/>
      <c r="AA41" s="204"/>
      <c r="AB41" s="343">
        <f>COUNTIF(V42:AA42,"○")*3+COUNTIF(V42:AA42,"△")</f>
        <v>0</v>
      </c>
      <c r="AC41" s="343">
        <f>V41-W41+X41-Y41+Z41-AA41</f>
        <v>-4</v>
      </c>
      <c r="AD41" s="343">
        <v>3</v>
      </c>
    </row>
    <row r="42" spans="1:33" ht="20.100000000000001" customHeight="1">
      <c r="B42" s="339"/>
      <c r="C42" s="339"/>
      <c r="D42" s="339"/>
      <c r="E42" s="339"/>
      <c r="F42" s="343" t="str">
        <f>IF(F41&gt;G41,"○",IF(F41&lt;G41,"×",IF(F41=G41,"△")))</f>
        <v>○</v>
      </c>
      <c r="G42" s="343"/>
      <c r="H42" s="343" t="str">
        <f>IF(H41&gt;I41,"○",IF(H41&lt;I41,"×",IF(H41=I41,"△")))</f>
        <v>×</v>
      </c>
      <c r="I42" s="343"/>
      <c r="J42" s="205"/>
      <c r="K42" s="206"/>
      <c r="L42" s="343" t="str">
        <f>IF(L41&gt;M41,"○",IF(L41&lt;M41,"×",IF(L41=M41,"△")))</f>
        <v>×</v>
      </c>
      <c r="M42" s="343"/>
      <c r="N42" s="343"/>
      <c r="O42" s="343"/>
      <c r="P42" s="343"/>
      <c r="Q42" s="17"/>
      <c r="R42" s="407"/>
      <c r="S42" s="407"/>
      <c r="T42" s="407"/>
      <c r="U42" s="407"/>
      <c r="V42" s="343" t="str">
        <f t="shared" ref="V42" si="6">IF(V41&gt;W41,"○",IF(V41&lt;W41,"×",IF(V41=W41,"△")))</f>
        <v>×</v>
      </c>
      <c r="W42" s="343"/>
      <c r="X42" s="343" t="str">
        <f t="shared" ref="X42" si="7">IF(X41&gt;Y41,"○",IF(X41&lt;Y41,"×",IF(X41=Y41,"△")))</f>
        <v>×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07" t="str">
        <f>O7</f>
        <v>石橋ＦＣ</v>
      </c>
      <c r="C43" s="407"/>
      <c r="D43" s="407"/>
      <c r="E43" s="407"/>
      <c r="F43" s="194">
        <f>T28</f>
        <v>6</v>
      </c>
      <c r="G43" s="194">
        <f>N28</f>
        <v>0</v>
      </c>
      <c r="H43" s="194">
        <f>T24</f>
        <v>0</v>
      </c>
      <c r="I43" s="194">
        <f>N24</f>
        <v>1</v>
      </c>
      <c r="J43" s="194">
        <f>T18</f>
        <v>2</v>
      </c>
      <c r="K43" s="194">
        <f>N18</f>
        <v>0</v>
      </c>
      <c r="L43" s="203"/>
      <c r="M43" s="204"/>
      <c r="N43" s="343">
        <f t="shared" ref="N43" si="8">COUNTIF(F44:M44,"○")*3+COUNTIF(F44:M44,"△")</f>
        <v>6</v>
      </c>
      <c r="O43" s="343">
        <f t="shared" ref="O43" si="9">F43-G43+H43-I43+J43-K43+L43-M43</f>
        <v>7</v>
      </c>
      <c r="P43" s="343">
        <v>2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07"/>
      <c r="C44" s="407"/>
      <c r="D44" s="407"/>
      <c r="E44" s="407"/>
      <c r="F44" s="343" t="str">
        <f>IF(F43&gt;G43,"○",IF(F43&lt;G43,"×",IF(F43=G43,"△")))</f>
        <v>○</v>
      </c>
      <c r="G44" s="343"/>
      <c r="H44" s="343" t="str">
        <f>IF(H43&gt;I43,"○",IF(H43&lt;I43,"×",IF(H43=I43,"△")))</f>
        <v>×</v>
      </c>
      <c r="I44" s="343"/>
      <c r="J44" s="343" t="str">
        <f>IF(J43&gt;K43,"○",IF(J43&lt;K43,"×",IF(J43=K43,"△")))</f>
        <v>○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93</v>
      </c>
      <c r="U46" s="334"/>
      <c r="V46" s="334"/>
      <c r="W46" s="334"/>
      <c r="X46" s="348" t="str">
        <f>U11組合せ!AP77</f>
        <v>益子町民センターグランドA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268</v>
      </c>
      <c r="J48" s="334"/>
      <c r="L48" s="72"/>
      <c r="Q48" s="72"/>
      <c r="R48" s="72"/>
      <c r="S48" s="13"/>
      <c r="T48" s="13"/>
      <c r="U48" s="14"/>
      <c r="V48" s="334" t="s">
        <v>269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25"/>
      <c r="W49" s="2"/>
      <c r="X49" s="1"/>
      <c r="Y49" s="1"/>
      <c r="Z49" s="1"/>
    </row>
    <row r="50" spans="1:33" ht="19.5" customHeight="1" thickTop="1">
      <c r="A50" s="1"/>
      <c r="B50" s="1"/>
      <c r="C50" s="1"/>
      <c r="D50" s="52"/>
      <c r="E50" s="135"/>
      <c r="F50" s="135"/>
      <c r="G50" s="15"/>
      <c r="H50" s="52"/>
      <c r="I50" s="15"/>
      <c r="J50" s="218"/>
      <c r="K50" s="217"/>
      <c r="L50" s="15"/>
      <c r="M50" s="15"/>
      <c r="N50" s="15"/>
      <c r="O50" s="16"/>
      <c r="P50" s="1"/>
      <c r="Q50" s="1"/>
      <c r="R50" s="1"/>
      <c r="S50" s="136"/>
      <c r="T50" s="135"/>
      <c r="U50" s="15"/>
      <c r="V50" s="226"/>
      <c r="W50" s="15"/>
      <c r="X50" s="15"/>
      <c r="Y50" s="15"/>
      <c r="Z50" s="16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406" t="str">
        <f>U11組合せ!AN91</f>
        <v>ＳＵＧＡＯサッカークラブ</v>
      </c>
      <c r="D52" s="406"/>
      <c r="G52" s="406" t="str">
        <f>U11組合せ!AN89</f>
        <v>さくらボン・ディ・ボーラ</v>
      </c>
      <c r="H52" s="406"/>
      <c r="J52" s="4"/>
      <c r="K52" s="415" t="str">
        <f>U11組合せ!AN87</f>
        <v>ＣＡ．アトレチコ　佐野</v>
      </c>
      <c r="L52" s="415"/>
      <c r="M52" s="4"/>
      <c r="N52" s="4"/>
      <c r="O52" s="338" t="str">
        <f>U11組合せ!AN85</f>
        <v>益子ＳＣ</v>
      </c>
      <c r="P52" s="338"/>
      <c r="R52" s="338" t="str">
        <f>U11組合せ!AN82</f>
        <v>ＦＣ　Ａｖａｎｃｅ</v>
      </c>
      <c r="S52" s="338"/>
      <c r="U52" s="4"/>
      <c r="V52" s="405" t="str">
        <f>U11組合せ!AN80</f>
        <v>宝木キッカーズ</v>
      </c>
      <c r="W52" s="405"/>
      <c r="X52" s="4"/>
      <c r="Y52" s="4"/>
      <c r="Z52" s="406" t="str">
        <f>U11組合せ!AN78</f>
        <v>大谷東フットボールクラブ</v>
      </c>
      <c r="AA52" s="406"/>
    </row>
    <row r="53" spans="1:33" ht="20.100000000000001" customHeight="1">
      <c r="A53" s="1"/>
      <c r="B53" s="4"/>
      <c r="C53" s="406"/>
      <c r="D53" s="406"/>
      <c r="G53" s="406"/>
      <c r="H53" s="406"/>
      <c r="J53" s="4"/>
      <c r="K53" s="415"/>
      <c r="L53" s="415"/>
      <c r="M53" s="4"/>
      <c r="N53" s="4"/>
      <c r="O53" s="338"/>
      <c r="P53" s="338"/>
      <c r="R53" s="338"/>
      <c r="S53" s="338"/>
      <c r="U53" s="4"/>
      <c r="V53" s="405"/>
      <c r="W53" s="405"/>
      <c r="X53" s="4"/>
      <c r="Y53" s="4"/>
      <c r="Z53" s="406"/>
      <c r="AA53" s="406"/>
    </row>
    <row r="54" spans="1:33" ht="20.100000000000001" customHeight="1">
      <c r="A54" s="1"/>
      <c r="B54" s="4"/>
      <c r="C54" s="406"/>
      <c r="D54" s="406"/>
      <c r="G54" s="406"/>
      <c r="H54" s="406"/>
      <c r="J54" s="4"/>
      <c r="K54" s="415"/>
      <c r="L54" s="415"/>
      <c r="M54" s="4"/>
      <c r="N54" s="4"/>
      <c r="O54" s="338"/>
      <c r="P54" s="338"/>
      <c r="R54" s="338"/>
      <c r="S54" s="338"/>
      <c r="U54" s="4"/>
      <c r="V54" s="405"/>
      <c r="W54" s="405"/>
      <c r="X54" s="4"/>
      <c r="Y54" s="4"/>
      <c r="Z54" s="406"/>
      <c r="AA54" s="406"/>
    </row>
    <row r="55" spans="1:33" ht="20.100000000000001" customHeight="1">
      <c r="A55" s="1"/>
      <c r="B55" s="4"/>
      <c r="C55" s="406"/>
      <c r="D55" s="406"/>
      <c r="G55" s="406"/>
      <c r="H55" s="406"/>
      <c r="J55" s="4"/>
      <c r="K55" s="415"/>
      <c r="L55" s="415"/>
      <c r="M55" s="4"/>
      <c r="N55" s="4"/>
      <c r="O55" s="338"/>
      <c r="P55" s="338"/>
      <c r="R55" s="338"/>
      <c r="S55" s="338"/>
      <c r="U55" s="4"/>
      <c r="V55" s="405"/>
      <c r="W55" s="405"/>
      <c r="X55" s="4"/>
      <c r="Y55" s="4"/>
      <c r="Z55" s="406"/>
      <c r="AA55" s="406"/>
    </row>
    <row r="56" spans="1:33" ht="20.100000000000001" customHeight="1">
      <c r="A56" s="1"/>
      <c r="B56" s="4"/>
      <c r="C56" s="406"/>
      <c r="D56" s="406"/>
      <c r="G56" s="406"/>
      <c r="H56" s="406"/>
      <c r="J56" s="4"/>
      <c r="K56" s="415"/>
      <c r="L56" s="415"/>
      <c r="M56" s="4"/>
      <c r="N56" s="4"/>
      <c r="O56" s="338"/>
      <c r="P56" s="338"/>
      <c r="R56" s="338"/>
      <c r="S56" s="338"/>
      <c r="U56" s="4"/>
      <c r="V56" s="405"/>
      <c r="W56" s="405"/>
      <c r="X56" s="4"/>
      <c r="Y56" s="4"/>
      <c r="Z56" s="406"/>
      <c r="AA56" s="406"/>
    </row>
    <row r="57" spans="1:33" ht="20.100000000000001" customHeight="1">
      <c r="A57" s="1"/>
      <c r="B57" s="4"/>
      <c r="C57" s="406"/>
      <c r="D57" s="406"/>
      <c r="G57" s="406"/>
      <c r="H57" s="406"/>
      <c r="J57" s="4"/>
      <c r="K57" s="415"/>
      <c r="L57" s="415"/>
      <c r="M57" s="4"/>
      <c r="N57" s="4"/>
      <c r="O57" s="338"/>
      <c r="P57" s="338"/>
      <c r="R57" s="338"/>
      <c r="S57" s="338"/>
      <c r="U57" s="4"/>
      <c r="V57" s="405"/>
      <c r="W57" s="405"/>
      <c r="X57" s="4"/>
      <c r="Y57" s="4"/>
      <c r="Z57" s="406"/>
      <c r="AA57" s="406"/>
    </row>
    <row r="58" spans="1:33" ht="20.100000000000001" customHeight="1">
      <c r="A58" s="1"/>
      <c r="B58" s="4"/>
      <c r="C58" s="406"/>
      <c r="D58" s="406"/>
      <c r="G58" s="406"/>
      <c r="H58" s="406"/>
      <c r="J58" s="4"/>
      <c r="K58" s="415"/>
      <c r="L58" s="415"/>
      <c r="M58" s="4"/>
      <c r="N58" s="4"/>
      <c r="O58" s="338"/>
      <c r="P58" s="338"/>
      <c r="R58" s="338"/>
      <c r="S58" s="338"/>
      <c r="U58" s="4"/>
      <c r="V58" s="405"/>
      <c r="W58" s="405"/>
      <c r="X58" s="4"/>
      <c r="Y58" s="4"/>
      <c r="Z58" s="406"/>
      <c r="AA58" s="406"/>
    </row>
    <row r="59" spans="1:33" ht="20.100000000000001" customHeight="1">
      <c r="A59" s="1"/>
      <c r="B59" s="4"/>
      <c r="C59" s="406"/>
      <c r="D59" s="406"/>
      <c r="G59" s="406"/>
      <c r="H59" s="406"/>
      <c r="J59" s="4"/>
      <c r="K59" s="415"/>
      <c r="L59" s="415"/>
      <c r="M59" s="4"/>
      <c r="N59" s="4"/>
      <c r="O59" s="338"/>
      <c r="P59" s="338"/>
      <c r="R59" s="338"/>
      <c r="S59" s="338"/>
      <c r="U59" s="4"/>
      <c r="V59" s="405"/>
      <c r="W59" s="405"/>
      <c r="X59" s="4"/>
      <c r="Y59" s="4"/>
      <c r="Z59" s="406"/>
      <c r="AA59" s="406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45" t="str">
        <f>C52</f>
        <v>ＳＵＧＡＯサッカークラブ</v>
      </c>
      <c r="H61" s="345"/>
      <c r="I61" s="345"/>
      <c r="J61" s="345"/>
      <c r="K61" s="345"/>
      <c r="L61" s="345"/>
      <c r="M61" s="345"/>
      <c r="N61" s="337">
        <f>P61+P62</f>
        <v>0</v>
      </c>
      <c r="O61" s="349" t="s">
        <v>186</v>
      </c>
      <c r="P61" s="193">
        <v>0</v>
      </c>
      <c r="Q61" s="193" t="s">
        <v>187</v>
      </c>
      <c r="R61" s="193">
        <v>2</v>
      </c>
      <c r="S61" s="349" t="s">
        <v>188</v>
      </c>
      <c r="T61" s="337">
        <f>R61+R62</f>
        <v>2</v>
      </c>
      <c r="U61" s="351" t="str">
        <f>G52</f>
        <v>さくらボン・ディ・ボーラ</v>
      </c>
      <c r="V61" s="351"/>
      <c r="W61" s="351"/>
      <c r="X61" s="351"/>
      <c r="Y61" s="351"/>
      <c r="Z61" s="351"/>
      <c r="AA61" s="351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45"/>
      <c r="H62" s="345"/>
      <c r="I62" s="345"/>
      <c r="J62" s="345"/>
      <c r="K62" s="345"/>
      <c r="L62" s="345"/>
      <c r="M62" s="345"/>
      <c r="N62" s="337"/>
      <c r="O62" s="349"/>
      <c r="P62" s="193">
        <v>0</v>
      </c>
      <c r="Q62" s="193" t="s">
        <v>187</v>
      </c>
      <c r="R62" s="193">
        <v>0</v>
      </c>
      <c r="S62" s="349"/>
      <c r="T62" s="337"/>
      <c r="U62" s="351"/>
      <c r="V62" s="351"/>
      <c r="W62" s="351"/>
      <c r="X62" s="351"/>
      <c r="Y62" s="351"/>
      <c r="Z62" s="351"/>
      <c r="AA62" s="351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51" t="str">
        <f>K52</f>
        <v>ＣＡ．アトレチコ　佐野</v>
      </c>
      <c r="H63" s="351"/>
      <c r="I63" s="351"/>
      <c r="J63" s="351"/>
      <c r="K63" s="351"/>
      <c r="L63" s="351"/>
      <c r="M63" s="351"/>
      <c r="N63" s="337">
        <f>P63+P64</f>
        <v>4</v>
      </c>
      <c r="O63" s="349" t="s">
        <v>186</v>
      </c>
      <c r="P63" s="193">
        <v>3</v>
      </c>
      <c r="Q63" s="193" t="s">
        <v>187</v>
      </c>
      <c r="R63" s="193">
        <v>0</v>
      </c>
      <c r="S63" s="349" t="s">
        <v>188</v>
      </c>
      <c r="T63" s="337">
        <f>R63+R64</f>
        <v>0</v>
      </c>
      <c r="U63" s="345" t="str">
        <f>O52</f>
        <v>益子ＳＣ</v>
      </c>
      <c r="V63" s="345"/>
      <c r="W63" s="345"/>
      <c r="X63" s="345"/>
      <c r="Y63" s="345"/>
      <c r="Z63" s="345"/>
      <c r="AA63" s="345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51"/>
      <c r="H64" s="351"/>
      <c r="I64" s="351"/>
      <c r="J64" s="351"/>
      <c r="K64" s="351"/>
      <c r="L64" s="351"/>
      <c r="M64" s="351"/>
      <c r="N64" s="337"/>
      <c r="O64" s="349"/>
      <c r="P64" s="193">
        <v>1</v>
      </c>
      <c r="Q64" s="193" t="s">
        <v>187</v>
      </c>
      <c r="R64" s="193">
        <v>0</v>
      </c>
      <c r="S64" s="349"/>
      <c r="T64" s="337"/>
      <c r="U64" s="345"/>
      <c r="V64" s="345"/>
      <c r="W64" s="345"/>
      <c r="X64" s="345"/>
      <c r="Y64" s="345"/>
      <c r="Z64" s="345"/>
      <c r="AA64" s="345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45" t="str">
        <f>R52</f>
        <v>ＦＣ　Ａｖａｎｃｅ</v>
      </c>
      <c r="H65" s="345"/>
      <c r="I65" s="345"/>
      <c r="J65" s="345"/>
      <c r="K65" s="345"/>
      <c r="L65" s="345"/>
      <c r="M65" s="345"/>
      <c r="N65" s="337">
        <f>P65+P66</f>
        <v>0</v>
      </c>
      <c r="O65" s="349" t="s">
        <v>186</v>
      </c>
      <c r="P65" s="193">
        <v>0</v>
      </c>
      <c r="Q65" s="193" t="s">
        <v>187</v>
      </c>
      <c r="R65" s="193">
        <v>1</v>
      </c>
      <c r="S65" s="349" t="s">
        <v>188</v>
      </c>
      <c r="T65" s="337">
        <f>R65+R66</f>
        <v>3</v>
      </c>
      <c r="U65" s="351" t="str">
        <f>V52</f>
        <v>宝木キッカーズ</v>
      </c>
      <c r="V65" s="351"/>
      <c r="W65" s="351"/>
      <c r="X65" s="351"/>
      <c r="Y65" s="351"/>
      <c r="Z65" s="351"/>
      <c r="AA65" s="351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45"/>
      <c r="H66" s="345"/>
      <c r="I66" s="345"/>
      <c r="J66" s="345"/>
      <c r="K66" s="345"/>
      <c r="L66" s="345"/>
      <c r="M66" s="345"/>
      <c r="N66" s="337"/>
      <c r="O66" s="349"/>
      <c r="P66" s="193">
        <v>0</v>
      </c>
      <c r="Q66" s="193" t="s">
        <v>187</v>
      </c>
      <c r="R66" s="193">
        <v>2</v>
      </c>
      <c r="S66" s="349"/>
      <c r="T66" s="337"/>
      <c r="U66" s="351"/>
      <c r="V66" s="351"/>
      <c r="W66" s="351"/>
      <c r="X66" s="351"/>
      <c r="Y66" s="351"/>
      <c r="Z66" s="351"/>
      <c r="AA66" s="351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45" t="str">
        <f>C52</f>
        <v>ＳＵＧＡＯサッカークラブ</v>
      </c>
      <c r="H67" s="345"/>
      <c r="I67" s="345"/>
      <c r="J67" s="345"/>
      <c r="K67" s="345"/>
      <c r="L67" s="345"/>
      <c r="M67" s="345"/>
      <c r="N67" s="337">
        <f>P67+P68</f>
        <v>0</v>
      </c>
      <c r="O67" s="349" t="s">
        <v>186</v>
      </c>
      <c r="P67" s="193">
        <v>0</v>
      </c>
      <c r="Q67" s="193" t="s">
        <v>187</v>
      </c>
      <c r="R67" s="193">
        <v>4</v>
      </c>
      <c r="S67" s="349" t="s">
        <v>188</v>
      </c>
      <c r="T67" s="337">
        <f>R67+R68</f>
        <v>7</v>
      </c>
      <c r="U67" s="351" t="str">
        <f>K52</f>
        <v>ＣＡ．アトレチコ　佐野</v>
      </c>
      <c r="V67" s="351"/>
      <c r="W67" s="351"/>
      <c r="X67" s="351"/>
      <c r="Y67" s="351"/>
      <c r="Z67" s="351"/>
      <c r="AA67" s="351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45"/>
      <c r="H68" s="345"/>
      <c r="I68" s="345"/>
      <c r="J68" s="345"/>
      <c r="K68" s="345"/>
      <c r="L68" s="345"/>
      <c r="M68" s="345"/>
      <c r="N68" s="337"/>
      <c r="O68" s="349"/>
      <c r="P68" s="193">
        <v>0</v>
      </c>
      <c r="Q68" s="193" t="s">
        <v>187</v>
      </c>
      <c r="R68" s="193">
        <v>3</v>
      </c>
      <c r="S68" s="349"/>
      <c r="T68" s="337"/>
      <c r="U68" s="351"/>
      <c r="V68" s="351"/>
      <c r="W68" s="351"/>
      <c r="X68" s="351"/>
      <c r="Y68" s="351"/>
      <c r="Z68" s="351"/>
      <c r="AA68" s="351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361" t="str">
        <f>G52</f>
        <v>さくらボン・ディ・ボーラ</v>
      </c>
      <c r="H69" s="361"/>
      <c r="I69" s="361"/>
      <c r="J69" s="361"/>
      <c r="K69" s="361"/>
      <c r="L69" s="361"/>
      <c r="M69" s="361"/>
      <c r="N69" s="337">
        <f>P69+P70</f>
        <v>0</v>
      </c>
      <c r="O69" s="349" t="s">
        <v>186</v>
      </c>
      <c r="P69" s="193">
        <v>0</v>
      </c>
      <c r="Q69" s="193" t="s">
        <v>187</v>
      </c>
      <c r="R69" s="193">
        <v>0</v>
      </c>
      <c r="S69" s="349" t="s">
        <v>188</v>
      </c>
      <c r="T69" s="337">
        <f>R69+R70</f>
        <v>0</v>
      </c>
      <c r="U69" s="361" t="str">
        <f>O52</f>
        <v>益子ＳＣ</v>
      </c>
      <c r="V69" s="361"/>
      <c r="W69" s="361"/>
      <c r="X69" s="361"/>
      <c r="Y69" s="361"/>
      <c r="Z69" s="361"/>
      <c r="AA69" s="361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361"/>
      <c r="H70" s="361"/>
      <c r="I70" s="361"/>
      <c r="J70" s="361"/>
      <c r="K70" s="361"/>
      <c r="L70" s="361"/>
      <c r="M70" s="361"/>
      <c r="N70" s="337"/>
      <c r="O70" s="349"/>
      <c r="P70" s="193">
        <v>0</v>
      </c>
      <c r="Q70" s="193" t="s">
        <v>187</v>
      </c>
      <c r="R70" s="193">
        <v>0</v>
      </c>
      <c r="S70" s="349"/>
      <c r="T70" s="337"/>
      <c r="U70" s="361"/>
      <c r="V70" s="361"/>
      <c r="W70" s="361"/>
      <c r="X70" s="361"/>
      <c r="Y70" s="361"/>
      <c r="Z70" s="361"/>
      <c r="AA70" s="361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45" t="str">
        <f>R52</f>
        <v>ＦＣ　Ａｖａｎｃｅ</v>
      </c>
      <c r="H71" s="345"/>
      <c r="I71" s="345"/>
      <c r="J71" s="345"/>
      <c r="K71" s="345"/>
      <c r="L71" s="345"/>
      <c r="M71" s="345"/>
      <c r="N71" s="337">
        <f>P71+P72</f>
        <v>0</v>
      </c>
      <c r="O71" s="349" t="s">
        <v>186</v>
      </c>
      <c r="P71" s="193">
        <v>0</v>
      </c>
      <c r="Q71" s="193" t="s">
        <v>187</v>
      </c>
      <c r="R71" s="193">
        <v>0</v>
      </c>
      <c r="S71" s="349" t="s">
        <v>188</v>
      </c>
      <c r="T71" s="337">
        <f>R71+R72</f>
        <v>1</v>
      </c>
      <c r="U71" s="351" t="str">
        <f>Z52</f>
        <v>大谷東フットボールクラブ</v>
      </c>
      <c r="V71" s="351"/>
      <c r="W71" s="351"/>
      <c r="X71" s="351"/>
      <c r="Y71" s="351"/>
      <c r="Z71" s="351"/>
      <c r="AA71" s="351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45"/>
      <c r="H72" s="345"/>
      <c r="I72" s="345"/>
      <c r="J72" s="345"/>
      <c r="K72" s="345"/>
      <c r="L72" s="345"/>
      <c r="M72" s="345"/>
      <c r="N72" s="337"/>
      <c r="O72" s="349"/>
      <c r="P72" s="193">
        <v>0</v>
      </c>
      <c r="Q72" s="193" t="s">
        <v>187</v>
      </c>
      <c r="R72" s="193">
        <v>1</v>
      </c>
      <c r="S72" s="349"/>
      <c r="T72" s="337"/>
      <c r="U72" s="351"/>
      <c r="V72" s="351"/>
      <c r="W72" s="351"/>
      <c r="X72" s="351"/>
      <c r="Y72" s="351"/>
      <c r="Z72" s="351"/>
      <c r="AA72" s="351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61" t="str">
        <f>C52</f>
        <v>ＳＵＧＡＯサッカークラブ</v>
      </c>
      <c r="H73" s="361"/>
      <c r="I73" s="361"/>
      <c r="J73" s="361"/>
      <c r="K73" s="361"/>
      <c r="L73" s="361"/>
      <c r="M73" s="361"/>
      <c r="N73" s="337">
        <f>P73+P74</f>
        <v>0</v>
      </c>
      <c r="O73" s="349" t="s">
        <v>186</v>
      </c>
      <c r="P73" s="193">
        <v>0</v>
      </c>
      <c r="Q73" s="193" t="s">
        <v>187</v>
      </c>
      <c r="R73" s="193">
        <v>0</v>
      </c>
      <c r="S73" s="349" t="s">
        <v>188</v>
      </c>
      <c r="T73" s="337">
        <f>R73+R74</f>
        <v>0</v>
      </c>
      <c r="U73" s="361" t="str">
        <f>O52</f>
        <v>益子ＳＣ</v>
      </c>
      <c r="V73" s="361"/>
      <c r="W73" s="361"/>
      <c r="X73" s="361"/>
      <c r="Y73" s="361"/>
      <c r="Z73" s="361"/>
      <c r="AA73" s="361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61"/>
      <c r="H74" s="361"/>
      <c r="I74" s="361"/>
      <c r="J74" s="361"/>
      <c r="K74" s="361"/>
      <c r="L74" s="361"/>
      <c r="M74" s="361"/>
      <c r="N74" s="337"/>
      <c r="O74" s="349"/>
      <c r="P74" s="193">
        <v>0</v>
      </c>
      <c r="Q74" s="193" t="s">
        <v>187</v>
      </c>
      <c r="R74" s="193">
        <v>0</v>
      </c>
      <c r="S74" s="349"/>
      <c r="T74" s="337"/>
      <c r="U74" s="361"/>
      <c r="V74" s="361"/>
      <c r="W74" s="361"/>
      <c r="X74" s="361"/>
      <c r="Y74" s="361"/>
      <c r="Z74" s="361"/>
      <c r="AA74" s="361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345" t="str">
        <f>G52</f>
        <v>さくらボン・ディ・ボーラ</v>
      </c>
      <c r="H75" s="345"/>
      <c r="I75" s="345"/>
      <c r="J75" s="345"/>
      <c r="K75" s="345"/>
      <c r="L75" s="345"/>
      <c r="M75" s="345"/>
      <c r="N75" s="337">
        <f>P75+P76</f>
        <v>0</v>
      </c>
      <c r="O75" s="349" t="s">
        <v>186</v>
      </c>
      <c r="P75" s="193">
        <v>0</v>
      </c>
      <c r="Q75" s="193" t="s">
        <v>187</v>
      </c>
      <c r="R75" s="193">
        <v>2</v>
      </c>
      <c r="S75" s="349" t="s">
        <v>188</v>
      </c>
      <c r="T75" s="337">
        <f>R75+R76</f>
        <v>4</v>
      </c>
      <c r="U75" s="351" t="str">
        <f>K52</f>
        <v>ＣＡ．アトレチコ　佐野</v>
      </c>
      <c r="V75" s="351"/>
      <c r="W75" s="351"/>
      <c r="X75" s="351"/>
      <c r="Y75" s="351"/>
      <c r="Z75" s="351"/>
      <c r="AA75" s="351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345"/>
      <c r="H76" s="345"/>
      <c r="I76" s="345"/>
      <c r="J76" s="345"/>
      <c r="K76" s="345"/>
      <c r="L76" s="345"/>
      <c r="M76" s="345"/>
      <c r="N76" s="337"/>
      <c r="O76" s="349"/>
      <c r="P76" s="193">
        <v>0</v>
      </c>
      <c r="Q76" s="193" t="s">
        <v>187</v>
      </c>
      <c r="R76" s="193">
        <v>2</v>
      </c>
      <c r="S76" s="349"/>
      <c r="T76" s="337"/>
      <c r="U76" s="351"/>
      <c r="V76" s="351"/>
      <c r="W76" s="351"/>
      <c r="X76" s="351"/>
      <c r="Y76" s="351"/>
      <c r="Z76" s="351"/>
      <c r="AA76" s="351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361" t="str">
        <f>V52</f>
        <v>宝木キッカーズ</v>
      </c>
      <c r="H77" s="361"/>
      <c r="I77" s="361"/>
      <c r="J77" s="361"/>
      <c r="K77" s="361"/>
      <c r="L77" s="361"/>
      <c r="M77" s="361"/>
      <c r="N77" s="337">
        <f>P77+P78</f>
        <v>0</v>
      </c>
      <c r="O77" s="349" t="s">
        <v>186</v>
      </c>
      <c r="P77" s="193">
        <v>0</v>
      </c>
      <c r="Q77" s="193" t="s">
        <v>187</v>
      </c>
      <c r="R77" s="193">
        <v>0</v>
      </c>
      <c r="S77" s="349" t="s">
        <v>188</v>
      </c>
      <c r="T77" s="337">
        <f>R77+R78</f>
        <v>0</v>
      </c>
      <c r="U77" s="361" t="str">
        <f>Z52</f>
        <v>大谷東フットボールクラブ</v>
      </c>
      <c r="V77" s="361"/>
      <c r="W77" s="361"/>
      <c r="X77" s="361"/>
      <c r="Y77" s="361"/>
      <c r="Z77" s="361"/>
      <c r="AA77" s="361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361"/>
      <c r="H78" s="361"/>
      <c r="I78" s="361"/>
      <c r="J78" s="361"/>
      <c r="K78" s="361"/>
      <c r="L78" s="361"/>
      <c r="M78" s="361"/>
      <c r="N78" s="337"/>
      <c r="O78" s="349"/>
      <c r="P78" s="193">
        <v>0</v>
      </c>
      <c r="Q78" s="193" t="s">
        <v>187</v>
      </c>
      <c r="R78" s="193">
        <v>0</v>
      </c>
      <c r="S78" s="349"/>
      <c r="T78" s="337"/>
      <c r="U78" s="361"/>
      <c r="V78" s="361"/>
      <c r="W78" s="361"/>
      <c r="X78" s="361"/>
      <c r="Y78" s="361"/>
      <c r="Z78" s="361"/>
      <c r="AA78" s="361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L</v>
      </c>
      <c r="C80" s="343"/>
      <c r="D80" s="343"/>
      <c r="E80" s="343"/>
      <c r="F80" s="339" t="str">
        <f>C52</f>
        <v>ＳＵＧＡＯサッカークラブ</v>
      </c>
      <c r="G80" s="339"/>
      <c r="H80" s="339" t="str">
        <f>G52</f>
        <v>さくらボン・ディ・ボーラ</v>
      </c>
      <c r="I80" s="339"/>
      <c r="J80" s="339" t="str">
        <f>K52</f>
        <v>ＣＡ．アトレチコ　佐野</v>
      </c>
      <c r="K80" s="339"/>
      <c r="L80" s="336" t="str">
        <f>O52</f>
        <v>益子ＳＣ</v>
      </c>
      <c r="M80" s="336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LL</v>
      </c>
      <c r="S80" s="343"/>
      <c r="T80" s="343"/>
      <c r="U80" s="343"/>
      <c r="V80" s="336" t="str">
        <f>R52</f>
        <v>ＦＣ　Ａｖａｎｃｅ</v>
      </c>
      <c r="W80" s="336"/>
      <c r="X80" s="336" t="str">
        <f>V52</f>
        <v>宝木キッカーズ</v>
      </c>
      <c r="Y80" s="336"/>
      <c r="Z80" s="411" t="str">
        <f>Z52</f>
        <v>大谷東フットボールクラブ</v>
      </c>
      <c r="AA80" s="411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339"/>
      <c r="G81" s="339"/>
      <c r="H81" s="339"/>
      <c r="I81" s="339"/>
      <c r="J81" s="339"/>
      <c r="K81" s="339"/>
      <c r="L81" s="336"/>
      <c r="M81" s="336"/>
      <c r="N81" s="335"/>
      <c r="O81" s="335"/>
      <c r="P81" s="335"/>
      <c r="Q81" s="17"/>
      <c r="R81" s="343"/>
      <c r="S81" s="343"/>
      <c r="T81" s="343"/>
      <c r="U81" s="343"/>
      <c r="V81" s="336"/>
      <c r="W81" s="336"/>
      <c r="X81" s="336"/>
      <c r="Y81" s="336"/>
      <c r="Z81" s="411"/>
      <c r="AA81" s="411"/>
      <c r="AB81" s="335"/>
      <c r="AC81" s="335"/>
      <c r="AD81" s="335"/>
    </row>
    <row r="82" spans="2:30" ht="20.100000000000001" customHeight="1">
      <c r="B82" s="407" t="str">
        <f>C52</f>
        <v>ＳＵＧＡＯサッカークラブ</v>
      </c>
      <c r="C82" s="407"/>
      <c r="D82" s="407"/>
      <c r="E82" s="407"/>
      <c r="F82" s="203"/>
      <c r="G82" s="204"/>
      <c r="H82" s="194">
        <f>N61</f>
        <v>0</v>
      </c>
      <c r="I82" s="194">
        <f>T61</f>
        <v>2</v>
      </c>
      <c r="J82" s="194">
        <f>N67</f>
        <v>0</v>
      </c>
      <c r="K82" s="194">
        <f>T67</f>
        <v>7</v>
      </c>
      <c r="L82" s="194">
        <f>N73</f>
        <v>0</v>
      </c>
      <c r="M82" s="194">
        <f>T73</f>
        <v>0</v>
      </c>
      <c r="N82" s="344">
        <f>COUNTIF(F83:M83,"○")*3+COUNTIF(F83:M83,"△")</f>
        <v>1</v>
      </c>
      <c r="O82" s="343">
        <f>F82-G82+H82-I82+J82-K82+L82-M82</f>
        <v>-9</v>
      </c>
      <c r="P82" s="344">
        <v>4</v>
      </c>
      <c r="Q82" s="157"/>
      <c r="R82" s="407" t="str">
        <f>R52</f>
        <v>ＦＣ　Ａｖａｎｃｅ</v>
      </c>
      <c r="S82" s="407"/>
      <c r="T82" s="407"/>
      <c r="U82" s="407"/>
      <c r="V82" s="203"/>
      <c r="W82" s="204"/>
      <c r="X82" s="194">
        <f>N65</f>
        <v>0</v>
      </c>
      <c r="Y82" s="194">
        <f>T65</f>
        <v>3</v>
      </c>
      <c r="Z82" s="194">
        <f>N71</f>
        <v>0</v>
      </c>
      <c r="AA82" s="194">
        <f>T71</f>
        <v>1</v>
      </c>
      <c r="AB82" s="344">
        <f>COUNTIF(V83:AA83,"○")*3+COUNTIF(V83:AA83,"△")</f>
        <v>0</v>
      </c>
      <c r="AC82" s="343">
        <f>V82-W82+X82-Y82+Z82-AA82</f>
        <v>-4</v>
      </c>
      <c r="AD82" s="344">
        <v>3</v>
      </c>
    </row>
    <row r="83" spans="2:30" ht="20.100000000000001" customHeight="1">
      <c r="B83" s="407"/>
      <c r="C83" s="407"/>
      <c r="D83" s="407"/>
      <c r="E83" s="407"/>
      <c r="F83" s="205"/>
      <c r="G83" s="206"/>
      <c r="H83" s="343" t="str">
        <f>IF(H82&gt;I82,"○",IF(H82&lt;I82,"×",IF(H82=I82,"△")))</f>
        <v>×</v>
      </c>
      <c r="I83" s="343"/>
      <c r="J83" s="343" t="str">
        <f t="shared" ref="J83" si="10">IF(J82&gt;K82,"○",IF(J82&lt;K82,"×",IF(J82=K82,"△")))</f>
        <v>×</v>
      </c>
      <c r="K83" s="343"/>
      <c r="L83" s="343" t="str">
        <f t="shared" ref="L83" si="11">IF(L82&gt;M82,"○",IF(L82&lt;M82,"×",IF(L82=M82,"△")))</f>
        <v>△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×</v>
      </c>
      <c r="Y83" s="343"/>
      <c r="Z83" s="343" t="str">
        <f t="shared" ref="Z83" si="12">IF(Z82&gt;AA82,"○",IF(Z82&lt;AA82,"×",IF(Z82=AA82,"△")))</f>
        <v>×</v>
      </c>
      <c r="AA83" s="343"/>
      <c r="AB83" s="344"/>
      <c r="AC83" s="343"/>
      <c r="AD83" s="344"/>
    </row>
    <row r="84" spans="2:30" ht="20.100000000000001" customHeight="1">
      <c r="B84" s="407" t="str">
        <f>G52</f>
        <v>さくらボン・ディ・ボーラ</v>
      </c>
      <c r="C84" s="407"/>
      <c r="D84" s="407"/>
      <c r="E84" s="407"/>
      <c r="F84" s="194">
        <f>T61</f>
        <v>2</v>
      </c>
      <c r="G84" s="194">
        <f>N61</f>
        <v>0</v>
      </c>
      <c r="H84" s="203"/>
      <c r="I84" s="204"/>
      <c r="J84" s="194">
        <f>N75</f>
        <v>0</v>
      </c>
      <c r="K84" s="194">
        <f>T75</f>
        <v>4</v>
      </c>
      <c r="L84" s="194">
        <f>N69</f>
        <v>0</v>
      </c>
      <c r="M84" s="194">
        <f>T69</f>
        <v>0</v>
      </c>
      <c r="N84" s="344">
        <f t="shared" ref="N84" si="13">COUNTIF(F85:M85,"○")*3+COUNTIF(F85:M85,"△")</f>
        <v>4</v>
      </c>
      <c r="O84" s="343">
        <f t="shared" ref="O84" si="14">F84-G84+H84-I84+J84-K84+L84-M84</f>
        <v>-2</v>
      </c>
      <c r="P84" s="344">
        <v>2</v>
      </c>
      <c r="Q84" s="157"/>
      <c r="R84" s="408" t="str">
        <f>V52</f>
        <v>宝木キッカーズ</v>
      </c>
      <c r="S84" s="408"/>
      <c r="T84" s="408"/>
      <c r="U84" s="408"/>
      <c r="V84" s="194">
        <f>T65</f>
        <v>3</v>
      </c>
      <c r="W84" s="194">
        <f>N65</f>
        <v>0</v>
      </c>
      <c r="X84" s="203"/>
      <c r="Y84" s="204"/>
      <c r="Z84" s="194">
        <f>N77</f>
        <v>0</v>
      </c>
      <c r="AA84" s="194">
        <f>T77</f>
        <v>0</v>
      </c>
      <c r="AB84" s="344">
        <f>COUNTIF(V85:AA85,"○")*3+COUNTIF(V85:AA85,"△")</f>
        <v>4</v>
      </c>
      <c r="AC84" s="343">
        <f>V84-W84+X84-Y84+Z84-AA84</f>
        <v>3</v>
      </c>
      <c r="AD84" s="344">
        <v>1</v>
      </c>
    </row>
    <row r="85" spans="2:30" ht="20.100000000000001" customHeight="1">
      <c r="B85" s="407"/>
      <c r="C85" s="407"/>
      <c r="D85" s="407"/>
      <c r="E85" s="407"/>
      <c r="F85" s="343" t="str">
        <f>IF(F84&gt;G84,"○",IF(F84&lt;G84,"×",IF(F84=G84,"△")))</f>
        <v>○</v>
      </c>
      <c r="G85" s="343"/>
      <c r="H85" s="205"/>
      <c r="I85" s="206"/>
      <c r="J85" s="343" t="str">
        <f>IF(J84&gt;K84,"○",IF(J84&lt;K84,"×",IF(J84=K84,"△")))</f>
        <v>×</v>
      </c>
      <c r="K85" s="343"/>
      <c r="L85" s="343" t="str">
        <f>IF(L84&gt;M84,"○",IF(L84&lt;M84,"×",IF(L84=M84,"△")))</f>
        <v>△</v>
      </c>
      <c r="M85" s="343"/>
      <c r="N85" s="344"/>
      <c r="O85" s="343"/>
      <c r="P85" s="344"/>
      <c r="Q85" s="157"/>
      <c r="R85" s="408"/>
      <c r="S85" s="408"/>
      <c r="T85" s="408"/>
      <c r="U85" s="408"/>
      <c r="V85" s="343" t="str">
        <f>IF(V84&gt;W84,"○",IF(V84&lt;W84,"×",IF(V84=W84,"△")))</f>
        <v>○</v>
      </c>
      <c r="W85" s="343"/>
      <c r="X85" s="205"/>
      <c r="Y85" s="206"/>
      <c r="Z85" s="343" t="str">
        <f>IF(Z84&gt;AA84,"○",IF(Z84&lt;AA84,"×",IF(Z84=AA84,"△")))</f>
        <v>△</v>
      </c>
      <c r="AA85" s="343"/>
      <c r="AB85" s="344"/>
      <c r="AC85" s="343"/>
      <c r="AD85" s="344"/>
    </row>
    <row r="86" spans="2:30" ht="20.100000000000001" customHeight="1">
      <c r="B86" s="408" t="str">
        <f>K52</f>
        <v>ＣＡ．アトレチコ　佐野</v>
      </c>
      <c r="C86" s="408"/>
      <c r="D86" s="408"/>
      <c r="E86" s="408"/>
      <c r="F86" s="194">
        <f>T67</f>
        <v>7</v>
      </c>
      <c r="G86" s="194">
        <f>N67</f>
        <v>0</v>
      </c>
      <c r="H86" s="194">
        <f>T75</f>
        <v>4</v>
      </c>
      <c r="I86" s="194">
        <f>N75</f>
        <v>0</v>
      </c>
      <c r="J86" s="203"/>
      <c r="K86" s="204"/>
      <c r="L86" s="194">
        <f>N63</f>
        <v>4</v>
      </c>
      <c r="M86" s="194">
        <f>T63</f>
        <v>0</v>
      </c>
      <c r="N86" s="343">
        <f>COUNTIF(F87:M87,"○")*3+COUNTIF(F87:M87,"△")</f>
        <v>9</v>
      </c>
      <c r="O86" s="343">
        <f t="shared" ref="O86" si="15">F86-G86+H86-I86+J86-K86+L86-M86</f>
        <v>15</v>
      </c>
      <c r="P86" s="343">
        <v>1</v>
      </c>
      <c r="Q86" s="157"/>
      <c r="R86" s="407" t="str">
        <f>Z52</f>
        <v>大谷東フットボールクラブ</v>
      </c>
      <c r="S86" s="407"/>
      <c r="T86" s="407"/>
      <c r="U86" s="407"/>
      <c r="V86" s="194">
        <f>T71</f>
        <v>1</v>
      </c>
      <c r="W86" s="194">
        <f>N71</f>
        <v>0</v>
      </c>
      <c r="X86" s="194">
        <f>T77</f>
        <v>0</v>
      </c>
      <c r="Y86" s="194">
        <f>N77</f>
        <v>0</v>
      </c>
      <c r="Z86" s="203"/>
      <c r="AA86" s="204"/>
      <c r="AB86" s="343">
        <f>COUNTIF(V87:AA87,"○")*3+COUNTIF(V87:AA87,"△")</f>
        <v>4</v>
      </c>
      <c r="AC86" s="343">
        <f>V86-W86+X86-Y86+Z86-AA86</f>
        <v>1</v>
      </c>
      <c r="AD86" s="343">
        <v>2</v>
      </c>
    </row>
    <row r="87" spans="2:30" ht="20.100000000000001" customHeight="1">
      <c r="B87" s="408"/>
      <c r="C87" s="408"/>
      <c r="D87" s="408"/>
      <c r="E87" s="408"/>
      <c r="F87" s="343" t="str">
        <f>IF(F86&gt;G86,"○",IF(F86&lt;G86,"×",IF(F86=G86,"△")))</f>
        <v>○</v>
      </c>
      <c r="G87" s="343"/>
      <c r="H87" s="343" t="str">
        <f>IF(H86&gt;I86,"○",IF(H86&lt;I86,"×",IF(H86=I86,"△")))</f>
        <v>○</v>
      </c>
      <c r="I87" s="343"/>
      <c r="J87" s="205"/>
      <c r="K87" s="206"/>
      <c r="L87" s="343" t="str">
        <f>IF(L86&gt;M86,"○",IF(L86&lt;M86,"×",IF(L86=M86,"△")))</f>
        <v>○</v>
      </c>
      <c r="M87" s="343"/>
      <c r="N87" s="343"/>
      <c r="O87" s="343"/>
      <c r="P87" s="343"/>
      <c r="Q87" s="157"/>
      <c r="R87" s="407"/>
      <c r="S87" s="407"/>
      <c r="T87" s="407"/>
      <c r="U87" s="407"/>
      <c r="V87" s="343" t="str">
        <f t="shared" ref="V87" si="16">IF(V86&gt;W86,"○",IF(V86&lt;W86,"×",IF(V86=W86,"△")))</f>
        <v>○</v>
      </c>
      <c r="W87" s="343"/>
      <c r="X87" s="343" t="str">
        <f t="shared" ref="X87" si="17">IF(X86&gt;Y86,"○",IF(X86&lt;Y86,"×",IF(X86=Y86,"△")))</f>
        <v>△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7" t="str">
        <f>O52</f>
        <v>益子ＳＣ</v>
      </c>
      <c r="C88" s="407"/>
      <c r="D88" s="407"/>
      <c r="E88" s="407"/>
      <c r="F88" s="194">
        <f>T73</f>
        <v>0</v>
      </c>
      <c r="G88" s="194">
        <f>N73</f>
        <v>0</v>
      </c>
      <c r="H88" s="194">
        <f>T69</f>
        <v>0</v>
      </c>
      <c r="I88" s="194">
        <f>N69</f>
        <v>0</v>
      </c>
      <c r="J88" s="194">
        <f>T63</f>
        <v>0</v>
      </c>
      <c r="K88" s="194">
        <f>N63</f>
        <v>4</v>
      </c>
      <c r="L88" s="203"/>
      <c r="M88" s="204"/>
      <c r="N88" s="343">
        <f t="shared" ref="N88" si="18">COUNTIF(F89:M89,"○")*3+COUNTIF(F89:M89,"△")</f>
        <v>2</v>
      </c>
      <c r="O88" s="343">
        <f t="shared" ref="O88" si="19">F88-G88+H88-I88+J88-K88+L88-M88</f>
        <v>-4</v>
      </c>
      <c r="P88" s="343">
        <v>3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7"/>
      <c r="C89" s="407"/>
      <c r="D89" s="407"/>
      <c r="E89" s="407"/>
      <c r="F89" s="343" t="str">
        <f>IF(F88&gt;G88,"○",IF(F88&lt;G88,"×",IF(F88=G88,"△")))</f>
        <v>△</v>
      </c>
      <c r="G89" s="343"/>
      <c r="H89" s="343" t="str">
        <f>IF(H88&gt;I88,"○",IF(H88&lt;I88,"×",IF(H88=I88,"△")))</f>
        <v>△</v>
      </c>
      <c r="I89" s="343"/>
      <c r="J89" s="343" t="str">
        <f>IF(J88&gt;K88,"○",IF(J88&lt;K88,"×",IF(J88=K88,"△")))</f>
        <v>×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AA90:AA91"/>
    <mergeCell ref="B88:E89"/>
    <mergeCell ref="N88:N89"/>
    <mergeCell ref="O88:O89"/>
    <mergeCell ref="P88:P89"/>
    <mergeCell ref="F89:G89"/>
    <mergeCell ref="H89:I89"/>
    <mergeCell ref="J89:K89"/>
    <mergeCell ref="AC86:AC87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B84:E85"/>
    <mergeCell ref="N84:N85"/>
    <mergeCell ref="O84:O85"/>
    <mergeCell ref="P84:P85"/>
    <mergeCell ref="R84:U85"/>
    <mergeCell ref="AD80:AD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R80:U81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G73:M74"/>
    <mergeCell ref="N73:N74"/>
    <mergeCell ref="O73:O74"/>
    <mergeCell ref="S73:S74"/>
    <mergeCell ref="AB71:AB72"/>
    <mergeCell ref="AC71:AC72"/>
    <mergeCell ref="AD71:AD72"/>
    <mergeCell ref="AE71:AE72"/>
    <mergeCell ref="AF71:AF72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AG67:AG68"/>
    <mergeCell ref="AF65:AF66"/>
    <mergeCell ref="AG65:AG66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AB65:AB66"/>
    <mergeCell ref="AC65:AC66"/>
    <mergeCell ref="AD65:AD66"/>
    <mergeCell ref="AE65:AE66"/>
    <mergeCell ref="C65:C66"/>
    <mergeCell ref="D65:F66"/>
    <mergeCell ref="AB63:AB64"/>
    <mergeCell ref="AC63:AC64"/>
    <mergeCell ref="AD63:AD64"/>
    <mergeCell ref="AE63:AE64"/>
    <mergeCell ref="AF63:AF64"/>
    <mergeCell ref="AB67:AB68"/>
    <mergeCell ref="AC67:AC68"/>
    <mergeCell ref="AD67:AD68"/>
    <mergeCell ref="AE67:AE68"/>
    <mergeCell ref="AF67:AF68"/>
    <mergeCell ref="C61:C62"/>
    <mergeCell ref="D61:F62"/>
    <mergeCell ref="G61:M62"/>
    <mergeCell ref="N61:N62"/>
    <mergeCell ref="O61:O62"/>
    <mergeCell ref="S61:S62"/>
    <mergeCell ref="G65:M66"/>
    <mergeCell ref="N65:N66"/>
    <mergeCell ref="O65:O66"/>
    <mergeCell ref="S65:S66"/>
    <mergeCell ref="C52:D59"/>
    <mergeCell ref="G52:H59"/>
    <mergeCell ref="K52:L59"/>
    <mergeCell ref="O52:P59"/>
    <mergeCell ref="R52:S59"/>
    <mergeCell ref="V52:W59"/>
    <mergeCell ref="Z52:AA59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V51:W51"/>
    <mergeCell ref="Z51:AA51"/>
    <mergeCell ref="B43:E44"/>
    <mergeCell ref="N43:N44"/>
    <mergeCell ref="O43:O44"/>
    <mergeCell ref="P43:P44"/>
    <mergeCell ref="F44:G44"/>
    <mergeCell ref="H44:I44"/>
    <mergeCell ref="J44:K44"/>
    <mergeCell ref="AC41:AC42"/>
    <mergeCell ref="AD41:AD42"/>
    <mergeCell ref="F42:G42"/>
    <mergeCell ref="H42:I42"/>
    <mergeCell ref="L42:M42"/>
    <mergeCell ref="V42:W42"/>
    <mergeCell ref="X42:Y42"/>
    <mergeCell ref="B41:E42"/>
    <mergeCell ref="N41:N42"/>
    <mergeCell ref="O41:O42"/>
    <mergeCell ref="P41:P42"/>
    <mergeCell ref="R41:U42"/>
    <mergeCell ref="AB41:AB42"/>
    <mergeCell ref="F40:G40"/>
    <mergeCell ref="J40:K40"/>
    <mergeCell ref="L40:M40"/>
    <mergeCell ref="V40:W40"/>
    <mergeCell ref="Z40:AA40"/>
    <mergeCell ref="J38:K38"/>
    <mergeCell ref="L38:M38"/>
    <mergeCell ref="X38:Y38"/>
    <mergeCell ref="Z38:AA38"/>
    <mergeCell ref="B39:E40"/>
    <mergeCell ref="N39:N40"/>
    <mergeCell ref="O39:O40"/>
    <mergeCell ref="P39:P40"/>
    <mergeCell ref="R39:U40"/>
    <mergeCell ref="AD35:AD36"/>
    <mergeCell ref="B37:E38"/>
    <mergeCell ref="N37:N38"/>
    <mergeCell ref="O37:O38"/>
    <mergeCell ref="P37:P38"/>
    <mergeCell ref="R37:U38"/>
    <mergeCell ref="AB37:AB38"/>
    <mergeCell ref="AC37:AC38"/>
    <mergeCell ref="AD37:AD38"/>
    <mergeCell ref="H38:I38"/>
    <mergeCell ref="R35:U36"/>
    <mergeCell ref="V35:W36"/>
    <mergeCell ref="X35:Y36"/>
    <mergeCell ref="Z35:AA36"/>
    <mergeCell ref="AB35:AB36"/>
    <mergeCell ref="AC35:AC36"/>
    <mergeCell ref="AB39:AB40"/>
    <mergeCell ref="AC39:AC40"/>
    <mergeCell ref="AD39:AD40"/>
    <mergeCell ref="AF32:AF33"/>
    <mergeCell ref="AG32:AG33"/>
    <mergeCell ref="B35:E36"/>
    <mergeCell ref="F35:G36"/>
    <mergeCell ref="H35:I36"/>
    <mergeCell ref="J35:K36"/>
    <mergeCell ref="L35:M36"/>
    <mergeCell ref="N35:N36"/>
    <mergeCell ref="O35:O36"/>
    <mergeCell ref="P35:P36"/>
    <mergeCell ref="T32:T33"/>
    <mergeCell ref="U32:AA33"/>
    <mergeCell ref="AB32:AB33"/>
    <mergeCell ref="AC32:AC33"/>
    <mergeCell ref="AD32:AD33"/>
    <mergeCell ref="AE32:AE33"/>
    <mergeCell ref="C32:C33"/>
    <mergeCell ref="D32:F33"/>
    <mergeCell ref="G32:M33"/>
    <mergeCell ref="N32:N33"/>
    <mergeCell ref="O32:O33"/>
    <mergeCell ref="S32:S33"/>
    <mergeCell ref="AB30:AB31"/>
    <mergeCell ref="AC30:AC31"/>
    <mergeCell ref="AD30:AD31"/>
    <mergeCell ref="AE30:AE31"/>
    <mergeCell ref="AF30:AF31"/>
    <mergeCell ref="AG30:AG31"/>
    <mergeCell ref="AF28:AF29"/>
    <mergeCell ref="AG28:AG29"/>
    <mergeCell ref="C30:C31"/>
    <mergeCell ref="D30:F31"/>
    <mergeCell ref="G30:M31"/>
    <mergeCell ref="N30:N31"/>
    <mergeCell ref="O30:O31"/>
    <mergeCell ref="S30:S31"/>
    <mergeCell ref="T30:T31"/>
    <mergeCell ref="U30:AA31"/>
    <mergeCell ref="T28:T29"/>
    <mergeCell ref="U28:AA29"/>
    <mergeCell ref="AB28:AB29"/>
    <mergeCell ref="AC28:AC29"/>
    <mergeCell ref="AD28:AD29"/>
    <mergeCell ref="AE28:AE29"/>
    <mergeCell ref="C28:C29"/>
    <mergeCell ref="D28:F29"/>
    <mergeCell ref="G28:M29"/>
    <mergeCell ref="N28:N29"/>
    <mergeCell ref="O28:O29"/>
    <mergeCell ref="S28:S29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C26:C27"/>
    <mergeCell ref="D26:F27"/>
    <mergeCell ref="G26:M27"/>
    <mergeCell ref="N26:N27"/>
    <mergeCell ref="O26:O27"/>
    <mergeCell ref="S26:S27"/>
    <mergeCell ref="T26:T27"/>
    <mergeCell ref="U26:AA27"/>
    <mergeCell ref="T24:T25"/>
    <mergeCell ref="U24:AA25"/>
    <mergeCell ref="AB24:AB25"/>
    <mergeCell ref="AC24:AC25"/>
    <mergeCell ref="AD24:AD25"/>
    <mergeCell ref="AE24:AE25"/>
    <mergeCell ref="C24:C25"/>
    <mergeCell ref="D24:F25"/>
    <mergeCell ref="G24:M25"/>
    <mergeCell ref="N24:N25"/>
    <mergeCell ref="O24:O25"/>
    <mergeCell ref="S24:S25"/>
    <mergeCell ref="AG22:AG23"/>
    <mergeCell ref="AF20:AF21"/>
    <mergeCell ref="AG20:AG21"/>
    <mergeCell ref="C22:C23"/>
    <mergeCell ref="D22:F23"/>
    <mergeCell ref="G22:M23"/>
    <mergeCell ref="N22:N23"/>
    <mergeCell ref="O22:O23"/>
    <mergeCell ref="S22:S23"/>
    <mergeCell ref="T22:T23"/>
    <mergeCell ref="U22:AA23"/>
    <mergeCell ref="T20:T21"/>
    <mergeCell ref="U20:AA21"/>
    <mergeCell ref="AB20:AB21"/>
    <mergeCell ref="AC20:AC21"/>
    <mergeCell ref="AD20:AD21"/>
    <mergeCell ref="AE20:AE21"/>
    <mergeCell ref="C20:C21"/>
    <mergeCell ref="D20:F21"/>
    <mergeCell ref="AB18:AB19"/>
    <mergeCell ref="AC18:AC19"/>
    <mergeCell ref="AD18:AD19"/>
    <mergeCell ref="AE18:AE19"/>
    <mergeCell ref="AF18:AF19"/>
    <mergeCell ref="AB22:AB23"/>
    <mergeCell ref="AC22:AC23"/>
    <mergeCell ref="AD22:AD23"/>
    <mergeCell ref="AE22:AE23"/>
    <mergeCell ref="AF22:AF23"/>
    <mergeCell ref="C16:C17"/>
    <mergeCell ref="D16:F17"/>
    <mergeCell ref="G16:M17"/>
    <mergeCell ref="N16:N17"/>
    <mergeCell ref="O16:O17"/>
    <mergeCell ref="S16:S17"/>
    <mergeCell ref="G20:M21"/>
    <mergeCell ref="N20:N21"/>
    <mergeCell ref="O20:O21"/>
    <mergeCell ref="S20:S21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2"/>
  <sheetViews>
    <sheetView view="pageBreakPreview" zoomScaleNormal="100" zoomScaleSheetLayoutView="100" workbookViewId="0"/>
  </sheetViews>
  <sheetFormatPr defaultColWidth="9" defaultRowHeight="13.2"/>
  <cols>
    <col min="1" max="35" width="5.44140625" customWidth="1"/>
    <col min="258" max="285" width="5.6640625" customWidth="1"/>
    <col min="514" max="541" width="5.6640625" customWidth="1"/>
    <col min="770" max="797" width="5.6640625" customWidth="1"/>
    <col min="1026" max="1053" width="5.6640625" customWidth="1"/>
    <col min="1282" max="1309" width="5.6640625" customWidth="1"/>
    <col min="1538" max="1565" width="5.6640625" customWidth="1"/>
    <col min="1794" max="1821" width="5.6640625" customWidth="1"/>
    <col min="2050" max="2077" width="5.6640625" customWidth="1"/>
    <col min="2306" max="2333" width="5.6640625" customWidth="1"/>
    <col min="2562" max="2589" width="5.6640625" customWidth="1"/>
    <col min="2818" max="2845" width="5.6640625" customWidth="1"/>
    <col min="3074" max="3101" width="5.6640625" customWidth="1"/>
    <col min="3330" max="3357" width="5.6640625" customWidth="1"/>
    <col min="3586" max="3613" width="5.6640625" customWidth="1"/>
    <col min="3842" max="3869" width="5.6640625" customWidth="1"/>
    <col min="4098" max="4125" width="5.6640625" customWidth="1"/>
    <col min="4354" max="4381" width="5.6640625" customWidth="1"/>
    <col min="4610" max="4637" width="5.6640625" customWidth="1"/>
    <col min="4866" max="4893" width="5.6640625" customWidth="1"/>
    <col min="5122" max="5149" width="5.6640625" customWidth="1"/>
    <col min="5378" max="5405" width="5.6640625" customWidth="1"/>
    <col min="5634" max="5661" width="5.6640625" customWidth="1"/>
    <col min="5890" max="5917" width="5.6640625" customWidth="1"/>
    <col min="6146" max="6173" width="5.6640625" customWidth="1"/>
    <col min="6402" max="6429" width="5.6640625" customWidth="1"/>
    <col min="6658" max="6685" width="5.6640625" customWidth="1"/>
    <col min="6914" max="6941" width="5.6640625" customWidth="1"/>
    <col min="7170" max="7197" width="5.6640625" customWidth="1"/>
    <col min="7426" max="7453" width="5.6640625" customWidth="1"/>
    <col min="7682" max="7709" width="5.6640625" customWidth="1"/>
    <col min="7938" max="7965" width="5.6640625" customWidth="1"/>
    <col min="8194" max="8221" width="5.6640625" customWidth="1"/>
    <col min="8450" max="8477" width="5.6640625" customWidth="1"/>
    <col min="8706" max="8733" width="5.6640625" customWidth="1"/>
    <col min="8962" max="8989" width="5.6640625" customWidth="1"/>
    <col min="9218" max="9245" width="5.6640625" customWidth="1"/>
    <col min="9474" max="9501" width="5.6640625" customWidth="1"/>
    <col min="9730" max="9757" width="5.6640625" customWidth="1"/>
    <col min="9986" max="10013" width="5.6640625" customWidth="1"/>
    <col min="10242" max="10269" width="5.6640625" customWidth="1"/>
    <col min="10498" max="10525" width="5.6640625" customWidth="1"/>
    <col min="10754" max="10781" width="5.6640625" customWidth="1"/>
    <col min="11010" max="11037" width="5.6640625" customWidth="1"/>
    <col min="11266" max="11293" width="5.6640625" customWidth="1"/>
    <col min="11522" max="11549" width="5.6640625" customWidth="1"/>
    <col min="11778" max="11805" width="5.6640625" customWidth="1"/>
    <col min="12034" max="12061" width="5.6640625" customWidth="1"/>
    <col min="12290" max="12317" width="5.6640625" customWidth="1"/>
    <col min="12546" max="12573" width="5.6640625" customWidth="1"/>
    <col min="12802" max="12829" width="5.6640625" customWidth="1"/>
    <col min="13058" max="13085" width="5.6640625" customWidth="1"/>
    <col min="13314" max="13341" width="5.6640625" customWidth="1"/>
    <col min="13570" max="13597" width="5.6640625" customWidth="1"/>
    <col min="13826" max="13853" width="5.6640625" customWidth="1"/>
    <col min="14082" max="14109" width="5.6640625" customWidth="1"/>
    <col min="14338" max="14365" width="5.6640625" customWidth="1"/>
    <col min="14594" max="14621" width="5.6640625" customWidth="1"/>
    <col min="14850" max="14877" width="5.6640625" customWidth="1"/>
    <col min="15106" max="15133" width="5.6640625" customWidth="1"/>
    <col min="15362" max="15389" width="5.6640625" customWidth="1"/>
    <col min="15618" max="15645" width="5.6640625" customWidth="1"/>
    <col min="15874" max="15901" width="5.6640625" customWidth="1"/>
    <col min="16130" max="16157" width="5.6640625" customWidth="1"/>
  </cols>
  <sheetData>
    <row r="1" spans="1:33" ht="21" customHeight="1">
      <c r="A1" s="13" t="str">
        <f>U11組合せ!L3</f>
        <v>■第1日　1月7日</v>
      </c>
      <c r="B1" s="134"/>
      <c r="C1" s="134"/>
      <c r="D1" s="134"/>
      <c r="E1" s="134"/>
      <c r="F1" s="134"/>
      <c r="G1" s="134"/>
      <c r="H1" s="134"/>
      <c r="I1" s="348" t="str">
        <f>U11組合せ!U3</f>
        <v>予選リーグ</v>
      </c>
      <c r="J1" s="348"/>
      <c r="K1" s="348"/>
      <c r="L1" s="348"/>
      <c r="M1" s="348"/>
      <c r="N1" s="130"/>
      <c r="O1" s="130"/>
      <c r="P1" s="130"/>
      <c r="Q1" s="130"/>
      <c r="R1" s="130"/>
      <c r="T1" s="334" t="s">
        <v>90</v>
      </c>
      <c r="U1" s="334"/>
      <c r="V1" s="334"/>
      <c r="W1" s="334"/>
      <c r="X1" s="348" t="str">
        <f>U11組合せ!AP60</f>
        <v>別処山公園サッカー場B</v>
      </c>
      <c r="Y1" s="348"/>
      <c r="Z1" s="348"/>
      <c r="AA1" s="348"/>
      <c r="AB1" s="348"/>
      <c r="AC1" s="348"/>
      <c r="AD1" s="348"/>
      <c r="AE1" s="348"/>
      <c r="AF1" s="348"/>
      <c r="AG1" s="348"/>
    </row>
    <row r="2" spans="1:33" ht="15.75" customHeight="1">
      <c r="A2" s="13"/>
      <c r="B2" s="13"/>
      <c r="C2" s="13"/>
      <c r="O2" s="72"/>
      <c r="P2" s="72"/>
      <c r="Q2" s="72"/>
      <c r="R2" s="14"/>
      <c r="S2" s="14"/>
      <c r="T2" s="14"/>
      <c r="U2" s="14"/>
      <c r="V2" s="14"/>
      <c r="W2" s="14"/>
    </row>
    <row r="3" spans="1:33" ht="20.100000000000001" customHeight="1">
      <c r="A3" s="13"/>
      <c r="B3" s="134"/>
      <c r="C3" s="13"/>
      <c r="D3" s="13"/>
      <c r="E3" s="13"/>
      <c r="F3" s="13"/>
      <c r="I3" s="334" t="s">
        <v>270</v>
      </c>
      <c r="J3" s="334"/>
      <c r="L3" s="72"/>
      <c r="Q3" s="72"/>
      <c r="R3" s="72"/>
      <c r="S3" s="13"/>
      <c r="T3" s="13"/>
      <c r="U3" s="14"/>
      <c r="V3" s="334" t="s">
        <v>271</v>
      </c>
      <c r="W3" s="334"/>
      <c r="X3" s="13"/>
      <c r="Y3" s="13"/>
      <c r="Z3" s="17"/>
      <c r="AA3" s="17"/>
    </row>
    <row r="4" spans="1:33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2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223"/>
      <c r="X4" s="1"/>
      <c r="Y4" s="1"/>
      <c r="Z4" s="1"/>
    </row>
    <row r="5" spans="1:33" ht="19.5" customHeight="1" thickTop="1">
      <c r="A5" s="1"/>
      <c r="B5" s="1"/>
      <c r="C5" s="1"/>
      <c r="D5" s="52"/>
      <c r="E5" s="135"/>
      <c r="F5" s="135"/>
      <c r="G5" s="15"/>
      <c r="H5" s="52"/>
      <c r="I5" s="15"/>
      <c r="J5" s="218"/>
      <c r="K5" s="221"/>
      <c r="L5" s="218"/>
      <c r="M5" s="218"/>
      <c r="N5" s="218"/>
      <c r="O5" s="217"/>
      <c r="P5" s="1"/>
      <c r="Q5" s="1"/>
      <c r="R5" s="1"/>
      <c r="S5" s="136"/>
      <c r="T5" s="135"/>
      <c r="U5" s="15"/>
      <c r="V5" s="15"/>
      <c r="W5" s="224"/>
      <c r="X5" s="218"/>
      <c r="Y5" s="218"/>
      <c r="Z5" s="217"/>
    </row>
    <row r="6" spans="1:33" ht="20.100000000000001" customHeight="1">
      <c r="A6" s="1"/>
      <c r="C6" s="337">
        <v>1</v>
      </c>
      <c r="D6" s="337"/>
      <c r="G6" s="337">
        <v>2</v>
      </c>
      <c r="H6" s="337"/>
      <c r="J6" s="1"/>
      <c r="K6" s="337">
        <v>3</v>
      </c>
      <c r="L6" s="337"/>
      <c r="M6" s="1"/>
      <c r="N6" s="1"/>
      <c r="O6" s="337">
        <v>4</v>
      </c>
      <c r="P6" s="337"/>
      <c r="R6" s="337">
        <v>5</v>
      </c>
      <c r="S6" s="337"/>
      <c r="U6" s="1"/>
      <c r="V6" s="337">
        <v>6</v>
      </c>
      <c r="W6" s="337"/>
      <c r="X6" s="1"/>
      <c r="Y6" s="1"/>
      <c r="Z6" s="337">
        <v>7</v>
      </c>
      <c r="AA6" s="337"/>
    </row>
    <row r="7" spans="1:33" ht="20.100000000000001" customHeight="1">
      <c r="A7" s="1"/>
      <c r="C7" s="417" t="str">
        <f>U11組合せ!AN74</f>
        <v>上河内ジュニアサッカークラブ</v>
      </c>
      <c r="D7" s="417"/>
      <c r="G7" s="338" t="str">
        <f>U11組合せ!AN72</f>
        <v>上松山クラブ</v>
      </c>
      <c r="H7" s="338"/>
      <c r="J7" s="4"/>
      <c r="K7" s="338" t="str">
        <f>U11組合せ!AN70</f>
        <v>ＦＣ黒羽</v>
      </c>
      <c r="L7" s="338"/>
      <c r="M7" s="4"/>
      <c r="N7" s="4"/>
      <c r="O7" s="431" t="str">
        <f>U11組合せ!AN68</f>
        <v>ＪＦＣ　Ｗｉｎｇ</v>
      </c>
      <c r="P7" s="431"/>
      <c r="R7" s="338" t="str">
        <f>U11組合せ!AN65</f>
        <v>ウエストフットコム</v>
      </c>
      <c r="S7" s="338"/>
      <c r="U7" s="4"/>
      <c r="V7" s="432" t="str">
        <f>U11組合せ!AN63</f>
        <v>アルゼンチンサッカークラブ日光</v>
      </c>
      <c r="W7" s="432"/>
      <c r="X7" s="4"/>
      <c r="Y7" s="4"/>
      <c r="Z7" s="405" t="str">
        <f>U11組合せ!AN61</f>
        <v>呑竜ＦＣ</v>
      </c>
      <c r="AA7" s="405"/>
    </row>
    <row r="8" spans="1:33" ht="20.100000000000001" customHeight="1">
      <c r="A8" s="1"/>
      <c r="B8" s="4"/>
      <c r="C8" s="417"/>
      <c r="D8" s="417"/>
      <c r="G8" s="338"/>
      <c r="H8" s="338"/>
      <c r="J8" s="4"/>
      <c r="K8" s="338"/>
      <c r="L8" s="338"/>
      <c r="M8" s="4"/>
      <c r="N8" s="4"/>
      <c r="O8" s="431"/>
      <c r="P8" s="431"/>
      <c r="R8" s="338"/>
      <c r="S8" s="338"/>
      <c r="U8" s="4"/>
      <c r="V8" s="432"/>
      <c r="W8" s="432"/>
      <c r="X8" s="4"/>
      <c r="Y8" s="4"/>
      <c r="Z8" s="405"/>
      <c r="AA8" s="405"/>
    </row>
    <row r="9" spans="1:33" ht="20.100000000000001" customHeight="1">
      <c r="A9" s="1"/>
      <c r="B9" s="4"/>
      <c r="C9" s="417"/>
      <c r="D9" s="417"/>
      <c r="G9" s="338"/>
      <c r="H9" s="338"/>
      <c r="J9" s="4"/>
      <c r="K9" s="338"/>
      <c r="L9" s="338"/>
      <c r="M9" s="4"/>
      <c r="N9" s="4"/>
      <c r="O9" s="431"/>
      <c r="P9" s="431"/>
      <c r="R9" s="338"/>
      <c r="S9" s="338"/>
      <c r="U9" s="4"/>
      <c r="V9" s="432"/>
      <c r="W9" s="432"/>
      <c r="X9" s="4"/>
      <c r="Y9" s="4"/>
      <c r="Z9" s="405"/>
      <c r="AA9" s="405"/>
    </row>
    <row r="10" spans="1:33" ht="20.100000000000001" customHeight="1">
      <c r="A10" s="1"/>
      <c r="B10" s="4"/>
      <c r="C10" s="417"/>
      <c r="D10" s="417"/>
      <c r="G10" s="338"/>
      <c r="H10" s="338"/>
      <c r="J10" s="4"/>
      <c r="K10" s="338"/>
      <c r="L10" s="338"/>
      <c r="M10" s="4"/>
      <c r="N10" s="4"/>
      <c r="O10" s="431"/>
      <c r="P10" s="431"/>
      <c r="R10" s="338"/>
      <c r="S10" s="338"/>
      <c r="U10" s="4"/>
      <c r="V10" s="432"/>
      <c r="W10" s="432"/>
      <c r="X10" s="4"/>
      <c r="Y10" s="4"/>
      <c r="Z10" s="405"/>
      <c r="AA10" s="405"/>
    </row>
    <row r="11" spans="1:33" ht="20.100000000000001" customHeight="1">
      <c r="A11" s="1"/>
      <c r="B11" s="4"/>
      <c r="C11" s="417"/>
      <c r="D11" s="417"/>
      <c r="G11" s="338"/>
      <c r="H11" s="338"/>
      <c r="J11" s="4"/>
      <c r="K11" s="338"/>
      <c r="L11" s="338"/>
      <c r="M11" s="4"/>
      <c r="N11" s="4"/>
      <c r="O11" s="431"/>
      <c r="P11" s="431"/>
      <c r="R11" s="338"/>
      <c r="S11" s="338"/>
      <c r="U11" s="4"/>
      <c r="V11" s="432"/>
      <c r="W11" s="432"/>
      <c r="X11" s="4"/>
      <c r="Y11" s="4"/>
      <c r="Z11" s="405"/>
      <c r="AA11" s="405"/>
    </row>
    <row r="12" spans="1:33" ht="20.100000000000001" customHeight="1">
      <c r="A12" s="1"/>
      <c r="B12" s="4"/>
      <c r="C12" s="417"/>
      <c r="D12" s="417"/>
      <c r="G12" s="338"/>
      <c r="H12" s="338"/>
      <c r="J12" s="4"/>
      <c r="K12" s="338"/>
      <c r="L12" s="338"/>
      <c r="M12" s="4"/>
      <c r="N12" s="4"/>
      <c r="O12" s="431"/>
      <c r="P12" s="431"/>
      <c r="R12" s="338"/>
      <c r="S12" s="338"/>
      <c r="U12" s="4"/>
      <c r="V12" s="432"/>
      <c r="W12" s="432"/>
      <c r="X12" s="4"/>
      <c r="Y12" s="4"/>
      <c r="Z12" s="405"/>
      <c r="AA12" s="405"/>
    </row>
    <row r="13" spans="1:33" ht="20.100000000000001" customHeight="1">
      <c r="A13" s="1"/>
      <c r="B13" s="4"/>
      <c r="C13" s="417"/>
      <c r="D13" s="417"/>
      <c r="G13" s="338"/>
      <c r="H13" s="338"/>
      <c r="J13" s="4"/>
      <c r="K13" s="338"/>
      <c r="L13" s="338"/>
      <c r="M13" s="4"/>
      <c r="N13" s="4"/>
      <c r="O13" s="431"/>
      <c r="P13" s="431"/>
      <c r="R13" s="338"/>
      <c r="S13" s="338"/>
      <c r="U13" s="4"/>
      <c r="V13" s="432"/>
      <c r="W13" s="432"/>
      <c r="X13" s="4"/>
      <c r="Y13" s="4"/>
      <c r="Z13" s="405"/>
      <c r="AA13" s="405"/>
    </row>
    <row r="14" spans="1:33" ht="20.100000000000001" customHeight="1">
      <c r="A14" s="1"/>
      <c r="B14" s="4"/>
      <c r="C14" s="417"/>
      <c r="D14" s="417"/>
      <c r="G14" s="338"/>
      <c r="H14" s="338"/>
      <c r="J14" s="4"/>
      <c r="K14" s="338"/>
      <c r="L14" s="338"/>
      <c r="M14" s="4"/>
      <c r="N14" s="4"/>
      <c r="O14" s="431"/>
      <c r="P14" s="431"/>
      <c r="R14" s="338"/>
      <c r="S14" s="338"/>
      <c r="U14" s="4"/>
      <c r="V14" s="432"/>
      <c r="W14" s="432"/>
      <c r="X14" s="4"/>
      <c r="Y14" s="4"/>
      <c r="Z14" s="405"/>
      <c r="AA14" s="405"/>
    </row>
    <row r="15" spans="1:33" ht="19.5" customHeight="1">
      <c r="A15" s="8"/>
      <c r="C15" s="8"/>
      <c r="D15" s="8"/>
      <c r="E15" s="8"/>
      <c r="F15" s="8"/>
      <c r="G15" s="8"/>
      <c r="H15" s="8"/>
      <c r="I15" s="8"/>
      <c r="J15" s="8"/>
      <c r="K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Z15" s="8"/>
      <c r="AB15" s="127" t="s">
        <v>211</v>
      </c>
      <c r="AC15" s="64" t="s">
        <v>198</v>
      </c>
      <c r="AD15" s="64" t="s">
        <v>199</v>
      </c>
      <c r="AE15" s="64" t="s">
        <v>199</v>
      </c>
      <c r="AF15" s="64" t="s">
        <v>200</v>
      </c>
      <c r="AG15" s="150" t="s">
        <v>212</v>
      </c>
    </row>
    <row r="16" spans="1:33" ht="18" customHeight="1">
      <c r="A16" s="1"/>
      <c r="C16" s="337" t="s">
        <v>1</v>
      </c>
      <c r="D16" s="350">
        <v>0.375</v>
      </c>
      <c r="E16" s="350"/>
      <c r="F16" s="350"/>
      <c r="G16" s="413" t="str">
        <f>C7</f>
        <v>上河内ジュニアサッカークラブ</v>
      </c>
      <c r="H16" s="413"/>
      <c r="I16" s="413"/>
      <c r="J16" s="413"/>
      <c r="K16" s="413"/>
      <c r="L16" s="413"/>
      <c r="M16" s="413"/>
      <c r="N16" s="337">
        <f>P16+P17</f>
        <v>1</v>
      </c>
      <c r="O16" s="349" t="s">
        <v>186</v>
      </c>
      <c r="P16" s="193">
        <v>1</v>
      </c>
      <c r="Q16" s="193" t="s">
        <v>187</v>
      </c>
      <c r="R16" s="193">
        <v>0</v>
      </c>
      <c r="S16" s="349" t="s">
        <v>188</v>
      </c>
      <c r="T16" s="337">
        <f>R16+R17</f>
        <v>0</v>
      </c>
      <c r="U16" s="345" t="str">
        <f>G7</f>
        <v>上松山クラブ</v>
      </c>
      <c r="V16" s="345"/>
      <c r="W16" s="345"/>
      <c r="X16" s="345"/>
      <c r="Y16" s="345"/>
      <c r="Z16" s="345"/>
      <c r="AA16" s="345"/>
      <c r="AB16" s="340"/>
      <c r="AC16" s="342" t="s">
        <v>202</v>
      </c>
      <c r="AD16" s="342" t="s">
        <v>203</v>
      </c>
      <c r="AE16" s="342" t="s">
        <v>204</v>
      </c>
      <c r="AF16" s="342">
        <v>5</v>
      </c>
      <c r="AG16" s="347"/>
    </row>
    <row r="17" spans="1:33" ht="18" customHeight="1">
      <c r="A17" s="1"/>
      <c r="C17" s="337"/>
      <c r="D17" s="350"/>
      <c r="E17" s="350"/>
      <c r="F17" s="350"/>
      <c r="G17" s="413"/>
      <c r="H17" s="413"/>
      <c r="I17" s="413"/>
      <c r="J17" s="413"/>
      <c r="K17" s="413"/>
      <c r="L17" s="413"/>
      <c r="M17" s="413"/>
      <c r="N17" s="337"/>
      <c r="O17" s="349"/>
      <c r="P17" s="193">
        <v>0</v>
      </c>
      <c r="Q17" s="193" t="s">
        <v>187</v>
      </c>
      <c r="R17" s="193">
        <v>0</v>
      </c>
      <c r="S17" s="349"/>
      <c r="T17" s="337"/>
      <c r="U17" s="345"/>
      <c r="V17" s="345"/>
      <c r="W17" s="345"/>
      <c r="X17" s="345"/>
      <c r="Y17" s="345"/>
      <c r="Z17" s="345"/>
      <c r="AA17" s="345"/>
      <c r="AB17" s="340"/>
      <c r="AC17" s="342"/>
      <c r="AD17" s="342"/>
      <c r="AE17" s="342"/>
      <c r="AF17" s="342"/>
      <c r="AG17" s="347"/>
    </row>
    <row r="18" spans="1:33" ht="18" customHeight="1">
      <c r="A18" s="1"/>
      <c r="C18" s="337" t="s">
        <v>2</v>
      </c>
      <c r="D18" s="350">
        <v>0.40277777777777773</v>
      </c>
      <c r="E18" s="350"/>
      <c r="F18" s="350"/>
      <c r="G18" s="345" t="str">
        <f>K7</f>
        <v>ＦＣ黒羽</v>
      </c>
      <c r="H18" s="345"/>
      <c r="I18" s="345"/>
      <c r="J18" s="345"/>
      <c r="K18" s="345"/>
      <c r="L18" s="345"/>
      <c r="M18" s="345"/>
      <c r="N18" s="337">
        <f>P18+P19</f>
        <v>0</v>
      </c>
      <c r="O18" s="349" t="s">
        <v>186</v>
      </c>
      <c r="P18" s="193">
        <v>0</v>
      </c>
      <c r="Q18" s="193" t="s">
        <v>187</v>
      </c>
      <c r="R18" s="193">
        <v>10</v>
      </c>
      <c r="S18" s="349" t="s">
        <v>188</v>
      </c>
      <c r="T18" s="337">
        <f>R18+R19</f>
        <v>17</v>
      </c>
      <c r="U18" s="351" t="str">
        <f>O7</f>
        <v>ＪＦＣ　Ｗｉｎｇ</v>
      </c>
      <c r="V18" s="351"/>
      <c r="W18" s="351"/>
      <c r="X18" s="351"/>
      <c r="Y18" s="351"/>
      <c r="Z18" s="351"/>
      <c r="AA18" s="351"/>
      <c r="AB18" s="340"/>
      <c r="AC18" s="342" t="s">
        <v>203</v>
      </c>
      <c r="AD18" s="342" t="s">
        <v>204</v>
      </c>
      <c r="AE18" s="342" t="s">
        <v>202</v>
      </c>
      <c r="AF18" s="342">
        <v>6</v>
      </c>
      <c r="AG18" s="347"/>
    </row>
    <row r="19" spans="1:33" ht="18" customHeight="1">
      <c r="A19" s="1"/>
      <c r="C19" s="337"/>
      <c r="D19" s="350"/>
      <c r="E19" s="350"/>
      <c r="F19" s="350"/>
      <c r="G19" s="345"/>
      <c r="H19" s="345"/>
      <c r="I19" s="345"/>
      <c r="J19" s="345"/>
      <c r="K19" s="345"/>
      <c r="L19" s="345"/>
      <c r="M19" s="345"/>
      <c r="N19" s="337"/>
      <c r="O19" s="349"/>
      <c r="P19" s="193">
        <v>0</v>
      </c>
      <c r="Q19" s="193" t="s">
        <v>187</v>
      </c>
      <c r="R19" s="193">
        <v>7</v>
      </c>
      <c r="S19" s="349"/>
      <c r="T19" s="337"/>
      <c r="U19" s="351"/>
      <c r="V19" s="351"/>
      <c r="W19" s="351"/>
      <c r="X19" s="351"/>
      <c r="Y19" s="351"/>
      <c r="Z19" s="351"/>
      <c r="AA19" s="351"/>
      <c r="AB19" s="340"/>
      <c r="AC19" s="342"/>
      <c r="AD19" s="342"/>
      <c r="AE19" s="342"/>
      <c r="AF19" s="342"/>
      <c r="AG19" s="347"/>
    </row>
    <row r="20" spans="1:33" ht="18" customHeight="1">
      <c r="A20" s="1"/>
      <c r="C20" s="337" t="s">
        <v>3</v>
      </c>
      <c r="D20" s="350">
        <v>0.43055555555555558</v>
      </c>
      <c r="E20" s="350"/>
      <c r="F20" s="350"/>
      <c r="G20" s="345" t="str">
        <f>R7</f>
        <v>ウエストフットコム</v>
      </c>
      <c r="H20" s="345"/>
      <c r="I20" s="345"/>
      <c r="J20" s="345"/>
      <c r="K20" s="345"/>
      <c r="L20" s="345"/>
      <c r="M20" s="345"/>
      <c r="N20" s="337">
        <f>P20+P21</f>
        <v>0</v>
      </c>
      <c r="O20" s="349" t="s">
        <v>186</v>
      </c>
      <c r="P20" s="193">
        <v>0</v>
      </c>
      <c r="Q20" s="193" t="s">
        <v>187</v>
      </c>
      <c r="R20" s="193">
        <v>4</v>
      </c>
      <c r="S20" s="349" t="s">
        <v>188</v>
      </c>
      <c r="T20" s="337">
        <f>R20+R21</f>
        <v>7</v>
      </c>
      <c r="U20" s="413" t="str">
        <f>V7</f>
        <v>アルゼンチンサッカークラブ日光</v>
      </c>
      <c r="V20" s="413"/>
      <c r="W20" s="413"/>
      <c r="X20" s="413"/>
      <c r="Y20" s="413"/>
      <c r="Z20" s="413"/>
      <c r="AA20" s="413"/>
      <c r="AB20" s="340"/>
      <c r="AC20" s="341" t="s">
        <v>206</v>
      </c>
      <c r="AD20" s="341" t="s">
        <v>207</v>
      </c>
      <c r="AE20" s="341" t="s">
        <v>208</v>
      </c>
      <c r="AF20" s="341">
        <v>4</v>
      </c>
      <c r="AG20" s="347"/>
    </row>
    <row r="21" spans="1:33" ht="18" customHeight="1">
      <c r="A21" s="1"/>
      <c r="C21" s="337"/>
      <c r="D21" s="350"/>
      <c r="E21" s="350"/>
      <c r="F21" s="350"/>
      <c r="G21" s="345"/>
      <c r="H21" s="345"/>
      <c r="I21" s="345"/>
      <c r="J21" s="345"/>
      <c r="K21" s="345"/>
      <c r="L21" s="345"/>
      <c r="M21" s="345"/>
      <c r="N21" s="337"/>
      <c r="O21" s="349"/>
      <c r="P21" s="193">
        <v>0</v>
      </c>
      <c r="Q21" s="193" t="s">
        <v>187</v>
      </c>
      <c r="R21" s="193">
        <v>3</v>
      </c>
      <c r="S21" s="349"/>
      <c r="T21" s="337"/>
      <c r="U21" s="413"/>
      <c r="V21" s="413"/>
      <c r="W21" s="413"/>
      <c r="X21" s="413"/>
      <c r="Y21" s="413"/>
      <c r="Z21" s="413"/>
      <c r="AA21" s="413"/>
      <c r="AB21" s="340"/>
      <c r="AC21" s="341"/>
      <c r="AD21" s="341"/>
      <c r="AE21" s="341"/>
      <c r="AF21" s="341"/>
      <c r="AG21" s="347"/>
    </row>
    <row r="22" spans="1:33" ht="18" customHeight="1">
      <c r="A22" s="1"/>
      <c r="C22" s="337" t="s">
        <v>4</v>
      </c>
      <c r="D22" s="350">
        <v>0.45833333333333331</v>
      </c>
      <c r="E22" s="350"/>
      <c r="F22" s="350"/>
      <c r="G22" s="413" t="str">
        <f>C7</f>
        <v>上河内ジュニアサッカークラブ</v>
      </c>
      <c r="H22" s="413"/>
      <c r="I22" s="413"/>
      <c r="J22" s="413"/>
      <c r="K22" s="413"/>
      <c r="L22" s="413"/>
      <c r="M22" s="413"/>
      <c r="N22" s="337">
        <f>P22+P23</f>
        <v>11</v>
      </c>
      <c r="O22" s="349" t="s">
        <v>186</v>
      </c>
      <c r="P22" s="193">
        <v>5</v>
      </c>
      <c r="Q22" s="193" t="s">
        <v>187</v>
      </c>
      <c r="R22" s="193">
        <v>0</v>
      </c>
      <c r="S22" s="349" t="s">
        <v>188</v>
      </c>
      <c r="T22" s="337">
        <f>R22+R23</f>
        <v>0</v>
      </c>
      <c r="U22" s="345" t="str">
        <f>K7</f>
        <v>ＦＣ黒羽</v>
      </c>
      <c r="V22" s="345"/>
      <c r="W22" s="345"/>
      <c r="X22" s="345"/>
      <c r="Y22" s="345"/>
      <c r="Z22" s="345"/>
      <c r="AA22" s="345"/>
      <c r="AB22" s="340"/>
      <c r="AC22" s="342" t="s">
        <v>204</v>
      </c>
      <c r="AD22" s="342" t="s">
        <v>202</v>
      </c>
      <c r="AE22" s="342" t="s">
        <v>203</v>
      </c>
      <c r="AF22" s="342">
        <v>7</v>
      </c>
      <c r="AG22" s="347"/>
    </row>
    <row r="23" spans="1:33" ht="18" customHeight="1">
      <c r="A23" s="1"/>
      <c r="C23" s="337"/>
      <c r="D23" s="350"/>
      <c r="E23" s="350"/>
      <c r="F23" s="350"/>
      <c r="G23" s="413"/>
      <c r="H23" s="413"/>
      <c r="I23" s="413"/>
      <c r="J23" s="413"/>
      <c r="K23" s="413"/>
      <c r="L23" s="413"/>
      <c r="M23" s="413"/>
      <c r="N23" s="337"/>
      <c r="O23" s="349"/>
      <c r="P23" s="193">
        <v>6</v>
      </c>
      <c r="Q23" s="193" t="s">
        <v>187</v>
      </c>
      <c r="R23" s="193">
        <v>0</v>
      </c>
      <c r="S23" s="349"/>
      <c r="T23" s="337"/>
      <c r="U23" s="345"/>
      <c r="V23" s="345"/>
      <c r="W23" s="345"/>
      <c r="X23" s="345"/>
      <c r="Y23" s="345"/>
      <c r="Z23" s="345"/>
      <c r="AA23" s="345"/>
      <c r="AB23" s="340"/>
      <c r="AC23" s="342"/>
      <c r="AD23" s="342"/>
      <c r="AE23" s="342"/>
      <c r="AF23" s="342"/>
      <c r="AG23" s="347"/>
    </row>
    <row r="24" spans="1:33" ht="18" customHeight="1">
      <c r="A24" s="1"/>
      <c r="C24" s="337" t="s">
        <v>5</v>
      </c>
      <c r="D24" s="350">
        <v>0.4861111111111111</v>
      </c>
      <c r="E24" s="350"/>
      <c r="F24" s="350"/>
      <c r="G24" s="345" t="str">
        <f>G7</f>
        <v>上松山クラブ</v>
      </c>
      <c r="H24" s="345"/>
      <c r="I24" s="345"/>
      <c r="J24" s="345"/>
      <c r="K24" s="345"/>
      <c r="L24" s="345"/>
      <c r="M24" s="345"/>
      <c r="N24" s="337">
        <f>P24+P25</f>
        <v>0</v>
      </c>
      <c r="O24" s="349" t="s">
        <v>186</v>
      </c>
      <c r="P24" s="193">
        <v>0</v>
      </c>
      <c r="Q24" s="193" t="s">
        <v>187</v>
      </c>
      <c r="R24" s="193">
        <v>2</v>
      </c>
      <c r="S24" s="349" t="s">
        <v>188</v>
      </c>
      <c r="T24" s="337">
        <f>R24+R25</f>
        <v>2</v>
      </c>
      <c r="U24" s="351" t="str">
        <f>O7</f>
        <v>ＪＦＣ　Ｗｉｎｇ</v>
      </c>
      <c r="V24" s="351"/>
      <c r="W24" s="351"/>
      <c r="X24" s="351"/>
      <c r="Y24" s="351"/>
      <c r="Z24" s="351"/>
      <c r="AA24" s="351"/>
      <c r="AB24" s="340"/>
      <c r="AC24" s="342" t="s">
        <v>202</v>
      </c>
      <c r="AD24" s="342" t="s">
        <v>203</v>
      </c>
      <c r="AE24" s="342" t="s">
        <v>204</v>
      </c>
      <c r="AF24" s="342">
        <v>5</v>
      </c>
      <c r="AG24" s="347"/>
    </row>
    <row r="25" spans="1:33" ht="18" customHeight="1">
      <c r="A25" s="1"/>
      <c r="C25" s="337"/>
      <c r="D25" s="350"/>
      <c r="E25" s="350"/>
      <c r="F25" s="350"/>
      <c r="G25" s="345"/>
      <c r="H25" s="345"/>
      <c r="I25" s="345"/>
      <c r="J25" s="345"/>
      <c r="K25" s="345"/>
      <c r="L25" s="345"/>
      <c r="M25" s="345"/>
      <c r="N25" s="337"/>
      <c r="O25" s="349"/>
      <c r="P25" s="193">
        <v>0</v>
      </c>
      <c r="Q25" s="193" t="s">
        <v>187</v>
      </c>
      <c r="R25" s="193">
        <v>0</v>
      </c>
      <c r="S25" s="349"/>
      <c r="T25" s="337"/>
      <c r="U25" s="351"/>
      <c r="V25" s="351"/>
      <c r="W25" s="351"/>
      <c r="X25" s="351"/>
      <c r="Y25" s="351"/>
      <c r="Z25" s="351"/>
      <c r="AA25" s="351"/>
      <c r="AB25" s="340"/>
      <c r="AC25" s="342"/>
      <c r="AD25" s="342"/>
      <c r="AE25" s="342"/>
      <c r="AF25" s="342"/>
      <c r="AG25" s="347"/>
    </row>
    <row r="26" spans="1:33" ht="18" customHeight="1">
      <c r="C26" s="337" t="s">
        <v>0</v>
      </c>
      <c r="D26" s="350">
        <v>0.51388888888888895</v>
      </c>
      <c r="E26" s="350"/>
      <c r="F26" s="350"/>
      <c r="G26" s="345" t="str">
        <f>R7</f>
        <v>ウエストフットコム</v>
      </c>
      <c r="H26" s="345"/>
      <c r="I26" s="345"/>
      <c r="J26" s="345"/>
      <c r="K26" s="345"/>
      <c r="L26" s="345"/>
      <c r="M26" s="345"/>
      <c r="N26" s="337">
        <f>P26+P27</f>
        <v>0</v>
      </c>
      <c r="O26" s="349" t="s">
        <v>186</v>
      </c>
      <c r="P26" s="193">
        <v>0</v>
      </c>
      <c r="Q26" s="193" t="s">
        <v>187</v>
      </c>
      <c r="R26" s="193">
        <v>3</v>
      </c>
      <c r="S26" s="349" t="s">
        <v>188</v>
      </c>
      <c r="T26" s="337">
        <f>R26+R27</f>
        <v>7</v>
      </c>
      <c r="U26" s="351" t="str">
        <f>Z7</f>
        <v>呑竜ＦＣ</v>
      </c>
      <c r="V26" s="351"/>
      <c r="W26" s="351"/>
      <c r="X26" s="351"/>
      <c r="Y26" s="351"/>
      <c r="Z26" s="351"/>
      <c r="AA26" s="351"/>
      <c r="AB26" s="340"/>
      <c r="AC26" s="341" t="s">
        <v>207</v>
      </c>
      <c r="AD26" s="341" t="s">
        <v>208</v>
      </c>
      <c r="AE26" s="341" t="s">
        <v>209</v>
      </c>
      <c r="AF26" s="341">
        <v>1</v>
      </c>
      <c r="AG26" s="347"/>
    </row>
    <row r="27" spans="1:33" ht="18" customHeight="1">
      <c r="C27" s="337"/>
      <c r="D27" s="350"/>
      <c r="E27" s="350"/>
      <c r="F27" s="350"/>
      <c r="G27" s="345"/>
      <c r="H27" s="345"/>
      <c r="I27" s="345"/>
      <c r="J27" s="345"/>
      <c r="K27" s="345"/>
      <c r="L27" s="345"/>
      <c r="M27" s="345"/>
      <c r="N27" s="337"/>
      <c r="O27" s="349"/>
      <c r="P27" s="193">
        <v>0</v>
      </c>
      <c r="Q27" s="193" t="s">
        <v>187</v>
      </c>
      <c r="R27" s="193">
        <v>4</v>
      </c>
      <c r="S27" s="349"/>
      <c r="T27" s="337"/>
      <c r="U27" s="351"/>
      <c r="V27" s="351"/>
      <c r="W27" s="351"/>
      <c r="X27" s="351"/>
      <c r="Y27" s="351"/>
      <c r="Z27" s="351"/>
      <c r="AA27" s="351"/>
      <c r="AB27" s="340"/>
      <c r="AC27" s="341"/>
      <c r="AD27" s="341"/>
      <c r="AE27" s="341"/>
      <c r="AF27" s="341"/>
      <c r="AG27" s="347"/>
    </row>
    <row r="28" spans="1:33" ht="18" customHeight="1">
      <c r="A28" s="1"/>
      <c r="C28" s="337" t="s">
        <v>189</v>
      </c>
      <c r="D28" s="350">
        <v>0.54166666666666663</v>
      </c>
      <c r="E28" s="350"/>
      <c r="F28" s="350"/>
      <c r="G28" s="420" t="str">
        <f>C7</f>
        <v>上河内ジュニアサッカークラブ</v>
      </c>
      <c r="H28" s="420"/>
      <c r="I28" s="420"/>
      <c r="J28" s="420"/>
      <c r="K28" s="420"/>
      <c r="L28" s="420"/>
      <c r="M28" s="420"/>
      <c r="N28" s="337">
        <f>P28+P29</f>
        <v>1</v>
      </c>
      <c r="O28" s="349" t="s">
        <v>186</v>
      </c>
      <c r="P28" s="193">
        <v>1</v>
      </c>
      <c r="Q28" s="193" t="s">
        <v>187</v>
      </c>
      <c r="R28" s="193">
        <v>1</v>
      </c>
      <c r="S28" s="349" t="s">
        <v>188</v>
      </c>
      <c r="T28" s="337">
        <f>R28+R29</f>
        <v>2</v>
      </c>
      <c r="U28" s="351" t="str">
        <f>O7</f>
        <v>ＪＦＣ　Ｗｉｎｇ</v>
      </c>
      <c r="V28" s="351"/>
      <c r="W28" s="351"/>
      <c r="X28" s="351"/>
      <c r="Y28" s="351"/>
      <c r="Z28" s="351"/>
      <c r="AA28" s="351"/>
      <c r="AB28" s="340"/>
      <c r="AC28" s="342" t="s">
        <v>203</v>
      </c>
      <c r="AD28" s="342" t="s">
        <v>204</v>
      </c>
      <c r="AE28" s="342" t="s">
        <v>202</v>
      </c>
      <c r="AF28" s="342">
        <v>6</v>
      </c>
      <c r="AG28" s="347"/>
    </row>
    <row r="29" spans="1:33" ht="18" customHeight="1">
      <c r="A29" s="1"/>
      <c r="C29" s="337"/>
      <c r="D29" s="350"/>
      <c r="E29" s="350"/>
      <c r="F29" s="350"/>
      <c r="G29" s="420"/>
      <c r="H29" s="420"/>
      <c r="I29" s="420"/>
      <c r="J29" s="420"/>
      <c r="K29" s="420"/>
      <c r="L29" s="420"/>
      <c r="M29" s="420"/>
      <c r="N29" s="337"/>
      <c r="O29" s="349"/>
      <c r="P29" s="193">
        <v>0</v>
      </c>
      <c r="Q29" s="193" t="s">
        <v>187</v>
      </c>
      <c r="R29" s="193">
        <v>1</v>
      </c>
      <c r="S29" s="349"/>
      <c r="T29" s="337"/>
      <c r="U29" s="351"/>
      <c r="V29" s="351"/>
      <c r="W29" s="351"/>
      <c r="X29" s="351"/>
      <c r="Y29" s="351"/>
      <c r="Z29" s="351"/>
      <c r="AA29" s="351"/>
      <c r="AB29" s="340"/>
      <c r="AC29" s="342"/>
      <c r="AD29" s="342"/>
      <c r="AE29" s="342"/>
      <c r="AF29" s="342"/>
      <c r="AG29" s="347"/>
    </row>
    <row r="30" spans="1:33" ht="18" customHeight="1">
      <c r="A30" s="1"/>
      <c r="C30" s="337" t="s">
        <v>190</v>
      </c>
      <c r="D30" s="350">
        <v>0.56944444444444442</v>
      </c>
      <c r="E30" s="350"/>
      <c r="F30" s="350"/>
      <c r="G30" s="351" t="str">
        <f>G7</f>
        <v>上松山クラブ</v>
      </c>
      <c r="H30" s="351"/>
      <c r="I30" s="351"/>
      <c r="J30" s="351"/>
      <c r="K30" s="351"/>
      <c r="L30" s="351"/>
      <c r="M30" s="351"/>
      <c r="N30" s="337">
        <f>P30+P31</f>
        <v>8</v>
      </c>
      <c r="O30" s="349" t="s">
        <v>186</v>
      </c>
      <c r="P30" s="193">
        <v>5</v>
      </c>
      <c r="Q30" s="193" t="s">
        <v>187</v>
      </c>
      <c r="R30" s="193">
        <v>0</v>
      </c>
      <c r="S30" s="349" t="s">
        <v>188</v>
      </c>
      <c r="T30" s="337">
        <f>R30+R31</f>
        <v>0</v>
      </c>
      <c r="U30" s="345" t="str">
        <f>K7</f>
        <v>ＦＣ黒羽</v>
      </c>
      <c r="V30" s="345"/>
      <c r="W30" s="345"/>
      <c r="X30" s="345"/>
      <c r="Y30" s="345"/>
      <c r="Z30" s="345"/>
      <c r="AA30" s="345"/>
      <c r="AB30" s="340"/>
      <c r="AC30" s="342" t="s">
        <v>204</v>
      </c>
      <c r="AD30" s="342" t="s">
        <v>202</v>
      </c>
      <c r="AE30" s="342" t="s">
        <v>203</v>
      </c>
      <c r="AF30" s="342">
        <v>7</v>
      </c>
      <c r="AG30" s="347"/>
    </row>
    <row r="31" spans="1:33" ht="18" customHeight="1">
      <c r="A31" s="1"/>
      <c r="C31" s="337"/>
      <c r="D31" s="350"/>
      <c r="E31" s="350"/>
      <c r="F31" s="350"/>
      <c r="G31" s="351"/>
      <c r="H31" s="351"/>
      <c r="I31" s="351"/>
      <c r="J31" s="351"/>
      <c r="K31" s="351"/>
      <c r="L31" s="351"/>
      <c r="M31" s="351"/>
      <c r="N31" s="337"/>
      <c r="O31" s="349"/>
      <c r="P31" s="193">
        <v>3</v>
      </c>
      <c r="Q31" s="193" t="s">
        <v>187</v>
      </c>
      <c r="R31" s="193">
        <v>0</v>
      </c>
      <c r="S31" s="349"/>
      <c r="T31" s="337"/>
      <c r="U31" s="345"/>
      <c r="V31" s="345"/>
      <c r="W31" s="345"/>
      <c r="X31" s="345"/>
      <c r="Y31" s="345"/>
      <c r="Z31" s="345"/>
      <c r="AA31" s="345"/>
      <c r="AB31" s="340"/>
      <c r="AC31" s="342"/>
      <c r="AD31" s="342"/>
      <c r="AE31" s="342"/>
      <c r="AF31" s="342"/>
      <c r="AG31" s="347"/>
    </row>
    <row r="32" spans="1:33" ht="18" customHeight="1">
      <c r="A32" s="1"/>
      <c r="C32" s="337" t="s">
        <v>191</v>
      </c>
      <c r="D32" s="350">
        <v>0.59722222222222221</v>
      </c>
      <c r="E32" s="350"/>
      <c r="F32" s="350"/>
      <c r="G32" s="420" t="str">
        <f>V7</f>
        <v>アルゼンチンサッカークラブ日光</v>
      </c>
      <c r="H32" s="420"/>
      <c r="I32" s="420"/>
      <c r="J32" s="420"/>
      <c r="K32" s="420"/>
      <c r="L32" s="420"/>
      <c r="M32" s="420"/>
      <c r="N32" s="337">
        <f>P32+P33</f>
        <v>0</v>
      </c>
      <c r="O32" s="349" t="s">
        <v>186</v>
      </c>
      <c r="P32" s="193">
        <v>0</v>
      </c>
      <c r="Q32" s="193" t="s">
        <v>187</v>
      </c>
      <c r="R32" s="193">
        <v>0</v>
      </c>
      <c r="S32" s="349" t="s">
        <v>188</v>
      </c>
      <c r="T32" s="337">
        <f>R32+R33</f>
        <v>1</v>
      </c>
      <c r="U32" s="351" t="str">
        <f>Z7</f>
        <v>呑竜ＦＣ</v>
      </c>
      <c r="V32" s="351"/>
      <c r="W32" s="351"/>
      <c r="X32" s="351"/>
      <c r="Y32" s="351"/>
      <c r="Z32" s="351"/>
      <c r="AA32" s="351"/>
      <c r="AB32" s="340"/>
      <c r="AC32" s="341" t="s">
        <v>208</v>
      </c>
      <c r="AD32" s="341" t="s">
        <v>209</v>
      </c>
      <c r="AE32" s="341" t="s">
        <v>206</v>
      </c>
      <c r="AF32" s="341">
        <v>2</v>
      </c>
      <c r="AG32" s="347"/>
    </row>
    <row r="33" spans="1:33" ht="18" customHeight="1">
      <c r="A33" s="1"/>
      <c r="C33" s="337"/>
      <c r="D33" s="350"/>
      <c r="E33" s="350"/>
      <c r="F33" s="350"/>
      <c r="G33" s="420"/>
      <c r="H33" s="420"/>
      <c r="I33" s="420"/>
      <c r="J33" s="420"/>
      <c r="K33" s="420"/>
      <c r="L33" s="420"/>
      <c r="M33" s="420"/>
      <c r="N33" s="337"/>
      <c r="O33" s="349"/>
      <c r="P33" s="193">
        <v>0</v>
      </c>
      <c r="Q33" s="193" t="s">
        <v>187</v>
      </c>
      <c r="R33" s="193">
        <v>1</v>
      </c>
      <c r="S33" s="349"/>
      <c r="T33" s="337"/>
      <c r="U33" s="351"/>
      <c r="V33" s="351"/>
      <c r="W33" s="351"/>
      <c r="X33" s="351"/>
      <c r="Y33" s="351"/>
      <c r="Z33" s="351"/>
      <c r="AA33" s="351"/>
      <c r="AB33" s="340"/>
      <c r="AC33" s="341"/>
      <c r="AD33" s="341"/>
      <c r="AE33" s="341"/>
      <c r="AF33" s="341"/>
      <c r="AG33" s="347"/>
    </row>
    <row r="34" spans="1:33" ht="6.75" customHeight="1">
      <c r="A34" s="1"/>
      <c r="C34" s="20"/>
      <c r="D34" s="66"/>
      <c r="E34" s="66"/>
      <c r="F34" s="66"/>
      <c r="G34" s="101"/>
      <c r="H34" s="101"/>
      <c r="I34" s="101"/>
      <c r="J34" s="101"/>
      <c r="K34" s="101"/>
      <c r="L34" s="101"/>
      <c r="M34" s="101"/>
      <c r="N34" s="120"/>
      <c r="O34" s="149"/>
      <c r="P34" s="45"/>
      <c r="Q34" s="20"/>
      <c r="R34" s="137"/>
      <c r="S34" s="149"/>
      <c r="T34" s="120"/>
      <c r="U34" s="101"/>
      <c r="V34" s="101"/>
      <c r="W34" s="101"/>
      <c r="X34" s="101"/>
      <c r="Y34" s="101"/>
      <c r="Z34" s="101"/>
      <c r="AA34" s="101"/>
      <c r="AB34" s="59"/>
      <c r="AC34" s="20"/>
      <c r="AD34" s="59"/>
      <c r="AE34" s="59"/>
      <c r="AF34" s="59"/>
      <c r="AG34" s="59"/>
    </row>
    <row r="35" spans="1:33" ht="19.5" customHeight="1">
      <c r="A35" s="1"/>
      <c r="B35" s="343" t="str">
        <f>I3</f>
        <v>M</v>
      </c>
      <c r="C35" s="343"/>
      <c r="D35" s="343"/>
      <c r="E35" s="343"/>
      <c r="F35" s="412" t="str">
        <f>C7</f>
        <v>上河内ジュニアサッカークラブ</v>
      </c>
      <c r="G35" s="412"/>
      <c r="H35" s="336" t="str">
        <f>G7</f>
        <v>上松山クラブ</v>
      </c>
      <c r="I35" s="336"/>
      <c r="J35" s="336" t="str">
        <f>K7</f>
        <v>ＦＣ黒羽</v>
      </c>
      <c r="K35" s="336"/>
      <c r="L35" s="336" t="str">
        <f>O7</f>
        <v>ＪＦＣ　Ｗｉｎｇ</v>
      </c>
      <c r="M35" s="336"/>
      <c r="N35" s="335" t="s">
        <v>192</v>
      </c>
      <c r="O35" s="335" t="s">
        <v>193</v>
      </c>
      <c r="P35" s="335" t="s">
        <v>194</v>
      </c>
      <c r="Q35" s="17"/>
      <c r="R35" s="343" t="str">
        <f>V3</f>
        <v>MM</v>
      </c>
      <c r="S35" s="343"/>
      <c r="T35" s="343"/>
      <c r="U35" s="343"/>
      <c r="V35" s="336" t="str">
        <f>R7</f>
        <v>ウエストフットコム</v>
      </c>
      <c r="W35" s="336"/>
      <c r="X35" s="339" t="str">
        <f>V7</f>
        <v>アルゼンチンサッカークラブ日光</v>
      </c>
      <c r="Y35" s="339"/>
      <c r="Z35" s="336" t="str">
        <f>Z7</f>
        <v>呑竜ＦＣ</v>
      </c>
      <c r="AA35" s="336"/>
      <c r="AB35" s="335" t="s">
        <v>192</v>
      </c>
      <c r="AC35" s="335" t="s">
        <v>193</v>
      </c>
      <c r="AD35" s="335" t="s">
        <v>194</v>
      </c>
    </row>
    <row r="36" spans="1:33" ht="20.100000000000001" customHeight="1">
      <c r="B36" s="343"/>
      <c r="C36" s="343"/>
      <c r="D36" s="343"/>
      <c r="E36" s="343"/>
      <c r="F36" s="412"/>
      <c r="G36" s="412"/>
      <c r="H36" s="336"/>
      <c r="I36" s="336"/>
      <c r="J36" s="336"/>
      <c r="K36" s="336"/>
      <c r="L36" s="336"/>
      <c r="M36" s="336"/>
      <c r="N36" s="335"/>
      <c r="O36" s="335"/>
      <c r="P36" s="335"/>
      <c r="Q36" s="17"/>
      <c r="R36" s="343"/>
      <c r="S36" s="343"/>
      <c r="T36" s="343"/>
      <c r="U36" s="343"/>
      <c r="V36" s="336"/>
      <c r="W36" s="336"/>
      <c r="X36" s="339"/>
      <c r="Y36" s="339"/>
      <c r="Z36" s="336"/>
      <c r="AA36" s="336"/>
      <c r="AB36" s="335"/>
      <c r="AC36" s="335"/>
      <c r="AD36" s="335"/>
    </row>
    <row r="37" spans="1:33" ht="20.100000000000001" customHeight="1">
      <c r="B37" s="407" t="str">
        <f>C7</f>
        <v>上河内ジュニアサッカークラブ</v>
      </c>
      <c r="C37" s="407"/>
      <c r="D37" s="407"/>
      <c r="E37" s="407"/>
      <c r="F37" s="203"/>
      <c r="G37" s="204"/>
      <c r="H37" s="194">
        <f>N16</f>
        <v>1</v>
      </c>
      <c r="I37" s="194">
        <f>T16</f>
        <v>0</v>
      </c>
      <c r="J37" s="194">
        <f>N22</f>
        <v>11</v>
      </c>
      <c r="K37" s="194">
        <f>T22</f>
        <v>0</v>
      </c>
      <c r="L37" s="194">
        <f>N28</f>
        <v>1</v>
      </c>
      <c r="M37" s="194">
        <f>T28</f>
        <v>2</v>
      </c>
      <c r="N37" s="344">
        <f>COUNTIF(F38:M38,"○")*3+COUNTIF(F38:M38,"△")</f>
        <v>6</v>
      </c>
      <c r="O37" s="343">
        <f>F37-G37+H37-I37+J37-K37+L37-M37</f>
        <v>11</v>
      </c>
      <c r="P37" s="344">
        <v>2</v>
      </c>
      <c r="Q37" s="17"/>
      <c r="R37" s="407" t="str">
        <f>R7</f>
        <v>ウエストフットコム</v>
      </c>
      <c r="S37" s="407"/>
      <c r="T37" s="407"/>
      <c r="U37" s="407"/>
      <c r="V37" s="203"/>
      <c r="W37" s="204"/>
      <c r="X37" s="194">
        <f>N20</f>
        <v>0</v>
      </c>
      <c r="Y37" s="194">
        <f>T20</f>
        <v>7</v>
      </c>
      <c r="Z37" s="194">
        <f>N26</f>
        <v>0</v>
      </c>
      <c r="AA37" s="194">
        <f>T26</f>
        <v>7</v>
      </c>
      <c r="AB37" s="344">
        <f>COUNTIF(V38:AA38,"○")*3+COUNTIF(V38:AA38,"△")</f>
        <v>0</v>
      </c>
      <c r="AC37" s="343">
        <f>V37-W37+X37-Y37+Z37-AA37</f>
        <v>-14</v>
      </c>
      <c r="AD37" s="344">
        <v>3</v>
      </c>
    </row>
    <row r="38" spans="1:33" ht="20.100000000000001" customHeight="1">
      <c r="B38" s="407"/>
      <c r="C38" s="407"/>
      <c r="D38" s="407"/>
      <c r="E38" s="407"/>
      <c r="F38" s="205"/>
      <c r="G38" s="206"/>
      <c r="H38" s="343" t="str">
        <f>IF(H37&gt;I37,"○",IF(H37&lt;I37,"×",IF(H37=I37,"△")))</f>
        <v>○</v>
      </c>
      <c r="I38" s="343"/>
      <c r="J38" s="343" t="str">
        <f t="shared" ref="J38" si="0">IF(J37&gt;K37,"○",IF(J37&lt;K37,"×",IF(J37=K37,"△")))</f>
        <v>○</v>
      </c>
      <c r="K38" s="343"/>
      <c r="L38" s="343" t="str">
        <f t="shared" ref="L38" si="1">IF(L37&gt;M37,"○",IF(L37&lt;M37,"×",IF(L37=M37,"△")))</f>
        <v>×</v>
      </c>
      <c r="M38" s="343"/>
      <c r="N38" s="344"/>
      <c r="O38" s="343"/>
      <c r="P38" s="344"/>
      <c r="Q38" s="17"/>
      <c r="R38" s="407"/>
      <c r="S38" s="407"/>
      <c r="T38" s="407"/>
      <c r="U38" s="407"/>
      <c r="V38" s="205"/>
      <c r="W38" s="206"/>
      <c r="X38" s="343" t="str">
        <f>IF(X37&gt;Y37,"○",IF(X37&lt;Y37,"×",IF(X37=Y37,"△")))</f>
        <v>×</v>
      </c>
      <c r="Y38" s="343"/>
      <c r="Z38" s="343" t="str">
        <f t="shared" ref="Z38" si="2">IF(Z37&gt;AA37,"○",IF(Z37&lt;AA37,"×",IF(Z37=AA37,"△")))</f>
        <v>×</v>
      </c>
      <c r="AA38" s="343"/>
      <c r="AB38" s="344"/>
      <c r="AC38" s="343"/>
      <c r="AD38" s="344"/>
    </row>
    <row r="39" spans="1:33" ht="20.100000000000001" customHeight="1">
      <c r="B39" s="407" t="str">
        <f>G7</f>
        <v>上松山クラブ</v>
      </c>
      <c r="C39" s="407"/>
      <c r="D39" s="407"/>
      <c r="E39" s="407"/>
      <c r="F39" s="194">
        <f>T16</f>
        <v>0</v>
      </c>
      <c r="G39" s="194">
        <f>N16</f>
        <v>1</v>
      </c>
      <c r="H39" s="203"/>
      <c r="I39" s="204"/>
      <c r="J39" s="194">
        <f>N30</f>
        <v>8</v>
      </c>
      <c r="K39" s="194">
        <f>T30</f>
        <v>0</v>
      </c>
      <c r="L39" s="194">
        <f>N24</f>
        <v>0</v>
      </c>
      <c r="M39" s="194">
        <f>T24</f>
        <v>2</v>
      </c>
      <c r="N39" s="344">
        <f t="shared" ref="N39" si="3">COUNTIF(F40:M40,"○")*3+COUNTIF(F40:M40,"△")</f>
        <v>3</v>
      </c>
      <c r="O39" s="343">
        <f t="shared" ref="O39" si="4">F39-G39+H39-I39+J39-K39+L39-M39</f>
        <v>5</v>
      </c>
      <c r="P39" s="344">
        <v>3</v>
      </c>
      <c r="Q39" s="17"/>
      <c r="R39" s="421" t="str">
        <f>V7</f>
        <v>アルゼンチンサッカークラブ日光</v>
      </c>
      <c r="S39" s="421"/>
      <c r="T39" s="421"/>
      <c r="U39" s="421"/>
      <c r="V39" s="194">
        <f>T20</f>
        <v>7</v>
      </c>
      <c r="W39" s="194">
        <f>N20</f>
        <v>0</v>
      </c>
      <c r="X39" s="203"/>
      <c r="Y39" s="204"/>
      <c r="Z39" s="194">
        <f>N32</f>
        <v>0</v>
      </c>
      <c r="AA39" s="194">
        <f>T32</f>
        <v>1</v>
      </c>
      <c r="AB39" s="344">
        <f>COUNTIF(V40:AA40,"○")*3+COUNTIF(V40:AA40,"△")</f>
        <v>3</v>
      </c>
      <c r="AC39" s="343">
        <f>V39-W39+X39-Y39+Z39-AA39</f>
        <v>6</v>
      </c>
      <c r="AD39" s="344">
        <v>2</v>
      </c>
    </row>
    <row r="40" spans="1:33" ht="20.100000000000001" customHeight="1">
      <c r="B40" s="407"/>
      <c r="C40" s="407"/>
      <c r="D40" s="407"/>
      <c r="E40" s="407"/>
      <c r="F40" s="343" t="str">
        <f>IF(F39&gt;G39,"○",IF(F39&lt;G39,"×",IF(F39=G39,"△")))</f>
        <v>×</v>
      </c>
      <c r="G40" s="343"/>
      <c r="H40" s="205"/>
      <c r="I40" s="206"/>
      <c r="J40" s="343" t="str">
        <f>IF(J39&gt;K39,"○",IF(J39&lt;K39,"×",IF(J39=K39,"△")))</f>
        <v>○</v>
      </c>
      <c r="K40" s="343"/>
      <c r="L40" s="343" t="str">
        <f>IF(L39&gt;M39,"○",IF(L39&lt;M39,"×",IF(L39=M39,"△")))</f>
        <v>×</v>
      </c>
      <c r="M40" s="343"/>
      <c r="N40" s="344"/>
      <c r="O40" s="343"/>
      <c r="P40" s="344"/>
      <c r="Q40" s="17"/>
      <c r="R40" s="421"/>
      <c r="S40" s="421"/>
      <c r="T40" s="421"/>
      <c r="U40" s="421"/>
      <c r="V40" s="343" t="str">
        <f>IF(V39&gt;W39,"○",IF(V39&lt;W39,"×",IF(V39=W39,"△")))</f>
        <v>○</v>
      </c>
      <c r="W40" s="343"/>
      <c r="X40" s="205"/>
      <c r="Y40" s="206"/>
      <c r="Z40" s="343" t="str">
        <f>IF(Z39&gt;AA39,"○",IF(Z39&lt;AA39,"×",IF(Z39=AA39,"△")))</f>
        <v>×</v>
      </c>
      <c r="AA40" s="343"/>
      <c r="AB40" s="344"/>
      <c r="AC40" s="343"/>
      <c r="AD40" s="344"/>
    </row>
    <row r="41" spans="1:33" ht="20.100000000000001" customHeight="1">
      <c r="B41" s="407" t="str">
        <f>K7</f>
        <v>ＦＣ黒羽</v>
      </c>
      <c r="C41" s="407"/>
      <c r="D41" s="407"/>
      <c r="E41" s="407"/>
      <c r="F41" s="194">
        <f>T22</f>
        <v>0</v>
      </c>
      <c r="G41" s="194">
        <f>N22</f>
        <v>11</v>
      </c>
      <c r="H41" s="194">
        <f>T30</f>
        <v>0</v>
      </c>
      <c r="I41" s="194">
        <f>N30</f>
        <v>8</v>
      </c>
      <c r="J41" s="203"/>
      <c r="K41" s="204"/>
      <c r="L41" s="194">
        <f>N18</f>
        <v>0</v>
      </c>
      <c r="M41" s="194">
        <f>T18</f>
        <v>17</v>
      </c>
      <c r="N41" s="343">
        <f>COUNTIF(F42:M42,"○")*3+COUNTIF(F42:M42,"△")</f>
        <v>0</v>
      </c>
      <c r="O41" s="343">
        <f t="shared" ref="O41" si="5">F41-G41+H41-I41+J41-K41+L41-M41</f>
        <v>-36</v>
      </c>
      <c r="P41" s="343">
        <v>4</v>
      </c>
      <c r="Q41" s="17"/>
      <c r="R41" s="408" t="str">
        <f>Z7</f>
        <v>呑竜ＦＣ</v>
      </c>
      <c r="S41" s="408"/>
      <c r="T41" s="408"/>
      <c r="U41" s="408"/>
      <c r="V41" s="194">
        <f>T26</f>
        <v>7</v>
      </c>
      <c r="W41" s="194">
        <f>N26</f>
        <v>0</v>
      </c>
      <c r="X41" s="194">
        <f>T32</f>
        <v>1</v>
      </c>
      <c r="Y41" s="194">
        <f>N32</f>
        <v>0</v>
      </c>
      <c r="Z41" s="203"/>
      <c r="AA41" s="204"/>
      <c r="AB41" s="343">
        <f>COUNTIF(V42:AA42,"○")*3+COUNTIF(V42:AA42,"△")</f>
        <v>6</v>
      </c>
      <c r="AC41" s="343">
        <f>V41-W41+X41-Y41+Z41-AA41</f>
        <v>8</v>
      </c>
      <c r="AD41" s="343">
        <v>1</v>
      </c>
    </row>
    <row r="42" spans="1:33" ht="20.100000000000001" customHeight="1">
      <c r="B42" s="407"/>
      <c r="C42" s="407"/>
      <c r="D42" s="407"/>
      <c r="E42" s="407"/>
      <c r="F42" s="343" t="str">
        <f>IF(F41&gt;G41,"○",IF(F41&lt;G41,"×",IF(F41=G41,"△")))</f>
        <v>×</v>
      </c>
      <c r="G42" s="343"/>
      <c r="H42" s="343" t="str">
        <f>IF(H41&gt;I41,"○",IF(H41&lt;I41,"×",IF(H41=I41,"△")))</f>
        <v>×</v>
      </c>
      <c r="I42" s="343"/>
      <c r="J42" s="205"/>
      <c r="K42" s="206"/>
      <c r="L42" s="343" t="str">
        <f>IF(L41&gt;M41,"○",IF(L41&lt;M41,"×",IF(L41=M41,"△")))</f>
        <v>×</v>
      </c>
      <c r="M42" s="343"/>
      <c r="N42" s="343"/>
      <c r="O42" s="343"/>
      <c r="P42" s="343"/>
      <c r="Q42" s="17"/>
      <c r="R42" s="408"/>
      <c r="S42" s="408"/>
      <c r="T42" s="408"/>
      <c r="U42" s="408"/>
      <c r="V42" s="343" t="str">
        <f t="shared" ref="V42" si="6">IF(V41&gt;W41,"○",IF(V41&lt;W41,"×",IF(V41=W41,"△")))</f>
        <v>○</v>
      </c>
      <c r="W42" s="343"/>
      <c r="X42" s="343" t="str">
        <f t="shared" ref="X42" si="7">IF(X41&gt;Y41,"○",IF(X41&lt;Y41,"×",IF(X41=Y41,"△")))</f>
        <v>○</v>
      </c>
      <c r="Y42" s="343"/>
      <c r="Z42" s="205"/>
      <c r="AA42" s="206"/>
      <c r="AB42" s="343"/>
      <c r="AC42" s="343"/>
      <c r="AD42" s="343"/>
    </row>
    <row r="43" spans="1:33" ht="20.100000000000001" customHeight="1">
      <c r="B43" s="408" t="str">
        <f>O7</f>
        <v>ＪＦＣ　Ｗｉｎｇ</v>
      </c>
      <c r="C43" s="408"/>
      <c r="D43" s="408"/>
      <c r="E43" s="408"/>
      <c r="F43" s="194">
        <f>T28</f>
        <v>2</v>
      </c>
      <c r="G43" s="194">
        <f>N28</f>
        <v>1</v>
      </c>
      <c r="H43" s="194">
        <f>T24</f>
        <v>2</v>
      </c>
      <c r="I43" s="194">
        <f>N24</f>
        <v>0</v>
      </c>
      <c r="J43" s="194">
        <f>T18</f>
        <v>17</v>
      </c>
      <c r="K43" s="194">
        <f>N18</f>
        <v>0</v>
      </c>
      <c r="L43" s="203"/>
      <c r="M43" s="204"/>
      <c r="N43" s="343">
        <f t="shared" ref="N43" si="8">COUNTIF(F44:M44,"○")*3+COUNTIF(F44:M44,"△")</f>
        <v>9</v>
      </c>
      <c r="O43" s="343">
        <f t="shared" ref="O43" si="9">F43-G43+H43-I43+J43-K43+L43-M43</f>
        <v>20</v>
      </c>
      <c r="P43" s="343">
        <v>1</v>
      </c>
      <c r="Q43" s="17"/>
      <c r="R43" s="148"/>
      <c r="S43" s="148"/>
      <c r="T43" s="138"/>
      <c r="U43" s="138"/>
      <c r="V43" s="138"/>
      <c r="W43" s="138"/>
      <c r="X43" s="138"/>
      <c r="Y43" s="138"/>
      <c r="Z43" s="138"/>
      <c r="AA43" s="138"/>
      <c r="AB43" s="27"/>
    </row>
    <row r="44" spans="1:33" ht="20.100000000000001" customHeight="1">
      <c r="B44" s="408"/>
      <c r="C44" s="408"/>
      <c r="D44" s="408"/>
      <c r="E44" s="408"/>
      <c r="F44" s="343" t="str">
        <f>IF(F43&gt;G43,"○",IF(F43&lt;G43,"×",IF(F43=G43,"△")))</f>
        <v>○</v>
      </c>
      <c r="G44" s="343"/>
      <c r="H44" s="343" t="str">
        <f>IF(H43&gt;I43,"○",IF(H43&lt;I43,"×",IF(H43=I43,"△")))</f>
        <v>○</v>
      </c>
      <c r="I44" s="343"/>
      <c r="J44" s="343" t="str">
        <f>IF(J43&gt;K43,"○",IF(J43&lt;K43,"×",IF(J43=K43,"△")))</f>
        <v>○</v>
      </c>
      <c r="K44" s="343"/>
      <c r="L44" s="205"/>
      <c r="M44" s="206"/>
      <c r="N44" s="343"/>
      <c r="O44" s="343"/>
      <c r="P44" s="343"/>
      <c r="Q44" s="17"/>
      <c r="R44" s="151"/>
      <c r="S44" s="151"/>
      <c r="T44" s="9"/>
      <c r="U44" s="9"/>
      <c r="V44" s="9"/>
      <c r="W44" s="9"/>
      <c r="X44" s="9"/>
      <c r="Y44" s="9"/>
      <c r="Z44" s="24"/>
      <c r="AA44" s="24"/>
      <c r="AB44" s="9"/>
    </row>
    <row r="45" spans="1:33" ht="20.100000000000001" customHeight="1"/>
    <row r="46" spans="1:33" ht="21" customHeight="1">
      <c r="A46" s="13" t="str">
        <f>A1</f>
        <v>■第1日　1月7日</v>
      </c>
      <c r="B46" s="134"/>
      <c r="C46" s="134"/>
      <c r="D46" s="134"/>
      <c r="E46" s="134"/>
      <c r="F46" s="134"/>
      <c r="G46" s="134"/>
      <c r="H46" s="134"/>
      <c r="I46" s="348" t="str">
        <f>I1</f>
        <v>予選リーグ</v>
      </c>
      <c r="J46" s="348"/>
      <c r="K46" s="348"/>
      <c r="L46" s="348"/>
      <c r="M46" s="348"/>
      <c r="N46" s="130"/>
      <c r="O46" s="130"/>
      <c r="P46" s="130"/>
      <c r="Q46" s="130"/>
      <c r="R46" s="130"/>
      <c r="T46" s="334" t="s">
        <v>91</v>
      </c>
      <c r="U46" s="334"/>
      <c r="V46" s="334"/>
      <c r="W46" s="334"/>
      <c r="X46" s="348" t="str">
        <f>U11組合せ!AP43</f>
        <v>石井緑地サッカー場No3</v>
      </c>
      <c r="Y46" s="348"/>
      <c r="Z46" s="348"/>
      <c r="AA46" s="348"/>
      <c r="AB46" s="348"/>
      <c r="AC46" s="348"/>
      <c r="AD46" s="348"/>
      <c r="AE46" s="348"/>
      <c r="AF46" s="348"/>
      <c r="AG46" s="348"/>
    </row>
    <row r="47" spans="1:33" ht="15.75" customHeight="1">
      <c r="A47" s="13"/>
      <c r="B47" s="13"/>
      <c r="C47" s="13"/>
      <c r="O47" s="72"/>
      <c r="P47" s="72"/>
      <c r="Q47" s="72"/>
      <c r="R47" s="14"/>
      <c r="S47" s="14"/>
      <c r="T47" s="14"/>
      <c r="U47" s="14"/>
      <c r="V47" s="14"/>
      <c r="W47" s="14"/>
    </row>
    <row r="48" spans="1:33" ht="20.100000000000001" customHeight="1">
      <c r="A48" s="13"/>
      <c r="B48" s="134"/>
      <c r="C48" s="13"/>
      <c r="D48" s="13"/>
      <c r="E48" s="13"/>
      <c r="F48" s="13"/>
      <c r="I48" s="334" t="s">
        <v>272</v>
      </c>
      <c r="J48" s="334"/>
      <c r="L48" s="72"/>
      <c r="Q48" s="72"/>
      <c r="R48" s="72"/>
      <c r="S48" s="13"/>
      <c r="T48" s="13"/>
      <c r="U48" s="14"/>
      <c r="V48" s="334" t="s">
        <v>273</v>
      </c>
      <c r="W48" s="334"/>
      <c r="X48" s="13"/>
      <c r="Y48" s="13"/>
      <c r="Z48" s="17"/>
      <c r="AA48" s="17"/>
    </row>
    <row r="49" spans="1:33" ht="20.100000000000001" customHeight="1" thickBot="1">
      <c r="A49" s="1"/>
      <c r="B49" s="1"/>
      <c r="C49" s="1"/>
      <c r="D49" s="1"/>
      <c r="E49" s="1"/>
      <c r="F49" s="1"/>
      <c r="G49" s="1"/>
      <c r="H49" s="1"/>
      <c r="I49" s="1"/>
      <c r="J49" s="2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09"/>
      <c r="W49" s="208"/>
      <c r="X49" s="1"/>
      <c r="Y49" s="1"/>
      <c r="Z49" s="1"/>
    </row>
    <row r="50" spans="1:33" ht="19.5" customHeight="1" thickTop="1">
      <c r="A50" s="1"/>
      <c r="B50" s="1"/>
      <c r="C50" s="1"/>
      <c r="D50" s="52"/>
      <c r="E50" s="135"/>
      <c r="F50" s="135"/>
      <c r="G50" s="15"/>
      <c r="H50" s="52"/>
      <c r="I50" s="15"/>
      <c r="J50" s="218"/>
      <c r="K50" s="221"/>
      <c r="L50" s="218"/>
      <c r="M50" s="218"/>
      <c r="N50" s="218"/>
      <c r="O50" s="217"/>
      <c r="P50" s="1"/>
      <c r="Q50" s="1"/>
      <c r="R50" s="1"/>
      <c r="S50" s="136"/>
      <c r="T50" s="135"/>
      <c r="U50" s="15"/>
      <c r="V50" s="15"/>
      <c r="W50" s="222"/>
      <c r="X50" s="15"/>
      <c r="Y50" s="15"/>
      <c r="Z50" s="16"/>
    </row>
    <row r="51" spans="1:33" ht="20.100000000000001" customHeight="1">
      <c r="A51" s="1"/>
      <c r="C51" s="337">
        <v>1</v>
      </c>
      <c r="D51" s="337"/>
      <c r="G51" s="337">
        <v>2</v>
      </c>
      <c r="H51" s="337"/>
      <c r="J51" s="1"/>
      <c r="K51" s="337">
        <v>3</v>
      </c>
      <c r="L51" s="337"/>
      <c r="M51" s="1"/>
      <c r="N51" s="1"/>
      <c r="O51" s="337">
        <v>4</v>
      </c>
      <c r="P51" s="337"/>
      <c r="R51" s="337">
        <v>5</v>
      </c>
      <c r="S51" s="337"/>
      <c r="U51" s="1"/>
      <c r="V51" s="337">
        <v>6</v>
      </c>
      <c r="W51" s="337"/>
      <c r="X51" s="1"/>
      <c r="Y51" s="1"/>
      <c r="Z51" s="337">
        <v>7</v>
      </c>
      <c r="AA51" s="337"/>
    </row>
    <row r="52" spans="1:33" ht="20.100000000000001" customHeight="1">
      <c r="A52" s="1"/>
      <c r="C52" s="338" t="str">
        <f>U11組合せ!AN57</f>
        <v>喜連川ＳＣＪｒ</v>
      </c>
      <c r="D52" s="338"/>
      <c r="G52" s="424" t="str">
        <f>U11組合せ!AN55</f>
        <v>高林・青木フットボールクラブ</v>
      </c>
      <c r="H52" s="424"/>
      <c r="I52" s="189"/>
      <c r="J52" s="190"/>
      <c r="K52" s="416" t="str">
        <f>U11組合せ!AN53</f>
        <v>真岡西サッカークラブブリッツ</v>
      </c>
      <c r="L52" s="416"/>
      <c r="M52" s="190"/>
      <c r="N52" s="190"/>
      <c r="O52" s="433" t="str">
        <f>U11組合せ!AN51</f>
        <v>清原サッカースポーツ少年団</v>
      </c>
      <c r="P52" s="433"/>
      <c r="R52" s="338" t="str">
        <f>U11組合せ!AN48</f>
        <v>今市ジュニオール</v>
      </c>
      <c r="S52" s="338"/>
      <c r="U52" s="4"/>
      <c r="V52" s="405" t="str">
        <f>U11組合せ!AN46</f>
        <v>小山三小　ＦＣ</v>
      </c>
      <c r="W52" s="405"/>
      <c r="X52" s="4"/>
      <c r="Y52" s="4"/>
      <c r="Z52" s="338" t="str">
        <f>U11組合せ!AN44</f>
        <v>上三川サッカークラブ</v>
      </c>
      <c r="AA52" s="338"/>
    </row>
    <row r="53" spans="1:33" ht="20.100000000000001" customHeight="1">
      <c r="A53" s="1"/>
      <c r="B53" s="4"/>
      <c r="C53" s="338"/>
      <c r="D53" s="338"/>
      <c r="G53" s="424"/>
      <c r="H53" s="424"/>
      <c r="I53" s="189"/>
      <c r="J53" s="190"/>
      <c r="K53" s="416"/>
      <c r="L53" s="416"/>
      <c r="M53" s="190"/>
      <c r="N53" s="190"/>
      <c r="O53" s="433"/>
      <c r="P53" s="433"/>
      <c r="R53" s="338"/>
      <c r="S53" s="338"/>
      <c r="U53" s="4"/>
      <c r="V53" s="405"/>
      <c r="W53" s="405"/>
      <c r="X53" s="4"/>
      <c r="Y53" s="4"/>
      <c r="Z53" s="338"/>
      <c r="AA53" s="338"/>
    </row>
    <row r="54" spans="1:33" ht="20.100000000000001" customHeight="1">
      <c r="A54" s="1"/>
      <c r="B54" s="4"/>
      <c r="C54" s="338"/>
      <c r="D54" s="338"/>
      <c r="G54" s="424"/>
      <c r="H54" s="424"/>
      <c r="I54" s="189"/>
      <c r="J54" s="190"/>
      <c r="K54" s="416"/>
      <c r="L54" s="416"/>
      <c r="M54" s="190"/>
      <c r="N54" s="190"/>
      <c r="O54" s="433"/>
      <c r="P54" s="433"/>
      <c r="R54" s="338"/>
      <c r="S54" s="338"/>
      <c r="U54" s="4"/>
      <c r="V54" s="405"/>
      <c r="W54" s="405"/>
      <c r="X54" s="4"/>
      <c r="Y54" s="4"/>
      <c r="Z54" s="338"/>
      <c r="AA54" s="338"/>
    </row>
    <row r="55" spans="1:33" ht="20.100000000000001" customHeight="1">
      <c r="A55" s="1"/>
      <c r="B55" s="4"/>
      <c r="C55" s="338"/>
      <c r="D55" s="338"/>
      <c r="G55" s="424"/>
      <c r="H55" s="424"/>
      <c r="I55" s="189"/>
      <c r="J55" s="190"/>
      <c r="K55" s="416"/>
      <c r="L55" s="416"/>
      <c r="M55" s="190"/>
      <c r="N55" s="190"/>
      <c r="O55" s="433"/>
      <c r="P55" s="433"/>
      <c r="R55" s="338"/>
      <c r="S55" s="338"/>
      <c r="U55" s="4"/>
      <c r="V55" s="405"/>
      <c r="W55" s="405"/>
      <c r="X55" s="4"/>
      <c r="Y55" s="4"/>
      <c r="Z55" s="338"/>
      <c r="AA55" s="338"/>
    </row>
    <row r="56" spans="1:33" ht="20.100000000000001" customHeight="1">
      <c r="A56" s="1"/>
      <c r="B56" s="4"/>
      <c r="C56" s="338"/>
      <c r="D56" s="338"/>
      <c r="G56" s="424"/>
      <c r="H56" s="424"/>
      <c r="I56" s="189"/>
      <c r="J56" s="190"/>
      <c r="K56" s="416"/>
      <c r="L56" s="416"/>
      <c r="M56" s="190"/>
      <c r="N56" s="190"/>
      <c r="O56" s="433"/>
      <c r="P56" s="433"/>
      <c r="R56" s="338"/>
      <c r="S56" s="338"/>
      <c r="U56" s="4"/>
      <c r="V56" s="405"/>
      <c r="W56" s="405"/>
      <c r="X56" s="4"/>
      <c r="Y56" s="4"/>
      <c r="Z56" s="338"/>
      <c r="AA56" s="338"/>
    </row>
    <row r="57" spans="1:33" ht="20.100000000000001" customHeight="1">
      <c r="A57" s="1"/>
      <c r="B57" s="4"/>
      <c r="C57" s="338"/>
      <c r="D57" s="338"/>
      <c r="G57" s="424"/>
      <c r="H57" s="424"/>
      <c r="I57" s="189"/>
      <c r="J57" s="190"/>
      <c r="K57" s="416"/>
      <c r="L57" s="416"/>
      <c r="M57" s="190"/>
      <c r="N57" s="190"/>
      <c r="O57" s="433"/>
      <c r="P57" s="433"/>
      <c r="R57" s="338"/>
      <c r="S57" s="338"/>
      <c r="U57" s="4"/>
      <c r="V57" s="405"/>
      <c r="W57" s="405"/>
      <c r="X57" s="4"/>
      <c r="Y57" s="4"/>
      <c r="Z57" s="338"/>
      <c r="AA57" s="338"/>
    </row>
    <row r="58" spans="1:33" ht="20.100000000000001" customHeight="1">
      <c r="A58" s="1"/>
      <c r="B58" s="4"/>
      <c r="C58" s="338"/>
      <c r="D58" s="338"/>
      <c r="G58" s="424"/>
      <c r="H58" s="424"/>
      <c r="I58" s="189"/>
      <c r="J58" s="190"/>
      <c r="K58" s="416"/>
      <c r="L58" s="416"/>
      <c r="M58" s="190"/>
      <c r="N58" s="190"/>
      <c r="O58" s="433"/>
      <c r="P58" s="433"/>
      <c r="R58" s="338"/>
      <c r="S58" s="338"/>
      <c r="U58" s="4"/>
      <c r="V58" s="405"/>
      <c r="W58" s="405"/>
      <c r="X58" s="4"/>
      <c r="Y58" s="4"/>
      <c r="Z58" s="338"/>
      <c r="AA58" s="338"/>
    </row>
    <row r="59" spans="1:33" ht="20.100000000000001" customHeight="1">
      <c r="A59" s="1"/>
      <c r="B59" s="4"/>
      <c r="C59" s="338"/>
      <c r="D59" s="338"/>
      <c r="G59" s="424"/>
      <c r="H59" s="424"/>
      <c r="I59" s="189"/>
      <c r="J59" s="190"/>
      <c r="K59" s="416"/>
      <c r="L59" s="416"/>
      <c r="M59" s="190"/>
      <c r="N59" s="190"/>
      <c r="O59" s="433"/>
      <c r="P59" s="433"/>
      <c r="R59" s="338"/>
      <c r="S59" s="338"/>
      <c r="U59" s="4"/>
      <c r="V59" s="405"/>
      <c r="W59" s="405"/>
      <c r="X59" s="4"/>
      <c r="Y59" s="4"/>
      <c r="Z59" s="338"/>
      <c r="AA59" s="338"/>
    </row>
    <row r="60" spans="1:33" ht="19.5" customHeight="1">
      <c r="A60" s="8"/>
      <c r="C60" s="8"/>
      <c r="D60" s="8"/>
      <c r="E60" s="8"/>
      <c r="F60" s="8"/>
      <c r="G60" s="8"/>
      <c r="H60" s="8"/>
      <c r="I60" s="8"/>
      <c r="J60" s="8"/>
      <c r="K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Z60" s="8"/>
      <c r="AB60" s="127" t="s">
        <v>211</v>
      </c>
      <c r="AC60" s="64" t="s">
        <v>198</v>
      </c>
      <c r="AD60" s="64" t="s">
        <v>199</v>
      </c>
      <c r="AE60" s="64" t="s">
        <v>199</v>
      </c>
      <c r="AF60" s="64" t="s">
        <v>200</v>
      </c>
      <c r="AG60" s="150" t="s">
        <v>212</v>
      </c>
    </row>
    <row r="61" spans="1:33" ht="18" customHeight="1">
      <c r="A61" s="1"/>
      <c r="C61" s="337" t="s">
        <v>1</v>
      </c>
      <c r="D61" s="350">
        <v>0.375</v>
      </c>
      <c r="E61" s="350"/>
      <c r="F61" s="350"/>
      <c r="G61" s="345" t="str">
        <f>C52</f>
        <v>喜連川ＳＣＪｒ</v>
      </c>
      <c r="H61" s="345"/>
      <c r="I61" s="345"/>
      <c r="J61" s="345"/>
      <c r="K61" s="345"/>
      <c r="L61" s="345"/>
      <c r="M61" s="345"/>
      <c r="N61" s="337">
        <f>P61+P62</f>
        <v>1</v>
      </c>
      <c r="O61" s="349" t="s">
        <v>186</v>
      </c>
      <c r="P61" s="193">
        <v>1</v>
      </c>
      <c r="Q61" s="193" t="s">
        <v>187</v>
      </c>
      <c r="R61" s="193">
        <v>1</v>
      </c>
      <c r="S61" s="349" t="s">
        <v>188</v>
      </c>
      <c r="T61" s="337">
        <f>R61+R62</f>
        <v>2</v>
      </c>
      <c r="U61" s="362" t="str">
        <f>G52</f>
        <v>高林・青木フットボールクラブ</v>
      </c>
      <c r="V61" s="362"/>
      <c r="W61" s="362"/>
      <c r="X61" s="362"/>
      <c r="Y61" s="362"/>
      <c r="Z61" s="362"/>
      <c r="AA61" s="362"/>
      <c r="AB61" s="340"/>
      <c r="AC61" s="342" t="s">
        <v>202</v>
      </c>
      <c r="AD61" s="342" t="s">
        <v>203</v>
      </c>
      <c r="AE61" s="342" t="s">
        <v>204</v>
      </c>
      <c r="AF61" s="342">
        <v>5</v>
      </c>
      <c r="AG61" s="347"/>
    </row>
    <row r="62" spans="1:33" ht="18" customHeight="1">
      <c r="A62" s="1"/>
      <c r="C62" s="337"/>
      <c r="D62" s="350"/>
      <c r="E62" s="350"/>
      <c r="F62" s="350"/>
      <c r="G62" s="345"/>
      <c r="H62" s="345"/>
      <c r="I62" s="345"/>
      <c r="J62" s="345"/>
      <c r="K62" s="345"/>
      <c r="L62" s="345"/>
      <c r="M62" s="345"/>
      <c r="N62" s="337"/>
      <c r="O62" s="349"/>
      <c r="P62" s="193">
        <v>0</v>
      </c>
      <c r="Q62" s="193" t="s">
        <v>187</v>
      </c>
      <c r="R62" s="193">
        <v>1</v>
      </c>
      <c r="S62" s="349"/>
      <c r="T62" s="337"/>
      <c r="U62" s="362"/>
      <c r="V62" s="362"/>
      <c r="W62" s="362"/>
      <c r="X62" s="362"/>
      <c r="Y62" s="362"/>
      <c r="Z62" s="362"/>
      <c r="AA62" s="362"/>
      <c r="AB62" s="340"/>
      <c r="AC62" s="342"/>
      <c r="AD62" s="342"/>
      <c r="AE62" s="342"/>
      <c r="AF62" s="342"/>
      <c r="AG62" s="347"/>
    </row>
    <row r="63" spans="1:33" ht="18" customHeight="1">
      <c r="A63" s="1"/>
      <c r="C63" s="337" t="s">
        <v>2</v>
      </c>
      <c r="D63" s="350">
        <v>0.40277777777777773</v>
      </c>
      <c r="E63" s="350"/>
      <c r="F63" s="350"/>
      <c r="G63" s="346" t="str">
        <f>K52</f>
        <v>真岡西サッカークラブブリッツ</v>
      </c>
      <c r="H63" s="346"/>
      <c r="I63" s="346"/>
      <c r="J63" s="346"/>
      <c r="K63" s="346"/>
      <c r="L63" s="346"/>
      <c r="M63" s="346"/>
      <c r="N63" s="337">
        <f>P63+P64</f>
        <v>0</v>
      </c>
      <c r="O63" s="349" t="s">
        <v>186</v>
      </c>
      <c r="P63" s="193">
        <v>0</v>
      </c>
      <c r="Q63" s="193" t="s">
        <v>187</v>
      </c>
      <c r="R63" s="193">
        <v>2</v>
      </c>
      <c r="S63" s="349" t="s">
        <v>188</v>
      </c>
      <c r="T63" s="337">
        <f>R63+R64</f>
        <v>3</v>
      </c>
      <c r="U63" s="362" t="str">
        <f>O52</f>
        <v>清原サッカースポーツ少年団</v>
      </c>
      <c r="V63" s="362"/>
      <c r="W63" s="362"/>
      <c r="X63" s="362"/>
      <c r="Y63" s="362"/>
      <c r="Z63" s="362"/>
      <c r="AA63" s="362"/>
      <c r="AB63" s="340"/>
      <c r="AC63" s="342" t="s">
        <v>203</v>
      </c>
      <c r="AD63" s="342" t="s">
        <v>204</v>
      </c>
      <c r="AE63" s="342" t="s">
        <v>202</v>
      </c>
      <c r="AF63" s="342">
        <v>6</v>
      </c>
      <c r="AG63" s="347"/>
    </row>
    <row r="64" spans="1:33" ht="18" customHeight="1">
      <c r="A64" s="1"/>
      <c r="C64" s="337"/>
      <c r="D64" s="350"/>
      <c r="E64" s="350"/>
      <c r="F64" s="350"/>
      <c r="G64" s="346"/>
      <c r="H64" s="346"/>
      <c r="I64" s="346"/>
      <c r="J64" s="346"/>
      <c r="K64" s="346"/>
      <c r="L64" s="346"/>
      <c r="M64" s="346"/>
      <c r="N64" s="337"/>
      <c r="O64" s="349"/>
      <c r="P64" s="193">
        <v>0</v>
      </c>
      <c r="Q64" s="193" t="s">
        <v>187</v>
      </c>
      <c r="R64" s="193">
        <v>1</v>
      </c>
      <c r="S64" s="349"/>
      <c r="T64" s="337"/>
      <c r="U64" s="362"/>
      <c r="V64" s="362"/>
      <c r="W64" s="362"/>
      <c r="X64" s="362"/>
      <c r="Y64" s="362"/>
      <c r="Z64" s="362"/>
      <c r="AA64" s="362"/>
      <c r="AB64" s="340"/>
      <c r="AC64" s="342"/>
      <c r="AD64" s="342"/>
      <c r="AE64" s="342"/>
      <c r="AF64" s="342"/>
      <c r="AG64" s="347"/>
    </row>
    <row r="65" spans="1:33" ht="18" customHeight="1">
      <c r="A65" s="1"/>
      <c r="C65" s="337" t="s">
        <v>3</v>
      </c>
      <c r="D65" s="350">
        <v>0.43055555555555558</v>
      </c>
      <c r="E65" s="350"/>
      <c r="F65" s="350"/>
      <c r="G65" s="361" t="str">
        <f>R52</f>
        <v>今市ジュニオール</v>
      </c>
      <c r="H65" s="361"/>
      <c r="I65" s="361"/>
      <c r="J65" s="361"/>
      <c r="K65" s="361"/>
      <c r="L65" s="361"/>
      <c r="M65" s="361"/>
      <c r="N65" s="337">
        <f>P65+P66</f>
        <v>0</v>
      </c>
      <c r="O65" s="349" t="s">
        <v>186</v>
      </c>
      <c r="P65" s="193">
        <v>0</v>
      </c>
      <c r="Q65" s="193" t="s">
        <v>187</v>
      </c>
      <c r="R65" s="193">
        <v>0</v>
      </c>
      <c r="S65" s="349" t="s">
        <v>188</v>
      </c>
      <c r="T65" s="337">
        <f>R65+R66</f>
        <v>0</v>
      </c>
      <c r="U65" s="361" t="str">
        <f>V52</f>
        <v>小山三小　ＦＣ</v>
      </c>
      <c r="V65" s="361"/>
      <c r="W65" s="361"/>
      <c r="X65" s="361"/>
      <c r="Y65" s="361"/>
      <c r="Z65" s="361"/>
      <c r="AA65" s="361"/>
      <c r="AB65" s="340"/>
      <c r="AC65" s="341" t="s">
        <v>206</v>
      </c>
      <c r="AD65" s="341" t="s">
        <v>207</v>
      </c>
      <c r="AE65" s="341" t="s">
        <v>208</v>
      </c>
      <c r="AF65" s="341">
        <v>4</v>
      </c>
      <c r="AG65" s="347"/>
    </row>
    <row r="66" spans="1:33" ht="18" customHeight="1">
      <c r="A66" s="1"/>
      <c r="C66" s="337"/>
      <c r="D66" s="350"/>
      <c r="E66" s="350"/>
      <c r="F66" s="350"/>
      <c r="G66" s="361"/>
      <c r="H66" s="361"/>
      <c r="I66" s="361"/>
      <c r="J66" s="361"/>
      <c r="K66" s="361"/>
      <c r="L66" s="361"/>
      <c r="M66" s="361"/>
      <c r="N66" s="337"/>
      <c r="O66" s="349"/>
      <c r="P66" s="193">
        <v>0</v>
      </c>
      <c r="Q66" s="193" t="s">
        <v>187</v>
      </c>
      <c r="R66" s="193">
        <v>0</v>
      </c>
      <c r="S66" s="349"/>
      <c r="T66" s="337"/>
      <c r="U66" s="361"/>
      <c r="V66" s="361"/>
      <c r="W66" s="361"/>
      <c r="X66" s="361"/>
      <c r="Y66" s="361"/>
      <c r="Z66" s="361"/>
      <c r="AA66" s="361"/>
      <c r="AB66" s="340"/>
      <c r="AC66" s="341"/>
      <c r="AD66" s="341"/>
      <c r="AE66" s="341"/>
      <c r="AF66" s="341"/>
      <c r="AG66" s="347"/>
    </row>
    <row r="67" spans="1:33" ht="18" customHeight="1">
      <c r="A67" s="1"/>
      <c r="C67" s="337" t="s">
        <v>4</v>
      </c>
      <c r="D67" s="350">
        <v>0.45833333333333331</v>
      </c>
      <c r="E67" s="350"/>
      <c r="F67" s="350"/>
      <c r="G67" s="345" t="str">
        <f>C52</f>
        <v>喜連川ＳＣＪｒ</v>
      </c>
      <c r="H67" s="345"/>
      <c r="I67" s="345"/>
      <c r="J67" s="345"/>
      <c r="K67" s="345"/>
      <c r="L67" s="345"/>
      <c r="M67" s="345"/>
      <c r="N67" s="337">
        <f>P67+P68</f>
        <v>0</v>
      </c>
      <c r="O67" s="349" t="s">
        <v>186</v>
      </c>
      <c r="P67" s="193">
        <v>0</v>
      </c>
      <c r="Q67" s="193" t="s">
        <v>187</v>
      </c>
      <c r="R67" s="193">
        <v>1</v>
      </c>
      <c r="S67" s="349" t="s">
        <v>188</v>
      </c>
      <c r="T67" s="337">
        <f>R67+R68</f>
        <v>2</v>
      </c>
      <c r="U67" s="362" t="str">
        <f>K52</f>
        <v>真岡西サッカークラブブリッツ</v>
      </c>
      <c r="V67" s="362"/>
      <c r="W67" s="362"/>
      <c r="X67" s="362"/>
      <c r="Y67" s="362"/>
      <c r="Z67" s="362"/>
      <c r="AA67" s="362"/>
      <c r="AB67" s="340"/>
      <c r="AC67" s="342" t="s">
        <v>204</v>
      </c>
      <c r="AD67" s="342" t="s">
        <v>202</v>
      </c>
      <c r="AE67" s="342" t="s">
        <v>203</v>
      </c>
      <c r="AF67" s="342">
        <v>7</v>
      </c>
      <c r="AG67" s="347"/>
    </row>
    <row r="68" spans="1:33" ht="18" customHeight="1">
      <c r="A68" s="1"/>
      <c r="C68" s="337"/>
      <c r="D68" s="350"/>
      <c r="E68" s="350"/>
      <c r="F68" s="350"/>
      <c r="G68" s="345"/>
      <c r="H68" s="345"/>
      <c r="I68" s="345"/>
      <c r="J68" s="345"/>
      <c r="K68" s="345"/>
      <c r="L68" s="345"/>
      <c r="M68" s="345"/>
      <c r="N68" s="337"/>
      <c r="O68" s="349"/>
      <c r="P68" s="193">
        <v>0</v>
      </c>
      <c r="Q68" s="193" t="s">
        <v>187</v>
      </c>
      <c r="R68" s="193">
        <v>1</v>
      </c>
      <c r="S68" s="349"/>
      <c r="T68" s="337"/>
      <c r="U68" s="362"/>
      <c r="V68" s="362"/>
      <c r="W68" s="362"/>
      <c r="X68" s="362"/>
      <c r="Y68" s="362"/>
      <c r="Z68" s="362"/>
      <c r="AA68" s="362"/>
      <c r="AB68" s="340"/>
      <c r="AC68" s="342"/>
      <c r="AD68" s="342"/>
      <c r="AE68" s="342"/>
      <c r="AF68" s="342"/>
      <c r="AG68" s="347"/>
    </row>
    <row r="69" spans="1:33" ht="18" customHeight="1">
      <c r="A69" s="1"/>
      <c r="C69" s="337" t="s">
        <v>5</v>
      </c>
      <c r="D69" s="350">
        <v>0.4861111111111111</v>
      </c>
      <c r="E69" s="350"/>
      <c r="F69" s="350"/>
      <c r="G69" s="346" t="str">
        <f>G52</f>
        <v>高林・青木フットボールクラブ</v>
      </c>
      <c r="H69" s="346"/>
      <c r="I69" s="346"/>
      <c r="J69" s="346"/>
      <c r="K69" s="346"/>
      <c r="L69" s="346"/>
      <c r="M69" s="346"/>
      <c r="N69" s="337">
        <f>P69+P70</f>
        <v>0</v>
      </c>
      <c r="O69" s="349" t="s">
        <v>186</v>
      </c>
      <c r="P69" s="193">
        <v>0</v>
      </c>
      <c r="Q69" s="193" t="s">
        <v>187</v>
      </c>
      <c r="R69" s="193">
        <v>3</v>
      </c>
      <c r="S69" s="349" t="s">
        <v>188</v>
      </c>
      <c r="T69" s="337">
        <f>R69+R70</f>
        <v>8</v>
      </c>
      <c r="U69" s="362" t="str">
        <f>O52</f>
        <v>清原サッカースポーツ少年団</v>
      </c>
      <c r="V69" s="362"/>
      <c r="W69" s="362"/>
      <c r="X69" s="362"/>
      <c r="Y69" s="362"/>
      <c r="Z69" s="362"/>
      <c r="AA69" s="362"/>
      <c r="AB69" s="340"/>
      <c r="AC69" s="342" t="s">
        <v>202</v>
      </c>
      <c r="AD69" s="342" t="s">
        <v>203</v>
      </c>
      <c r="AE69" s="342" t="s">
        <v>204</v>
      </c>
      <c r="AF69" s="342">
        <v>5</v>
      </c>
      <c r="AG69" s="347"/>
    </row>
    <row r="70" spans="1:33" ht="18" customHeight="1">
      <c r="A70" s="1"/>
      <c r="C70" s="337"/>
      <c r="D70" s="350"/>
      <c r="E70" s="350"/>
      <c r="F70" s="350"/>
      <c r="G70" s="346"/>
      <c r="H70" s="346"/>
      <c r="I70" s="346"/>
      <c r="J70" s="346"/>
      <c r="K70" s="346"/>
      <c r="L70" s="346"/>
      <c r="M70" s="346"/>
      <c r="N70" s="337"/>
      <c r="O70" s="349"/>
      <c r="P70" s="193">
        <v>0</v>
      </c>
      <c r="Q70" s="193" t="s">
        <v>187</v>
      </c>
      <c r="R70" s="193">
        <v>5</v>
      </c>
      <c r="S70" s="349"/>
      <c r="T70" s="337"/>
      <c r="U70" s="362"/>
      <c r="V70" s="362"/>
      <c r="W70" s="362"/>
      <c r="X70" s="362"/>
      <c r="Y70" s="362"/>
      <c r="Z70" s="362"/>
      <c r="AA70" s="362"/>
      <c r="AB70" s="340"/>
      <c r="AC70" s="342"/>
      <c r="AD70" s="342"/>
      <c r="AE70" s="342"/>
      <c r="AF70" s="342"/>
      <c r="AG70" s="347"/>
    </row>
    <row r="71" spans="1:33" ht="18" customHeight="1">
      <c r="C71" s="337" t="s">
        <v>0</v>
      </c>
      <c r="D71" s="350">
        <v>0.51388888888888895</v>
      </c>
      <c r="E71" s="350"/>
      <c r="F71" s="350"/>
      <c r="G71" s="351" t="str">
        <f>R52</f>
        <v>今市ジュニオール</v>
      </c>
      <c r="H71" s="351"/>
      <c r="I71" s="351"/>
      <c r="J71" s="351"/>
      <c r="K71" s="351"/>
      <c r="L71" s="351"/>
      <c r="M71" s="351"/>
      <c r="N71" s="337">
        <f>P71+P72</f>
        <v>2</v>
      </c>
      <c r="O71" s="349" t="s">
        <v>186</v>
      </c>
      <c r="P71" s="193">
        <v>1</v>
      </c>
      <c r="Q71" s="193" t="s">
        <v>187</v>
      </c>
      <c r="R71" s="193">
        <v>0</v>
      </c>
      <c r="S71" s="349" t="s">
        <v>188</v>
      </c>
      <c r="T71" s="337">
        <f>R71+R72</f>
        <v>1</v>
      </c>
      <c r="U71" s="345" t="str">
        <f>Z52</f>
        <v>上三川サッカークラブ</v>
      </c>
      <c r="V71" s="345"/>
      <c r="W71" s="345"/>
      <c r="X71" s="345"/>
      <c r="Y71" s="345"/>
      <c r="Z71" s="345"/>
      <c r="AA71" s="345"/>
      <c r="AB71" s="340"/>
      <c r="AC71" s="341" t="s">
        <v>207</v>
      </c>
      <c r="AD71" s="341" t="s">
        <v>208</v>
      </c>
      <c r="AE71" s="341" t="s">
        <v>209</v>
      </c>
      <c r="AF71" s="341">
        <v>1</v>
      </c>
      <c r="AG71" s="347"/>
    </row>
    <row r="72" spans="1:33" ht="18" customHeight="1">
      <c r="C72" s="337"/>
      <c r="D72" s="350"/>
      <c r="E72" s="350"/>
      <c r="F72" s="350"/>
      <c r="G72" s="351"/>
      <c r="H72" s="351"/>
      <c r="I72" s="351"/>
      <c r="J72" s="351"/>
      <c r="K72" s="351"/>
      <c r="L72" s="351"/>
      <c r="M72" s="351"/>
      <c r="N72" s="337"/>
      <c r="O72" s="349"/>
      <c r="P72" s="193">
        <v>1</v>
      </c>
      <c r="Q72" s="193" t="s">
        <v>187</v>
      </c>
      <c r="R72" s="193">
        <v>1</v>
      </c>
      <c r="S72" s="349"/>
      <c r="T72" s="337"/>
      <c r="U72" s="345"/>
      <c r="V72" s="345"/>
      <c r="W72" s="345"/>
      <c r="X72" s="345"/>
      <c r="Y72" s="345"/>
      <c r="Z72" s="345"/>
      <c r="AA72" s="345"/>
      <c r="AB72" s="340"/>
      <c r="AC72" s="341"/>
      <c r="AD72" s="341"/>
      <c r="AE72" s="341"/>
      <c r="AF72" s="341"/>
      <c r="AG72" s="347"/>
    </row>
    <row r="73" spans="1:33" ht="18" customHeight="1">
      <c r="A73" s="1"/>
      <c r="C73" s="337" t="s">
        <v>189</v>
      </c>
      <c r="D73" s="350">
        <v>0.54166666666666663</v>
      </c>
      <c r="E73" s="350"/>
      <c r="F73" s="350"/>
      <c r="G73" s="345" t="str">
        <f>C52</f>
        <v>喜連川ＳＣＪｒ</v>
      </c>
      <c r="H73" s="345"/>
      <c r="I73" s="345"/>
      <c r="J73" s="345"/>
      <c r="K73" s="345"/>
      <c r="L73" s="345"/>
      <c r="M73" s="345"/>
      <c r="N73" s="337">
        <f>P73+P74</f>
        <v>2</v>
      </c>
      <c r="O73" s="349" t="s">
        <v>186</v>
      </c>
      <c r="P73" s="193">
        <v>0</v>
      </c>
      <c r="Q73" s="193" t="s">
        <v>187</v>
      </c>
      <c r="R73" s="193">
        <v>8</v>
      </c>
      <c r="S73" s="349" t="s">
        <v>188</v>
      </c>
      <c r="T73" s="337">
        <f>R73+R74</f>
        <v>14</v>
      </c>
      <c r="U73" s="362" t="str">
        <f>O52</f>
        <v>清原サッカースポーツ少年団</v>
      </c>
      <c r="V73" s="362"/>
      <c r="W73" s="362"/>
      <c r="X73" s="362"/>
      <c r="Y73" s="362"/>
      <c r="Z73" s="362"/>
      <c r="AA73" s="362"/>
      <c r="AB73" s="340"/>
      <c r="AC73" s="342" t="s">
        <v>203</v>
      </c>
      <c r="AD73" s="342" t="s">
        <v>204</v>
      </c>
      <c r="AE73" s="342" t="s">
        <v>202</v>
      </c>
      <c r="AF73" s="342">
        <v>6</v>
      </c>
      <c r="AG73" s="347"/>
    </row>
    <row r="74" spans="1:33" ht="18" customHeight="1">
      <c r="A74" s="1"/>
      <c r="C74" s="337"/>
      <c r="D74" s="350"/>
      <c r="E74" s="350"/>
      <c r="F74" s="350"/>
      <c r="G74" s="345"/>
      <c r="H74" s="345"/>
      <c r="I74" s="345"/>
      <c r="J74" s="345"/>
      <c r="K74" s="345"/>
      <c r="L74" s="345"/>
      <c r="M74" s="345"/>
      <c r="N74" s="337"/>
      <c r="O74" s="349"/>
      <c r="P74" s="193">
        <v>2</v>
      </c>
      <c r="Q74" s="193" t="s">
        <v>187</v>
      </c>
      <c r="R74" s="193">
        <v>6</v>
      </c>
      <c r="S74" s="349"/>
      <c r="T74" s="337"/>
      <c r="U74" s="362"/>
      <c r="V74" s="362"/>
      <c r="W74" s="362"/>
      <c r="X74" s="362"/>
      <c r="Y74" s="362"/>
      <c r="Z74" s="362"/>
      <c r="AA74" s="362"/>
      <c r="AB74" s="340"/>
      <c r="AC74" s="342"/>
      <c r="AD74" s="342"/>
      <c r="AE74" s="342"/>
      <c r="AF74" s="342"/>
      <c r="AG74" s="347"/>
    </row>
    <row r="75" spans="1:33" ht="18" customHeight="1">
      <c r="A75" s="1"/>
      <c r="C75" s="337" t="s">
        <v>190</v>
      </c>
      <c r="D75" s="350">
        <v>0.56944444444444442</v>
      </c>
      <c r="E75" s="350"/>
      <c r="F75" s="350"/>
      <c r="G75" s="346" t="str">
        <f>G52</f>
        <v>高林・青木フットボールクラブ</v>
      </c>
      <c r="H75" s="346"/>
      <c r="I75" s="346"/>
      <c r="J75" s="346"/>
      <c r="K75" s="346"/>
      <c r="L75" s="346"/>
      <c r="M75" s="346"/>
      <c r="N75" s="337">
        <f>P75+P76</f>
        <v>1</v>
      </c>
      <c r="O75" s="349" t="s">
        <v>186</v>
      </c>
      <c r="P75" s="193">
        <v>1</v>
      </c>
      <c r="Q75" s="193" t="s">
        <v>187</v>
      </c>
      <c r="R75" s="193">
        <v>1</v>
      </c>
      <c r="S75" s="349" t="s">
        <v>188</v>
      </c>
      <c r="T75" s="337">
        <f>R75+R76</f>
        <v>3</v>
      </c>
      <c r="U75" s="362" t="str">
        <f>K52</f>
        <v>真岡西サッカークラブブリッツ</v>
      </c>
      <c r="V75" s="362"/>
      <c r="W75" s="362"/>
      <c r="X75" s="362"/>
      <c r="Y75" s="362"/>
      <c r="Z75" s="362"/>
      <c r="AA75" s="362"/>
      <c r="AB75" s="340"/>
      <c r="AC75" s="342" t="s">
        <v>204</v>
      </c>
      <c r="AD75" s="342" t="s">
        <v>202</v>
      </c>
      <c r="AE75" s="342" t="s">
        <v>203</v>
      </c>
      <c r="AF75" s="342">
        <v>7</v>
      </c>
      <c r="AG75" s="347"/>
    </row>
    <row r="76" spans="1:33" ht="18" customHeight="1">
      <c r="A76" s="1"/>
      <c r="C76" s="337"/>
      <c r="D76" s="350"/>
      <c r="E76" s="350"/>
      <c r="F76" s="350"/>
      <c r="G76" s="346"/>
      <c r="H76" s="346"/>
      <c r="I76" s="346"/>
      <c r="J76" s="346"/>
      <c r="K76" s="346"/>
      <c r="L76" s="346"/>
      <c r="M76" s="346"/>
      <c r="N76" s="337"/>
      <c r="O76" s="349"/>
      <c r="P76" s="193">
        <v>0</v>
      </c>
      <c r="Q76" s="193" t="s">
        <v>187</v>
      </c>
      <c r="R76" s="193">
        <v>2</v>
      </c>
      <c r="S76" s="349"/>
      <c r="T76" s="337"/>
      <c r="U76" s="362"/>
      <c r="V76" s="362"/>
      <c r="W76" s="362"/>
      <c r="X76" s="362"/>
      <c r="Y76" s="362"/>
      <c r="Z76" s="362"/>
      <c r="AA76" s="362"/>
      <c r="AB76" s="340"/>
      <c r="AC76" s="342"/>
      <c r="AD76" s="342"/>
      <c r="AE76" s="342"/>
      <c r="AF76" s="342"/>
      <c r="AG76" s="347"/>
    </row>
    <row r="77" spans="1:33" ht="18" customHeight="1">
      <c r="A77" s="1"/>
      <c r="C77" s="337" t="s">
        <v>191</v>
      </c>
      <c r="D77" s="350">
        <v>0.59722222222222221</v>
      </c>
      <c r="E77" s="350"/>
      <c r="F77" s="350"/>
      <c r="G77" s="351" t="str">
        <f>V52</f>
        <v>小山三小　ＦＣ</v>
      </c>
      <c r="H77" s="351"/>
      <c r="I77" s="351"/>
      <c r="J77" s="351"/>
      <c r="K77" s="351"/>
      <c r="L77" s="351"/>
      <c r="M77" s="351"/>
      <c r="N77" s="337">
        <f>P77+P78</f>
        <v>4</v>
      </c>
      <c r="O77" s="349" t="s">
        <v>186</v>
      </c>
      <c r="P77" s="193">
        <v>2</v>
      </c>
      <c r="Q77" s="193" t="s">
        <v>187</v>
      </c>
      <c r="R77" s="193">
        <v>0</v>
      </c>
      <c r="S77" s="349" t="s">
        <v>188</v>
      </c>
      <c r="T77" s="337">
        <f>R77+R78</f>
        <v>0</v>
      </c>
      <c r="U77" s="345" t="str">
        <f>Z52</f>
        <v>上三川サッカークラブ</v>
      </c>
      <c r="V77" s="345"/>
      <c r="W77" s="345"/>
      <c r="X77" s="345"/>
      <c r="Y77" s="345"/>
      <c r="Z77" s="345"/>
      <c r="AA77" s="345"/>
      <c r="AB77" s="340"/>
      <c r="AC77" s="341" t="s">
        <v>208</v>
      </c>
      <c r="AD77" s="341" t="s">
        <v>209</v>
      </c>
      <c r="AE77" s="341" t="s">
        <v>206</v>
      </c>
      <c r="AF77" s="341">
        <v>2</v>
      </c>
      <c r="AG77" s="347"/>
    </row>
    <row r="78" spans="1:33" ht="18" customHeight="1">
      <c r="A78" s="1"/>
      <c r="C78" s="337"/>
      <c r="D78" s="350"/>
      <c r="E78" s="350"/>
      <c r="F78" s="350"/>
      <c r="G78" s="351"/>
      <c r="H78" s="351"/>
      <c r="I78" s="351"/>
      <c r="J78" s="351"/>
      <c r="K78" s="351"/>
      <c r="L78" s="351"/>
      <c r="M78" s="351"/>
      <c r="N78" s="337"/>
      <c r="O78" s="349"/>
      <c r="P78" s="193">
        <v>2</v>
      </c>
      <c r="Q78" s="193" t="s">
        <v>187</v>
      </c>
      <c r="R78" s="193">
        <v>0</v>
      </c>
      <c r="S78" s="349"/>
      <c r="T78" s="337"/>
      <c r="U78" s="345"/>
      <c r="V78" s="345"/>
      <c r="W78" s="345"/>
      <c r="X78" s="345"/>
      <c r="Y78" s="345"/>
      <c r="Z78" s="345"/>
      <c r="AA78" s="345"/>
      <c r="AB78" s="340"/>
      <c r="AC78" s="341"/>
      <c r="AD78" s="341"/>
      <c r="AE78" s="341"/>
      <c r="AF78" s="341"/>
      <c r="AG78" s="347"/>
    </row>
    <row r="79" spans="1:33" ht="6.75" customHeight="1">
      <c r="A79" s="1"/>
      <c r="C79" s="20"/>
      <c r="D79" s="66"/>
      <c r="E79" s="66"/>
      <c r="F79" s="66"/>
      <c r="G79" s="101"/>
      <c r="H79" s="101"/>
      <c r="I79" s="101"/>
      <c r="J79" s="101"/>
      <c r="K79" s="101"/>
      <c r="L79" s="101"/>
      <c r="M79" s="101"/>
      <c r="N79" s="120"/>
      <c r="O79" s="149"/>
      <c r="P79" s="45"/>
      <c r="Q79" s="20"/>
      <c r="R79" s="137"/>
      <c r="S79" s="149"/>
      <c r="T79" s="120"/>
      <c r="U79" s="101"/>
      <c r="V79" s="101"/>
      <c r="W79" s="101"/>
      <c r="X79" s="101"/>
      <c r="Y79" s="101"/>
      <c r="Z79" s="101"/>
      <c r="AA79" s="101"/>
      <c r="AB79" s="59"/>
      <c r="AC79" s="20"/>
      <c r="AD79" s="59"/>
      <c r="AE79" s="59"/>
      <c r="AF79" s="59"/>
      <c r="AG79" s="59"/>
    </row>
    <row r="80" spans="1:33" ht="19.5" customHeight="1">
      <c r="A80" s="1"/>
      <c r="B80" s="343" t="str">
        <f>I48</f>
        <v>N</v>
      </c>
      <c r="C80" s="343"/>
      <c r="D80" s="343"/>
      <c r="E80" s="343"/>
      <c r="F80" s="336" t="str">
        <f>C52</f>
        <v>喜連川ＳＣＪｒ</v>
      </c>
      <c r="G80" s="336"/>
      <c r="H80" s="422" t="str">
        <f>G52</f>
        <v>高林・青木フットボールクラブ</v>
      </c>
      <c r="I80" s="422"/>
      <c r="J80" s="412" t="str">
        <f>K52</f>
        <v>真岡西サッカークラブブリッツ</v>
      </c>
      <c r="K80" s="412"/>
      <c r="L80" s="434" t="str">
        <f>O52</f>
        <v>清原サッカースポーツ少年団</v>
      </c>
      <c r="M80" s="434"/>
      <c r="N80" s="335" t="s">
        <v>192</v>
      </c>
      <c r="O80" s="335" t="s">
        <v>193</v>
      </c>
      <c r="P80" s="335" t="s">
        <v>194</v>
      </c>
      <c r="Q80" s="17"/>
      <c r="R80" s="343" t="str">
        <f>V48</f>
        <v>NN</v>
      </c>
      <c r="S80" s="343"/>
      <c r="T80" s="343"/>
      <c r="U80" s="343"/>
      <c r="V80" s="336" t="str">
        <f>R52</f>
        <v>今市ジュニオール</v>
      </c>
      <c r="W80" s="336"/>
      <c r="X80" s="336" t="str">
        <f>V52</f>
        <v>小山三小　ＦＣ</v>
      </c>
      <c r="Y80" s="336"/>
      <c r="Z80" s="412" t="str">
        <f>Z52</f>
        <v>上三川サッカークラブ</v>
      </c>
      <c r="AA80" s="412"/>
      <c r="AB80" s="335" t="s">
        <v>192</v>
      </c>
      <c r="AC80" s="335" t="s">
        <v>193</v>
      </c>
      <c r="AD80" s="335" t="s">
        <v>194</v>
      </c>
    </row>
    <row r="81" spans="2:30" ht="20.100000000000001" customHeight="1">
      <c r="B81" s="343"/>
      <c r="C81" s="343"/>
      <c r="D81" s="343"/>
      <c r="E81" s="343"/>
      <c r="F81" s="336"/>
      <c r="G81" s="336"/>
      <c r="H81" s="422"/>
      <c r="I81" s="422"/>
      <c r="J81" s="412"/>
      <c r="K81" s="412"/>
      <c r="L81" s="434"/>
      <c r="M81" s="434"/>
      <c r="N81" s="335"/>
      <c r="O81" s="335"/>
      <c r="P81" s="335"/>
      <c r="Q81" s="17"/>
      <c r="R81" s="343"/>
      <c r="S81" s="343"/>
      <c r="T81" s="343"/>
      <c r="U81" s="343"/>
      <c r="V81" s="336"/>
      <c r="W81" s="336"/>
      <c r="X81" s="336"/>
      <c r="Y81" s="336"/>
      <c r="Z81" s="412"/>
      <c r="AA81" s="412"/>
      <c r="AB81" s="335"/>
      <c r="AC81" s="335"/>
      <c r="AD81" s="335"/>
    </row>
    <row r="82" spans="2:30" ht="20.100000000000001" customHeight="1">
      <c r="B82" s="407" t="str">
        <f>C52</f>
        <v>喜連川ＳＣＪｒ</v>
      </c>
      <c r="C82" s="407"/>
      <c r="D82" s="407"/>
      <c r="E82" s="407"/>
      <c r="F82" s="203"/>
      <c r="G82" s="204"/>
      <c r="H82" s="194">
        <f>N61</f>
        <v>1</v>
      </c>
      <c r="I82" s="194">
        <f>T61</f>
        <v>2</v>
      </c>
      <c r="J82" s="194">
        <f>N67</f>
        <v>0</v>
      </c>
      <c r="K82" s="194">
        <f>T67</f>
        <v>2</v>
      </c>
      <c r="L82" s="194">
        <f>N73</f>
        <v>2</v>
      </c>
      <c r="M82" s="194">
        <f>T73</f>
        <v>14</v>
      </c>
      <c r="N82" s="344">
        <f>COUNTIF(F83:M83,"○")*3+COUNTIF(F83:M83,"△")</f>
        <v>0</v>
      </c>
      <c r="O82" s="343">
        <f>F82-G82+H82-I82+J82-K82+L82-M82</f>
        <v>-15</v>
      </c>
      <c r="P82" s="344">
        <v>4</v>
      </c>
      <c r="Q82" s="157"/>
      <c r="R82" s="407" t="str">
        <f>R52</f>
        <v>今市ジュニオール</v>
      </c>
      <c r="S82" s="407"/>
      <c r="T82" s="407"/>
      <c r="U82" s="407"/>
      <c r="V82" s="203"/>
      <c r="W82" s="204"/>
      <c r="X82" s="194">
        <f>N65</f>
        <v>0</v>
      </c>
      <c r="Y82" s="194">
        <f>T65</f>
        <v>0</v>
      </c>
      <c r="Z82" s="194">
        <f>N71</f>
        <v>2</v>
      </c>
      <c r="AA82" s="194">
        <f>T71</f>
        <v>1</v>
      </c>
      <c r="AB82" s="344">
        <f>COUNTIF(V83:AA83,"○")*3+COUNTIF(V83:AA83,"△")</f>
        <v>4</v>
      </c>
      <c r="AC82" s="343">
        <f>V82-W82+X82-Y82+Z82-AA82</f>
        <v>1</v>
      </c>
      <c r="AD82" s="344">
        <v>2</v>
      </c>
    </row>
    <row r="83" spans="2:30" ht="20.100000000000001" customHeight="1">
      <c r="B83" s="407"/>
      <c r="C83" s="407"/>
      <c r="D83" s="407"/>
      <c r="E83" s="407"/>
      <c r="F83" s="205"/>
      <c r="G83" s="206"/>
      <c r="H83" s="343" t="str">
        <f>IF(H82&gt;I82,"○",IF(H82&lt;I82,"×",IF(H82=I82,"△")))</f>
        <v>×</v>
      </c>
      <c r="I83" s="343"/>
      <c r="J83" s="343" t="str">
        <f t="shared" ref="J83" si="10">IF(J82&gt;K82,"○",IF(J82&lt;K82,"×",IF(J82=K82,"△")))</f>
        <v>×</v>
      </c>
      <c r="K83" s="343"/>
      <c r="L83" s="343" t="str">
        <f t="shared" ref="L83" si="11">IF(L82&gt;M82,"○",IF(L82&lt;M82,"×",IF(L82=M82,"△")))</f>
        <v>×</v>
      </c>
      <c r="M83" s="343"/>
      <c r="N83" s="344"/>
      <c r="O83" s="343"/>
      <c r="P83" s="344"/>
      <c r="Q83" s="157"/>
      <c r="R83" s="407"/>
      <c r="S83" s="407"/>
      <c r="T83" s="407"/>
      <c r="U83" s="407"/>
      <c r="V83" s="205"/>
      <c r="W83" s="206"/>
      <c r="X83" s="343" t="str">
        <f>IF(X82&gt;Y82,"○",IF(X82&lt;Y82,"×",IF(X82=Y82,"△")))</f>
        <v>△</v>
      </c>
      <c r="Y83" s="343"/>
      <c r="Z83" s="343" t="str">
        <f t="shared" ref="Z83" si="12">IF(Z82&gt;AA82,"○",IF(Z82&lt;AA82,"×",IF(Z82=AA82,"△")))</f>
        <v>○</v>
      </c>
      <c r="AA83" s="343"/>
      <c r="AB83" s="344"/>
      <c r="AC83" s="343"/>
      <c r="AD83" s="344"/>
    </row>
    <row r="84" spans="2:30" ht="20.100000000000001" customHeight="1">
      <c r="B84" s="407" t="str">
        <f>G52</f>
        <v>高林・青木フットボールクラブ</v>
      </c>
      <c r="C84" s="407"/>
      <c r="D84" s="407"/>
      <c r="E84" s="407"/>
      <c r="F84" s="194">
        <f>T61</f>
        <v>2</v>
      </c>
      <c r="G84" s="194">
        <f>N61</f>
        <v>1</v>
      </c>
      <c r="H84" s="203"/>
      <c r="I84" s="204"/>
      <c r="J84" s="194">
        <f>N75</f>
        <v>1</v>
      </c>
      <c r="K84" s="194">
        <f>T75</f>
        <v>3</v>
      </c>
      <c r="L84" s="194">
        <f>N69</f>
        <v>0</v>
      </c>
      <c r="M84" s="194">
        <f>T69</f>
        <v>8</v>
      </c>
      <c r="N84" s="344">
        <f t="shared" ref="N84" si="13">COUNTIF(F85:M85,"○")*3+COUNTIF(F85:M85,"△")</f>
        <v>3</v>
      </c>
      <c r="O84" s="343">
        <f t="shared" ref="O84" si="14">F84-G84+H84-I84+J84-K84+L84-M84</f>
        <v>-9</v>
      </c>
      <c r="P84" s="344">
        <v>3</v>
      </c>
      <c r="Q84" s="157"/>
      <c r="R84" s="408" t="str">
        <f>V52</f>
        <v>小山三小　ＦＣ</v>
      </c>
      <c r="S84" s="408"/>
      <c r="T84" s="408"/>
      <c r="U84" s="408"/>
      <c r="V84" s="194">
        <f>T65</f>
        <v>0</v>
      </c>
      <c r="W84" s="194">
        <f>N65</f>
        <v>0</v>
      </c>
      <c r="X84" s="203"/>
      <c r="Y84" s="204"/>
      <c r="Z84" s="194">
        <f>N77</f>
        <v>4</v>
      </c>
      <c r="AA84" s="194">
        <f>T77</f>
        <v>0</v>
      </c>
      <c r="AB84" s="344">
        <f>COUNTIF(V85:AA85,"○")*3+COUNTIF(V85:AA85,"△")</f>
        <v>4</v>
      </c>
      <c r="AC84" s="343">
        <f>V84-W84+X84-Y84+Z84-AA84</f>
        <v>4</v>
      </c>
      <c r="AD84" s="344">
        <v>1</v>
      </c>
    </row>
    <row r="85" spans="2:30" ht="20.100000000000001" customHeight="1">
      <c r="B85" s="407"/>
      <c r="C85" s="407"/>
      <c r="D85" s="407"/>
      <c r="E85" s="407"/>
      <c r="F85" s="343" t="str">
        <f>IF(F84&gt;G84,"○",IF(F84&lt;G84,"×",IF(F84=G84,"△")))</f>
        <v>○</v>
      </c>
      <c r="G85" s="343"/>
      <c r="H85" s="205"/>
      <c r="I85" s="206"/>
      <c r="J85" s="343" t="str">
        <f>IF(J84&gt;K84,"○",IF(J84&lt;K84,"×",IF(J84=K84,"△")))</f>
        <v>×</v>
      </c>
      <c r="K85" s="343"/>
      <c r="L85" s="343" t="str">
        <f>IF(L84&gt;M84,"○",IF(L84&lt;M84,"×",IF(L84=M84,"△")))</f>
        <v>×</v>
      </c>
      <c r="M85" s="343"/>
      <c r="N85" s="344"/>
      <c r="O85" s="343"/>
      <c r="P85" s="344"/>
      <c r="Q85" s="157"/>
      <c r="R85" s="408"/>
      <c r="S85" s="408"/>
      <c r="T85" s="408"/>
      <c r="U85" s="408"/>
      <c r="V85" s="343" t="str">
        <f>IF(V84&gt;W84,"○",IF(V84&lt;W84,"×",IF(V84=W84,"△")))</f>
        <v>△</v>
      </c>
      <c r="W85" s="343"/>
      <c r="X85" s="205"/>
      <c r="Y85" s="206"/>
      <c r="Z85" s="343" t="str">
        <f>IF(Z84&gt;AA84,"○",IF(Z84&lt;AA84,"×",IF(Z84=AA84,"△")))</f>
        <v>○</v>
      </c>
      <c r="AA85" s="343"/>
      <c r="AB85" s="344"/>
      <c r="AC85" s="343"/>
      <c r="AD85" s="344"/>
    </row>
    <row r="86" spans="2:30" ht="20.100000000000001" customHeight="1">
      <c r="B86" s="407" t="str">
        <f>K52</f>
        <v>真岡西サッカークラブブリッツ</v>
      </c>
      <c r="C86" s="407"/>
      <c r="D86" s="407"/>
      <c r="E86" s="407"/>
      <c r="F86" s="194">
        <f>T67</f>
        <v>2</v>
      </c>
      <c r="G86" s="194">
        <f>N67</f>
        <v>0</v>
      </c>
      <c r="H86" s="194">
        <f>T75</f>
        <v>3</v>
      </c>
      <c r="I86" s="194">
        <f>N75</f>
        <v>1</v>
      </c>
      <c r="J86" s="203"/>
      <c r="K86" s="204"/>
      <c r="L86" s="194">
        <f>N63</f>
        <v>0</v>
      </c>
      <c r="M86" s="194">
        <f>T63</f>
        <v>3</v>
      </c>
      <c r="N86" s="343">
        <f>COUNTIF(F87:M87,"○")*3+COUNTIF(F87:M87,"△")</f>
        <v>6</v>
      </c>
      <c r="O86" s="343">
        <f t="shared" ref="O86" si="15">F86-G86+H86-I86+J86-K86+L86-M86</f>
        <v>1</v>
      </c>
      <c r="P86" s="343">
        <v>2</v>
      </c>
      <c r="Q86" s="157"/>
      <c r="R86" s="407" t="str">
        <f>Z52</f>
        <v>上三川サッカークラブ</v>
      </c>
      <c r="S86" s="407"/>
      <c r="T86" s="407"/>
      <c r="U86" s="407"/>
      <c r="V86" s="194">
        <f>T71</f>
        <v>1</v>
      </c>
      <c r="W86" s="194">
        <f>N71</f>
        <v>2</v>
      </c>
      <c r="X86" s="194">
        <f>T77</f>
        <v>0</v>
      </c>
      <c r="Y86" s="194">
        <f>N77</f>
        <v>4</v>
      </c>
      <c r="Z86" s="203"/>
      <c r="AA86" s="204"/>
      <c r="AB86" s="343">
        <f>COUNTIF(V87:AA87,"○")*3+COUNTIF(V87:AA87,"△")</f>
        <v>0</v>
      </c>
      <c r="AC86" s="343">
        <f>V86-W86+X86-Y86+Z86-AA86</f>
        <v>-5</v>
      </c>
      <c r="AD86" s="343">
        <v>3</v>
      </c>
    </row>
    <row r="87" spans="2:30" ht="20.100000000000001" customHeight="1">
      <c r="B87" s="407"/>
      <c r="C87" s="407"/>
      <c r="D87" s="407"/>
      <c r="E87" s="407"/>
      <c r="F87" s="343" t="str">
        <f>IF(F86&gt;G86,"○",IF(F86&lt;G86,"×",IF(F86=G86,"△")))</f>
        <v>○</v>
      </c>
      <c r="G87" s="343"/>
      <c r="H87" s="343" t="str">
        <f>IF(H86&gt;I86,"○",IF(H86&lt;I86,"×",IF(H86=I86,"△")))</f>
        <v>○</v>
      </c>
      <c r="I87" s="343"/>
      <c r="J87" s="205"/>
      <c r="K87" s="206"/>
      <c r="L87" s="343" t="str">
        <f>IF(L86&gt;M86,"○",IF(L86&lt;M86,"×",IF(L86=M86,"△")))</f>
        <v>×</v>
      </c>
      <c r="M87" s="343"/>
      <c r="N87" s="343"/>
      <c r="O87" s="343"/>
      <c r="P87" s="343"/>
      <c r="Q87" s="157"/>
      <c r="R87" s="407"/>
      <c r="S87" s="407"/>
      <c r="T87" s="407"/>
      <c r="U87" s="407"/>
      <c r="V87" s="343" t="str">
        <f t="shared" ref="V87" si="16">IF(V86&gt;W86,"○",IF(V86&lt;W86,"×",IF(V86=W86,"△")))</f>
        <v>×</v>
      </c>
      <c r="W87" s="343"/>
      <c r="X87" s="343" t="str">
        <f t="shared" ref="X87" si="17">IF(X86&gt;Y86,"○",IF(X86&lt;Y86,"×",IF(X86=Y86,"△")))</f>
        <v>×</v>
      </c>
      <c r="Y87" s="343"/>
      <c r="Z87" s="205"/>
      <c r="AA87" s="206"/>
      <c r="AB87" s="343"/>
      <c r="AC87" s="343"/>
      <c r="AD87" s="343"/>
    </row>
    <row r="88" spans="2:30" ht="20.100000000000001" customHeight="1">
      <c r="B88" s="408" t="str">
        <f>O52</f>
        <v>清原サッカースポーツ少年団</v>
      </c>
      <c r="C88" s="408"/>
      <c r="D88" s="408"/>
      <c r="E88" s="408"/>
      <c r="F88" s="194">
        <f>T73</f>
        <v>14</v>
      </c>
      <c r="G88" s="194">
        <f>N73</f>
        <v>2</v>
      </c>
      <c r="H88" s="194">
        <f>T69</f>
        <v>8</v>
      </c>
      <c r="I88" s="194">
        <f>N69</f>
        <v>0</v>
      </c>
      <c r="J88" s="194">
        <f>T63</f>
        <v>3</v>
      </c>
      <c r="K88" s="194">
        <f>N63</f>
        <v>0</v>
      </c>
      <c r="L88" s="203"/>
      <c r="M88" s="204"/>
      <c r="N88" s="343">
        <f t="shared" ref="N88" si="18">COUNTIF(F89:M89,"○")*3+COUNTIF(F89:M89,"△")</f>
        <v>9</v>
      </c>
      <c r="O88" s="343">
        <f t="shared" ref="O88" si="19">F88-G88+H88-I88+J88-K88+L88-M88</f>
        <v>23</v>
      </c>
      <c r="P88" s="343">
        <v>1</v>
      </c>
      <c r="Q88" s="157"/>
      <c r="R88" s="158"/>
      <c r="S88" s="158"/>
      <c r="T88" s="159"/>
      <c r="U88" s="159"/>
      <c r="V88" s="159"/>
      <c r="W88" s="159"/>
      <c r="X88" s="159"/>
      <c r="Y88" s="159"/>
      <c r="Z88" s="159"/>
      <c r="AA88" s="159"/>
      <c r="AB88" s="160"/>
      <c r="AC88" s="161"/>
      <c r="AD88" s="161"/>
    </row>
    <row r="89" spans="2:30" ht="20.100000000000001" customHeight="1">
      <c r="B89" s="408"/>
      <c r="C89" s="408"/>
      <c r="D89" s="408"/>
      <c r="E89" s="408"/>
      <c r="F89" s="343" t="str">
        <f>IF(F88&gt;G88,"○",IF(F88&lt;G88,"×",IF(F88=G88,"△")))</f>
        <v>○</v>
      </c>
      <c r="G89" s="343"/>
      <c r="H89" s="343" t="str">
        <f>IF(H88&gt;I88,"○",IF(H88&lt;I88,"×",IF(H88=I88,"△")))</f>
        <v>○</v>
      </c>
      <c r="I89" s="343"/>
      <c r="J89" s="343" t="str">
        <f>IF(J88&gt;K88,"○",IF(J88&lt;K88,"×",IF(J88=K88,"△")))</f>
        <v>○</v>
      </c>
      <c r="K89" s="343"/>
      <c r="L89" s="205"/>
      <c r="M89" s="206"/>
      <c r="N89" s="343"/>
      <c r="O89" s="343"/>
      <c r="P89" s="343"/>
      <c r="Q89" s="157"/>
      <c r="R89" s="162"/>
      <c r="S89" s="162"/>
      <c r="T89" s="156"/>
      <c r="U89" s="156"/>
      <c r="V89" s="156"/>
      <c r="W89" s="156"/>
      <c r="X89" s="156"/>
      <c r="Y89" s="156"/>
      <c r="Z89" s="163"/>
      <c r="AA89" s="163"/>
      <c r="AB89" s="156"/>
      <c r="AC89" s="161"/>
      <c r="AD89" s="161"/>
    </row>
    <row r="90" spans="2:30" ht="20.100000000000001" customHeight="1">
      <c r="AA90" s="360"/>
    </row>
    <row r="91" spans="2:30" ht="20.100000000000001" customHeight="1">
      <c r="Z91" s="9"/>
      <c r="AA91" s="360"/>
    </row>
    <row r="92" spans="2:30" ht="20.100000000000001" customHeight="1"/>
  </sheetData>
  <mergeCells count="413">
    <mergeCell ref="AA90:AA91"/>
    <mergeCell ref="B88:E89"/>
    <mergeCell ref="N88:N89"/>
    <mergeCell ref="O88:O89"/>
    <mergeCell ref="P88:P89"/>
    <mergeCell ref="F89:G89"/>
    <mergeCell ref="H89:I89"/>
    <mergeCell ref="J89:K89"/>
    <mergeCell ref="AC86:AC87"/>
    <mergeCell ref="AD86:AD87"/>
    <mergeCell ref="F87:G87"/>
    <mergeCell ref="H87:I87"/>
    <mergeCell ref="L87:M87"/>
    <mergeCell ref="V87:W87"/>
    <mergeCell ref="X87:Y87"/>
    <mergeCell ref="B86:E87"/>
    <mergeCell ref="N86:N87"/>
    <mergeCell ref="O86:O87"/>
    <mergeCell ref="P86:P87"/>
    <mergeCell ref="R86:U87"/>
    <mergeCell ref="AB86:AB87"/>
    <mergeCell ref="F85:G85"/>
    <mergeCell ref="J85:K85"/>
    <mergeCell ref="L85:M85"/>
    <mergeCell ref="V85:W85"/>
    <mergeCell ref="Z85:AA85"/>
    <mergeCell ref="J83:K83"/>
    <mergeCell ref="L83:M83"/>
    <mergeCell ref="X83:Y83"/>
    <mergeCell ref="Z83:AA83"/>
    <mergeCell ref="B84:E85"/>
    <mergeCell ref="N84:N85"/>
    <mergeCell ref="O84:O85"/>
    <mergeCell ref="P84:P85"/>
    <mergeCell ref="R84:U85"/>
    <mergeCell ref="AD80:AD81"/>
    <mergeCell ref="B82:E83"/>
    <mergeCell ref="N82:N83"/>
    <mergeCell ref="O82:O83"/>
    <mergeCell ref="P82:P83"/>
    <mergeCell ref="R82:U83"/>
    <mergeCell ref="AB82:AB83"/>
    <mergeCell ref="AC82:AC83"/>
    <mergeCell ref="AD82:AD83"/>
    <mergeCell ref="H83:I83"/>
    <mergeCell ref="R80:U81"/>
    <mergeCell ref="V80:W81"/>
    <mergeCell ref="X80:Y81"/>
    <mergeCell ref="Z80:AA81"/>
    <mergeCell ref="AB80:AB81"/>
    <mergeCell ref="AC80:AC81"/>
    <mergeCell ref="AB84:AB85"/>
    <mergeCell ref="AC84:AC85"/>
    <mergeCell ref="AD84:AD85"/>
    <mergeCell ref="AF77:AF78"/>
    <mergeCell ref="AG77:AG78"/>
    <mergeCell ref="B80:E81"/>
    <mergeCell ref="F80:G81"/>
    <mergeCell ref="H80:I81"/>
    <mergeCell ref="J80:K81"/>
    <mergeCell ref="L80:M81"/>
    <mergeCell ref="N80:N81"/>
    <mergeCell ref="O80:O81"/>
    <mergeCell ref="P80:P81"/>
    <mergeCell ref="T77:T78"/>
    <mergeCell ref="U77:AA78"/>
    <mergeCell ref="AB77:AB78"/>
    <mergeCell ref="AC77:AC78"/>
    <mergeCell ref="AD77:AD78"/>
    <mergeCell ref="AE77:AE78"/>
    <mergeCell ref="C77:C78"/>
    <mergeCell ref="D77:F78"/>
    <mergeCell ref="G77:M78"/>
    <mergeCell ref="N77:N78"/>
    <mergeCell ref="O77:O78"/>
    <mergeCell ref="S77:S78"/>
    <mergeCell ref="AB75:AB76"/>
    <mergeCell ref="AC75:AC76"/>
    <mergeCell ref="AD75:AD76"/>
    <mergeCell ref="AE75:AE76"/>
    <mergeCell ref="AF75:AF76"/>
    <mergeCell ref="AG75:AG76"/>
    <mergeCell ref="AF73:AF74"/>
    <mergeCell ref="AG73:AG74"/>
    <mergeCell ref="C75:C76"/>
    <mergeCell ref="D75:F76"/>
    <mergeCell ref="G75:M76"/>
    <mergeCell ref="N75:N76"/>
    <mergeCell ref="O75:O76"/>
    <mergeCell ref="S75:S76"/>
    <mergeCell ref="T75:T76"/>
    <mergeCell ref="U75:AA76"/>
    <mergeCell ref="T73:T74"/>
    <mergeCell ref="U73:AA74"/>
    <mergeCell ref="AB73:AB74"/>
    <mergeCell ref="AC73:AC74"/>
    <mergeCell ref="AD73:AD74"/>
    <mergeCell ref="AE73:AE74"/>
    <mergeCell ref="C73:C74"/>
    <mergeCell ref="D73:F74"/>
    <mergeCell ref="G73:M74"/>
    <mergeCell ref="N73:N74"/>
    <mergeCell ref="O73:O74"/>
    <mergeCell ref="S73:S74"/>
    <mergeCell ref="AB71:AB72"/>
    <mergeCell ref="AC71:AC72"/>
    <mergeCell ref="AD71:AD72"/>
    <mergeCell ref="AE71:AE72"/>
    <mergeCell ref="AF71:AF72"/>
    <mergeCell ref="AG71:AG72"/>
    <mergeCell ref="AF69:AF70"/>
    <mergeCell ref="AG69:AG70"/>
    <mergeCell ref="C71:C72"/>
    <mergeCell ref="D71:F72"/>
    <mergeCell ref="G71:M72"/>
    <mergeCell ref="N71:N72"/>
    <mergeCell ref="O71:O72"/>
    <mergeCell ref="S71:S72"/>
    <mergeCell ref="T71:T72"/>
    <mergeCell ref="U71:AA72"/>
    <mergeCell ref="T69:T70"/>
    <mergeCell ref="U69:AA70"/>
    <mergeCell ref="AB69:AB70"/>
    <mergeCell ref="AC69:AC70"/>
    <mergeCell ref="AD69:AD70"/>
    <mergeCell ref="AE69:AE70"/>
    <mergeCell ref="C69:C70"/>
    <mergeCell ref="D69:F70"/>
    <mergeCell ref="G69:M70"/>
    <mergeCell ref="N69:N70"/>
    <mergeCell ref="O69:O70"/>
    <mergeCell ref="S69:S70"/>
    <mergeCell ref="AG67:AG68"/>
    <mergeCell ref="AF65:AF66"/>
    <mergeCell ref="AG65:AG66"/>
    <mergeCell ref="C67:C68"/>
    <mergeCell ref="D67:F68"/>
    <mergeCell ref="G67:M68"/>
    <mergeCell ref="N67:N68"/>
    <mergeCell ref="O67:O68"/>
    <mergeCell ref="S67:S68"/>
    <mergeCell ref="T67:T68"/>
    <mergeCell ref="U67:AA68"/>
    <mergeCell ref="T65:T66"/>
    <mergeCell ref="U65:AA66"/>
    <mergeCell ref="AB65:AB66"/>
    <mergeCell ref="AC65:AC66"/>
    <mergeCell ref="AD65:AD66"/>
    <mergeCell ref="AE65:AE66"/>
    <mergeCell ref="C65:C66"/>
    <mergeCell ref="D65:F66"/>
    <mergeCell ref="AB63:AB64"/>
    <mergeCell ref="AC63:AC64"/>
    <mergeCell ref="AD63:AD64"/>
    <mergeCell ref="AE63:AE64"/>
    <mergeCell ref="AF63:AF64"/>
    <mergeCell ref="AB67:AB68"/>
    <mergeCell ref="AC67:AC68"/>
    <mergeCell ref="AD67:AD68"/>
    <mergeCell ref="AE67:AE68"/>
    <mergeCell ref="AF67:AF68"/>
    <mergeCell ref="C61:C62"/>
    <mergeCell ref="D61:F62"/>
    <mergeCell ref="G61:M62"/>
    <mergeCell ref="N61:N62"/>
    <mergeCell ref="O61:O62"/>
    <mergeCell ref="S61:S62"/>
    <mergeCell ref="G65:M66"/>
    <mergeCell ref="N65:N66"/>
    <mergeCell ref="O65:O66"/>
    <mergeCell ref="S65:S66"/>
    <mergeCell ref="C52:D59"/>
    <mergeCell ref="G52:H59"/>
    <mergeCell ref="K52:L59"/>
    <mergeCell ref="O52:P59"/>
    <mergeCell ref="R52:S59"/>
    <mergeCell ref="V52:W59"/>
    <mergeCell ref="Z52:AA59"/>
    <mergeCell ref="AG63:AG64"/>
    <mergeCell ref="AF61:AF62"/>
    <mergeCell ref="AG61:AG62"/>
    <mergeCell ref="C63:C64"/>
    <mergeCell ref="D63:F64"/>
    <mergeCell ref="G63:M64"/>
    <mergeCell ref="N63:N64"/>
    <mergeCell ref="O63:O64"/>
    <mergeCell ref="S63:S64"/>
    <mergeCell ref="T63:T64"/>
    <mergeCell ref="U63:AA64"/>
    <mergeCell ref="T61:T62"/>
    <mergeCell ref="U61:AA62"/>
    <mergeCell ref="AB61:AB62"/>
    <mergeCell ref="AC61:AC62"/>
    <mergeCell ref="AD61:AD62"/>
    <mergeCell ref="AE61:AE62"/>
    <mergeCell ref="I46:M46"/>
    <mergeCell ref="T46:W46"/>
    <mergeCell ref="X46:AG46"/>
    <mergeCell ref="I48:J48"/>
    <mergeCell ref="V48:W48"/>
    <mergeCell ref="C51:D51"/>
    <mergeCell ref="G51:H51"/>
    <mergeCell ref="K51:L51"/>
    <mergeCell ref="O51:P51"/>
    <mergeCell ref="R51:S51"/>
    <mergeCell ref="V51:W51"/>
    <mergeCell ref="Z51:AA51"/>
    <mergeCell ref="B43:E44"/>
    <mergeCell ref="N43:N44"/>
    <mergeCell ref="O43:O44"/>
    <mergeCell ref="P43:P44"/>
    <mergeCell ref="F44:G44"/>
    <mergeCell ref="H44:I44"/>
    <mergeCell ref="J44:K44"/>
    <mergeCell ref="AC41:AC42"/>
    <mergeCell ref="AD41:AD42"/>
    <mergeCell ref="F42:G42"/>
    <mergeCell ref="H42:I42"/>
    <mergeCell ref="L42:M42"/>
    <mergeCell ref="V42:W42"/>
    <mergeCell ref="X42:Y42"/>
    <mergeCell ref="B41:E42"/>
    <mergeCell ref="N41:N42"/>
    <mergeCell ref="O41:O42"/>
    <mergeCell ref="P41:P42"/>
    <mergeCell ref="R41:U42"/>
    <mergeCell ref="AB41:AB42"/>
    <mergeCell ref="F40:G40"/>
    <mergeCell ref="J40:K40"/>
    <mergeCell ref="L40:M40"/>
    <mergeCell ref="V40:W40"/>
    <mergeCell ref="Z40:AA40"/>
    <mergeCell ref="J38:K38"/>
    <mergeCell ref="L38:M38"/>
    <mergeCell ref="X38:Y38"/>
    <mergeCell ref="Z38:AA38"/>
    <mergeCell ref="B39:E40"/>
    <mergeCell ref="N39:N40"/>
    <mergeCell ref="O39:O40"/>
    <mergeCell ref="P39:P40"/>
    <mergeCell ref="R39:U40"/>
    <mergeCell ref="AD35:AD36"/>
    <mergeCell ref="B37:E38"/>
    <mergeCell ref="N37:N38"/>
    <mergeCell ref="O37:O38"/>
    <mergeCell ref="P37:P38"/>
    <mergeCell ref="R37:U38"/>
    <mergeCell ref="AB37:AB38"/>
    <mergeCell ref="AC37:AC38"/>
    <mergeCell ref="AD37:AD38"/>
    <mergeCell ref="H38:I38"/>
    <mergeCell ref="R35:U36"/>
    <mergeCell ref="V35:W36"/>
    <mergeCell ref="X35:Y36"/>
    <mergeCell ref="Z35:AA36"/>
    <mergeCell ref="AB35:AB36"/>
    <mergeCell ref="AC35:AC36"/>
    <mergeCell ref="AB39:AB40"/>
    <mergeCell ref="AC39:AC40"/>
    <mergeCell ref="AD39:AD40"/>
    <mergeCell ref="AF32:AF33"/>
    <mergeCell ref="AG32:AG33"/>
    <mergeCell ref="B35:E36"/>
    <mergeCell ref="F35:G36"/>
    <mergeCell ref="H35:I36"/>
    <mergeCell ref="J35:K36"/>
    <mergeCell ref="L35:M36"/>
    <mergeCell ref="N35:N36"/>
    <mergeCell ref="O35:O36"/>
    <mergeCell ref="P35:P36"/>
    <mergeCell ref="T32:T33"/>
    <mergeCell ref="U32:AA33"/>
    <mergeCell ref="AB32:AB33"/>
    <mergeCell ref="AC32:AC33"/>
    <mergeCell ref="AD32:AD33"/>
    <mergeCell ref="AE32:AE33"/>
    <mergeCell ref="C32:C33"/>
    <mergeCell ref="D32:F33"/>
    <mergeCell ref="G32:M33"/>
    <mergeCell ref="N32:N33"/>
    <mergeCell ref="O32:O33"/>
    <mergeCell ref="S32:S33"/>
    <mergeCell ref="AB30:AB31"/>
    <mergeCell ref="AC30:AC31"/>
    <mergeCell ref="AD30:AD31"/>
    <mergeCell ref="AE30:AE31"/>
    <mergeCell ref="AF30:AF31"/>
    <mergeCell ref="AG30:AG31"/>
    <mergeCell ref="AF28:AF29"/>
    <mergeCell ref="AG28:AG29"/>
    <mergeCell ref="C30:C31"/>
    <mergeCell ref="D30:F31"/>
    <mergeCell ref="G30:M31"/>
    <mergeCell ref="N30:N31"/>
    <mergeCell ref="O30:O31"/>
    <mergeCell ref="S30:S31"/>
    <mergeCell ref="T30:T31"/>
    <mergeCell ref="U30:AA31"/>
    <mergeCell ref="T28:T29"/>
    <mergeCell ref="U28:AA29"/>
    <mergeCell ref="AB28:AB29"/>
    <mergeCell ref="AC28:AC29"/>
    <mergeCell ref="AD28:AD29"/>
    <mergeCell ref="AE28:AE29"/>
    <mergeCell ref="C28:C29"/>
    <mergeCell ref="D28:F29"/>
    <mergeCell ref="G28:M29"/>
    <mergeCell ref="N28:N29"/>
    <mergeCell ref="O28:O29"/>
    <mergeCell ref="S28:S29"/>
    <mergeCell ref="AB26:AB27"/>
    <mergeCell ref="AC26:AC27"/>
    <mergeCell ref="AD26:AD27"/>
    <mergeCell ref="AE26:AE27"/>
    <mergeCell ref="AF26:AF27"/>
    <mergeCell ref="AG26:AG27"/>
    <mergeCell ref="AF24:AF25"/>
    <mergeCell ref="AG24:AG25"/>
    <mergeCell ref="C26:C27"/>
    <mergeCell ref="D26:F27"/>
    <mergeCell ref="G26:M27"/>
    <mergeCell ref="N26:N27"/>
    <mergeCell ref="O26:O27"/>
    <mergeCell ref="S26:S27"/>
    <mergeCell ref="T26:T27"/>
    <mergeCell ref="U26:AA27"/>
    <mergeCell ref="T24:T25"/>
    <mergeCell ref="U24:AA25"/>
    <mergeCell ref="AB24:AB25"/>
    <mergeCell ref="AC24:AC25"/>
    <mergeCell ref="AD24:AD25"/>
    <mergeCell ref="AE24:AE25"/>
    <mergeCell ref="C24:C25"/>
    <mergeCell ref="D24:F25"/>
    <mergeCell ref="G24:M25"/>
    <mergeCell ref="N24:N25"/>
    <mergeCell ref="O24:O25"/>
    <mergeCell ref="S24:S25"/>
    <mergeCell ref="AG22:AG23"/>
    <mergeCell ref="AF20:AF21"/>
    <mergeCell ref="AG20:AG21"/>
    <mergeCell ref="C22:C23"/>
    <mergeCell ref="D22:F23"/>
    <mergeCell ref="G22:M23"/>
    <mergeCell ref="N22:N23"/>
    <mergeCell ref="O22:O23"/>
    <mergeCell ref="S22:S23"/>
    <mergeCell ref="T22:T23"/>
    <mergeCell ref="U22:AA23"/>
    <mergeCell ref="T20:T21"/>
    <mergeCell ref="U20:AA21"/>
    <mergeCell ref="AB20:AB21"/>
    <mergeCell ref="AC20:AC21"/>
    <mergeCell ref="AD20:AD21"/>
    <mergeCell ref="AE20:AE21"/>
    <mergeCell ref="C20:C21"/>
    <mergeCell ref="D20:F21"/>
    <mergeCell ref="AB18:AB19"/>
    <mergeCell ref="AC18:AC19"/>
    <mergeCell ref="AD18:AD19"/>
    <mergeCell ref="AE18:AE19"/>
    <mergeCell ref="AF18:AF19"/>
    <mergeCell ref="AB22:AB23"/>
    <mergeCell ref="AC22:AC23"/>
    <mergeCell ref="AD22:AD23"/>
    <mergeCell ref="AE22:AE23"/>
    <mergeCell ref="AF22:AF23"/>
    <mergeCell ref="C16:C17"/>
    <mergeCell ref="D16:F17"/>
    <mergeCell ref="G16:M17"/>
    <mergeCell ref="N16:N17"/>
    <mergeCell ref="O16:O17"/>
    <mergeCell ref="S16:S17"/>
    <mergeCell ref="G20:M21"/>
    <mergeCell ref="N20:N21"/>
    <mergeCell ref="O20:O21"/>
    <mergeCell ref="S20:S21"/>
    <mergeCell ref="C7:D14"/>
    <mergeCell ref="G7:H14"/>
    <mergeCell ref="K7:L14"/>
    <mergeCell ref="O7:P14"/>
    <mergeCell ref="R7:S14"/>
    <mergeCell ref="V7:W14"/>
    <mergeCell ref="Z7:AA14"/>
    <mergeCell ref="AG18:AG19"/>
    <mergeCell ref="AF16:AF17"/>
    <mergeCell ref="AG16:AG17"/>
    <mergeCell ref="C18:C19"/>
    <mergeCell ref="D18:F19"/>
    <mergeCell ref="G18:M19"/>
    <mergeCell ref="N18:N19"/>
    <mergeCell ref="O18:O19"/>
    <mergeCell ref="S18:S19"/>
    <mergeCell ref="T18:T19"/>
    <mergeCell ref="U18:AA19"/>
    <mergeCell ref="T16:T17"/>
    <mergeCell ref="U16:AA17"/>
    <mergeCell ref="AB16:AB17"/>
    <mergeCell ref="AC16:AC17"/>
    <mergeCell ref="AD16:AD17"/>
    <mergeCell ref="AE16:AE17"/>
    <mergeCell ref="I1:M1"/>
    <mergeCell ref="T1:W1"/>
    <mergeCell ref="X1:AG1"/>
    <mergeCell ref="I3:J3"/>
    <mergeCell ref="V3:W3"/>
    <mergeCell ref="C6:D6"/>
    <mergeCell ref="G6:H6"/>
    <mergeCell ref="K6:L6"/>
    <mergeCell ref="O6:P6"/>
    <mergeCell ref="R6:S6"/>
    <mergeCell ref="V6:W6"/>
    <mergeCell ref="Z6:AA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4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抽選結果</vt:lpstr>
      <vt:lpstr>U11組合せ</vt:lpstr>
      <vt:lpstr>AB</vt:lpstr>
      <vt:lpstr>CD</vt:lpstr>
      <vt:lpstr>EF</vt:lpstr>
      <vt:lpstr>GH</vt:lpstr>
      <vt:lpstr>IJ</vt:lpstr>
      <vt:lpstr>KL</vt:lpstr>
      <vt:lpstr>MN</vt:lpstr>
      <vt:lpstr>OP</vt:lpstr>
      <vt:lpstr>２日目ab</vt:lpstr>
      <vt:lpstr>２日目cd</vt:lpstr>
      <vt:lpstr>３日目・準々決勝・準決勝</vt:lpstr>
      <vt:lpstr>4日目最終日</vt:lpstr>
      <vt:lpstr>'２日目ab'!Print_Area</vt:lpstr>
      <vt:lpstr>'２日目cd'!Print_Area</vt:lpstr>
      <vt:lpstr>'4日目最終日'!Print_Area</vt:lpstr>
      <vt:lpstr>AB!Print_Area</vt:lpstr>
      <vt:lpstr>CD!Print_Area</vt:lpstr>
      <vt:lpstr>GH!Print_Area</vt:lpstr>
      <vt:lpstr>IJ!Print_Area</vt:lpstr>
      <vt:lpstr>KL!Print_Area</vt:lpstr>
      <vt:lpstr>MN!Print_Area</vt:lpstr>
      <vt:lpstr>OP!Print_Area</vt:lpstr>
      <vt:lpstr>U11組合せ!Print_Area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2022-12-17T09:35:37Z</cp:lastPrinted>
  <dcterms:created xsi:type="dcterms:W3CDTF">2005-09-26T14:53:02Z</dcterms:created>
  <dcterms:modified xsi:type="dcterms:W3CDTF">2023-01-14T04:21:40Z</dcterms:modified>
</cp:coreProperties>
</file>