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YS\Desktop\R4U12選手権関係\"/>
    </mc:Choice>
  </mc:AlternateContent>
  <bookViews>
    <workbookView xWindow="0" yWindow="0" windowWidth="23040" windowHeight="9372" tabRatio="925" activeTab="1"/>
  </bookViews>
  <sheets>
    <sheet name="抽選結果" sheetId="165" r:id="rId1"/>
    <sheet name="U12選手権組合せ" sheetId="124" r:id="rId2"/>
    <sheet name="AB" sheetId="163" r:id="rId3"/>
    <sheet name="CD" sheetId="145" r:id="rId4"/>
    <sheet name="EF" sheetId="148" r:id="rId5"/>
    <sheet name="GH" sheetId="149" r:id="rId6"/>
    <sheet name="IJ" sheetId="150" r:id="rId7"/>
    <sheet name="KL" sheetId="151" r:id="rId8"/>
    <sheet name="MN" sheetId="162" r:id="rId9"/>
    <sheet name="OP" sheetId="141" r:id="rId10"/>
    <sheet name="QR" sheetId="142" r:id="rId11"/>
    <sheet name="ST" sheetId="143" r:id="rId12"/>
    <sheet name="UV" sheetId="144" r:id="rId13"/>
    <sheet name="WX" sheetId="146" r:id="rId14"/>
    <sheet name="YZ" sheetId="161" r:id="rId15"/>
    <sheet name="2日目ab" sheetId="125" r:id="rId16"/>
    <sheet name="2日目cd" sheetId="159" r:id="rId17"/>
    <sheet name="2日目ef" sheetId="130" r:id="rId18"/>
    <sheet name="2日目gh" sheetId="160" r:id="rId19"/>
    <sheet name="3日目" sheetId="158" r:id="rId20"/>
    <sheet name="4日目（準決勝・決勝） " sheetId="127" r:id="rId21"/>
    <sheet name="4×4、4×3" sheetId="164" r:id="rId22"/>
  </sheets>
  <externalReferences>
    <externalReference r:id="rId23"/>
  </externalReferences>
  <definedNames>
    <definedName name="_xlnm.Print_Area" localSheetId="15">'2日目ab'!$A$1:$X$67</definedName>
    <definedName name="_xlnm.Print_Area" localSheetId="16">'2日目cd'!$A$1:$X$67</definedName>
    <definedName name="_xlnm.Print_Area" localSheetId="17">'2日目ef'!$A$1:$X$67</definedName>
    <definedName name="_xlnm.Print_Area" localSheetId="18">'2日目gh'!$A$1:$X$67</definedName>
    <definedName name="_xlnm.Print_Area" localSheetId="19">'3日目'!$A$1:$Y$78</definedName>
    <definedName name="_xlnm.Print_Area" localSheetId="21">'4×4、4×3'!$A$1:$AG$96</definedName>
    <definedName name="_xlnm.Print_Area" localSheetId="20">'4日目（準決勝・決勝） '!$A$1:$W$69</definedName>
    <definedName name="_xlnm.Print_Area" localSheetId="2">AB!$A$1:$AG$86</definedName>
    <definedName name="_xlnm.Print_Area" localSheetId="3">CD!$A$1:$AG$84</definedName>
    <definedName name="_xlnm.Print_Area" localSheetId="4">EF!$A$1:$AG$84</definedName>
    <definedName name="_xlnm.Print_Area" localSheetId="5">GH!$A$1:$AG$84</definedName>
    <definedName name="_xlnm.Print_Area" localSheetId="6">IJ!$A$1:$AG$84</definedName>
    <definedName name="_xlnm.Print_Area" localSheetId="7">KL!$A$1:$AG$84</definedName>
    <definedName name="_xlnm.Print_Area" localSheetId="8">MN!$A$1:$AG$84</definedName>
    <definedName name="_xlnm.Print_Area" localSheetId="9">OP!$A$1:$AG$84</definedName>
    <definedName name="_xlnm.Print_Area" localSheetId="10">QR!$A$1:$AG$84</definedName>
    <definedName name="_xlnm.Print_Area" localSheetId="11">ST!$A$1:$AG$84</definedName>
    <definedName name="_xlnm.Print_Area" localSheetId="1">U12選手権組合せ!$A$1:$AN$113</definedName>
    <definedName name="_xlnm.Print_Area" localSheetId="12">UV!$A$1:$AG$84</definedName>
    <definedName name="_xlnm.Print_Area" localSheetId="13">WX!$A$1:$AG$84</definedName>
    <definedName name="_xlnm.Print_Area" localSheetId="14">YZ!$A$1:$AG$84</definedName>
    <definedName name="_xlnm.Print_Area" localSheetId="0">抽選結果!$A$1:$F$202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112" i="124" l="1"/>
  <c r="C112" i="124"/>
  <c r="AL111" i="124"/>
  <c r="C111" i="124"/>
  <c r="AL110" i="124"/>
  <c r="C110" i="124"/>
  <c r="AL109" i="124"/>
  <c r="C109" i="124"/>
  <c r="AL108" i="124"/>
  <c r="C108" i="124"/>
  <c r="AN107" i="124"/>
  <c r="AL107" i="124"/>
  <c r="C107" i="124"/>
  <c r="A107" i="124"/>
  <c r="AL104" i="124"/>
  <c r="C104" i="124"/>
  <c r="AL103" i="124"/>
  <c r="C103" i="124"/>
  <c r="AL102" i="124"/>
  <c r="C102" i="124"/>
  <c r="AL101" i="124"/>
  <c r="C101" i="124"/>
  <c r="AL100" i="124"/>
  <c r="C100" i="124"/>
  <c r="AN99" i="124"/>
  <c r="AL99" i="124"/>
  <c r="C99" i="124"/>
  <c r="A99" i="124"/>
  <c r="AL96" i="124"/>
  <c r="C96" i="124"/>
  <c r="AL95" i="124"/>
  <c r="C95" i="124"/>
  <c r="AL94" i="124"/>
  <c r="C94" i="124"/>
  <c r="AL93" i="124"/>
  <c r="C93" i="124"/>
  <c r="AL92" i="124"/>
  <c r="C92" i="124"/>
  <c r="AN91" i="124"/>
  <c r="AL91" i="124"/>
  <c r="C91" i="124"/>
  <c r="A91" i="124"/>
  <c r="AL88" i="124"/>
  <c r="J75" i="124" s="1"/>
  <c r="C88" i="124"/>
  <c r="AL87" i="124"/>
  <c r="C87" i="124"/>
  <c r="AL86" i="124"/>
  <c r="C86" i="124"/>
  <c r="AL85" i="124"/>
  <c r="C85" i="124"/>
  <c r="AL84" i="124"/>
  <c r="C84" i="124"/>
  <c r="AN83" i="124"/>
  <c r="AL83" i="124"/>
  <c r="C83" i="124"/>
  <c r="A83" i="124"/>
  <c r="AL80" i="124"/>
  <c r="C80" i="124"/>
  <c r="AL79" i="124"/>
  <c r="J79" i="124" s="1"/>
  <c r="AE79" i="124"/>
  <c r="C79" i="124"/>
  <c r="AL78" i="124"/>
  <c r="C78" i="124"/>
  <c r="AL77" i="124"/>
  <c r="C77" i="124"/>
  <c r="AL76" i="124"/>
  <c r="C76" i="124"/>
  <c r="AN75" i="124"/>
  <c r="AL75" i="124"/>
  <c r="AE75" i="124"/>
  <c r="C75" i="124"/>
  <c r="A75" i="124"/>
  <c r="AL72" i="124"/>
  <c r="J83" i="124" s="1"/>
  <c r="C72" i="124"/>
  <c r="AL71" i="124"/>
  <c r="AE71" i="124"/>
  <c r="J71" i="124"/>
  <c r="C71" i="124"/>
  <c r="AE83" i="124" s="1"/>
  <c r="AL70" i="124"/>
  <c r="C70" i="124"/>
  <c r="AL69" i="124"/>
  <c r="C69" i="124"/>
  <c r="AL68" i="124"/>
  <c r="C68" i="124"/>
  <c r="AN67" i="124"/>
  <c r="AL67" i="124"/>
  <c r="AE67" i="124"/>
  <c r="J67" i="124"/>
  <c r="C67" i="124"/>
  <c r="A67" i="124"/>
  <c r="AL64" i="124"/>
  <c r="J87" i="124" s="1"/>
  <c r="C64" i="124"/>
  <c r="AL63" i="124"/>
  <c r="AE63" i="124"/>
  <c r="J63" i="124"/>
  <c r="C63" i="124"/>
  <c r="AE87" i="124" s="1"/>
  <c r="AL62" i="124"/>
  <c r="C62" i="124"/>
  <c r="AL61" i="124"/>
  <c r="C61" i="124"/>
  <c r="AL60" i="124"/>
  <c r="AE35" i="124" s="1"/>
  <c r="C60" i="124"/>
  <c r="AN59" i="124"/>
  <c r="AL59" i="124"/>
  <c r="AE59" i="124"/>
  <c r="J59" i="124"/>
  <c r="C59" i="124"/>
  <c r="A59" i="124"/>
  <c r="AL56" i="124"/>
  <c r="C56" i="124"/>
  <c r="AL55" i="124"/>
  <c r="J91" i="124" s="1"/>
  <c r="AE55" i="124"/>
  <c r="J55" i="124"/>
  <c r="C55" i="124"/>
  <c r="AE91" i="124" s="1"/>
  <c r="AL54" i="124"/>
  <c r="C54" i="124"/>
  <c r="AL53" i="124"/>
  <c r="AE31" i="124" s="1"/>
  <c r="C53" i="124"/>
  <c r="AL52" i="124"/>
  <c r="C52" i="124"/>
  <c r="AN51" i="124"/>
  <c r="AL51" i="124"/>
  <c r="AE51" i="124"/>
  <c r="Y51" i="124"/>
  <c r="J51" i="124"/>
  <c r="C51" i="124"/>
  <c r="A51" i="124"/>
  <c r="AL48" i="124"/>
  <c r="C48" i="124"/>
  <c r="AL47" i="124"/>
  <c r="J95" i="124" s="1"/>
  <c r="AE47" i="124"/>
  <c r="J47" i="124"/>
  <c r="C47" i="124"/>
  <c r="AL46" i="124"/>
  <c r="C46" i="124"/>
  <c r="AE95" i="124" s="1"/>
  <c r="AL45" i="124"/>
  <c r="C45" i="124"/>
  <c r="J27" i="124" s="1"/>
  <c r="AL44" i="124"/>
  <c r="C44" i="124"/>
  <c r="AN43" i="124"/>
  <c r="AL43" i="124"/>
  <c r="AE27" i="124" s="1"/>
  <c r="AE43" i="124"/>
  <c r="J43" i="124"/>
  <c r="C43" i="124"/>
  <c r="A43" i="124"/>
  <c r="AL40" i="124"/>
  <c r="J99" i="124" s="1"/>
  <c r="C40" i="124"/>
  <c r="AL39" i="124"/>
  <c r="AE39" i="124"/>
  <c r="J39" i="124"/>
  <c r="C39" i="124"/>
  <c r="AE99" i="124" s="1"/>
  <c r="AL38" i="124"/>
  <c r="C38" i="124"/>
  <c r="AL37" i="124"/>
  <c r="C37" i="124"/>
  <c r="AL36" i="124"/>
  <c r="C36" i="124"/>
  <c r="AN35" i="124"/>
  <c r="AL35" i="124"/>
  <c r="J35" i="124"/>
  <c r="C35" i="124"/>
  <c r="A35" i="124"/>
  <c r="AL32" i="124"/>
  <c r="C32" i="124"/>
  <c r="AE103" i="124" s="1"/>
  <c r="AL31" i="124"/>
  <c r="J103" i="124" s="1"/>
  <c r="J31" i="124"/>
  <c r="C31" i="124"/>
  <c r="AL30" i="124"/>
  <c r="C30" i="124"/>
  <c r="AL29" i="124"/>
  <c r="C29" i="124"/>
  <c r="AL28" i="124"/>
  <c r="C28" i="124"/>
  <c r="AN27" i="124"/>
  <c r="AL27" i="124"/>
  <c r="C27" i="124"/>
  <c r="A27" i="124"/>
  <c r="AL24" i="124"/>
  <c r="C24" i="124"/>
  <c r="AE107" i="124" s="1"/>
  <c r="AL23" i="124"/>
  <c r="J107" i="124" s="1"/>
  <c r="AE23" i="124"/>
  <c r="J23" i="124"/>
  <c r="C23" i="124"/>
  <c r="AL22" i="124"/>
  <c r="C22" i="124"/>
  <c r="AL21" i="124"/>
  <c r="C21" i="124"/>
  <c r="J15" i="124" s="1"/>
  <c r="AL20" i="124"/>
  <c r="C20" i="124"/>
  <c r="AN19" i="124"/>
  <c r="AL19" i="124"/>
  <c r="AE19" i="124"/>
  <c r="J19" i="124"/>
  <c r="C19" i="124"/>
  <c r="A19" i="124"/>
  <c r="AL16" i="124"/>
  <c r="C16" i="124"/>
  <c r="AL15" i="124"/>
  <c r="J111" i="124" s="1"/>
  <c r="AE15" i="124"/>
  <c r="C15" i="124"/>
  <c r="AL14" i="124"/>
  <c r="C14" i="124"/>
  <c r="AE111" i="124" s="1"/>
  <c r="AL13" i="124"/>
  <c r="C13" i="124"/>
  <c r="J11" i="124" s="1"/>
  <c r="AL12" i="124"/>
  <c r="C12" i="124"/>
  <c r="AN11" i="124"/>
  <c r="AL11" i="124"/>
  <c r="AE11" i="124" s="1"/>
  <c r="C11" i="124"/>
  <c r="C10" i="124"/>
  <c r="A10" i="124"/>
  <c r="AI9" i="124"/>
  <c r="AB9" i="124"/>
  <c r="X9" i="124"/>
  <c r="X1" i="144" l="1"/>
  <c r="A152" i="165" l="1"/>
  <c r="A153" i="165"/>
  <c r="A154" i="165"/>
  <c r="A137" i="165"/>
  <c r="A138" i="165"/>
  <c r="A125" i="165"/>
  <c r="A126" i="165"/>
  <c r="A127" i="165"/>
  <c r="A88" i="165"/>
  <c r="A89" i="165"/>
  <c r="A69" i="165"/>
  <c r="A70" i="165"/>
  <c r="A47" i="165"/>
  <c r="A176" i="165"/>
  <c r="A175" i="165"/>
  <c r="A174" i="165"/>
  <c r="A173" i="165"/>
  <c r="A172" i="165"/>
  <c r="A171" i="165"/>
  <c r="A170" i="165"/>
  <c r="A169" i="165"/>
  <c r="A168" i="165"/>
  <c r="A167" i="165"/>
  <c r="A166" i="165"/>
  <c r="A165" i="165"/>
  <c r="A162" i="165"/>
  <c r="A161" i="165"/>
  <c r="A160" i="165"/>
  <c r="A159" i="165"/>
  <c r="A158" i="165"/>
  <c r="A157" i="165"/>
  <c r="A156" i="165"/>
  <c r="A155" i="165"/>
  <c r="A151" i="165"/>
  <c r="A150" i="165"/>
  <c r="A149" i="165"/>
  <c r="A148" i="165"/>
  <c r="A147" i="165"/>
  <c r="A146" i="165"/>
  <c r="A145" i="165"/>
  <c r="A144" i="165"/>
  <c r="A143" i="165"/>
  <c r="A142" i="165"/>
  <c r="A141" i="165"/>
  <c r="A140" i="165"/>
  <c r="A139" i="165"/>
  <c r="A136" i="165"/>
  <c r="A135" i="165"/>
  <c r="A134" i="165"/>
  <c r="A133" i="165"/>
  <c r="A132" i="165"/>
  <c r="A131" i="165"/>
  <c r="A130" i="165"/>
  <c r="A124" i="165"/>
  <c r="A123" i="165"/>
  <c r="A122" i="165"/>
  <c r="A121" i="165"/>
  <c r="A120" i="165"/>
  <c r="A119" i="165"/>
  <c r="A118" i="165"/>
  <c r="A117" i="165"/>
  <c r="A116" i="165"/>
  <c r="A115" i="165"/>
  <c r="A112" i="165"/>
  <c r="A111" i="165"/>
  <c r="A110" i="165"/>
  <c r="A109" i="165"/>
  <c r="A108" i="165"/>
  <c r="A107" i="165"/>
  <c r="A106" i="165"/>
  <c r="A105" i="165"/>
  <c r="A104" i="165"/>
  <c r="A103" i="165"/>
  <c r="A102" i="165"/>
  <c r="A101" i="165"/>
  <c r="A100" i="165"/>
  <c r="A99" i="165"/>
  <c r="A98" i="165"/>
  <c r="A97" i="165"/>
  <c r="A96" i="165"/>
  <c r="A95" i="165"/>
  <c r="A94" i="165"/>
  <c r="A93" i="165"/>
  <c r="A92" i="165"/>
  <c r="A87" i="165"/>
  <c r="A86" i="165"/>
  <c r="A85" i="165"/>
  <c r="A84" i="165"/>
  <c r="A83" i="165"/>
  <c r="A82" i="165"/>
  <c r="A81" i="165"/>
  <c r="A80" i="165"/>
  <c r="A79" i="165"/>
  <c r="A78" i="165"/>
  <c r="A77" i="165"/>
  <c r="A76" i="165"/>
  <c r="A73" i="165"/>
  <c r="A72" i="165"/>
  <c r="A71" i="165"/>
  <c r="A68" i="165"/>
  <c r="A67" i="165"/>
  <c r="A66" i="165"/>
  <c r="A65" i="165"/>
  <c r="A64" i="165"/>
  <c r="A63" i="165"/>
  <c r="A62" i="165"/>
  <c r="A61" i="165"/>
  <c r="A60" i="165"/>
  <c r="A59" i="165"/>
  <c r="A58" i="165"/>
  <c r="A57" i="165"/>
  <c r="A56" i="165"/>
  <c r="A55" i="165"/>
  <c r="A54" i="165"/>
  <c r="A53" i="165"/>
  <c r="A52" i="165"/>
  <c r="A51" i="165"/>
  <c r="A50" i="165"/>
  <c r="A46" i="165"/>
  <c r="A45" i="165"/>
  <c r="A44" i="165"/>
  <c r="A43" i="165"/>
  <c r="A42" i="165"/>
  <c r="A41" i="165"/>
  <c r="A40" i="165"/>
  <c r="A39" i="165"/>
  <c r="A38" i="165"/>
  <c r="A37" i="165"/>
  <c r="A36" i="165"/>
  <c r="A35" i="165"/>
  <c r="A34" i="165"/>
  <c r="A31" i="165"/>
  <c r="A30" i="165"/>
  <c r="A29" i="165"/>
  <c r="A28" i="165"/>
  <c r="A27" i="165"/>
  <c r="A26" i="165"/>
  <c r="A25" i="165"/>
  <c r="A24" i="165"/>
  <c r="A23" i="165"/>
  <c r="A22" i="165"/>
  <c r="A21" i="165"/>
  <c r="A20" i="165"/>
  <c r="A19" i="165"/>
  <c r="A18" i="165"/>
  <c r="A17" i="165"/>
  <c r="A16" i="165"/>
  <c r="A15" i="165"/>
  <c r="A14" i="165"/>
  <c r="A13" i="165"/>
  <c r="A12" i="165"/>
  <c r="A11" i="165"/>
  <c r="A10" i="165"/>
  <c r="A9" i="165"/>
  <c r="A8" i="165"/>
  <c r="A7" i="165"/>
  <c r="A6" i="165"/>
  <c r="Z7" i="163" l="1"/>
  <c r="R41" i="163" s="1"/>
  <c r="V7" i="163"/>
  <c r="R39" i="163" s="1"/>
  <c r="R7" i="163"/>
  <c r="G20" i="163" s="1"/>
  <c r="O7" i="163"/>
  <c r="A43" i="163" s="1"/>
  <c r="K7" i="163"/>
  <c r="G18" i="163" s="1"/>
  <c r="G7" i="163"/>
  <c r="U16" i="163" s="1"/>
  <c r="C7" i="163"/>
  <c r="A37" i="163" s="1"/>
  <c r="X1" i="163"/>
  <c r="A1" i="163"/>
  <c r="G41" i="163"/>
  <c r="F41" i="163"/>
  <c r="V39" i="163"/>
  <c r="J39" i="163"/>
  <c r="F39" i="163"/>
  <c r="Y37" i="163"/>
  <c r="I37" i="163"/>
  <c r="R35" i="163"/>
  <c r="A35" i="163"/>
  <c r="T32" i="163"/>
  <c r="AA39" i="163" s="1"/>
  <c r="N32" i="163"/>
  <c r="Y41" i="163" s="1"/>
  <c r="T30" i="163"/>
  <c r="N30" i="163"/>
  <c r="H41" i="163" s="1"/>
  <c r="T28" i="163"/>
  <c r="L37" i="163" s="1"/>
  <c r="N28" i="163"/>
  <c r="K37" i="163" s="1"/>
  <c r="T26" i="163"/>
  <c r="V41" i="163" s="1"/>
  <c r="N26" i="163"/>
  <c r="Z37" i="163" s="1"/>
  <c r="T24" i="163"/>
  <c r="L39" i="163" s="1"/>
  <c r="N24" i="163"/>
  <c r="K39" i="163" s="1"/>
  <c r="T22" i="163"/>
  <c r="J37" i="163" s="1"/>
  <c r="N22" i="163"/>
  <c r="T20" i="163"/>
  <c r="N20" i="163"/>
  <c r="W39" i="163" s="1"/>
  <c r="T18" i="163"/>
  <c r="L41" i="163" s="1"/>
  <c r="N18" i="163"/>
  <c r="K41" i="163" s="1"/>
  <c r="K42" i="163" s="1"/>
  <c r="T16" i="163"/>
  <c r="H37" i="163" s="1"/>
  <c r="N16" i="163"/>
  <c r="G37" i="163" s="1"/>
  <c r="A46" i="163"/>
  <c r="X46" i="163"/>
  <c r="A1" i="164"/>
  <c r="AD92" i="164"/>
  <c r="AD90" i="164"/>
  <c r="AD88" i="164"/>
  <c r="AF49" i="164"/>
  <c r="AF47" i="164"/>
  <c r="AF45" i="164"/>
  <c r="AF43" i="164"/>
  <c r="O49" i="164"/>
  <c r="O47" i="164"/>
  <c r="O45" i="164"/>
  <c r="O43" i="164"/>
  <c r="I39" i="163" l="1"/>
  <c r="I40" i="163" s="1"/>
  <c r="G42" i="163"/>
  <c r="K38" i="163"/>
  <c r="H43" i="163"/>
  <c r="I38" i="163"/>
  <c r="E41" i="163"/>
  <c r="O41" i="163" s="1"/>
  <c r="V40" i="163"/>
  <c r="X37" i="163"/>
  <c r="X38" i="163" s="1"/>
  <c r="E39" i="163"/>
  <c r="O39" i="163" s="1"/>
  <c r="V35" i="163"/>
  <c r="U24" i="163"/>
  <c r="I35" i="163"/>
  <c r="G26" i="163"/>
  <c r="R37" i="163"/>
  <c r="U18" i="163"/>
  <c r="G43" i="163"/>
  <c r="G44" i="163" s="1"/>
  <c r="I43" i="163"/>
  <c r="I44" i="163" s="1"/>
  <c r="E35" i="163"/>
  <c r="J43" i="163"/>
  <c r="G35" i="163"/>
  <c r="G28" i="163"/>
  <c r="K35" i="163"/>
  <c r="A39" i="163"/>
  <c r="G22" i="163"/>
  <c r="X35" i="163"/>
  <c r="G30" i="163"/>
  <c r="Z35" i="163"/>
  <c r="W41" i="163"/>
  <c r="V42" i="163" s="1"/>
  <c r="G16" i="163"/>
  <c r="X41" i="163"/>
  <c r="X42" i="163" s="1"/>
  <c r="G24" i="163"/>
  <c r="K40" i="163"/>
  <c r="E43" i="163"/>
  <c r="G32" i="163"/>
  <c r="F43" i="163"/>
  <c r="O37" i="163"/>
  <c r="U30" i="163"/>
  <c r="A41" i="163"/>
  <c r="Z39" i="163"/>
  <c r="Z40" i="163" s="1"/>
  <c r="AB39" i="163" s="1"/>
  <c r="U20" i="163"/>
  <c r="U26" i="163"/>
  <c r="U32" i="163"/>
  <c r="AA37" i="163"/>
  <c r="AC37" i="163" s="1"/>
  <c r="AD37" i="163"/>
  <c r="E40" i="163"/>
  <c r="M39" i="163" s="1"/>
  <c r="U22" i="163"/>
  <c r="U28" i="163"/>
  <c r="G38" i="163"/>
  <c r="M37" i="163" s="1"/>
  <c r="N41" i="163"/>
  <c r="N39" i="163"/>
  <c r="N37" i="163"/>
  <c r="J90" i="164"/>
  <c r="R86" i="164"/>
  <c r="A86" i="164"/>
  <c r="T83" i="164"/>
  <c r="AA90" i="164" s="1"/>
  <c r="N83" i="164"/>
  <c r="Y92" i="164" s="1"/>
  <c r="T81" i="164"/>
  <c r="G92" i="164" s="1"/>
  <c r="N81" i="164"/>
  <c r="I90" i="164" s="1"/>
  <c r="T79" i="164"/>
  <c r="L88" i="164" s="1"/>
  <c r="N79" i="164"/>
  <c r="F94" i="164" s="1"/>
  <c r="T77" i="164"/>
  <c r="V92" i="164" s="1"/>
  <c r="N77" i="164"/>
  <c r="Z88" i="164" s="1"/>
  <c r="T75" i="164"/>
  <c r="G94" i="164" s="1"/>
  <c r="N75" i="164"/>
  <c r="H94" i="164" s="1"/>
  <c r="T73" i="164"/>
  <c r="E92" i="164" s="1"/>
  <c r="N73" i="164"/>
  <c r="F92" i="164" s="1"/>
  <c r="T71" i="164"/>
  <c r="Y88" i="164" s="1"/>
  <c r="N71" i="164"/>
  <c r="W90" i="164" s="1"/>
  <c r="T69" i="164"/>
  <c r="L92" i="164" s="1"/>
  <c r="N69" i="164"/>
  <c r="K92" i="164" s="1"/>
  <c r="T67" i="164"/>
  <c r="E90" i="164" s="1"/>
  <c r="N67" i="164"/>
  <c r="F90" i="164" s="1"/>
  <c r="Z86" i="164"/>
  <c r="G83" i="164"/>
  <c r="V86" i="164"/>
  <c r="A94" i="164"/>
  <c r="U81" i="164"/>
  <c r="A90" i="164"/>
  <c r="A88" i="164"/>
  <c r="AB41" i="163" l="1"/>
  <c r="E42" i="163"/>
  <c r="M41" i="163" s="1"/>
  <c r="N43" i="163"/>
  <c r="AC41" i="163"/>
  <c r="AD41" i="163"/>
  <c r="E44" i="163"/>
  <c r="M43" i="163" s="1"/>
  <c r="O43" i="163"/>
  <c r="Z38" i="163"/>
  <c r="AB37" i="163" s="1"/>
  <c r="AD39" i="163"/>
  <c r="AC39" i="163"/>
  <c r="O92" i="164"/>
  <c r="X88" i="164"/>
  <c r="I88" i="164"/>
  <c r="U75" i="164"/>
  <c r="U69" i="164"/>
  <c r="G95" i="164"/>
  <c r="K90" i="164"/>
  <c r="O90" i="164" s="1"/>
  <c r="G71" i="164"/>
  <c r="E94" i="164"/>
  <c r="G77" i="164"/>
  <c r="J88" i="164"/>
  <c r="I89" i="164" s="1"/>
  <c r="K93" i="164"/>
  <c r="R88" i="164"/>
  <c r="G86" i="164"/>
  <c r="G79" i="164"/>
  <c r="I86" i="164"/>
  <c r="L90" i="164"/>
  <c r="G73" i="164"/>
  <c r="K86" i="164"/>
  <c r="G67" i="164"/>
  <c r="Z90" i="164"/>
  <c r="Z91" i="164"/>
  <c r="E86" i="164"/>
  <c r="I94" i="164"/>
  <c r="U79" i="164"/>
  <c r="A92" i="164"/>
  <c r="U73" i="164"/>
  <c r="G81" i="164"/>
  <c r="G88" i="164"/>
  <c r="W92" i="164"/>
  <c r="U67" i="164"/>
  <c r="G75" i="164"/>
  <c r="I91" i="164"/>
  <c r="H88" i="164"/>
  <c r="G69" i="164"/>
  <c r="X89" i="164"/>
  <c r="E91" i="164"/>
  <c r="E93" i="164"/>
  <c r="AA88" i="164"/>
  <c r="AC88" i="164" s="1"/>
  <c r="U71" i="164"/>
  <c r="U77" i="164"/>
  <c r="U83" i="164"/>
  <c r="R92" i="164"/>
  <c r="K88" i="164"/>
  <c r="K89" i="164" s="1"/>
  <c r="R90" i="164"/>
  <c r="X92" i="164"/>
  <c r="X93" i="164" s="1"/>
  <c r="V90" i="164"/>
  <c r="J94" i="164"/>
  <c r="X86" i="164"/>
  <c r="H92" i="164"/>
  <c r="N92" i="164" s="1"/>
  <c r="E95" i="164" l="1"/>
  <c r="O94" i="164"/>
  <c r="O88" i="164"/>
  <c r="K91" i="164"/>
  <c r="M90" i="164" s="1"/>
  <c r="AC92" i="164"/>
  <c r="V93" i="164"/>
  <c r="AB92" i="164" s="1"/>
  <c r="G89" i="164"/>
  <c r="M88" i="164" s="1"/>
  <c r="I95" i="164"/>
  <c r="Z89" i="164"/>
  <c r="AB88" i="164" s="1"/>
  <c r="G93" i="164"/>
  <c r="M92" i="164" s="1"/>
  <c r="N90" i="164"/>
  <c r="AC90" i="164"/>
  <c r="V91" i="164"/>
  <c r="AB90" i="164" s="1"/>
  <c r="M94" i="164"/>
  <c r="N88" i="164"/>
  <c r="N94" i="164"/>
  <c r="R41" i="164" l="1"/>
  <c r="A41" i="164"/>
  <c r="T38" i="164"/>
  <c r="AA45" i="164" s="1"/>
  <c r="X47" i="164" s="1"/>
  <c r="N38" i="164"/>
  <c r="Z45" i="164" s="1"/>
  <c r="Y47" i="164" s="1"/>
  <c r="T36" i="164"/>
  <c r="AC43" i="164" s="1"/>
  <c r="V49" i="164" s="1"/>
  <c r="N36" i="164"/>
  <c r="AB43" i="164" s="1"/>
  <c r="T34" i="164"/>
  <c r="J45" i="164" s="1"/>
  <c r="G47" i="164" s="1"/>
  <c r="N34" i="164"/>
  <c r="I45" i="164" s="1"/>
  <c r="T32" i="164"/>
  <c r="L43" i="164" s="1"/>
  <c r="E49" i="164" s="1"/>
  <c r="N32" i="164"/>
  <c r="K43" i="164" s="1"/>
  <c r="F49" i="164" s="1"/>
  <c r="T30" i="164"/>
  <c r="AC45" i="164" s="1"/>
  <c r="X49" i="164" s="1"/>
  <c r="N30" i="164"/>
  <c r="AB45" i="164" s="1"/>
  <c r="T28" i="164"/>
  <c r="AA43" i="164" s="1"/>
  <c r="V47" i="164" s="1"/>
  <c r="N28" i="164"/>
  <c r="Z43" i="164" s="1"/>
  <c r="W47" i="164" s="1"/>
  <c r="T26" i="164"/>
  <c r="L45" i="164" s="1"/>
  <c r="G49" i="164" s="1"/>
  <c r="N26" i="164"/>
  <c r="K45" i="164" s="1"/>
  <c r="H49" i="164" s="1"/>
  <c r="T24" i="164"/>
  <c r="J43" i="164" s="1"/>
  <c r="E47" i="164" s="1"/>
  <c r="N24" i="164"/>
  <c r="I43" i="164" s="1"/>
  <c r="T22" i="164"/>
  <c r="AC47" i="164" s="1"/>
  <c r="Z49" i="164" s="1"/>
  <c r="N22" i="164"/>
  <c r="AB47" i="164" s="1"/>
  <c r="AA49" i="164" s="1"/>
  <c r="T20" i="164"/>
  <c r="Y43" i="164" s="1"/>
  <c r="V45" i="164" s="1"/>
  <c r="N20" i="164"/>
  <c r="X43" i="164" s="1"/>
  <c r="T18" i="164"/>
  <c r="L47" i="164" s="1"/>
  <c r="I49" i="164" s="1"/>
  <c r="N18" i="164"/>
  <c r="K47" i="164" s="1"/>
  <c r="T16" i="164"/>
  <c r="H43" i="164" s="1"/>
  <c r="E45" i="164" s="1"/>
  <c r="N16" i="164"/>
  <c r="G43" i="164" s="1"/>
  <c r="F45" i="164" s="1"/>
  <c r="U36" i="164"/>
  <c r="G22" i="164"/>
  <c r="G38" i="164"/>
  <c r="G20" i="164"/>
  <c r="A49" i="164"/>
  <c r="K41" i="164" s="1"/>
  <c r="A47" i="164"/>
  <c r="I41" i="164" s="1"/>
  <c r="G34" i="164"/>
  <c r="G32" i="164"/>
  <c r="A52" i="164"/>
  <c r="X48" i="164" l="1"/>
  <c r="X41" i="164"/>
  <c r="R47" i="164"/>
  <c r="Z50" i="164"/>
  <c r="G36" i="164"/>
  <c r="G50" i="164"/>
  <c r="Z46" i="164"/>
  <c r="U26" i="164"/>
  <c r="U16" i="164"/>
  <c r="G28" i="164"/>
  <c r="U34" i="164"/>
  <c r="U20" i="164"/>
  <c r="U28" i="164"/>
  <c r="R43" i="164"/>
  <c r="G30" i="164"/>
  <c r="A43" i="164"/>
  <c r="E41" i="164" s="1"/>
  <c r="U22" i="164"/>
  <c r="U38" i="164"/>
  <c r="G16" i="164"/>
  <c r="R45" i="164"/>
  <c r="U32" i="164"/>
  <c r="V41" i="164"/>
  <c r="F47" i="164"/>
  <c r="E48" i="164" s="1"/>
  <c r="I44" i="164"/>
  <c r="E50" i="164"/>
  <c r="W49" i="164"/>
  <c r="V50" i="164" s="1"/>
  <c r="AB44" i="164"/>
  <c r="Y49" i="164"/>
  <c r="AB46" i="164"/>
  <c r="K46" i="164"/>
  <c r="N45" i="164"/>
  <c r="E46" i="164"/>
  <c r="K48" i="164"/>
  <c r="AE47" i="164"/>
  <c r="V48" i="164"/>
  <c r="H47" i="164"/>
  <c r="G48" i="164" s="1"/>
  <c r="I46" i="164"/>
  <c r="AE43" i="164"/>
  <c r="X44" i="164"/>
  <c r="W45" i="164"/>
  <c r="AE45" i="164" s="1"/>
  <c r="G18" i="164"/>
  <c r="G24" i="164"/>
  <c r="G44" i="164"/>
  <c r="J49" i="164"/>
  <c r="N49" i="164" s="1"/>
  <c r="N43" i="164"/>
  <c r="U24" i="164"/>
  <c r="R49" i="164"/>
  <c r="G26" i="164"/>
  <c r="Z41" i="164"/>
  <c r="Z44" i="164"/>
  <c r="AB41" i="164"/>
  <c r="AB48" i="164"/>
  <c r="K44" i="164"/>
  <c r="U18" i="164"/>
  <c r="U30" i="164"/>
  <c r="A45" i="164"/>
  <c r="G41" i="164" s="1"/>
  <c r="M47" i="164" l="1"/>
  <c r="N47" i="164"/>
  <c r="I50" i="164"/>
  <c r="AE49" i="164"/>
  <c r="M49" i="164"/>
  <c r="AD43" i="164"/>
  <c r="AD47" i="164"/>
  <c r="X50" i="164"/>
  <c r="AD49" i="164" s="1"/>
  <c r="M43" i="164"/>
  <c r="V46" i="164"/>
  <c r="AD45" i="164" s="1"/>
  <c r="M45" i="164"/>
  <c r="AA50" i="161" l="1"/>
  <c r="U68" i="161" s="1"/>
  <c r="W50" i="161"/>
  <c r="U62" i="161" s="1"/>
  <c r="S50" i="161"/>
  <c r="R79" i="161" s="1"/>
  <c r="V77" i="161" s="1"/>
  <c r="N50" i="161"/>
  <c r="U71" i="161" s="1"/>
  <c r="J50" i="161"/>
  <c r="C81" i="161" s="1"/>
  <c r="I77" i="161" s="1"/>
  <c r="F50" i="161"/>
  <c r="G59" i="161" s="1"/>
  <c r="AA7" i="161"/>
  <c r="U25" i="161" s="1"/>
  <c r="W7" i="161"/>
  <c r="R38" i="161" s="1"/>
  <c r="X34" i="161" s="1"/>
  <c r="S7" i="161"/>
  <c r="R36" i="161" s="1"/>
  <c r="V34" i="161" s="1"/>
  <c r="N7" i="161"/>
  <c r="U22" i="161" s="1"/>
  <c r="J7" i="161"/>
  <c r="U16" i="161" s="1"/>
  <c r="F7" i="161"/>
  <c r="C36" i="161" s="1"/>
  <c r="G34" i="161" s="1"/>
  <c r="AA50" i="146"/>
  <c r="W50" i="146"/>
  <c r="S50" i="146"/>
  <c r="N50" i="146"/>
  <c r="J50" i="146"/>
  <c r="F50" i="146"/>
  <c r="AA7" i="146"/>
  <c r="W7" i="146"/>
  <c r="S7" i="146"/>
  <c r="N7" i="146"/>
  <c r="J7" i="146"/>
  <c r="F7" i="146"/>
  <c r="AA50" i="144"/>
  <c r="W50" i="144"/>
  <c r="S50" i="144"/>
  <c r="N50" i="144"/>
  <c r="J50" i="144"/>
  <c r="F50" i="144"/>
  <c r="AA7" i="144"/>
  <c r="W7" i="144"/>
  <c r="S7" i="144"/>
  <c r="N7" i="144"/>
  <c r="J7" i="144"/>
  <c r="F7" i="144"/>
  <c r="AA50" i="143"/>
  <c r="W50" i="143"/>
  <c r="S50" i="143"/>
  <c r="N50" i="143"/>
  <c r="J50" i="143"/>
  <c r="F50" i="143"/>
  <c r="AA7" i="143"/>
  <c r="W7" i="143"/>
  <c r="S7" i="143"/>
  <c r="N7" i="143"/>
  <c r="J7" i="143"/>
  <c r="F7" i="143"/>
  <c r="AA50" i="142"/>
  <c r="W50" i="142"/>
  <c r="S50" i="142"/>
  <c r="N50" i="142"/>
  <c r="J50" i="142"/>
  <c r="F50" i="142"/>
  <c r="AA7" i="142"/>
  <c r="W7" i="142"/>
  <c r="S7" i="142"/>
  <c r="N7" i="142"/>
  <c r="J7" i="142"/>
  <c r="F7" i="142"/>
  <c r="AA50" i="141"/>
  <c r="W50" i="141"/>
  <c r="S50" i="141"/>
  <c r="N50" i="141"/>
  <c r="J50" i="141"/>
  <c r="F50" i="141"/>
  <c r="AA7" i="141"/>
  <c r="W7" i="141"/>
  <c r="S7" i="141"/>
  <c r="N7" i="141"/>
  <c r="J7" i="141"/>
  <c r="F7" i="141"/>
  <c r="AA50" i="162"/>
  <c r="U68" i="162" s="1"/>
  <c r="W50" i="162"/>
  <c r="R81" i="162" s="1"/>
  <c r="X77" i="162" s="1"/>
  <c r="S50" i="162"/>
  <c r="R79" i="162" s="1"/>
  <c r="V77" i="162" s="1"/>
  <c r="N50" i="162"/>
  <c r="U65" i="162" s="1"/>
  <c r="J50" i="162"/>
  <c r="C81" i="162" s="1"/>
  <c r="I77" i="162" s="1"/>
  <c r="F50" i="162"/>
  <c r="G59" i="162" s="1"/>
  <c r="AA7" i="162"/>
  <c r="R40" i="162" s="1"/>
  <c r="Z34" i="162" s="1"/>
  <c r="W7" i="162"/>
  <c r="G31" i="162" s="1"/>
  <c r="S7" i="162"/>
  <c r="R36" i="162" s="1"/>
  <c r="V34" i="162" s="1"/>
  <c r="N7" i="162"/>
  <c r="U28" i="162" s="1"/>
  <c r="J7" i="162"/>
  <c r="U16" i="162" s="1"/>
  <c r="F7" i="162"/>
  <c r="C36" i="162" s="1"/>
  <c r="G34" i="162" s="1"/>
  <c r="AA50" i="151"/>
  <c r="W50" i="151"/>
  <c r="S50" i="151"/>
  <c r="N50" i="151"/>
  <c r="J50" i="151"/>
  <c r="F50" i="151"/>
  <c r="AA7" i="151"/>
  <c r="W7" i="151"/>
  <c r="S7" i="151"/>
  <c r="N7" i="151"/>
  <c r="J7" i="151"/>
  <c r="F7" i="151"/>
  <c r="AA50" i="150"/>
  <c r="W50" i="150"/>
  <c r="S50" i="150"/>
  <c r="N50" i="150"/>
  <c r="J50" i="150"/>
  <c r="F50" i="150"/>
  <c r="AA7" i="150"/>
  <c r="W7" i="150"/>
  <c r="S7" i="150"/>
  <c r="N7" i="150"/>
  <c r="J7" i="150"/>
  <c r="F7" i="150"/>
  <c r="AA50" i="149"/>
  <c r="W50" i="149"/>
  <c r="S50" i="149"/>
  <c r="N50" i="149"/>
  <c r="J50" i="149"/>
  <c r="F50" i="149"/>
  <c r="AA7" i="149"/>
  <c r="W7" i="149"/>
  <c r="S7" i="149"/>
  <c r="N7" i="149"/>
  <c r="J7" i="149"/>
  <c r="F7" i="149"/>
  <c r="AA50" i="148"/>
  <c r="W50" i="148"/>
  <c r="S50" i="148"/>
  <c r="N50" i="148"/>
  <c r="J50" i="148"/>
  <c r="F50" i="148"/>
  <c r="AA7" i="148"/>
  <c r="W7" i="148"/>
  <c r="S7" i="148"/>
  <c r="N7" i="148"/>
  <c r="J7" i="148"/>
  <c r="F7" i="148"/>
  <c r="AA50" i="145"/>
  <c r="W50" i="145"/>
  <c r="S50" i="145"/>
  <c r="N50" i="145"/>
  <c r="J50" i="145"/>
  <c r="F50" i="145"/>
  <c r="AA7" i="145"/>
  <c r="W7" i="145"/>
  <c r="S7" i="145"/>
  <c r="N7" i="145"/>
  <c r="J7" i="145"/>
  <c r="F7" i="145"/>
  <c r="AA52" i="163"/>
  <c r="U76" i="163" s="1"/>
  <c r="W52" i="163"/>
  <c r="U64" i="163" s="1"/>
  <c r="S52" i="163"/>
  <c r="R81" i="163" s="1"/>
  <c r="V79" i="163" s="1"/>
  <c r="N52" i="163"/>
  <c r="U73" i="163" s="1"/>
  <c r="J52" i="163"/>
  <c r="C83" i="163" s="1"/>
  <c r="I79" i="163" s="1"/>
  <c r="F52" i="163"/>
  <c r="C81" i="163" s="1"/>
  <c r="G79" i="163" s="1"/>
  <c r="A1" i="161"/>
  <c r="A44" i="161" s="1"/>
  <c r="X44" i="161"/>
  <c r="X1" i="161"/>
  <c r="X44" i="146"/>
  <c r="X1" i="146"/>
  <c r="X44" i="144"/>
  <c r="X44" i="143"/>
  <c r="X1" i="143"/>
  <c r="X44" i="142"/>
  <c r="X1" i="142"/>
  <c r="X44" i="141"/>
  <c r="X1" i="141"/>
  <c r="X44" i="162"/>
  <c r="X1" i="162"/>
  <c r="X44" i="151"/>
  <c r="X1" i="151"/>
  <c r="X44" i="150"/>
  <c r="X1" i="150"/>
  <c r="X44" i="149"/>
  <c r="X1" i="149"/>
  <c r="X44" i="148"/>
  <c r="X1" i="148"/>
  <c r="X44" i="145"/>
  <c r="X1" i="145"/>
  <c r="AA81" i="163"/>
  <c r="V85" i="163" s="1"/>
  <c r="R79" i="163"/>
  <c r="C79" i="163"/>
  <c r="T76" i="163"/>
  <c r="AA83" i="163" s="1"/>
  <c r="X85" i="163" s="1"/>
  <c r="N76" i="163"/>
  <c r="Z83" i="163" s="1"/>
  <c r="T73" i="163"/>
  <c r="L83" i="163" s="1"/>
  <c r="I85" i="163" s="1"/>
  <c r="N73" i="163"/>
  <c r="K83" i="163" s="1"/>
  <c r="T70" i="163"/>
  <c r="N70" i="163"/>
  <c r="Z81" i="163" s="1"/>
  <c r="T67" i="163"/>
  <c r="L81" i="163" s="1"/>
  <c r="G85" i="163" s="1"/>
  <c r="N67" i="163"/>
  <c r="K81" i="163" s="1"/>
  <c r="T64" i="163"/>
  <c r="Y81" i="163" s="1"/>
  <c r="V83" i="163" s="1"/>
  <c r="N64" i="163"/>
  <c r="X81" i="163" s="1"/>
  <c r="T61" i="163"/>
  <c r="J81" i="163" s="1"/>
  <c r="G83" i="163" s="1"/>
  <c r="N61" i="163"/>
  <c r="I81" i="163" s="1"/>
  <c r="H83" i="163" s="1"/>
  <c r="X83" i="162"/>
  <c r="AA81" i="162"/>
  <c r="Z79" i="162"/>
  <c r="R77" i="162"/>
  <c r="C77" i="162"/>
  <c r="T74" i="162"/>
  <c r="N74" i="162"/>
  <c r="Z81" i="162" s="1"/>
  <c r="T71" i="162"/>
  <c r="L81" i="162" s="1"/>
  <c r="I83" i="162" s="1"/>
  <c r="N71" i="162"/>
  <c r="K81" i="162" s="1"/>
  <c r="T68" i="162"/>
  <c r="AA79" i="162" s="1"/>
  <c r="V83" i="162" s="1"/>
  <c r="N68" i="162"/>
  <c r="T65" i="162"/>
  <c r="L79" i="162" s="1"/>
  <c r="G83" i="162" s="1"/>
  <c r="N65" i="162"/>
  <c r="K79" i="162" s="1"/>
  <c r="H83" i="162" s="1"/>
  <c r="T62" i="162"/>
  <c r="Y79" i="162" s="1"/>
  <c r="V81" i="162" s="1"/>
  <c r="N62" i="162"/>
  <c r="X79" i="162" s="1"/>
  <c r="T59" i="162"/>
  <c r="J79" i="162" s="1"/>
  <c r="G81" i="162" s="1"/>
  <c r="N59" i="162"/>
  <c r="I79" i="162" s="1"/>
  <c r="Z38" i="162"/>
  <c r="Y40" i="162" s="1"/>
  <c r="I36" i="162"/>
  <c r="H38" i="162" s="1"/>
  <c r="R34" i="162"/>
  <c r="C34" i="162"/>
  <c r="T31" i="162"/>
  <c r="AA38" i="162" s="1"/>
  <c r="X40" i="162" s="1"/>
  <c r="N31" i="162"/>
  <c r="T28" i="162"/>
  <c r="L38" i="162" s="1"/>
  <c r="I40" i="162" s="1"/>
  <c r="N28" i="162"/>
  <c r="K38" i="162" s="1"/>
  <c r="T25" i="162"/>
  <c r="AA36" i="162" s="1"/>
  <c r="V40" i="162" s="1"/>
  <c r="N25" i="162"/>
  <c r="Z36" i="162" s="1"/>
  <c r="T22" i="162"/>
  <c r="L36" i="162" s="1"/>
  <c r="G40" i="162" s="1"/>
  <c r="N22" i="162"/>
  <c r="K36" i="162" s="1"/>
  <c r="T19" i="162"/>
  <c r="Y36" i="162" s="1"/>
  <c r="V38" i="162" s="1"/>
  <c r="N19" i="162"/>
  <c r="X36" i="162" s="1"/>
  <c r="T16" i="162"/>
  <c r="J36" i="162" s="1"/>
  <c r="G38" i="162" s="1"/>
  <c r="N16" i="162"/>
  <c r="A1" i="162"/>
  <c r="A44" i="162" s="1"/>
  <c r="I83" i="161"/>
  <c r="L81" i="161"/>
  <c r="R77" i="161"/>
  <c r="C77" i="161"/>
  <c r="T74" i="161"/>
  <c r="AA81" i="161" s="1"/>
  <c r="X83" i="161" s="1"/>
  <c r="N74" i="161"/>
  <c r="Z81" i="161" s="1"/>
  <c r="T71" i="161"/>
  <c r="N71" i="161"/>
  <c r="K81" i="161" s="1"/>
  <c r="T68" i="161"/>
  <c r="AA79" i="161" s="1"/>
  <c r="V83" i="161" s="1"/>
  <c r="N68" i="161"/>
  <c r="Z79" i="161" s="1"/>
  <c r="T65" i="161"/>
  <c r="L79" i="161" s="1"/>
  <c r="G83" i="161" s="1"/>
  <c r="N65" i="161"/>
  <c r="K79" i="161" s="1"/>
  <c r="T62" i="161"/>
  <c r="Y79" i="161" s="1"/>
  <c r="V81" i="161" s="1"/>
  <c r="N62" i="161"/>
  <c r="X79" i="161" s="1"/>
  <c r="T59" i="161"/>
  <c r="J79" i="161" s="1"/>
  <c r="G81" i="161" s="1"/>
  <c r="N59" i="161"/>
  <c r="I79" i="161" s="1"/>
  <c r="H81" i="161" s="1"/>
  <c r="AA38" i="161"/>
  <c r="X40" i="161" s="1"/>
  <c r="R34" i="161"/>
  <c r="C34" i="161"/>
  <c r="T31" i="161"/>
  <c r="N31" i="161"/>
  <c r="Z38" i="161" s="1"/>
  <c r="T28" i="161"/>
  <c r="L38" i="161" s="1"/>
  <c r="I40" i="161" s="1"/>
  <c r="N28" i="161"/>
  <c r="K38" i="161" s="1"/>
  <c r="T25" i="161"/>
  <c r="AA36" i="161" s="1"/>
  <c r="V40" i="161" s="1"/>
  <c r="N25" i="161"/>
  <c r="Z36" i="161" s="1"/>
  <c r="T22" i="161"/>
  <c r="L36" i="161" s="1"/>
  <c r="G40" i="161" s="1"/>
  <c r="N22" i="161"/>
  <c r="K36" i="161" s="1"/>
  <c r="T19" i="161"/>
  <c r="Y36" i="161" s="1"/>
  <c r="V38" i="161" s="1"/>
  <c r="N19" i="161"/>
  <c r="X36" i="161" s="1"/>
  <c r="T16" i="161"/>
  <c r="J36" i="161" s="1"/>
  <c r="G38" i="161" s="1"/>
  <c r="N16" i="161"/>
  <c r="I36" i="161" s="1"/>
  <c r="H38" i="161" s="1"/>
  <c r="Z80" i="162" l="1"/>
  <c r="C83" i="161"/>
  <c r="K77" i="161" s="1"/>
  <c r="C38" i="161"/>
  <c r="I34" i="161" s="1"/>
  <c r="G74" i="162"/>
  <c r="G71" i="161"/>
  <c r="U62" i="162"/>
  <c r="U31" i="161"/>
  <c r="G31" i="161"/>
  <c r="G28" i="161"/>
  <c r="R40" i="161"/>
  <c r="Z34" i="161" s="1"/>
  <c r="G65" i="161"/>
  <c r="U22" i="162"/>
  <c r="U19" i="161"/>
  <c r="C79" i="161"/>
  <c r="G77" i="161" s="1"/>
  <c r="G76" i="163"/>
  <c r="G61" i="163"/>
  <c r="G67" i="163"/>
  <c r="U65" i="161"/>
  <c r="U59" i="161"/>
  <c r="U28" i="161"/>
  <c r="G68" i="162"/>
  <c r="U71" i="162"/>
  <c r="C83" i="162"/>
  <c r="K77" i="162" s="1"/>
  <c r="C79" i="162"/>
  <c r="G77" i="162" s="1"/>
  <c r="U25" i="162"/>
  <c r="C40" i="162"/>
  <c r="K34" i="162" s="1"/>
  <c r="G28" i="162"/>
  <c r="C38" i="162"/>
  <c r="I34" i="162" s="1"/>
  <c r="G16" i="162"/>
  <c r="R85" i="163"/>
  <c r="Z79" i="163" s="1"/>
  <c r="Z84" i="163"/>
  <c r="Y85" i="163"/>
  <c r="X86" i="163"/>
  <c r="AD81" i="163"/>
  <c r="AC81" i="163" s="1"/>
  <c r="W83" i="163"/>
  <c r="V84" i="163" s="1"/>
  <c r="AB83" i="163" s="1"/>
  <c r="X82" i="163"/>
  <c r="W85" i="163"/>
  <c r="V86" i="163" s="1"/>
  <c r="Z82" i="163"/>
  <c r="AD85" i="163"/>
  <c r="AD83" i="163"/>
  <c r="H85" i="163"/>
  <c r="G86" i="163" s="1"/>
  <c r="K82" i="163"/>
  <c r="O85" i="163"/>
  <c r="O83" i="163"/>
  <c r="N83" i="163" s="1"/>
  <c r="G84" i="163"/>
  <c r="J85" i="163"/>
  <c r="I86" i="163" s="1"/>
  <c r="K84" i="163"/>
  <c r="I82" i="163"/>
  <c r="M81" i="163" s="1"/>
  <c r="R83" i="163"/>
  <c r="X79" i="163" s="1"/>
  <c r="C85" i="163"/>
  <c r="K79" i="163" s="1"/>
  <c r="U61" i="163"/>
  <c r="U70" i="163"/>
  <c r="O81" i="163"/>
  <c r="N81" i="163" s="1"/>
  <c r="G70" i="163"/>
  <c r="G64" i="163"/>
  <c r="G73" i="163"/>
  <c r="U67" i="163"/>
  <c r="J40" i="162"/>
  <c r="K39" i="162"/>
  <c r="O79" i="162"/>
  <c r="N79" i="162" s="1"/>
  <c r="I80" i="162"/>
  <c r="H81" i="162"/>
  <c r="G82" i="162" s="1"/>
  <c r="M81" i="162" s="1"/>
  <c r="I84" i="162"/>
  <c r="I41" i="162"/>
  <c r="AD40" i="162"/>
  <c r="X41" i="162"/>
  <c r="O81" i="162"/>
  <c r="W81" i="162"/>
  <c r="X80" i="162"/>
  <c r="AB79" i="162" s="1"/>
  <c r="AD79" i="162"/>
  <c r="AC79" i="162" s="1"/>
  <c r="X84" i="162"/>
  <c r="W38" i="162"/>
  <c r="X37" i="162"/>
  <c r="AD36" i="162"/>
  <c r="AC36" i="162" s="1"/>
  <c r="V82" i="162"/>
  <c r="AB81" i="162" s="1"/>
  <c r="AD81" i="162"/>
  <c r="AC81" i="162" s="1"/>
  <c r="Y83" i="162"/>
  <c r="Z82" i="162"/>
  <c r="AD38" i="162"/>
  <c r="AC38" i="162" s="1"/>
  <c r="V39" i="162"/>
  <c r="O36" i="162"/>
  <c r="N36" i="162" s="1"/>
  <c r="H40" i="162"/>
  <c r="K37" i="162"/>
  <c r="O40" i="162"/>
  <c r="N40" i="162" s="1"/>
  <c r="G41" i="162"/>
  <c r="M40" i="162" s="1"/>
  <c r="Z37" i="162"/>
  <c r="W40" i="162"/>
  <c r="V41" i="162" s="1"/>
  <c r="AB40" i="162" s="1"/>
  <c r="O83" i="162"/>
  <c r="N83" i="162" s="1"/>
  <c r="G84" i="162"/>
  <c r="G39" i="162"/>
  <c r="M38" i="162" s="1"/>
  <c r="O38" i="162"/>
  <c r="N38" i="162" s="1"/>
  <c r="AD83" i="162"/>
  <c r="AC83" i="162" s="1"/>
  <c r="J83" i="162"/>
  <c r="K82" i="162"/>
  <c r="U31" i="162"/>
  <c r="Z39" i="162"/>
  <c r="G25" i="162"/>
  <c r="I37" i="162"/>
  <c r="M36" i="162" s="1"/>
  <c r="R38" i="162"/>
  <c r="X34" i="162" s="1"/>
  <c r="G65" i="162"/>
  <c r="R83" i="162"/>
  <c r="Z77" i="162" s="1"/>
  <c r="W83" i="162"/>
  <c r="V84" i="162" s="1"/>
  <c r="AB83" i="162" s="1"/>
  <c r="U74" i="162"/>
  <c r="G19" i="162"/>
  <c r="K80" i="162"/>
  <c r="U19" i="162"/>
  <c r="U59" i="162"/>
  <c r="G22" i="162"/>
  <c r="G62" i="162"/>
  <c r="G71" i="162"/>
  <c r="K37" i="161"/>
  <c r="H40" i="161"/>
  <c r="K39" i="161"/>
  <c r="J40" i="161"/>
  <c r="O38" i="161"/>
  <c r="N38" i="161" s="1"/>
  <c r="G39" i="161"/>
  <c r="M38" i="161" s="1"/>
  <c r="AD83" i="161"/>
  <c r="O81" i="161"/>
  <c r="N81" i="161" s="1"/>
  <c r="G82" i="161"/>
  <c r="M81" i="161" s="1"/>
  <c r="W81" i="161"/>
  <c r="V82" i="161" s="1"/>
  <c r="AB81" i="161" s="1"/>
  <c r="X80" i="161"/>
  <c r="AD79" i="161"/>
  <c r="AC79" i="161" s="1"/>
  <c r="W40" i="161"/>
  <c r="V41" i="161" s="1"/>
  <c r="Z37" i="161"/>
  <c r="AD40" i="161"/>
  <c r="Z80" i="161"/>
  <c r="W83" i="161"/>
  <c r="V84" i="161" s="1"/>
  <c r="I41" i="161"/>
  <c r="AD38" i="161"/>
  <c r="O40" i="161"/>
  <c r="N40" i="161" s="1"/>
  <c r="AD81" i="161"/>
  <c r="H83" i="161"/>
  <c r="G84" i="161" s="1"/>
  <c r="K80" i="161"/>
  <c r="O83" i="161"/>
  <c r="AD36" i="161"/>
  <c r="AC36" i="161" s="1"/>
  <c r="W38" i="161"/>
  <c r="V39" i="161" s="1"/>
  <c r="AB38" i="161" s="1"/>
  <c r="X37" i="161"/>
  <c r="AB36" i="161" s="1"/>
  <c r="J83" i="161"/>
  <c r="I84" i="161" s="1"/>
  <c r="K82" i="161"/>
  <c r="Z39" i="161"/>
  <c r="Y40" i="161"/>
  <c r="X41" i="161" s="1"/>
  <c r="Y83" i="161"/>
  <c r="X84" i="161" s="1"/>
  <c r="Z82" i="161"/>
  <c r="G16" i="161"/>
  <c r="G25" i="161"/>
  <c r="I37" i="161"/>
  <c r="C40" i="161"/>
  <c r="K34" i="161" s="1"/>
  <c r="G74" i="161"/>
  <c r="R83" i="161"/>
  <c r="Z77" i="161" s="1"/>
  <c r="O36" i="161"/>
  <c r="N36" i="161" s="1"/>
  <c r="U74" i="161"/>
  <c r="G19" i="161"/>
  <c r="G41" i="161"/>
  <c r="G68" i="161"/>
  <c r="I80" i="161"/>
  <c r="M79" i="161" s="1"/>
  <c r="R81" i="161"/>
  <c r="X77" i="161" s="1"/>
  <c r="O79" i="161"/>
  <c r="N79" i="161" s="1"/>
  <c r="G22" i="161"/>
  <c r="G62" i="161"/>
  <c r="AB83" i="161" l="1"/>
  <c r="M83" i="161"/>
  <c r="M36" i="161"/>
  <c r="AC40" i="161"/>
  <c r="AC85" i="163"/>
  <c r="N83" i="161"/>
  <c r="AC83" i="163"/>
  <c r="N85" i="163"/>
  <c r="AB81" i="163"/>
  <c r="M83" i="163"/>
  <c r="AB85" i="163"/>
  <c r="M85" i="163"/>
  <c r="M83" i="162"/>
  <c r="N81" i="162"/>
  <c r="M79" i="162"/>
  <c r="AC40" i="162"/>
  <c r="AB36" i="162"/>
  <c r="AB38" i="162"/>
  <c r="AC38" i="161"/>
  <c r="AC83" i="161"/>
  <c r="M40" i="161"/>
  <c r="AB40" i="161"/>
  <c r="AC81" i="161"/>
  <c r="AB79" i="161"/>
  <c r="T43" i="160" l="1"/>
  <c r="P63" i="160" s="1"/>
  <c r="Q43" i="160"/>
  <c r="N43" i="160"/>
  <c r="E57" i="160" s="1"/>
  <c r="I43" i="160"/>
  <c r="P54" i="160" s="1"/>
  <c r="F43" i="160"/>
  <c r="E54" i="160" s="1"/>
  <c r="C43" i="160"/>
  <c r="E60" i="160" s="1"/>
  <c r="W9" i="160"/>
  <c r="P26" i="160" s="1"/>
  <c r="T9" i="160"/>
  <c r="E26" i="160" s="1"/>
  <c r="Q9" i="160"/>
  <c r="P23" i="160" s="1"/>
  <c r="N9" i="160"/>
  <c r="E23" i="160" s="1"/>
  <c r="I9" i="160"/>
  <c r="P20" i="160" s="1"/>
  <c r="F9" i="160"/>
  <c r="E20" i="160" s="1"/>
  <c r="C9" i="160"/>
  <c r="E29" i="160" s="1"/>
  <c r="T43" i="159"/>
  <c r="Q43" i="159"/>
  <c r="P57" i="159" s="1"/>
  <c r="N43" i="159"/>
  <c r="E57" i="159" s="1"/>
  <c r="I43" i="159"/>
  <c r="P54" i="159" s="1"/>
  <c r="F43" i="159"/>
  <c r="E54" i="159" s="1"/>
  <c r="C43" i="159"/>
  <c r="E60" i="159" s="1"/>
  <c r="W9" i="159"/>
  <c r="P26" i="159" s="1"/>
  <c r="T9" i="159"/>
  <c r="E26" i="159" s="1"/>
  <c r="Q9" i="159"/>
  <c r="P23" i="159" s="1"/>
  <c r="N9" i="159"/>
  <c r="E23" i="159" s="1"/>
  <c r="I9" i="159"/>
  <c r="P20" i="159" s="1"/>
  <c r="F9" i="159"/>
  <c r="E20" i="159" s="1"/>
  <c r="C9" i="159"/>
  <c r="E29" i="159" s="1"/>
  <c r="T43" i="125"/>
  <c r="Q43" i="125"/>
  <c r="N43" i="125"/>
  <c r="I43" i="125"/>
  <c r="F43" i="125"/>
  <c r="C43" i="125"/>
  <c r="F2" i="160"/>
  <c r="F36" i="160" s="1"/>
  <c r="F2" i="159"/>
  <c r="F36" i="159" s="1"/>
  <c r="R35" i="160"/>
  <c r="R1" i="160"/>
  <c r="R35" i="159"/>
  <c r="R1" i="159"/>
  <c r="O63" i="160"/>
  <c r="I63" i="160"/>
  <c r="O60" i="160"/>
  <c r="I60" i="160"/>
  <c r="P57" i="160"/>
  <c r="O57" i="160"/>
  <c r="I57" i="160"/>
  <c r="O54" i="160"/>
  <c r="I54" i="160"/>
  <c r="O32" i="160"/>
  <c r="I32" i="160"/>
  <c r="O29" i="160"/>
  <c r="I29" i="160"/>
  <c r="O26" i="160"/>
  <c r="I26" i="160"/>
  <c r="O23" i="160"/>
  <c r="I23" i="160"/>
  <c r="O20" i="160"/>
  <c r="I20" i="160"/>
  <c r="O63" i="159"/>
  <c r="I63" i="159"/>
  <c r="O60" i="159"/>
  <c r="I60" i="159"/>
  <c r="O57" i="159"/>
  <c r="I57" i="159"/>
  <c r="O54" i="159"/>
  <c r="I54" i="159"/>
  <c r="P63" i="159"/>
  <c r="O32" i="159"/>
  <c r="I32" i="159"/>
  <c r="O29" i="159"/>
  <c r="I29" i="159"/>
  <c r="O26" i="159"/>
  <c r="I26" i="159"/>
  <c r="O23" i="159"/>
  <c r="I23" i="159"/>
  <c r="O20" i="159"/>
  <c r="I20" i="159"/>
  <c r="A1" i="145"/>
  <c r="A44" i="145" s="1"/>
  <c r="A1" i="148"/>
  <c r="A44" i="148" s="1"/>
  <c r="A1" i="149"/>
  <c r="A44" i="149" s="1"/>
  <c r="A1" i="150"/>
  <c r="A44" i="150" s="1"/>
  <c r="A1" i="151"/>
  <c r="A44" i="151" s="1"/>
  <c r="A1" i="141"/>
  <c r="A44" i="141" s="1"/>
  <c r="A1" i="142"/>
  <c r="A44" i="142" s="1"/>
  <c r="A1" i="143"/>
  <c r="A44" i="143" s="1"/>
  <c r="A1" i="144"/>
  <c r="A44" i="144" s="1"/>
  <c r="A1" i="146"/>
  <c r="A44" i="146" s="1"/>
  <c r="R35" i="130" l="1"/>
  <c r="R1" i="130"/>
  <c r="R35" i="125"/>
  <c r="R1" i="125"/>
  <c r="R1" i="127"/>
  <c r="R1" i="158"/>
  <c r="F2" i="158"/>
  <c r="O76" i="158"/>
  <c r="I76" i="158"/>
  <c r="O73" i="158"/>
  <c r="I73" i="158"/>
  <c r="O70" i="158"/>
  <c r="I70" i="158"/>
  <c r="O67" i="158"/>
  <c r="I67" i="158"/>
  <c r="O64" i="158"/>
  <c r="I64" i="158"/>
  <c r="O61" i="158"/>
  <c r="I61" i="158"/>
  <c r="O58" i="158"/>
  <c r="I58" i="158"/>
  <c r="O55" i="158"/>
  <c r="I55" i="158"/>
  <c r="O52" i="158"/>
  <c r="I52" i="158"/>
  <c r="O49" i="158"/>
  <c r="I49" i="158"/>
  <c r="O46" i="158"/>
  <c r="I46" i="158"/>
  <c r="O43" i="158"/>
  <c r="I43" i="158"/>
  <c r="P64" i="158"/>
  <c r="E64" i="158"/>
  <c r="P61" i="158"/>
  <c r="E61" i="158"/>
  <c r="P52" i="158"/>
  <c r="E52" i="158"/>
  <c r="P49" i="158"/>
  <c r="E49" i="158"/>
  <c r="P58" i="158"/>
  <c r="E58" i="158"/>
  <c r="P55" i="158"/>
  <c r="E55" i="158"/>
  <c r="P46" i="158"/>
  <c r="E46" i="158"/>
  <c r="P43" i="158"/>
  <c r="E43" i="158"/>
  <c r="U74" i="151" l="1"/>
  <c r="R81" i="151"/>
  <c r="X77" i="151" s="1"/>
  <c r="G68" i="151"/>
  <c r="R40" i="151"/>
  <c r="Z34" i="151" s="1"/>
  <c r="G19" i="151"/>
  <c r="G28" i="151"/>
  <c r="G22" i="151"/>
  <c r="U74" i="150"/>
  <c r="U62" i="150"/>
  <c r="U71" i="150"/>
  <c r="U31" i="150"/>
  <c r="U19" i="150"/>
  <c r="R36" i="150"/>
  <c r="V34" i="150" s="1"/>
  <c r="U28" i="150"/>
  <c r="U16" i="150"/>
  <c r="C36" i="150"/>
  <c r="G34" i="150" s="1"/>
  <c r="C79" i="149"/>
  <c r="G77" i="149" s="1"/>
  <c r="R40" i="149"/>
  <c r="Z34" i="149" s="1"/>
  <c r="G31" i="149"/>
  <c r="G19" i="149"/>
  <c r="U28" i="149"/>
  <c r="C38" i="149"/>
  <c r="I34" i="149" s="1"/>
  <c r="G22" i="149"/>
  <c r="C81" i="148"/>
  <c r="I77" i="148" s="1"/>
  <c r="G59" i="148"/>
  <c r="U31" i="148"/>
  <c r="R38" i="148"/>
  <c r="X34" i="148" s="1"/>
  <c r="G25" i="148"/>
  <c r="AA81" i="151"/>
  <c r="X83" i="151" s="1"/>
  <c r="L81" i="151"/>
  <c r="I83" i="151" s="1"/>
  <c r="C81" i="151"/>
  <c r="I77" i="151" s="1"/>
  <c r="AA79" i="151"/>
  <c r="V83" i="151" s="1"/>
  <c r="R79" i="151"/>
  <c r="V77" i="151" s="1"/>
  <c r="C79" i="151"/>
  <c r="G77" i="151" s="1"/>
  <c r="R77" i="151"/>
  <c r="C77" i="151"/>
  <c r="T74" i="151"/>
  <c r="N74" i="151"/>
  <c r="Z81" i="151" s="1"/>
  <c r="T71" i="151"/>
  <c r="N71" i="151"/>
  <c r="K81" i="151" s="1"/>
  <c r="G71" i="151"/>
  <c r="T68" i="151"/>
  <c r="N68" i="151"/>
  <c r="Z79" i="151" s="1"/>
  <c r="T65" i="151"/>
  <c r="L79" i="151" s="1"/>
  <c r="G83" i="151" s="1"/>
  <c r="N65" i="151"/>
  <c r="K79" i="151" s="1"/>
  <c r="G65" i="151"/>
  <c r="T62" i="151"/>
  <c r="Y79" i="151" s="1"/>
  <c r="V81" i="151" s="1"/>
  <c r="N62" i="151"/>
  <c r="X79" i="151" s="1"/>
  <c r="T59" i="151"/>
  <c r="J79" i="151" s="1"/>
  <c r="G81" i="151" s="1"/>
  <c r="N59" i="151"/>
  <c r="I79" i="151" s="1"/>
  <c r="G59" i="151"/>
  <c r="U62" i="151"/>
  <c r="U71" i="151"/>
  <c r="U59" i="151"/>
  <c r="R38" i="151"/>
  <c r="X34" i="151" s="1"/>
  <c r="L38" i="151"/>
  <c r="I40" i="151" s="1"/>
  <c r="AA36" i="151"/>
  <c r="V40" i="151" s="1"/>
  <c r="R36" i="151"/>
  <c r="V34" i="151" s="1"/>
  <c r="C36" i="151"/>
  <c r="G34" i="151" s="1"/>
  <c r="R34" i="151"/>
  <c r="C34" i="151"/>
  <c r="T31" i="151"/>
  <c r="AA38" i="151" s="1"/>
  <c r="X40" i="151" s="1"/>
  <c r="N31" i="151"/>
  <c r="Z38" i="151" s="1"/>
  <c r="G31" i="151"/>
  <c r="T28" i="151"/>
  <c r="N28" i="151"/>
  <c r="K38" i="151" s="1"/>
  <c r="T25" i="151"/>
  <c r="N25" i="151"/>
  <c r="Z36" i="151" s="1"/>
  <c r="G25" i="151"/>
  <c r="T22" i="151"/>
  <c r="L36" i="151" s="1"/>
  <c r="G40" i="151" s="1"/>
  <c r="N22" i="151"/>
  <c r="K36" i="151" s="1"/>
  <c r="T19" i="151"/>
  <c r="Y36" i="151" s="1"/>
  <c r="V38" i="151" s="1"/>
  <c r="N19" i="151"/>
  <c r="X36" i="151" s="1"/>
  <c r="T16" i="151"/>
  <c r="J36" i="151" s="1"/>
  <c r="G38" i="151" s="1"/>
  <c r="N16" i="151"/>
  <c r="I36" i="151" s="1"/>
  <c r="U31" i="151"/>
  <c r="U19" i="151"/>
  <c r="U28" i="151"/>
  <c r="U16" i="151"/>
  <c r="R77" i="150"/>
  <c r="C77" i="150"/>
  <c r="T74" i="150"/>
  <c r="AA81" i="150" s="1"/>
  <c r="X83" i="150" s="1"/>
  <c r="N74" i="150"/>
  <c r="Z81" i="150" s="1"/>
  <c r="T71" i="150"/>
  <c r="L81" i="150" s="1"/>
  <c r="I83" i="150" s="1"/>
  <c r="N71" i="150"/>
  <c r="K81" i="150" s="1"/>
  <c r="T68" i="150"/>
  <c r="AA79" i="150" s="1"/>
  <c r="V83" i="150" s="1"/>
  <c r="N68" i="150"/>
  <c r="Z79" i="150" s="1"/>
  <c r="T65" i="150"/>
  <c r="L79" i="150" s="1"/>
  <c r="G83" i="150" s="1"/>
  <c r="N65" i="150"/>
  <c r="K79" i="150" s="1"/>
  <c r="T62" i="150"/>
  <c r="Y79" i="150" s="1"/>
  <c r="V81" i="150" s="1"/>
  <c r="N62" i="150"/>
  <c r="X79" i="150" s="1"/>
  <c r="T59" i="150"/>
  <c r="J79" i="150" s="1"/>
  <c r="G81" i="150" s="1"/>
  <c r="N59" i="150"/>
  <c r="I79" i="150" s="1"/>
  <c r="R79" i="150"/>
  <c r="V77" i="150" s="1"/>
  <c r="C83" i="150"/>
  <c r="K77" i="150" s="1"/>
  <c r="U59" i="150"/>
  <c r="C79" i="150"/>
  <c r="G77" i="150" s="1"/>
  <c r="R34" i="150"/>
  <c r="C34" i="150"/>
  <c r="T31" i="150"/>
  <c r="AA38" i="150" s="1"/>
  <c r="X40" i="150" s="1"/>
  <c r="N31" i="150"/>
  <c r="Z38" i="150" s="1"/>
  <c r="T28" i="150"/>
  <c r="L38" i="150" s="1"/>
  <c r="I40" i="150" s="1"/>
  <c r="N28" i="150"/>
  <c r="K38" i="150" s="1"/>
  <c r="T25" i="150"/>
  <c r="AA36" i="150" s="1"/>
  <c r="V40" i="150" s="1"/>
  <c r="N25" i="150"/>
  <c r="Z36" i="150" s="1"/>
  <c r="T22" i="150"/>
  <c r="L36" i="150" s="1"/>
  <c r="G40" i="150" s="1"/>
  <c r="N22" i="150"/>
  <c r="K36" i="150" s="1"/>
  <c r="T19" i="150"/>
  <c r="Y36" i="150" s="1"/>
  <c r="V38" i="150" s="1"/>
  <c r="N19" i="150"/>
  <c r="X36" i="150" s="1"/>
  <c r="T16" i="150"/>
  <c r="J36" i="150" s="1"/>
  <c r="G38" i="150" s="1"/>
  <c r="N16" i="150"/>
  <c r="I36" i="150" s="1"/>
  <c r="U74" i="146"/>
  <c r="R81" i="146"/>
  <c r="X77" i="146" s="1"/>
  <c r="U71" i="146"/>
  <c r="G71" i="146"/>
  <c r="G59" i="146"/>
  <c r="R40" i="146"/>
  <c r="Z34" i="146" s="1"/>
  <c r="U19" i="146"/>
  <c r="G16" i="146"/>
  <c r="R83" i="149"/>
  <c r="Z77" i="149" s="1"/>
  <c r="AA81" i="149"/>
  <c r="X83" i="149" s="1"/>
  <c r="R81" i="149"/>
  <c r="X77" i="149" s="1"/>
  <c r="L81" i="149"/>
  <c r="I83" i="149" s="1"/>
  <c r="C81" i="149"/>
  <c r="I77" i="149" s="1"/>
  <c r="R79" i="149"/>
  <c r="V77" i="149" s="1"/>
  <c r="R77" i="149"/>
  <c r="C77" i="149"/>
  <c r="T74" i="149"/>
  <c r="N74" i="149"/>
  <c r="Z81" i="149" s="1"/>
  <c r="G74" i="149"/>
  <c r="T71" i="149"/>
  <c r="N71" i="149"/>
  <c r="K81" i="149" s="1"/>
  <c r="G71" i="149"/>
  <c r="T68" i="149"/>
  <c r="AA79" i="149" s="1"/>
  <c r="V83" i="149" s="1"/>
  <c r="N68" i="149"/>
  <c r="Z79" i="149" s="1"/>
  <c r="G68" i="149"/>
  <c r="T65" i="149"/>
  <c r="L79" i="149" s="1"/>
  <c r="G83" i="149" s="1"/>
  <c r="N65" i="149"/>
  <c r="K79" i="149" s="1"/>
  <c r="T62" i="149"/>
  <c r="Y79" i="149" s="1"/>
  <c r="V81" i="149" s="1"/>
  <c r="N62" i="149"/>
  <c r="X79" i="149" s="1"/>
  <c r="G62" i="149"/>
  <c r="T59" i="149"/>
  <c r="J79" i="149" s="1"/>
  <c r="G81" i="149" s="1"/>
  <c r="N59" i="149"/>
  <c r="I79" i="149" s="1"/>
  <c r="G59" i="149"/>
  <c r="U74" i="149"/>
  <c r="U62" i="149"/>
  <c r="U71" i="149"/>
  <c r="U59" i="149"/>
  <c r="AA38" i="149"/>
  <c r="X40" i="149" s="1"/>
  <c r="R36" i="149"/>
  <c r="V34" i="149" s="1"/>
  <c r="L36" i="149"/>
  <c r="G40" i="149" s="1"/>
  <c r="C36" i="149"/>
  <c r="G34" i="149" s="1"/>
  <c r="R34" i="149"/>
  <c r="C34" i="149"/>
  <c r="T31" i="149"/>
  <c r="N31" i="149"/>
  <c r="Z38" i="149" s="1"/>
  <c r="T28" i="149"/>
  <c r="L38" i="149" s="1"/>
  <c r="I40" i="149" s="1"/>
  <c r="N28" i="149"/>
  <c r="K38" i="149" s="1"/>
  <c r="T25" i="149"/>
  <c r="AA36" i="149" s="1"/>
  <c r="V40" i="149" s="1"/>
  <c r="N25" i="149"/>
  <c r="Z36" i="149" s="1"/>
  <c r="G25" i="149"/>
  <c r="T22" i="149"/>
  <c r="N22" i="149"/>
  <c r="K36" i="149" s="1"/>
  <c r="T19" i="149"/>
  <c r="Y36" i="149" s="1"/>
  <c r="V38" i="149" s="1"/>
  <c r="N19" i="149"/>
  <c r="X36" i="149" s="1"/>
  <c r="T16" i="149"/>
  <c r="J36" i="149" s="1"/>
  <c r="G38" i="149" s="1"/>
  <c r="N16" i="149"/>
  <c r="I36" i="149" s="1"/>
  <c r="G16" i="149"/>
  <c r="U31" i="149"/>
  <c r="U19" i="149"/>
  <c r="R83" i="148"/>
  <c r="Z77" i="148" s="1"/>
  <c r="AA81" i="148"/>
  <c r="X83" i="148" s="1"/>
  <c r="R81" i="148"/>
  <c r="X77" i="148" s="1"/>
  <c r="L81" i="148"/>
  <c r="I83" i="148" s="1"/>
  <c r="AA79" i="148"/>
  <c r="V83" i="148" s="1"/>
  <c r="R79" i="148"/>
  <c r="V77" i="148" s="1"/>
  <c r="L79" i="148"/>
  <c r="G83" i="148" s="1"/>
  <c r="C79" i="148"/>
  <c r="G77" i="148" s="1"/>
  <c r="R77" i="148"/>
  <c r="C77" i="148"/>
  <c r="T74" i="148"/>
  <c r="N74" i="148"/>
  <c r="Z81" i="148" s="1"/>
  <c r="G74" i="148"/>
  <c r="T71" i="148"/>
  <c r="N71" i="148"/>
  <c r="K81" i="148" s="1"/>
  <c r="T68" i="148"/>
  <c r="N68" i="148"/>
  <c r="Z79" i="148" s="1"/>
  <c r="G68" i="148"/>
  <c r="T65" i="148"/>
  <c r="N65" i="148"/>
  <c r="K79" i="148" s="1"/>
  <c r="G65" i="148"/>
  <c r="T62" i="148"/>
  <c r="Y79" i="148" s="1"/>
  <c r="V81" i="148" s="1"/>
  <c r="N62" i="148"/>
  <c r="X79" i="148" s="1"/>
  <c r="G62" i="148"/>
  <c r="T59" i="148"/>
  <c r="J79" i="148" s="1"/>
  <c r="G81" i="148" s="1"/>
  <c r="N59" i="148"/>
  <c r="I79" i="148" s="1"/>
  <c r="U74" i="148"/>
  <c r="U62" i="148"/>
  <c r="U71" i="148"/>
  <c r="U59" i="148"/>
  <c r="R40" i="148"/>
  <c r="Z34" i="148" s="1"/>
  <c r="C38" i="148"/>
  <c r="I34" i="148" s="1"/>
  <c r="C36" i="148"/>
  <c r="G34" i="148" s="1"/>
  <c r="R34" i="148"/>
  <c r="C34" i="148"/>
  <c r="T31" i="148"/>
  <c r="AA38" i="148" s="1"/>
  <c r="X40" i="148" s="1"/>
  <c r="N31" i="148"/>
  <c r="Z38" i="148" s="1"/>
  <c r="G31" i="148"/>
  <c r="T28" i="148"/>
  <c r="L38" i="148" s="1"/>
  <c r="I40" i="148" s="1"/>
  <c r="N28" i="148"/>
  <c r="K38" i="148" s="1"/>
  <c r="G28" i="148"/>
  <c r="T25" i="148"/>
  <c r="AA36" i="148" s="1"/>
  <c r="V40" i="148" s="1"/>
  <c r="N25" i="148"/>
  <c r="Z36" i="148" s="1"/>
  <c r="T22" i="148"/>
  <c r="L36" i="148" s="1"/>
  <c r="G40" i="148" s="1"/>
  <c r="N22" i="148"/>
  <c r="K36" i="148" s="1"/>
  <c r="G22" i="148"/>
  <c r="T19" i="148"/>
  <c r="Y36" i="148" s="1"/>
  <c r="V38" i="148" s="1"/>
  <c r="N19" i="148"/>
  <c r="X36" i="148" s="1"/>
  <c r="G19" i="148"/>
  <c r="T16" i="148"/>
  <c r="J36" i="148" s="1"/>
  <c r="G38" i="148" s="1"/>
  <c r="N16" i="148"/>
  <c r="I36" i="148" s="1"/>
  <c r="G16" i="148"/>
  <c r="U28" i="148"/>
  <c r="U16" i="148"/>
  <c r="R83" i="145"/>
  <c r="Z77" i="145" s="1"/>
  <c r="G74" i="145"/>
  <c r="R79" i="145"/>
  <c r="V77" i="145" s="1"/>
  <c r="U71" i="145"/>
  <c r="G31" i="145"/>
  <c r="R36" i="145"/>
  <c r="V34" i="145" s="1"/>
  <c r="U28" i="145"/>
  <c r="G28" i="145"/>
  <c r="G22" i="145"/>
  <c r="R83" i="144"/>
  <c r="Z77" i="144" s="1"/>
  <c r="G74" i="144"/>
  <c r="G62" i="144"/>
  <c r="U31" i="144"/>
  <c r="G31" i="144"/>
  <c r="G25" i="144"/>
  <c r="U28" i="144"/>
  <c r="G28" i="144"/>
  <c r="G22" i="144"/>
  <c r="G62" i="143"/>
  <c r="C79" i="143"/>
  <c r="G77" i="143" s="1"/>
  <c r="R40" i="143"/>
  <c r="Z34" i="143" s="1"/>
  <c r="U19" i="143"/>
  <c r="R36" i="143"/>
  <c r="V34" i="143" s="1"/>
  <c r="U28" i="143"/>
  <c r="C38" i="143"/>
  <c r="I34" i="143" s="1"/>
  <c r="C81" i="142"/>
  <c r="I77" i="142" s="1"/>
  <c r="G59" i="142"/>
  <c r="U31" i="142"/>
  <c r="U19" i="142"/>
  <c r="R36" i="142"/>
  <c r="V34" i="142" s="1"/>
  <c r="G16" i="142"/>
  <c r="R79" i="141"/>
  <c r="V77" i="141" s="1"/>
  <c r="U71" i="141"/>
  <c r="U59" i="141"/>
  <c r="G59" i="141"/>
  <c r="R40" i="141"/>
  <c r="Z34" i="141" s="1"/>
  <c r="AA81" i="146"/>
  <c r="X83" i="146" s="1"/>
  <c r="L81" i="146"/>
  <c r="I83" i="146" s="1"/>
  <c r="AA79" i="146"/>
  <c r="V83" i="146" s="1"/>
  <c r="R79" i="146"/>
  <c r="V77" i="146" s="1"/>
  <c r="R77" i="146"/>
  <c r="C77" i="146"/>
  <c r="T74" i="146"/>
  <c r="N74" i="146"/>
  <c r="Z81" i="146" s="1"/>
  <c r="T71" i="146"/>
  <c r="N71" i="146"/>
  <c r="K81" i="146" s="1"/>
  <c r="T68" i="146"/>
  <c r="N68" i="146"/>
  <c r="Z79" i="146" s="1"/>
  <c r="G68" i="146"/>
  <c r="T65" i="146"/>
  <c r="L79" i="146" s="1"/>
  <c r="G83" i="146" s="1"/>
  <c r="N65" i="146"/>
  <c r="K79" i="146" s="1"/>
  <c r="G65" i="146"/>
  <c r="T62" i="146"/>
  <c r="Y79" i="146" s="1"/>
  <c r="V81" i="146" s="1"/>
  <c r="N62" i="146"/>
  <c r="X79" i="146" s="1"/>
  <c r="G62" i="146"/>
  <c r="T59" i="146"/>
  <c r="J79" i="146" s="1"/>
  <c r="G81" i="146" s="1"/>
  <c r="N59" i="146"/>
  <c r="I79" i="146" s="1"/>
  <c r="U62" i="146"/>
  <c r="AA38" i="146"/>
  <c r="X40" i="146" s="1"/>
  <c r="L38" i="146"/>
  <c r="I40" i="146" s="1"/>
  <c r="C38" i="146"/>
  <c r="I34" i="146" s="1"/>
  <c r="AA36" i="146"/>
  <c r="V40" i="146" s="1"/>
  <c r="R36" i="146"/>
  <c r="V34" i="146" s="1"/>
  <c r="L36" i="146"/>
  <c r="G40" i="146" s="1"/>
  <c r="C36" i="146"/>
  <c r="G34" i="146" s="1"/>
  <c r="R34" i="146"/>
  <c r="C34" i="146"/>
  <c r="T31" i="146"/>
  <c r="N31" i="146"/>
  <c r="Z38" i="146" s="1"/>
  <c r="T28" i="146"/>
  <c r="N28" i="146"/>
  <c r="K38" i="146" s="1"/>
  <c r="G28" i="146"/>
  <c r="T25" i="146"/>
  <c r="N25" i="146"/>
  <c r="Z36" i="146" s="1"/>
  <c r="G25" i="146"/>
  <c r="T22" i="146"/>
  <c r="N22" i="146"/>
  <c r="K36" i="146" s="1"/>
  <c r="G22" i="146"/>
  <c r="T19" i="146"/>
  <c r="Y36" i="146" s="1"/>
  <c r="V38" i="146" s="1"/>
  <c r="N19" i="146"/>
  <c r="X36" i="146" s="1"/>
  <c r="G19" i="146"/>
  <c r="T16" i="146"/>
  <c r="J36" i="146" s="1"/>
  <c r="G38" i="146" s="1"/>
  <c r="N16" i="146"/>
  <c r="I36" i="146" s="1"/>
  <c r="U31" i="146"/>
  <c r="U28" i="146"/>
  <c r="U16" i="146"/>
  <c r="AA81" i="145"/>
  <c r="X83" i="145" s="1"/>
  <c r="C81" i="145"/>
  <c r="I77" i="145" s="1"/>
  <c r="AA79" i="145"/>
  <c r="V83" i="145" s="1"/>
  <c r="L79" i="145"/>
  <c r="G83" i="145" s="1"/>
  <c r="C79" i="145"/>
  <c r="G77" i="145" s="1"/>
  <c r="R77" i="145"/>
  <c r="C77" i="145"/>
  <c r="T74" i="145"/>
  <c r="N74" i="145"/>
  <c r="Z81" i="145" s="1"/>
  <c r="T71" i="145"/>
  <c r="L81" i="145" s="1"/>
  <c r="I83" i="145" s="1"/>
  <c r="N71" i="145"/>
  <c r="K81" i="145" s="1"/>
  <c r="G71" i="145"/>
  <c r="T68" i="145"/>
  <c r="N68" i="145"/>
  <c r="Z79" i="145" s="1"/>
  <c r="T65" i="145"/>
  <c r="N65" i="145"/>
  <c r="K79" i="145" s="1"/>
  <c r="G65" i="145"/>
  <c r="T62" i="145"/>
  <c r="Y79" i="145" s="1"/>
  <c r="V81" i="145" s="1"/>
  <c r="N62" i="145"/>
  <c r="X79" i="145" s="1"/>
  <c r="T59" i="145"/>
  <c r="J79" i="145" s="1"/>
  <c r="G81" i="145" s="1"/>
  <c r="N59" i="145"/>
  <c r="I79" i="145" s="1"/>
  <c r="G59" i="145"/>
  <c r="U59" i="145"/>
  <c r="R40" i="145"/>
  <c r="Z34" i="145" s="1"/>
  <c r="L36" i="145"/>
  <c r="G40" i="145" s="1"/>
  <c r="R34" i="145"/>
  <c r="C34" i="145"/>
  <c r="T31" i="145"/>
  <c r="AA38" i="145" s="1"/>
  <c r="X40" i="145" s="1"/>
  <c r="N31" i="145"/>
  <c r="Z38" i="145" s="1"/>
  <c r="T28" i="145"/>
  <c r="L38" i="145" s="1"/>
  <c r="I40" i="145" s="1"/>
  <c r="N28" i="145"/>
  <c r="K38" i="145" s="1"/>
  <c r="T25" i="145"/>
  <c r="AA36" i="145" s="1"/>
  <c r="V40" i="145" s="1"/>
  <c r="N25" i="145"/>
  <c r="Z36" i="145" s="1"/>
  <c r="T22" i="145"/>
  <c r="N22" i="145"/>
  <c r="K36" i="145" s="1"/>
  <c r="T19" i="145"/>
  <c r="Y36" i="145" s="1"/>
  <c r="V38" i="145" s="1"/>
  <c r="N19" i="145"/>
  <c r="X36" i="145" s="1"/>
  <c r="G19" i="145"/>
  <c r="T16" i="145"/>
  <c r="J36" i="145" s="1"/>
  <c r="G38" i="145" s="1"/>
  <c r="N16" i="145"/>
  <c r="I36" i="145" s="1"/>
  <c r="U31" i="145"/>
  <c r="U19" i="145"/>
  <c r="C81" i="144"/>
  <c r="I77" i="144" s="1"/>
  <c r="AA79" i="144"/>
  <c r="V83" i="144" s="1"/>
  <c r="L79" i="144"/>
  <c r="G83" i="144" s="1"/>
  <c r="C79" i="144"/>
  <c r="G77" i="144" s="1"/>
  <c r="R77" i="144"/>
  <c r="C77" i="144"/>
  <c r="T74" i="144"/>
  <c r="AA81" i="144" s="1"/>
  <c r="X83" i="144" s="1"/>
  <c r="N74" i="144"/>
  <c r="Z81" i="144" s="1"/>
  <c r="T71" i="144"/>
  <c r="L81" i="144" s="1"/>
  <c r="I83" i="144" s="1"/>
  <c r="N71" i="144"/>
  <c r="K81" i="144" s="1"/>
  <c r="G71" i="144"/>
  <c r="T68" i="144"/>
  <c r="N68" i="144"/>
  <c r="Z79" i="144" s="1"/>
  <c r="T65" i="144"/>
  <c r="N65" i="144"/>
  <c r="K79" i="144" s="1"/>
  <c r="G65" i="144"/>
  <c r="T62" i="144"/>
  <c r="Y79" i="144" s="1"/>
  <c r="V81" i="144" s="1"/>
  <c r="N62" i="144"/>
  <c r="X79" i="144" s="1"/>
  <c r="T59" i="144"/>
  <c r="J79" i="144" s="1"/>
  <c r="G81" i="144" s="1"/>
  <c r="N59" i="144"/>
  <c r="I79" i="144" s="1"/>
  <c r="G59" i="144"/>
  <c r="U71" i="144"/>
  <c r="U59" i="144"/>
  <c r="AA38" i="144"/>
  <c r="X40" i="144" s="1"/>
  <c r="L38" i="144"/>
  <c r="I40" i="144" s="1"/>
  <c r="AA36" i="144"/>
  <c r="V40" i="144" s="1"/>
  <c r="R34" i="144"/>
  <c r="C34" i="144"/>
  <c r="T31" i="144"/>
  <c r="N31" i="144"/>
  <c r="Z38" i="144" s="1"/>
  <c r="T28" i="144"/>
  <c r="N28" i="144"/>
  <c r="K38" i="144" s="1"/>
  <c r="T25" i="144"/>
  <c r="N25" i="144"/>
  <c r="Z36" i="144" s="1"/>
  <c r="T22" i="144"/>
  <c r="L36" i="144" s="1"/>
  <c r="G40" i="144" s="1"/>
  <c r="N22" i="144"/>
  <c r="K36" i="144" s="1"/>
  <c r="T19" i="144"/>
  <c r="Y36" i="144" s="1"/>
  <c r="V38" i="144" s="1"/>
  <c r="N19" i="144"/>
  <c r="X36" i="144" s="1"/>
  <c r="G19" i="144"/>
  <c r="T16" i="144"/>
  <c r="J36" i="144" s="1"/>
  <c r="G38" i="144" s="1"/>
  <c r="N16" i="144"/>
  <c r="I36" i="144" s="1"/>
  <c r="R83" i="143"/>
  <c r="Z77" i="143" s="1"/>
  <c r="AA81" i="143"/>
  <c r="X83" i="143" s="1"/>
  <c r="R81" i="143"/>
  <c r="X77" i="143" s="1"/>
  <c r="L81" i="143"/>
  <c r="I83" i="143" s="1"/>
  <c r="C81" i="143"/>
  <c r="I77" i="143" s="1"/>
  <c r="L79" i="143"/>
  <c r="G83" i="143" s="1"/>
  <c r="R77" i="143"/>
  <c r="C77" i="143"/>
  <c r="T74" i="143"/>
  <c r="N74" i="143"/>
  <c r="Z81" i="143" s="1"/>
  <c r="G74" i="143"/>
  <c r="T71" i="143"/>
  <c r="N71" i="143"/>
  <c r="K81" i="143" s="1"/>
  <c r="G71" i="143"/>
  <c r="T68" i="143"/>
  <c r="AA79" i="143" s="1"/>
  <c r="V83" i="143" s="1"/>
  <c r="N68" i="143"/>
  <c r="Z79" i="143" s="1"/>
  <c r="T65" i="143"/>
  <c r="N65" i="143"/>
  <c r="K79" i="143" s="1"/>
  <c r="T62" i="143"/>
  <c r="Y79" i="143" s="1"/>
  <c r="V81" i="143" s="1"/>
  <c r="N62" i="143"/>
  <c r="X79" i="143" s="1"/>
  <c r="T59" i="143"/>
  <c r="J79" i="143" s="1"/>
  <c r="G81" i="143" s="1"/>
  <c r="N59" i="143"/>
  <c r="I79" i="143" s="1"/>
  <c r="G59" i="143"/>
  <c r="U74" i="143"/>
  <c r="U62" i="143"/>
  <c r="U71" i="143"/>
  <c r="U59" i="143"/>
  <c r="L36" i="143"/>
  <c r="G40" i="143" s="1"/>
  <c r="C36" i="143"/>
  <c r="G34" i="143" s="1"/>
  <c r="R34" i="143"/>
  <c r="C34" i="143"/>
  <c r="T31" i="143"/>
  <c r="AA38" i="143" s="1"/>
  <c r="X40" i="143" s="1"/>
  <c r="N31" i="143"/>
  <c r="Z38" i="143" s="1"/>
  <c r="T28" i="143"/>
  <c r="L38" i="143" s="1"/>
  <c r="I40" i="143" s="1"/>
  <c r="N28" i="143"/>
  <c r="K38" i="143" s="1"/>
  <c r="T25" i="143"/>
  <c r="AA36" i="143" s="1"/>
  <c r="V40" i="143" s="1"/>
  <c r="N25" i="143"/>
  <c r="Z36" i="143" s="1"/>
  <c r="T22" i="143"/>
  <c r="N22" i="143"/>
  <c r="K36" i="143" s="1"/>
  <c r="G22" i="143"/>
  <c r="T19" i="143"/>
  <c r="Y36" i="143" s="1"/>
  <c r="V38" i="143" s="1"/>
  <c r="N19" i="143"/>
  <c r="X36" i="143" s="1"/>
  <c r="T16" i="143"/>
  <c r="J36" i="143" s="1"/>
  <c r="G38" i="143" s="1"/>
  <c r="N16" i="143"/>
  <c r="I36" i="143" s="1"/>
  <c r="G16" i="143"/>
  <c r="R83" i="142"/>
  <c r="Z77" i="142" s="1"/>
  <c r="R81" i="142"/>
  <c r="X77" i="142" s="1"/>
  <c r="L81" i="142"/>
  <c r="I83" i="142" s="1"/>
  <c r="R79" i="142"/>
  <c r="V77" i="142" s="1"/>
  <c r="C79" i="142"/>
  <c r="G77" i="142" s="1"/>
  <c r="R77" i="142"/>
  <c r="C77" i="142"/>
  <c r="T74" i="142"/>
  <c r="AA81" i="142" s="1"/>
  <c r="X83" i="142" s="1"/>
  <c r="N74" i="142"/>
  <c r="Z81" i="142" s="1"/>
  <c r="G74" i="142"/>
  <c r="T71" i="142"/>
  <c r="N71" i="142"/>
  <c r="K81" i="142" s="1"/>
  <c r="T68" i="142"/>
  <c r="AA79" i="142" s="1"/>
  <c r="V83" i="142" s="1"/>
  <c r="N68" i="142"/>
  <c r="Z79" i="142" s="1"/>
  <c r="G68" i="142"/>
  <c r="T65" i="142"/>
  <c r="L79" i="142" s="1"/>
  <c r="G83" i="142" s="1"/>
  <c r="N65" i="142"/>
  <c r="K79" i="142" s="1"/>
  <c r="G65" i="142"/>
  <c r="T62" i="142"/>
  <c r="Y79" i="142" s="1"/>
  <c r="V81" i="142" s="1"/>
  <c r="N62" i="142"/>
  <c r="X79" i="142" s="1"/>
  <c r="G62" i="142"/>
  <c r="T59" i="142"/>
  <c r="J79" i="142" s="1"/>
  <c r="G81" i="142" s="1"/>
  <c r="N59" i="142"/>
  <c r="I79" i="142" s="1"/>
  <c r="U74" i="142"/>
  <c r="U62" i="142"/>
  <c r="U71" i="142"/>
  <c r="U59" i="142"/>
  <c r="R40" i="142"/>
  <c r="Z34" i="142" s="1"/>
  <c r="AA38" i="142"/>
  <c r="X40" i="142" s="1"/>
  <c r="R38" i="142"/>
  <c r="X34" i="142" s="1"/>
  <c r="L38" i="142"/>
  <c r="I40" i="142" s="1"/>
  <c r="C38" i="142"/>
  <c r="I34" i="142" s="1"/>
  <c r="L36" i="142"/>
  <c r="G40" i="142" s="1"/>
  <c r="C36" i="142"/>
  <c r="G34" i="142" s="1"/>
  <c r="R34" i="142"/>
  <c r="C34" i="142"/>
  <c r="T31" i="142"/>
  <c r="N31" i="142"/>
  <c r="Z38" i="142" s="1"/>
  <c r="G31" i="142"/>
  <c r="T28" i="142"/>
  <c r="N28" i="142"/>
  <c r="K38" i="142" s="1"/>
  <c r="G28" i="142"/>
  <c r="T25" i="142"/>
  <c r="AA36" i="142" s="1"/>
  <c r="V40" i="142" s="1"/>
  <c r="N25" i="142"/>
  <c r="Z36" i="142" s="1"/>
  <c r="T22" i="142"/>
  <c r="N22" i="142"/>
  <c r="K36" i="142" s="1"/>
  <c r="G22" i="142"/>
  <c r="T19" i="142"/>
  <c r="Y36" i="142" s="1"/>
  <c r="V38" i="142" s="1"/>
  <c r="N19" i="142"/>
  <c r="X36" i="142" s="1"/>
  <c r="T16" i="142"/>
  <c r="J36" i="142" s="1"/>
  <c r="G38" i="142" s="1"/>
  <c r="N16" i="142"/>
  <c r="I36" i="142" s="1"/>
  <c r="U28" i="142"/>
  <c r="U16" i="142"/>
  <c r="R83" i="141"/>
  <c r="Z77" i="141" s="1"/>
  <c r="R81" i="141"/>
  <c r="X77" i="141" s="1"/>
  <c r="C81" i="141"/>
  <c r="I77" i="141" s="1"/>
  <c r="AA79" i="141"/>
  <c r="V83" i="141" s="1"/>
  <c r="L79" i="141"/>
  <c r="G83" i="141" s="1"/>
  <c r="R77" i="141"/>
  <c r="C77" i="141"/>
  <c r="T74" i="141"/>
  <c r="AA81" i="141" s="1"/>
  <c r="X83" i="141" s="1"/>
  <c r="N74" i="141"/>
  <c r="Z81" i="141" s="1"/>
  <c r="G74" i="141"/>
  <c r="T71" i="141"/>
  <c r="L81" i="141" s="1"/>
  <c r="I83" i="141" s="1"/>
  <c r="N71" i="141"/>
  <c r="K81" i="141" s="1"/>
  <c r="G71" i="141"/>
  <c r="T68" i="141"/>
  <c r="N68" i="141"/>
  <c r="Z79" i="141" s="1"/>
  <c r="T65" i="141"/>
  <c r="N65" i="141"/>
  <c r="K79" i="141" s="1"/>
  <c r="U62" i="141"/>
  <c r="T62" i="141"/>
  <c r="Y79" i="141" s="1"/>
  <c r="V81" i="141" s="1"/>
  <c r="N62" i="141"/>
  <c r="X79" i="141" s="1"/>
  <c r="G62" i="141"/>
  <c r="T59" i="141"/>
  <c r="J79" i="141" s="1"/>
  <c r="G81" i="141" s="1"/>
  <c r="N59" i="141"/>
  <c r="I79" i="141" s="1"/>
  <c r="U74" i="141"/>
  <c r="AA38" i="141"/>
  <c r="X40" i="141" s="1"/>
  <c r="R38" i="141"/>
  <c r="X34" i="141" s="1"/>
  <c r="L38" i="141"/>
  <c r="I40" i="141" s="1"/>
  <c r="C38" i="141"/>
  <c r="I34" i="141" s="1"/>
  <c r="R36" i="141"/>
  <c r="V34" i="141" s="1"/>
  <c r="L36" i="141"/>
  <c r="G40" i="141" s="1"/>
  <c r="C36" i="141"/>
  <c r="G34" i="141" s="1"/>
  <c r="R34" i="141"/>
  <c r="C34" i="141"/>
  <c r="T31" i="141"/>
  <c r="N31" i="141"/>
  <c r="Z38" i="141" s="1"/>
  <c r="G31" i="141"/>
  <c r="T28" i="141"/>
  <c r="N28" i="141"/>
  <c r="K38" i="141" s="1"/>
  <c r="G28" i="141"/>
  <c r="T25" i="141"/>
  <c r="AA36" i="141" s="1"/>
  <c r="V40" i="141" s="1"/>
  <c r="N25" i="141"/>
  <c r="Z36" i="141" s="1"/>
  <c r="G25" i="141"/>
  <c r="T22" i="141"/>
  <c r="N22" i="141"/>
  <c r="K36" i="141" s="1"/>
  <c r="G22" i="141"/>
  <c r="U19" i="141"/>
  <c r="T19" i="141"/>
  <c r="Y36" i="141" s="1"/>
  <c r="V38" i="141" s="1"/>
  <c r="N19" i="141"/>
  <c r="X36" i="141" s="1"/>
  <c r="G19" i="141"/>
  <c r="T16" i="141"/>
  <c r="J36" i="141" s="1"/>
  <c r="G38" i="141" s="1"/>
  <c r="N16" i="141"/>
  <c r="I36" i="141" s="1"/>
  <c r="G16" i="141"/>
  <c r="U28" i="141"/>
  <c r="U16" i="141"/>
  <c r="U16" i="149" l="1"/>
  <c r="U31" i="141"/>
  <c r="G68" i="145"/>
  <c r="U62" i="144"/>
  <c r="R81" i="144"/>
  <c r="X77" i="144" s="1"/>
  <c r="G28" i="149"/>
  <c r="U31" i="143"/>
  <c r="R36" i="144"/>
  <c r="V34" i="144" s="1"/>
  <c r="C38" i="151"/>
  <c r="I34" i="151" s="1"/>
  <c r="G74" i="151"/>
  <c r="G28" i="143"/>
  <c r="U59" i="146"/>
  <c r="R38" i="149"/>
  <c r="X34" i="149" s="1"/>
  <c r="G65" i="141"/>
  <c r="G25" i="142"/>
  <c r="U16" i="144"/>
  <c r="C38" i="144"/>
  <c r="I34" i="144" s="1"/>
  <c r="U16" i="145"/>
  <c r="G25" i="145"/>
  <c r="U19" i="148"/>
  <c r="R36" i="148"/>
  <c r="V34" i="148" s="1"/>
  <c r="G71" i="148"/>
  <c r="C40" i="150"/>
  <c r="K34" i="150" s="1"/>
  <c r="G19" i="142"/>
  <c r="U62" i="145"/>
  <c r="C79" i="146"/>
  <c r="G77" i="146" s="1"/>
  <c r="C36" i="145"/>
  <c r="G34" i="145" s="1"/>
  <c r="U22" i="150"/>
  <c r="G71" i="142"/>
  <c r="R38" i="143"/>
  <c r="X34" i="143" s="1"/>
  <c r="G62" i="145"/>
  <c r="C81" i="146"/>
  <c r="I77" i="146" s="1"/>
  <c r="G65" i="149"/>
  <c r="R38" i="146"/>
  <c r="X34" i="146" s="1"/>
  <c r="G25" i="143"/>
  <c r="G31" i="146"/>
  <c r="G16" i="151"/>
  <c r="R81" i="145"/>
  <c r="X77" i="145" s="1"/>
  <c r="C79" i="141"/>
  <c r="G77" i="141" s="1"/>
  <c r="G19" i="143"/>
  <c r="G31" i="143"/>
  <c r="G65" i="143"/>
  <c r="U19" i="144"/>
  <c r="R38" i="144"/>
  <c r="X34" i="144" s="1"/>
  <c r="C38" i="145"/>
  <c r="I34" i="145" s="1"/>
  <c r="U16" i="143"/>
  <c r="G62" i="151"/>
  <c r="R83" i="151"/>
  <c r="Z77" i="151" s="1"/>
  <c r="G68" i="141"/>
  <c r="U74" i="144"/>
  <c r="R40" i="144"/>
  <c r="Z34" i="144" s="1"/>
  <c r="G16" i="145"/>
  <c r="U65" i="150"/>
  <c r="O83" i="151"/>
  <c r="O38" i="151"/>
  <c r="G39" i="151"/>
  <c r="Z37" i="151"/>
  <c r="W40" i="151"/>
  <c r="AD81" i="151"/>
  <c r="K82" i="151"/>
  <c r="J83" i="151"/>
  <c r="I84" i="151" s="1"/>
  <c r="H40" i="151"/>
  <c r="G41" i="151" s="1"/>
  <c r="M40" i="151" s="1"/>
  <c r="K37" i="151"/>
  <c r="AD40" i="151"/>
  <c r="V41" i="151"/>
  <c r="O81" i="151"/>
  <c r="Z80" i="151"/>
  <c r="W83" i="151"/>
  <c r="V84" i="151" s="1"/>
  <c r="AD36" i="151"/>
  <c r="AC36" i="151" s="1"/>
  <c r="W38" i="151"/>
  <c r="X37" i="151"/>
  <c r="AB36" i="151" s="1"/>
  <c r="Z39" i="151"/>
  <c r="Y40" i="151"/>
  <c r="X41" i="151" s="1"/>
  <c r="K80" i="151"/>
  <c r="H83" i="151"/>
  <c r="G84" i="151" s="1"/>
  <c r="M83" i="151" s="1"/>
  <c r="AD83" i="151"/>
  <c r="O79" i="151"/>
  <c r="N79" i="151" s="1"/>
  <c r="I80" i="151"/>
  <c r="M79" i="151" s="1"/>
  <c r="H81" i="151"/>
  <c r="G82" i="151" s="1"/>
  <c r="M81" i="151" s="1"/>
  <c r="O36" i="151"/>
  <c r="N36" i="151" s="1"/>
  <c r="H38" i="151"/>
  <c r="I37" i="151"/>
  <c r="M36" i="151" s="1"/>
  <c r="AD38" i="151"/>
  <c r="AC38" i="151" s="1"/>
  <c r="V39" i="151"/>
  <c r="J40" i="151"/>
  <c r="K39" i="151"/>
  <c r="O40" i="151"/>
  <c r="I41" i="151"/>
  <c r="AD79" i="151"/>
  <c r="AC79" i="151" s="1"/>
  <c r="W81" i="151"/>
  <c r="V82" i="151" s="1"/>
  <c r="AB81" i="151" s="1"/>
  <c r="X80" i="151"/>
  <c r="AB79" i="151" s="1"/>
  <c r="Z82" i="151"/>
  <c r="Y83" i="151"/>
  <c r="X84" i="151" s="1"/>
  <c r="C40" i="151"/>
  <c r="K34" i="151" s="1"/>
  <c r="C83" i="151"/>
  <c r="K77" i="151" s="1"/>
  <c r="U22" i="151"/>
  <c r="U25" i="151"/>
  <c r="U65" i="151"/>
  <c r="U68" i="151"/>
  <c r="H40" i="150"/>
  <c r="K37" i="150"/>
  <c r="Z39" i="150"/>
  <c r="Y40" i="150"/>
  <c r="X41" i="150" s="1"/>
  <c r="O79" i="150"/>
  <c r="N79" i="150" s="1"/>
  <c r="H81" i="150"/>
  <c r="G82" i="150" s="1"/>
  <c r="I80" i="150"/>
  <c r="Z82" i="150"/>
  <c r="Y83" i="150"/>
  <c r="O38" i="150"/>
  <c r="O40" i="150"/>
  <c r="N40" i="150" s="1"/>
  <c r="G41" i="150"/>
  <c r="K39" i="150"/>
  <c r="J40" i="150"/>
  <c r="O81" i="150"/>
  <c r="O83" i="150"/>
  <c r="G84" i="150"/>
  <c r="M83" i="150" s="1"/>
  <c r="K82" i="150"/>
  <c r="J83" i="150"/>
  <c r="X84" i="150"/>
  <c r="O36" i="150"/>
  <c r="N36" i="150" s="1"/>
  <c r="H38" i="150"/>
  <c r="G39" i="150" s="1"/>
  <c r="M38" i="150" s="1"/>
  <c r="I37" i="150"/>
  <c r="M36" i="150" s="1"/>
  <c r="K80" i="150"/>
  <c r="H83" i="150"/>
  <c r="AD36" i="150"/>
  <c r="AC36" i="150" s="1"/>
  <c r="W38" i="150"/>
  <c r="X37" i="150"/>
  <c r="I41" i="150"/>
  <c r="AD79" i="150"/>
  <c r="AC79" i="150" s="1"/>
  <c r="W81" i="150"/>
  <c r="X80" i="150"/>
  <c r="I84" i="150"/>
  <c r="AD40" i="150"/>
  <c r="AD83" i="150"/>
  <c r="AD38" i="150"/>
  <c r="V39" i="150"/>
  <c r="AB38" i="150" s="1"/>
  <c r="Z37" i="150"/>
  <c r="W40" i="150"/>
  <c r="V41" i="150" s="1"/>
  <c r="AD81" i="150"/>
  <c r="V82" i="150"/>
  <c r="Z80" i="150"/>
  <c r="W83" i="150"/>
  <c r="V84" i="150" s="1"/>
  <c r="AB83" i="150" s="1"/>
  <c r="G16" i="150"/>
  <c r="G19" i="150"/>
  <c r="G22" i="150"/>
  <c r="G25" i="150"/>
  <c r="G28" i="150"/>
  <c r="G31" i="150"/>
  <c r="C38" i="150"/>
  <c r="I34" i="150" s="1"/>
  <c r="R38" i="150"/>
  <c r="X34" i="150" s="1"/>
  <c r="R40" i="150"/>
  <c r="Z34" i="150" s="1"/>
  <c r="G59" i="150"/>
  <c r="G62" i="150"/>
  <c r="G65" i="150"/>
  <c r="G68" i="150"/>
  <c r="G71" i="150"/>
  <c r="G74" i="150"/>
  <c r="C81" i="150"/>
  <c r="I77" i="150" s="1"/>
  <c r="R81" i="150"/>
  <c r="X77" i="150" s="1"/>
  <c r="R83" i="150"/>
  <c r="Z77" i="150" s="1"/>
  <c r="U25" i="150"/>
  <c r="U68" i="150"/>
  <c r="R83" i="146"/>
  <c r="Z77" i="146" s="1"/>
  <c r="G74" i="146"/>
  <c r="O38" i="149"/>
  <c r="O79" i="149"/>
  <c r="N79" i="149" s="1"/>
  <c r="H81" i="149"/>
  <c r="I80" i="149"/>
  <c r="AD81" i="149"/>
  <c r="K82" i="149"/>
  <c r="J83" i="149"/>
  <c r="I84" i="149" s="1"/>
  <c r="H40" i="149"/>
  <c r="K37" i="149"/>
  <c r="AD40" i="149"/>
  <c r="O81" i="149"/>
  <c r="N81" i="149" s="1"/>
  <c r="G82" i="149"/>
  <c r="M81" i="149" s="1"/>
  <c r="Z80" i="149"/>
  <c r="W83" i="149"/>
  <c r="V84" i="149" s="1"/>
  <c r="Z37" i="149"/>
  <c r="W40" i="149"/>
  <c r="V41" i="149" s="1"/>
  <c r="AB40" i="149" s="1"/>
  <c r="AD36" i="149"/>
  <c r="AC36" i="149" s="1"/>
  <c r="W38" i="149"/>
  <c r="X37" i="149"/>
  <c r="AB36" i="149" s="1"/>
  <c r="Z39" i="149"/>
  <c r="Y40" i="149"/>
  <c r="X41" i="149" s="1"/>
  <c r="H83" i="149"/>
  <c r="K80" i="149"/>
  <c r="AD83" i="149"/>
  <c r="O83" i="149"/>
  <c r="G84" i="149"/>
  <c r="O36" i="149"/>
  <c r="N36" i="149" s="1"/>
  <c r="H38" i="149"/>
  <c r="G39" i="149" s="1"/>
  <c r="M38" i="149" s="1"/>
  <c r="I37" i="149"/>
  <c r="M36" i="149" s="1"/>
  <c r="AD38" i="149"/>
  <c r="AC38" i="149" s="1"/>
  <c r="V39" i="149"/>
  <c r="K39" i="149"/>
  <c r="J40" i="149"/>
  <c r="I41" i="149" s="1"/>
  <c r="O40" i="149"/>
  <c r="G41" i="149"/>
  <c r="AD79" i="149"/>
  <c r="AC79" i="149" s="1"/>
  <c r="W81" i="149"/>
  <c r="V82" i="149" s="1"/>
  <c r="X80" i="149"/>
  <c r="AB79" i="149" s="1"/>
  <c r="Z82" i="149"/>
  <c r="Y83" i="149"/>
  <c r="X84" i="149" s="1"/>
  <c r="C40" i="149"/>
  <c r="K34" i="149" s="1"/>
  <c r="C83" i="149"/>
  <c r="K77" i="149" s="1"/>
  <c r="U22" i="149"/>
  <c r="U25" i="149"/>
  <c r="U65" i="149"/>
  <c r="U68" i="149"/>
  <c r="O38" i="148"/>
  <c r="Z37" i="148"/>
  <c r="W40" i="148"/>
  <c r="O79" i="148"/>
  <c r="N79" i="148" s="1"/>
  <c r="I80" i="148"/>
  <c r="H81" i="148"/>
  <c r="AD81" i="148"/>
  <c r="K82" i="148"/>
  <c r="J83" i="148"/>
  <c r="I84" i="148" s="1"/>
  <c r="O83" i="148"/>
  <c r="H40" i="148"/>
  <c r="K37" i="148"/>
  <c r="AD40" i="148"/>
  <c r="V41" i="148"/>
  <c r="O81" i="148"/>
  <c r="N81" i="148" s="1"/>
  <c r="G82" i="148"/>
  <c r="M81" i="148" s="1"/>
  <c r="Z80" i="148"/>
  <c r="W83" i="148"/>
  <c r="V84" i="148" s="1"/>
  <c r="AD36" i="148"/>
  <c r="AC36" i="148" s="1"/>
  <c r="W38" i="148"/>
  <c r="X37" i="148"/>
  <c r="AB36" i="148" s="1"/>
  <c r="Z39" i="148"/>
  <c r="Y40" i="148"/>
  <c r="X41" i="148" s="1"/>
  <c r="H83" i="148"/>
  <c r="G84" i="148" s="1"/>
  <c r="K80" i="148"/>
  <c r="AD83" i="148"/>
  <c r="O36" i="148"/>
  <c r="N36" i="148" s="1"/>
  <c r="H38" i="148"/>
  <c r="G39" i="148" s="1"/>
  <c r="M38" i="148" s="1"/>
  <c r="I37" i="148"/>
  <c r="M36" i="148" s="1"/>
  <c r="AD38" i="148"/>
  <c r="AC38" i="148" s="1"/>
  <c r="V39" i="148"/>
  <c r="AB38" i="148" s="1"/>
  <c r="K39" i="148"/>
  <c r="J40" i="148"/>
  <c r="I41" i="148" s="1"/>
  <c r="O40" i="148"/>
  <c r="N40" i="148" s="1"/>
  <c r="G41" i="148"/>
  <c r="AD79" i="148"/>
  <c r="AC79" i="148" s="1"/>
  <c r="W81" i="148"/>
  <c r="V82" i="148" s="1"/>
  <c r="AB81" i="148" s="1"/>
  <c r="X80" i="148"/>
  <c r="AB79" i="148" s="1"/>
  <c r="Z82" i="148"/>
  <c r="Y83" i="148"/>
  <c r="X84" i="148" s="1"/>
  <c r="C40" i="148"/>
  <c r="K34" i="148" s="1"/>
  <c r="C83" i="148"/>
  <c r="K77" i="148" s="1"/>
  <c r="U22" i="148"/>
  <c r="U25" i="148"/>
  <c r="U65" i="148"/>
  <c r="U68" i="148"/>
  <c r="U74" i="145"/>
  <c r="R38" i="145"/>
  <c r="X34" i="145" s="1"/>
  <c r="G68" i="144"/>
  <c r="R79" i="144"/>
  <c r="V77" i="144" s="1"/>
  <c r="G16" i="144"/>
  <c r="C36" i="144"/>
  <c r="G34" i="144" s="1"/>
  <c r="G68" i="143"/>
  <c r="R79" i="143"/>
  <c r="V77" i="143" s="1"/>
  <c r="O38" i="146"/>
  <c r="N38" i="146" s="1"/>
  <c r="G39" i="146"/>
  <c r="M38" i="146" s="1"/>
  <c r="Z37" i="146"/>
  <c r="W40" i="146"/>
  <c r="O79" i="146"/>
  <c r="N79" i="146" s="1"/>
  <c r="I80" i="146"/>
  <c r="H81" i="146"/>
  <c r="AD81" i="146"/>
  <c r="K82" i="146"/>
  <c r="J83" i="146"/>
  <c r="I84" i="146" s="1"/>
  <c r="O83" i="146"/>
  <c r="H40" i="146"/>
  <c r="K37" i="146"/>
  <c r="AD40" i="146"/>
  <c r="V41" i="146"/>
  <c r="O81" i="146"/>
  <c r="N81" i="146" s="1"/>
  <c r="G82" i="146"/>
  <c r="Z80" i="146"/>
  <c r="W83" i="146"/>
  <c r="AD36" i="146"/>
  <c r="AC36" i="146" s="1"/>
  <c r="W38" i="146"/>
  <c r="X37" i="146"/>
  <c r="AB36" i="146" s="1"/>
  <c r="Z39" i="146"/>
  <c r="Y40" i="146"/>
  <c r="X41" i="146" s="1"/>
  <c r="H83" i="146"/>
  <c r="G84" i="146" s="1"/>
  <c r="K80" i="146"/>
  <c r="AD83" i="146"/>
  <c r="V84" i="146"/>
  <c r="X84" i="146"/>
  <c r="O36" i="146"/>
  <c r="N36" i="146" s="1"/>
  <c r="H38" i="146"/>
  <c r="I37" i="146"/>
  <c r="M36" i="146" s="1"/>
  <c r="AD38" i="146"/>
  <c r="AC38" i="146" s="1"/>
  <c r="V39" i="146"/>
  <c r="AB38" i="146" s="1"/>
  <c r="K39" i="146"/>
  <c r="J40" i="146"/>
  <c r="I41" i="146" s="1"/>
  <c r="O40" i="146"/>
  <c r="N40" i="146" s="1"/>
  <c r="G41" i="146"/>
  <c r="AD79" i="146"/>
  <c r="AC79" i="146" s="1"/>
  <c r="W81" i="146"/>
  <c r="V82" i="146" s="1"/>
  <c r="AB81" i="146" s="1"/>
  <c r="X80" i="146"/>
  <c r="AB79" i="146" s="1"/>
  <c r="Z82" i="146"/>
  <c r="Y83" i="146"/>
  <c r="C83" i="146"/>
  <c r="K77" i="146" s="1"/>
  <c r="C40" i="146"/>
  <c r="K34" i="146" s="1"/>
  <c r="U22" i="146"/>
  <c r="U25" i="146"/>
  <c r="U65" i="146"/>
  <c r="U68" i="146"/>
  <c r="K37" i="145"/>
  <c r="H40" i="145"/>
  <c r="G41" i="145" s="1"/>
  <c r="AD40" i="145"/>
  <c r="O81" i="145"/>
  <c r="Z80" i="145"/>
  <c r="W83" i="145"/>
  <c r="V84" i="145" s="1"/>
  <c r="O79" i="145"/>
  <c r="N79" i="145" s="1"/>
  <c r="H81" i="145"/>
  <c r="G82" i="145" s="1"/>
  <c r="M81" i="145" s="1"/>
  <c r="I80" i="145"/>
  <c r="M79" i="145" s="1"/>
  <c r="AD36" i="145"/>
  <c r="AC36" i="145" s="1"/>
  <c r="W38" i="145"/>
  <c r="X37" i="145"/>
  <c r="AB36" i="145" s="1"/>
  <c r="Z39" i="145"/>
  <c r="Y40" i="145"/>
  <c r="X41" i="145" s="1"/>
  <c r="H83" i="145"/>
  <c r="K80" i="145"/>
  <c r="AD83" i="145"/>
  <c r="O38" i="145"/>
  <c r="Z37" i="145"/>
  <c r="W40" i="145"/>
  <c r="V41" i="145" s="1"/>
  <c r="AD81" i="145"/>
  <c r="AC81" i="145" s="1"/>
  <c r="J83" i="145"/>
  <c r="I84" i="145" s="1"/>
  <c r="K82" i="145"/>
  <c r="O83" i="145"/>
  <c r="N83" i="145" s="1"/>
  <c r="G84" i="145"/>
  <c r="O36" i="145"/>
  <c r="N36" i="145" s="1"/>
  <c r="I37" i="145"/>
  <c r="M36" i="145" s="1"/>
  <c r="H38" i="145"/>
  <c r="G39" i="145" s="1"/>
  <c r="M38" i="145" s="1"/>
  <c r="AD38" i="145"/>
  <c r="AC38" i="145" s="1"/>
  <c r="V39" i="145"/>
  <c r="AB38" i="145" s="1"/>
  <c r="K39" i="145"/>
  <c r="J40" i="145"/>
  <c r="I41" i="145" s="1"/>
  <c r="O40" i="145"/>
  <c r="AD79" i="145"/>
  <c r="AC79" i="145" s="1"/>
  <c r="W81" i="145"/>
  <c r="V82" i="145" s="1"/>
  <c r="AB81" i="145" s="1"/>
  <c r="X80" i="145"/>
  <c r="Z82" i="145"/>
  <c r="Y83" i="145"/>
  <c r="X84" i="145" s="1"/>
  <c r="C40" i="145"/>
  <c r="K34" i="145" s="1"/>
  <c r="C83" i="145"/>
  <c r="K77" i="145" s="1"/>
  <c r="U22" i="145"/>
  <c r="U25" i="145"/>
  <c r="U65" i="145"/>
  <c r="U68" i="145"/>
  <c r="Z37" i="144"/>
  <c r="W40" i="144"/>
  <c r="O79" i="144"/>
  <c r="N79" i="144" s="1"/>
  <c r="H81" i="144"/>
  <c r="G82" i="144" s="1"/>
  <c r="M81" i="144" s="1"/>
  <c r="I80" i="144"/>
  <c r="AD40" i="144"/>
  <c r="V41" i="144"/>
  <c r="Z80" i="144"/>
  <c r="W83" i="144"/>
  <c r="AD36" i="144"/>
  <c r="AC36" i="144" s="1"/>
  <c r="W38" i="144"/>
  <c r="V39" i="144" s="1"/>
  <c r="X37" i="144"/>
  <c r="AB36" i="144" s="1"/>
  <c r="Z39" i="144"/>
  <c r="Y40" i="144"/>
  <c r="K80" i="144"/>
  <c r="H83" i="144"/>
  <c r="AD83" i="144"/>
  <c r="V84" i="144"/>
  <c r="O38" i="144"/>
  <c r="AD81" i="144"/>
  <c r="K82" i="144"/>
  <c r="J83" i="144"/>
  <c r="I84" i="144" s="1"/>
  <c r="O83" i="144"/>
  <c r="N83" i="144" s="1"/>
  <c r="G84" i="144"/>
  <c r="H40" i="144"/>
  <c r="G41" i="144" s="1"/>
  <c r="K37" i="144"/>
  <c r="X41" i="144"/>
  <c r="O81" i="144"/>
  <c r="N81" i="144" s="1"/>
  <c r="O36" i="144"/>
  <c r="N36" i="144" s="1"/>
  <c r="I37" i="144"/>
  <c r="M36" i="144" s="1"/>
  <c r="H38" i="144"/>
  <c r="G39" i="144" s="1"/>
  <c r="M38" i="144" s="1"/>
  <c r="AD38" i="144"/>
  <c r="K39" i="144"/>
  <c r="J40" i="144"/>
  <c r="I41" i="144" s="1"/>
  <c r="O40" i="144"/>
  <c r="AD79" i="144"/>
  <c r="AC79" i="144" s="1"/>
  <c r="W81" i="144"/>
  <c r="V82" i="144" s="1"/>
  <c r="AB81" i="144" s="1"/>
  <c r="X80" i="144"/>
  <c r="AB79" i="144" s="1"/>
  <c r="Z82" i="144"/>
  <c r="Y83" i="144"/>
  <c r="X84" i="144" s="1"/>
  <c r="C40" i="144"/>
  <c r="K34" i="144" s="1"/>
  <c r="C83" i="144"/>
  <c r="K77" i="144" s="1"/>
  <c r="U22" i="144"/>
  <c r="U25" i="144"/>
  <c r="U65" i="144"/>
  <c r="U68" i="144"/>
  <c r="Z37" i="143"/>
  <c r="W40" i="143"/>
  <c r="O79" i="143"/>
  <c r="N79" i="143" s="1"/>
  <c r="H81" i="143"/>
  <c r="G82" i="143" s="1"/>
  <c r="M81" i="143" s="1"/>
  <c r="I80" i="143"/>
  <c r="H40" i="143"/>
  <c r="G41" i="143" s="1"/>
  <c r="M40" i="143" s="1"/>
  <c r="K37" i="143"/>
  <c r="AD40" i="143"/>
  <c r="V41" i="143"/>
  <c r="Z80" i="143"/>
  <c r="W83" i="143"/>
  <c r="V84" i="143" s="1"/>
  <c r="AB83" i="143" s="1"/>
  <c r="AD36" i="143"/>
  <c r="AC36" i="143" s="1"/>
  <c r="W38" i="143"/>
  <c r="X37" i="143"/>
  <c r="AB36" i="143" s="1"/>
  <c r="Z39" i="143"/>
  <c r="Y40" i="143"/>
  <c r="K80" i="143"/>
  <c r="H83" i="143"/>
  <c r="G84" i="143" s="1"/>
  <c r="M83" i="143" s="1"/>
  <c r="AD83" i="143"/>
  <c r="O38" i="143"/>
  <c r="AD81" i="143"/>
  <c r="V82" i="143"/>
  <c r="K82" i="143"/>
  <c r="J83" i="143"/>
  <c r="I84" i="143" s="1"/>
  <c r="O83" i="143"/>
  <c r="X41" i="143"/>
  <c r="O81" i="143"/>
  <c r="N81" i="143" s="1"/>
  <c r="O36" i="143"/>
  <c r="N36" i="143" s="1"/>
  <c r="H38" i="143"/>
  <c r="G39" i="143" s="1"/>
  <c r="I37" i="143"/>
  <c r="M36" i="143" s="1"/>
  <c r="AD38" i="143"/>
  <c r="V39" i="143"/>
  <c r="J40" i="143"/>
  <c r="K39" i="143"/>
  <c r="O40" i="143"/>
  <c r="I41" i="143"/>
  <c r="AD79" i="143"/>
  <c r="AC79" i="143" s="1"/>
  <c r="W81" i="143"/>
  <c r="X80" i="143"/>
  <c r="AB79" i="143" s="1"/>
  <c r="Z82" i="143"/>
  <c r="Y83" i="143"/>
  <c r="X84" i="143" s="1"/>
  <c r="C83" i="143"/>
  <c r="K77" i="143" s="1"/>
  <c r="C40" i="143"/>
  <c r="K34" i="143" s="1"/>
  <c r="U22" i="143"/>
  <c r="U25" i="143"/>
  <c r="U65" i="143"/>
  <c r="U68" i="143"/>
  <c r="O40" i="142"/>
  <c r="O38" i="142"/>
  <c r="Z37" i="142"/>
  <c r="W40" i="142"/>
  <c r="V41" i="142" s="1"/>
  <c r="AB40" i="142" s="1"/>
  <c r="O79" i="142"/>
  <c r="N79" i="142" s="1"/>
  <c r="H81" i="142"/>
  <c r="I80" i="142"/>
  <c r="M79" i="142" s="1"/>
  <c r="AD81" i="142"/>
  <c r="J83" i="142"/>
  <c r="I84" i="142" s="1"/>
  <c r="K82" i="142"/>
  <c r="O83" i="142"/>
  <c r="H40" i="142"/>
  <c r="G41" i="142" s="1"/>
  <c r="K37" i="142"/>
  <c r="AD40" i="142"/>
  <c r="O81" i="142"/>
  <c r="N81" i="142" s="1"/>
  <c r="G82" i="142"/>
  <c r="Z80" i="142"/>
  <c r="W83" i="142"/>
  <c r="AD36" i="142"/>
  <c r="AC36" i="142" s="1"/>
  <c r="W38" i="142"/>
  <c r="X37" i="142"/>
  <c r="Z39" i="142"/>
  <c r="Y40" i="142"/>
  <c r="X41" i="142" s="1"/>
  <c r="H83" i="142"/>
  <c r="G84" i="142" s="1"/>
  <c r="K80" i="142"/>
  <c r="AD83" i="142"/>
  <c r="AC83" i="142" s="1"/>
  <c r="V84" i="142"/>
  <c r="O36" i="142"/>
  <c r="N36" i="142" s="1"/>
  <c r="H38" i="142"/>
  <c r="G39" i="142" s="1"/>
  <c r="M38" i="142" s="1"/>
  <c r="I37" i="142"/>
  <c r="M36" i="142" s="1"/>
  <c r="AD38" i="142"/>
  <c r="AC38" i="142" s="1"/>
  <c r="V39" i="142"/>
  <c r="J40" i="142"/>
  <c r="I41" i="142" s="1"/>
  <c r="K39" i="142"/>
  <c r="AD79" i="142"/>
  <c r="AC79" i="142" s="1"/>
  <c r="W81" i="142"/>
  <c r="V82" i="142" s="1"/>
  <c r="AB81" i="142" s="1"/>
  <c r="X80" i="142"/>
  <c r="AB79" i="142" s="1"/>
  <c r="Z82" i="142"/>
  <c r="Y83" i="142"/>
  <c r="X84" i="142" s="1"/>
  <c r="C40" i="142"/>
  <c r="K34" i="142" s="1"/>
  <c r="C83" i="142"/>
  <c r="K77" i="142" s="1"/>
  <c r="U22" i="142"/>
  <c r="U25" i="142"/>
  <c r="U65" i="142"/>
  <c r="U68" i="142"/>
  <c r="H40" i="141"/>
  <c r="K37" i="141"/>
  <c r="O36" i="141"/>
  <c r="N36" i="141" s="1"/>
  <c r="H38" i="141"/>
  <c r="I37" i="141"/>
  <c r="M36" i="141" s="1"/>
  <c r="AD38" i="141"/>
  <c r="V39" i="141"/>
  <c r="AB38" i="141" s="1"/>
  <c r="Z39" i="141"/>
  <c r="Y40" i="141"/>
  <c r="X41" i="141" s="1"/>
  <c r="Z80" i="141"/>
  <c r="W83" i="141"/>
  <c r="V84" i="141" s="1"/>
  <c r="AB83" i="141" s="1"/>
  <c r="O38" i="141"/>
  <c r="N38" i="141" s="1"/>
  <c r="G39" i="141"/>
  <c r="M38" i="141" s="1"/>
  <c r="J40" i="141"/>
  <c r="K39" i="141"/>
  <c r="O40" i="141"/>
  <c r="G41" i="141"/>
  <c r="I41" i="141"/>
  <c r="AD79" i="141"/>
  <c r="AC79" i="141" s="1"/>
  <c r="W81" i="141"/>
  <c r="X80" i="141"/>
  <c r="H83" i="141"/>
  <c r="G84" i="141" s="1"/>
  <c r="K80" i="141"/>
  <c r="AD83" i="141"/>
  <c r="AD36" i="141"/>
  <c r="AC36" i="141" s="1"/>
  <c r="W38" i="141"/>
  <c r="X37" i="141"/>
  <c r="AD40" i="141"/>
  <c r="AC40" i="141" s="1"/>
  <c r="O81" i="141"/>
  <c r="K82" i="141"/>
  <c r="J83" i="141"/>
  <c r="I84" i="141" s="1"/>
  <c r="O83" i="141"/>
  <c r="Z37" i="141"/>
  <c r="W40" i="141"/>
  <c r="V41" i="141" s="1"/>
  <c r="AB40" i="141" s="1"/>
  <c r="O79" i="141"/>
  <c r="N79" i="141" s="1"/>
  <c r="H81" i="141"/>
  <c r="G82" i="141" s="1"/>
  <c r="M81" i="141" s="1"/>
  <c r="I80" i="141"/>
  <c r="M79" i="141" s="1"/>
  <c r="AD81" i="141"/>
  <c r="V82" i="141"/>
  <c r="Z82" i="141"/>
  <c r="Y83" i="141"/>
  <c r="X84" i="141" s="1"/>
  <c r="C40" i="141"/>
  <c r="K34" i="141" s="1"/>
  <c r="C83" i="141"/>
  <c r="K77" i="141" s="1"/>
  <c r="U22" i="141"/>
  <c r="U25" i="141"/>
  <c r="U65" i="141"/>
  <c r="U68" i="141"/>
  <c r="AB40" i="150" l="1"/>
  <c r="M83" i="146"/>
  <c r="AB40" i="144"/>
  <c r="AB38" i="144"/>
  <c r="M83" i="148"/>
  <c r="M83" i="142"/>
  <c r="N83" i="142"/>
  <c r="AB81" i="149"/>
  <c r="N83" i="149"/>
  <c r="AC40" i="146"/>
  <c r="AB79" i="141"/>
  <c r="AC81" i="151"/>
  <c r="AC81" i="142"/>
  <c r="N81" i="150"/>
  <c r="AC81" i="144"/>
  <c r="AC83" i="151"/>
  <c r="N38" i="151"/>
  <c r="AB83" i="151"/>
  <c r="N81" i="151"/>
  <c r="M38" i="151"/>
  <c r="AB38" i="151"/>
  <c r="AB40" i="151"/>
  <c r="N40" i="151"/>
  <c r="AC40" i="151"/>
  <c r="N83" i="151"/>
  <c r="AC83" i="150"/>
  <c r="AB79" i="150"/>
  <c r="AB36" i="150"/>
  <c r="N83" i="150"/>
  <c r="M79" i="150"/>
  <c r="M81" i="150"/>
  <c r="N38" i="150"/>
  <c r="AB81" i="150"/>
  <c r="AC81" i="150"/>
  <c r="AC38" i="150"/>
  <c r="AC40" i="150"/>
  <c r="M40" i="150"/>
  <c r="M40" i="149"/>
  <c r="AB38" i="149"/>
  <c r="AB83" i="149"/>
  <c r="AC81" i="149"/>
  <c r="N40" i="149"/>
  <c r="M83" i="149"/>
  <c r="AC83" i="149"/>
  <c r="AC40" i="149"/>
  <c r="M79" i="149"/>
  <c r="N38" i="149"/>
  <c r="AB83" i="148"/>
  <c r="N83" i="148"/>
  <c r="AC81" i="148"/>
  <c r="M40" i="148"/>
  <c r="AC83" i="148"/>
  <c r="AB40" i="148"/>
  <c r="M79" i="148"/>
  <c r="AC40" i="148"/>
  <c r="N38" i="148"/>
  <c r="M81" i="146"/>
  <c r="AB83" i="146"/>
  <c r="N83" i="146"/>
  <c r="AC81" i="146"/>
  <c r="AB40" i="146"/>
  <c r="M79" i="146"/>
  <c r="AC83" i="146"/>
  <c r="M40" i="146"/>
  <c r="AB40" i="145"/>
  <c r="AC40" i="145"/>
  <c r="N38" i="145"/>
  <c r="AB79" i="145"/>
  <c r="AB83" i="145"/>
  <c r="N81" i="145"/>
  <c r="M40" i="145"/>
  <c r="N40" i="145"/>
  <c r="M83" i="145"/>
  <c r="AC83" i="145"/>
  <c r="M40" i="144"/>
  <c r="AB83" i="144"/>
  <c r="AC40" i="144"/>
  <c r="AC83" i="144"/>
  <c r="M83" i="144"/>
  <c r="N40" i="144"/>
  <c r="AC38" i="144"/>
  <c r="N38" i="144"/>
  <c r="M79" i="144"/>
  <c r="AC83" i="143"/>
  <c r="AB81" i="143"/>
  <c r="AB40" i="143"/>
  <c r="M38" i="143"/>
  <c r="N38" i="143"/>
  <c r="AB38" i="143"/>
  <c r="N40" i="143"/>
  <c r="AC38" i="143"/>
  <c r="N83" i="143"/>
  <c r="AC81" i="143"/>
  <c r="AC40" i="143"/>
  <c r="M79" i="143"/>
  <c r="AB83" i="142"/>
  <c r="N40" i="142"/>
  <c r="AB38" i="142"/>
  <c r="AB36" i="142"/>
  <c r="M40" i="142"/>
  <c r="M81" i="142"/>
  <c r="AC40" i="142"/>
  <c r="N38" i="142"/>
  <c r="M83" i="141"/>
  <c r="AB36" i="141"/>
  <c r="M40" i="141"/>
  <c r="AC38" i="141"/>
  <c r="AB81" i="141"/>
  <c r="N83" i="141"/>
  <c r="N81" i="141"/>
  <c r="AC83" i="141"/>
  <c r="N40" i="141"/>
  <c r="AC81" i="141"/>
  <c r="T43" i="130" l="1"/>
  <c r="P63" i="130" s="1"/>
  <c r="Q43" i="130"/>
  <c r="P57" i="130" s="1"/>
  <c r="N43" i="130"/>
  <c r="E57" i="130" s="1"/>
  <c r="I43" i="130"/>
  <c r="P54" i="130" s="1"/>
  <c r="F43" i="130"/>
  <c r="E54" i="130" s="1"/>
  <c r="C43" i="130"/>
  <c r="E60" i="130" s="1"/>
  <c r="W9" i="130"/>
  <c r="P26" i="130" s="1"/>
  <c r="T9" i="130"/>
  <c r="E26" i="130" s="1"/>
  <c r="Q9" i="130"/>
  <c r="P23" i="130" s="1"/>
  <c r="N9" i="130"/>
  <c r="E23" i="130" s="1"/>
  <c r="I9" i="130"/>
  <c r="P20" i="130" s="1"/>
  <c r="F9" i="130"/>
  <c r="E20" i="130" s="1"/>
  <c r="C9" i="130"/>
  <c r="E29" i="130" s="1"/>
  <c r="O63" i="130"/>
  <c r="I63" i="130"/>
  <c r="O60" i="130"/>
  <c r="I60" i="130"/>
  <c r="O57" i="130"/>
  <c r="I57" i="130"/>
  <c r="O54" i="130"/>
  <c r="I54" i="130"/>
  <c r="F36" i="130"/>
  <c r="O32" i="130"/>
  <c r="I32" i="130"/>
  <c r="O29" i="130"/>
  <c r="I29" i="130"/>
  <c r="O26" i="130"/>
  <c r="I26" i="130"/>
  <c r="O23" i="130"/>
  <c r="I23" i="130"/>
  <c r="O20" i="130"/>
  <c r="I20" i="130"/>
  <c r="F2" i="130"/>
  <c r="P63" i="125" l="1"/>
  <c r="E60" i="125"/>
  <c r="P57" i="125"/>
  <c r="E57" i="125"/>
  <c r="P54" i="125"/>
  <c r="E54" i="125"/>
  <c r="W9" i="125"/>
  <c r="P26" i="125" s="1"/>
  <c r="T9" i="125"/>
  <c r="E26" i="125" s="1"/>
  <c r="Q9" i="125"/>
  <c r="P23" i="125" s="1"/>
  <c r="N9" i="125"/>
  <c r="E23" i="125" s="1"/>
  <c r="I9" i="125"/>
  <c r="P20" i="125" s="1"/>
  <c r="F9" i="125"/>
  <c r="E20" i="125" s="1"/>
  <c r="C9" i="125"/>
  <c r="E29" i="125" s="1"/>
  <c r="F36" i="125"/>
  <c r="C2" i="127" l="1"/>
  <c r="F2" i="125"/>
  <c r="E23" i="127" l="1"/>
  <c r="I23" i="127"/>
  <c r="O23" i="127"/>
  <c r="P23" i="127"/>
  <c r="E25" i="127"/>
  <c r="I25" i="127"/>
  <c r="O25" i="127"/>
  <c r="P25" i="127"/>
  <c r="I32" i="127"/>
  <c r="O32" i="127"/>
  <c r="I20" i="125"/>
  <c r="O20" i="125"/>
  <c r="I23" i="125"/>
  <c r="O23" i="125"/>
  <c r="I26" i="125"/>
  <c r="O26" i="125"/>
  <c r="I29" i="125"/>
  <c r="O29" i="125"/>
  <c r="I32" i="125"/>
  <c r="O32" i="125"/>
  <c r="I54" i="125"/>
  <c r="O54" i="125"/>
  <c r="I57" i="125"/>
  <c r="O57" i="125"/>
  <c r="I60" i="125"/>
  <c r="O60" i="125"/>
  <c r="I63" i="125"/>
  <c r="O63" i="125"/>
</calcChain>
</file>

<file path=xl/sharedStrings.xml><?xml version="1.0" encoding="utf-8"?>
<sst xmlns="http://schemas.openxmlformats.org/spreadsheetml/2006/main" count="3415" uniqueCount="797">
  <si>
    <t>⑥</t>
    <phoneticPr fontId="3"/>
  </si>
  <si>
    <t>勝点</t>
    <rPh sb="0" eb="1">
      <t>カ</t>
    </rPh>
    <rPh sb="1" eb="2">
      <t>テン</t>
    </rPh>
    <phoneticPr fontId="3"/>
  </si>
  <si>
    <t>得失点</t>
    <rPh sb="0" eb="3">
      <t>トクシッテン</t>
    </rPh>
    <phoneticPr fontId="3"/>
  </si>
  <si>
    <t>順位</t>
    <rPh sb="0" eb="2">
      <t>ジュンイ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</si>
  <si>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</si>
  <si>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</si>
  <si>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</si>
  <si>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</si>
  <si>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</si>
  <si>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（</t>
    <phoneticPr fontId="3"/>
  </si>
  <si>
    <t>）</t>
    <phoneticPr fontId="3"/>
  </si>
  <si>
    <t>総得点</t>
    <rPh sb="0" eb="3">
      <t>ソウトクテン</t>
    </rPh>
    <phoneticPr fontId="3"/>
  </si>
  <si>
    <t>第1会場</t>
    <rPh sb="0" eb="1">
      <t>ダイ</t>
    </rPh>
    <rPh sb="2" eb="4">
      <t>カイジョウ</t>
    </rPh>
    <phoneticPr fontId="3"/>
  </si>
  <si>
    <t>４ｔｈ</t>
    <phoneticPr fontId="3"/>
  </si>
  <si>
    <t>主，</t>
    <rPh sb="0" eb="1">
      <t>シュ</t>
    </rPh>
    <phoneticPr fontId="3"/>
  </si>
  <si>
    <t>副，</t>
    <rPh sb="0" eb="1">
      <t>フク</t>
    </rPh>
    <phoneticPr fontId="3"/>
  </si>
  <si>
    <t>A</t>
    <phoneticPr fontId="3"/>
  </si>
  <si>
    <t>B</t>
    <phoneticPr fontId="3"/>
  </si>
  <si>
    <t>BB</t>
    <phoneticPr fontId="3"/>
  </si>
  <si>
    <t>I</t>
    <phoneticPr fontId="3"/>
  </si>
  <si>
    <t>KK</t>
    <phoneticPr fontId="3"/>
  </si>
  <si>
    <t>PP</t>
    <phoneticPr fontId="3"/>
  </si>
  <si>
    <t>B・BBブロック</t>
  </si>
  <si>
    <t>B</t>
  </si>
  <si>
    <t>BB</t>
  </si>
  <si>
    <t>－</t>
  </si>
  <si>
    <t>－</t>
    <phoneticPr fontId="3"/>
  </si>
  <si>
    <t>S</t>
    <phoneticPr fontId="3"/>
  </si>
  <si>
    <t>TT</t>
    <phoneticPr fontId="3"/>
  </si>
  <si>
    <t>ー</t>
  </si>
  <si>
    <t>）</t>
  </si>
  <si>
    <t>（</t>
  </si>
  <si>
    <t>(主，副 ，副 ，4th）</t>
    <phoneticPr fontId="3"/>
  </si>
  <si>
    <t>B⑤</t>
    <phoneticPr fontId="3"/>
  </si>
  <si>
    <t>A⑤</t>
    <phoneticPr fontId="3"/>
  </si>
  <si>
    <t>B④</t>
    <phoneticPr fontId="3"/>
  </si>
  <si>
    <t>A④</t>
    <phoneticPr fontId="3"/>
  </si>
  <si>
    <t>B⑥</t>
    <phoneticPr fontId="3"/>
  </si>
  <si>
    <t>A⑥</t>
    <phoneticPr fontId="3"/>
  </si>
  <si>
    <t>①</t>
  </si>
  <si>
    <t>B②</t>
    <phoneticPr fontId="3"/>
  </si>
  <si>
    <t>A②</t>
    <phoneticPr fontId="3"/>
  </si>
  <si>
    <t>B①</t>
    <phoneticPr fontId="3"/>
  </si>
  <si>
    <t>A①</t>
    <phoneticPr fontId="3"/>
  </si>
  <si>
    <t>B③</t>
    <phoneticPr fontId="3"/>
  </si>
  <si>
    <t>A③</t>
    <phoneticPr fontId="3"/>
  </si>
  <si>
    <t>第１会場</t>
  </si>
  <si>
    <t>会場</t>
    <rPh sb="0" eb="2">
      <t>カイジョウ</t>
    </rPh>
    <phoneticPr fontId="3"/>
  </si>
  <si>
    <t>(　審判委員会　）</t>
  </si>
  <si>
    <t>②勝</t>
    <rPh sb="1" eb="2">
      <t>カ</t>
    </rPh>
    <phoneticPr fontId="3"/>
  </si>
  <si>
    <t>①勝</t>
    <rPh sb="1" eb="2">
      <t>カ</t>
    </rPh>
    <phoneticPr fontId="3"/>
  </si>
  <si>
    <t>決　勝</t>
    <rPh sb="0" eb="1">
      <t>ケッ</t>
    </rPh>
    <rPh sb="2" eb="3">
      <t>マサル</t>
    </rPh>
    <phoneticPr fontId="3"/>
  </si>
  <si>
    <t>準決勝</t>
    <rPh sb="0" eb="3">
      <t>ジュンケッショウ</t>
    </rPh>
    <phoneticPr fontId="3"/>
  </si>
  <si>
    <t>会　　場</t>
    <rPh sb="0" eb="1">
      <t>カイ</t>
    </rPh>
    <rPh sb="3" eb="4">
      <t>バ</t>
    </rPh>
    <phoneticPr fontId="3"/>
  </si>
  <si>
    <t>aブロック</t>
    <phoneticPr fontId="3"/>
  </si>
  <si>
    <t>■第2日　決勝トーナメント1・2回戦</t>
    <rPh sb="5" eb="7">
      <t>ケッショウ</t>
    </rPh>
    <rPh sb="16" eb="18">
      <t>カイセン</t>
    </rPh>
    <phoneticPr fontId="3"/>
  </si>
  <si>
    <t>■第3日　決勝トーナメント3回戦・準々決勝</t>
    <rPh sb="5" eb="7">
      <t>ケッショウ</t>
    </rPh>
    <rPh sb="14" eb="16">
      <t>カイセン</t>
    </rPh>
    <rPh sb="17" eb="19">
      <t>ジュンジュン</t>
    </rPh>
    <rPh sb="19" eb="21">
      <t>ケッショウ</t>
    </rPh>
    <phoneticPr fontId="3"/>
  </si>
  <si>
    <t>■第3日　準決勝・決勝</t>
    <rPh sb="1" eb="2">
      <t>ダイ</t>
    </rPh>
    <rPh sb="3" eb="4">
      <t>ニチ</t>
    </rPh>
    <rPh sb="5" eb="6">
      <t>ジュン</t>
    </rPh>
    <rPh sb="6" eb="8">
      <t>ケッショウ</t>
    </rPh>
    <rPh sb="9" eb="11">
      <t>ケッショウ</t>
    </rPh>
    <phoneticPr fontId="3"/>
  </si>
  <si>
    <t>abcd</t>
    <phoneticPr fontId="3"/>
  </si>
  <si>
    <t>efgh</t>
    <phoneticPr fontId="3"/>
  </si>
  <si>
    <t>(               )</t>
    <phoneticPr fontId="3"/>
  </si>
  <si>
    <t>敢闘賞</t>
    <rPh sb="0" eb="3">
      <t>カントウショウ</t>
    </rPh>
    <phoneticPr fontId="3"/>
  </si>
  <si>
    <t>３位</t>
    <rPh sb="1" eb="2">
      <t>イ</t>
    </rPh>
    <phoneticPr fontId="3"/>
  </si>
  <si>
    <t>準優勝</t>
    <rPh sb="0" eb="3">
      <t>ジュンユウショウ</t>
    </rPh>
    <phoneticPr fontId="3"/>
  </si>
  <si>
    <t>優　勝</t>
    <rPh sb="0" eb="1">
      <t>ユウ</t>
    </rPh>
    <rPh sb="2" eb="3">
      <t>マサル</t>
    </rPh>
    <phoneticPr fontId="3"/>
  </si>
  <si>
    <t>優秀選手</t>
    <rPh sb="0" eb="2">
      <t>ユウシュウ</t>
    </rPh>
    <rPh sb="2" eb="4">
      <t>センシュ</t>
    </rPh>
    <phoneticPr fontId="3"/>
  </si>
  <si>
    <t>■成　績</t>
    <rPh sb="1" eb="2">
      <t>シゲル</t>
    </rPh>
    <rPh sb="3" eb="4">
      <t>イサオ</t>
    </rPh>
    <phoneticPr fontId="3"/>
  </si>
  <si>
    <t>eブロック</t>
    <phoneticPr fontId="3"/>
  </si>
  <si>
    <t>fブロック</t>
    <phoneticPr fontId="3"/>
  </si>
  <si>
    <t>戦評</t>
    <rPh sb="0" eb="2">
      <t>センピョウ</t>
    </rPh>
    <phoneticPr fontId="3"/>
  </si>
  <si>
    <t>③</t>
    <phoneticPr fontId="3"/>
  </si>
  <si>
    <t>第２会場</t>
    <phoneticPr fontId="3"/>
  </si>
  <si>
    <t>ｂブロック</t>
    <phoneticPr fontId="3"/>
  </si>
  <si>
    <t>（　１　，　４　，　５　，　６　）</t>
    <phoneticPr fontId="3"/>
  </si>
  <si>
    <t>（　７　，　１　，　３　，　２　）</t>
    <phoneticPr fontId="3"/>
  </si>
  <si>
    <t>（  ５  ，　３　，　２　，　４　）</t>
    <phoneticPr fontId="3"/>
  </si>
  <si>
    <t>（  ６  ，　７　，　４　，　５　）</t>
    <phoneticPr fontId="3"/>
  </si>
  <si>
    <t>（  ２  ， ③負　， ３　， １　）</t>
    <phoneticPr fontId="3"/>
  </si>
  <si>
    <t>①勝</t>
    <rPh sb="1" eb="2">
      <t>カ</t>
    </rPh>
    <phoneticPr fontId="3"/>
  </si>
  <si>
    <t>③勝</t>
    <rPh sb="1" eb="2">
      <t>カ</t>
    </rPh>
    <phoneticPr fontId="3"/>
  </si>
  <si>
    <t>（　４　，　５　，　６　，　１　）</t>
    <phoneticPr fontId="3"/>
  </si>
  <si>
    <t>（　１　，　２　，　３　，　６　）</t>
    <phoneticPr fontId="3"/>
  </si>
  <si>
    <t>（  ６  ， ４　， ５　， ①負　）</t>
    <rPh sb="17" eb="18">
      <t>フ</t>
    </rPh>
    <phoneticPr fontId="3"/>
  </si>
  <si>
    <t>（  ２  ， ３　， １　， ②負　）</t>
    <rPh sb="17" eb="18">
      <t>フ</t>
    </rPh>
    <phoneticPr fontId="3"/>
  </si>
  <si>
    <t>①負</t>
    <rPh sb="1" eb="2">
      <t>マ</t>
    </rPh>
    <phoneticPr fontId="3"/>
  </si>
  <si>
    <t>②負</t>
    <rPh sb="1" eb="2">
      <t>マ</t>
    </rPh>
    <phoneticPr fontId="3"/>
  </si>
  <si>
    <t>②勝</t>
    <rPh sb="1" eb="2">
      <t>カ</t>
    </rPh>
    <phoneticPr fontId="3"/>
  </si>
  <si>
    <t>第5会場</t>
    <phoneticPr fontId="3"/>
  </si>
  <si>
    <t>第6会場</t>
    <phoneticPr fontId="3"/>
  </si>
  <si>
    <t>6,</t>
    <phoneticPr fontId="3"/>
  </si>
  <si>
    <t>4,</t>
    <phoneticPr fontId="3"/>
  </si>
  <si>
    <t>5,</t>
    <phoneticPr fontId="3"/>
  </si>
  <si>
    <t>3,</t>
    <phoneticPr fontId="3"/>
  </si>
  <si>
    <t>1,</t>
    <phoneticPr fontId="3"/>
  </si>
  <si>
    <t>2,</t>
    <phoneticPr fontId="3"/>
  </si>
  <si>
    <t>(</t>
    <phoneticPr fontId="3"/>
  </si>
  <si>
    <t>)</t>
    <phoneticPr fontId="3"/>
  </si>
  <si>
    <t>第2会場</t>
    <rPh sb="0" eb="1">
      <t>ダイ</t>
    </rPh>
    <rPh sb="2" eb="4">
      <t>カイジョウ</t>
    </rPh>
    <phoneticPr fontId="3"/>
  </si>
  <si>
    <t>第26会場</t>
    <rPh sb="0" eb="1">
      <t>ダイ</t>
    </rPh>
    <rPh sb="3" eb="5">
      <t>カイジョウ</t>
    </rPh>
    <phoneticPr fontId="3"/>
  </si>
  <si>
    <t>A</t>
  </si>
  <si>
    <t>AA</t>
  </si>
  <si>
    <t>N</t>
  </si>
  <si>
    <t>NN</t>
  </si>
  <si>
    <t>A・AAブロック</t>
  </si>
  <si>
    <t>N・NNブロック</t>
  </si>
  <si>
    <t>第14会場</t>
    <rPh sb="0" eb="1">
      <t>ダイ</t>
    </rPh>
    <rPh sb="3" eb="5">
      <t>カイジョウ</t>
    </rPh>
    <phoneticPr fontId="3"/>
  </si>
  <si>
    <t>C・CCブロック</t>
  </si>
  <si>
    <t>C</t>
  </si>
  <si>
    <t>CC</t>
  </si>
  <si>
    <t>第3会場</t>
    <rPh sb="0" eb="1">
      <t>ダイ</t>
    </rPh>
    <rPh sb="2" eb="4">
      <t>カイジョウ</t>
    </rPh>
    <phoneticPr fontId="3"/>
  </si>
  <si>
    <t>D・DDブロック</t>
  </si>
  <si>
    <t>D</t>
  </si>
  <si>
    <t>DD</t>
  </si>
  <si>
    <t>第4会場</t>
    <rPh sb="0" eb="1">
      <t>ダイ</t>
    </rPh>
    <rPh sb="2" eb="4">
      <t>カイジョウ</t>
    </rPh>
    <phoneticPr fontId="3"/>
  </si>
  <si>
    <t>E・EEブロック</t>
  </si>
  <si>
    <t>E</t>
  </si>
  <si>
    <t>EE</t>
  </si>
  <si>
    <t>第5会場</t>
    <rPh sb="0" eb="1">
      <t>ダイ</t>
    </rPh>
    <rPh sb="2" eb="4">
      <t>カイジョウ</t>
    </rPh>
    <phoneticPr fontId="3"/>
  </si>
  <si>
    <t>F・FFブロック</t>
  </si>
  <si>
    <t>F</t>
  </si>
  <si>
    <t>FF</t>
  </si>
  <si>
    <t>第6会場</t>
    <rPh sb="0" eb="1">
      <t>ダイ</t>
    </rPh>
    <rPh sb="2" eb="4">
      <t>カイジョウ</t>
    </rPh>
    <phoneticPr fontId="3"/>
  </si>
  <si>
    <t>第7会場</t>
    <rPh sb="0" eb="1">
      <t>ダイ</t>
    </rPh>
    <rPh sb="2" eb="4">
      <t>カイジョウ</t>
    </rPh>
    <phoneticPr fontId="3"/>
  </si>
  <si>
    <t>G・GGブロック</t>
  </si>
  <si>
    <t>G</t>
  </si>
  <si>
    <t>GG</t>
  </si>
  <si>
    <t>H・HHブロック</t>
  </si>
  <si>
    <t>H</t>
  </si>
  <si>
    <t>HH</t>
  </si>
  <si>
    <t>第8会場</t>
    <rPh sb="0" eb="1">
      <t>ダイ</t>
    </rPh>
    <rPh sb="2" eb="4">
      <t>カイジョウ</t>
    </rPh>
    <phoneticPr fontId="3"/>
  </si>
  <si>
    <t>第9会場</t>
    <rPh sb="0" eb="1">
      <t>ダイ</t>
    </rPh>
    <rPh sb="2" eb="4">
      <t>カイジョウ</t>
    </rPh>
    <phoneticPr fontId="3"/>
  </si>
  <si>
    <t>I・IIブロック</t>
  </si>
  <si>
    <t>I</t>
  </si>
  <si>
    <t>II</t>
  </si>
  <si>
    <t>J・JJブロック</t>
  </si>
  <si>
    <t>J</t>
  </si>
  <si>
    <t>JJ</t>
  </si>
  <si>
    <t>第10会場</t>
    <rPh sb="0" eb="1">
      <t>ダイ</t>
    </rPh>
    <rPh sb="3" eb="5">
      <t>カイジョウ</t>
    </rPh>
    <phoneticPr fontId="3"/>
  </si>
  <si>
    <t>第11会場</t>
    <rPh sb="0" eb="1">
      <t>ダイ</t>
    </rPh>
    <rPh sb="3" eb="5">
      <t>カイジョウ</t>
    </rPh>
    <phoneticPr fontId="3"/>
  </si>
  <si>
    <t>K・KKブロック</t>
  </si>
  <si>
    <t>K</t>
  </si>
  <si>
    <t>KK</t>
  </si>
  <si>
    <t>第13会場</t>
    <rPh sb="0" eb="1">
      <t>ダイ</t>
    </rPh>
    <rPh sb="3" eb="5">
      <t>カイジョウ</t>
    </rPh>
    <phoneticPr fontId="3"/>
  </si>
  <si>
    <t>第12会場</t>
    <rPh sb="0" eb="1">
      <t>ダイ</t>
    </rPh>
    <rPh sb="3" eb="5">
      <t>カイジョウ</t>
    </rPh>
    <phoneticPr fontId="3"/>
  </si>
  <si>
    <t>L・LLブロック</t>
  </si>
  <si>
    <t>L</t>
  </si>
  <si>
    <t>LL</t>
  </si>
  <si>
    <t>M・MMブロック</t>
  </si>
  <si>
    <t>M</t>
  </si>
  <si>
    <t>MM</t>
  </si>
  <si>
    <t>第15会場</t>
    <rPh sb="0" eb="1">
      <t>ダイ</t>
    </rPh>
    <rPh sb="3" eb="5">
      <t>カイジョウ</t>
    </rPh>
    <phoneticPr fontId="3"/>
  </si>
  <si>
    <t>O・OOブロック</t>
  </si>
  <si>
    <t>O</t>
  </si>
  <si>
    <t>OO</t>
  </si>
  <si>
    <t>第16会場</t>
    <rPh sb="0" eb="1">
      <t>ダイ</t>
    </rPh>
    <rPh sb="3" eb="5">
      <t>カイジョウ</t>
    </rPh>
    <phoneticPr fontId="3"/>
  </si>
  <si>
    <t>P・PPブロック</t>
  </si>
  <si>
    <t>P</t>
  </si>
  <si>
    <t>PP</t>
  </si>
  <si>
    <t>Q・QQブロック</t>
  </si>
  <si>
    <t>Q</t>
  </si>
  <si>
    <t>QQ</t>
  </si>
  <si>
    <t>第17会場</t>
    <rPh sb="0" eb="1">
      <t>ダイ</t>
    </rPh>
    <rPh sb="3" eb="5">
      <t>カイジョウ</t>
    </rPh>
    <phoneticPr fontId="3"/>
  </si>
  <si>
    <t>第18会場</t>
    <rPh sb="0" eb="1">
      <t>ダイ</t>
    </rPh>
    <rPh sb="3" eb="5">
      <t>カイジョウ</t>
    </rPh>
    <phoneticPr fontId="3"/>
  </si>
  <si>
    <t>R・RRブロック</t>
  </si>
  <si>
    <t>R</t>
  </si>
  <si>
    <t>RR</t>
  </si>
  <si>
    <t>第19会場</t>
    <rPh sb="0" eb="1">
      <t>ダイ</t>
    </rPh>
    <rPh sb="3" eb="5">
      <t>カイジョウ</t>
    </rPh>
    <phoneticPr fontId="3"/>
  </si>
  <si>
    <t>S・SSブロック</t>
  </si>
  <si>
    <t>S</t>
  </si>
  <si>
    <t>SS</t>
  </si>
  <si>
    <t>第20会場</t>
    <rPh sb="0" eb="1">
      <t>ダイ</t>
    </rPh>
    <rPh sb="3" eb="5">
      <t>カイジョウ</t>
    </rPh>
    <phoneticPr fontId="3"/>
  </si>
  <si>
    <t>T・TTブロック</t>
  </si>
  <si>
    <t>T</t>
  </si>
  <si>
    <t>TT</t>
  </si>
  <si>
    <t>U・UUブロック</t>
  </si>
  <si>
    <t>U</t>
  </si>
  <si>
    <t>UU</t>
  </si>
  <si>
    <t>第21会場</t>
    <rPh sb="0" eb="1">
      <t>ダイ</t>
    </rPh>
    <rPh sb="3" eb="5">
      <t>カイジョウ</t>
    </rPh>
    <phoneticPr fontId="3"/>
  </si>
  <si>
    <t>第22会場</t>
    <rPh sb="0" eb="1">
      <t>ダイ</t>
    </rPh>
    <rPh sb="3" eb="5">
      <t>カイジョウ</t>
    </rPh>
    <phoneticPr fontId="3"/>
  </si>
  <si>
    <t>V・VVブロック</t>
  </si>
  <si>
    <t>V</t>
  </si>
  <si>
    <t>VV</t>
  </si>
  <si>
    <t>第23会場</t>
    <rPh sb="0" eb="1">
      <t>ダイ</t>
    </rPh>
    <rPh sb="3" eb="5">
      <t>カイジョウ</t>
    </rPh>
    <phoneticPr fontId="3"/>
  </si>
  <si>
    <t>W・WWブロック</t>
  </si>
  <si>
    <t>W</t>
  </si>
  <si>
    <t>WW</t>
  </si>
  <si>
    <t>X・XXブロック</t>
  </si>
  <si>
    <t>X</t>
  </si>
  <si>
    <t>XX</t>
  </si>
  <si>
    <t>第24会場</t>
    <rPh sb="0" eb="1">
      <t>ダイ</t>
    </rPh>
    <rPh sb="3" eb="5">
      <t>カイジョウ</t>
    </rPh>
    <phoneticPr fontId="3"/>
  </si>
  <si>
    <t>第25会場</t>
    <rPh sb="0" eb="1">
      <t>ダイ</t>
    </rPh>
    <rPh sb="3" eb="5">
      <t>カイジョウ</t>
    </rPh>
    <phoneticPr fontId="3"/>
  </si>
  <si>
    <t>Y・YYブロック</t>
  </si>
  <si>
    <t>Y</t>
  </si>
  <si>
    <t>YY</t>
  </si>
  <si>
    <t>真岡市総合運動公園陸上競技場</t>
    <rPh sb="0" eb="3">
      <t>モオカシ</t>
    </rPh>
    <rPh sb="3" eb="5">
      <t>ソウゴウ</t>
    </rPh>
    <rPh sb="5" eb="7">
      <t>ウンドウ</t>
    </rPh>
    <rPh sb="7" eb="9">
      <t>コウエン</t>
    </rPh>
    <rPh sb="9" eb="11">
      <t>リクジョウ</t>
    </rPh>
    <rPh sb="11" eb="14">
      <t>キョウギジョウ</t>
    </rPh>
    <phoneticPr fontId="3"/>
  </si>
  <si>
    <t>＜ピッチ＞</t>
    <phoneticPr fontId="3"/>
  </si>
  <si>
    <t>主　 副 　 副 　 4th</t>
  </si>
  <si>
    <t>（審判委員会）</t>
    <rPh sb="1" eb="3">
      <t>シンパン</t>
    </rPh>
    <rPh sb="3" eb="6">
      <t>イインカイ</t>
    </rPh>
    <phoneticPr fontId="3"/>
  </si>
  <si>
    <t>A①勝</t>
    <rPh sb="2" eb="3">
      <t>カ</t>
    </rPh>
    <phoneticPr fontId="3"/>
  </si>
  <si>
    <t>B①勝</t>
    <rPh sb="2" eb="3">
      <t>カ</t>
    </rPh>
    <phoneticPr fontId="3"/>
  </si>
  <si>
    <t>A②勝</t>
    <rPh sb="2" eb="3">
      <t>カ</t>
    </rPh>
    <phoneticPr fontId="3"/>
  </si>
  <si>
    <t>B②勝</t>
    <rPh sb="2" eb="3">
      <t>カ</t>
    </rPh>
    <phoneticPr fontId="3"/>
  </si>
  <si>
    <t>A③勝</t>
    <rPh sb="2" eb="3">
      <t>カ</t>
    </rPh>
    <phoneticPr fontId="3"/>
  </si>
  <si>
    <t>B③勝</t>
    <rPh sb="2" eb="3">
      <t>カ</t>
    </rPh>
    <phoneticPr fontId="3"/>
  </si>
  <si>
    <t>A④勝</t>
    <rPh sb="2" eb="3">
      <t>カ</t>
    </rPh>
    <phoneticPr fontId="3"/>
  </si>
  <si>
    <t>B④勝</t>
    <rPh sb="2" eb="3">
      <t>カ</t>
    </rPh>
    <phoneticPr fontId="3"/>
  </si>
  <si>
    <t>ab</t>
    <phoneticPr fontId="3"/>
  </si>
  <si>
    <t>cd</t>
    <phoneticPr fontId="3"/>
  </si>
  <si>
    <t>ef</t>
    <phoneticPr fontId="3"/>
  </si>
  <si>
    <t>gh</t>
    <phoneticPr fontId="3"/>
  </si>
  <si>
    <t>戦評</t>
    <rPh sb="0" eb="2">
      <t>センピョウ</t>
    </rPh>
    <phoneticPr fontId="3"/>
  </si>
  <si>
    <t>敢闘賞</t>
    <rPh sb="0" eb="3">
      <t>カントウショウ</t>
    </rPh>
    <phoneticPr fontId="3"/>
  </si>
  <si>
    <t>栃木県グリーンスタジアムサブグランドA・B</t>
    <rPh sb="0" eb="3">
      <t>トチギケン</t>
    </rPh>
    <phoneticPr fontId="3"/>
  </si>
  <si>
    <t>真岡市総合運動公園運動広場A・B</t>
    <rPh sb="0" eb="3">
      <t>モオカシ</t>
    </rPh>
    <rPh sb="3" eb="5">
      <t>ソウゴウ</t>
    </rPh>
    <rPh sb="5" eb="7">
      <t>ウンドウ</t>
    </rPh>
    <rPh sb="7" eb="9">
      <t>コウエン</t>
    </rPh>
    <rPh sb="9" eb="11">
      <t>ウンドウ</t>
    </rPh>
    <rPh sb="11" eb="13">
      <t>ヒロバ</t>
    </rPh>
    <phoneticPr fontId="3"/>
  </si>
  <si>
    <t>■第4日　2月23日 　準決勝・決勝　</t>
    <rPh sb="1" eb="2">
      <t>ダイ</t>
    </rPh>
    <rPh sb="12" eb="15">
      <t>ジュンケッショウ</t>
    </rPh>
    <rPh sb="16" eb="18">
      <t>ケッショウ</t>
    </rPh>
    <phoneticPr fontId="3"/>
  </si>
  <si>
    <t>第５1回栃木県Ｕ－１２サッカー選手権大会</t>
    <rPh sb="0" eb="1">
      <t>ダイ</t>
    </rPh>
    <rPh sb="3" eb="4">
      <t>カイ</t>
    </rPh>
    <rPh sb="4" eb="7">
      <t>トチギケン</t>
    </rPh>
    <rPh sb="15" eb="20">
      <t>センシュケンタイカイ</t>
    </rPh>
    <phoneticPr fontId="3"/>
  </si>
  <si>
    <t>■第3日　2月18日　３回戦・準々決勝　</t>
    <rPh sb="1" eb="2">
      <t>ダイ</t>
    </rPh>
    <rPh sb="12" eb="14">
      <t>カイセン</t>
    </rPh>
    <rPh sb="15" eb="17">
      <t>ジュンジュン</t>
    </rPh>
    <rPh sb="17" eb="19">
      <t>ケッショウ</t>
    </rPh>
    <phoneticPr fontId="3"/>
  </si>
  <si>
    <t>真岡市総合運動公園運動広場</t>
    <rPh sb="0" eb="13">
      <t>モオカシソウゴウウンドウコウエンウンドウヒロバ</t>
    </rPh>
    <phoneticPr fontId="3"/>
  </si>
  <si>
    <t>※会場は2月5日の試合結果にて以下より決定</t>
    <rPh sb="15" eb="17">
      <t>イカ</t>
    </rPh>
    <phoneticPr fontId="3"/>
  </si>
  <si>
    <t>■第2日　2月11日　決勝トーナメント　１・２回戦</t>
    <rPh sb="1" eb="2">
      <t>ダイ</t>
    </rPh>
    <rPh sb="23" eb="25">
      <t>カイセン</t>
    </rPh>
    <phoneticPr fontId="3"/>
  </si>
  <si>
    <t>SAKURAグリーンフィールドA・B</t>
    <phoneticPr fontId="3"/>
  </si>
  <si>
    <t>石井緑地サッカー場No1・No2</t>
    <rPh sb="0" eb="2">
      <t>イシイ</t>
    </rPh>
    <rPh sb="2" eb="4">
      <t>リョクチ</t>
    </rPh>
    <rPh sb="8" eb="9">
      <t>ジョウ</t>
    </rPh>
    <phoneticPr fontId="3"/>
  </si>
  <si>
    <t>■第1日　2月5日  一次リーグ</t>
    <phoneticPr fontId="3"/>
  </si>
  <si>
    <t>ZZ</t>
  </si>
  <si>
    <t>Z</t>
  </si>
  <si>
    <t>第3会場</t>
    <phoneticPr fontId="3"/>
  </si>
  <si>
    <t>cブロック</t>
    <phoneticPr fontId="3"/>
  </si>
  <si>
    <t>第4会場</t>
    <phoneticPr fontId="3"/>
  </si>
  <si>
    <t>ｄブロック</t>
    <phoneticPr fontId="3"/>
  </si>
  <si>
    <t>第7会場</t>
    <phoneticPr fontId="3"/>
  </si>
  <si>
    <t>gブロック</t>
    <phoneticPr fontId="3"/>
  </si>
  <si>
    <t>第8会場</t>
    <phoneticPr fontId="3"/>
  </si>
  <si>
    <t>ｈブロック</t>
    <phoneticPr fontId="3"/>
  </si>
  <si>
    <t>Z・ZZブロック</t>
  </si>
  <si>
    <t>ピッチ</t>
    <phoneticPr fontId="3"/>
  </si>
  <si>
    <t>Ａ</t>
    <phoneticPr fontId="3"/>
  </si>
  <si>
    <t>7,</t>
    <phoneticPr fontId="3"/>
  </si>
  <si>
    <t>Ｂ</t>
    <phoneticPr fontId="3"/>
  </si>
  <si>
    <t>8,</t>
    <phoneticPr fontId="3"/>
  </si>
  <si>
    <t>-</t>
    <phoneticPr fontId="3"/>
  </si>
  <si>
    <t>(</t>
  </si>
  <si>
    <t>AA</t>
    <phoneticPr fontId="3"/>
  </si>
  <si>
    <t>第51回栃木県U-12サッカー選手権大会　抽選順</t>
    <rPh sb="0" eb="1">
      <t>ダイ</t>
    </rPh>
    <rPh sb="3" eb="4">
      <t>カイ</t>
    </rPh>
    <rPh sb="4" eb="7">
      <t>トチギケン</t>
    </rPh>
    <rPh sb="15" eb="18">
      <t>センシュケン</t>
    </rPh>
    <rPh sb="18" eb="20">
      <t>タイカイ</t>
    </rPh>
    <rPh sb="21" eb="23">
      <t>チュウセン</t>
    </rPh>
    <rPh sb="23" eb="24">
      <t>ジュン</t>
    </rPh>
    <phoneticPr fontId="3"/>
  </si>
  <si>
    <t>芳賀→下都賀→両毛→北那須→塩谷南那須→宇河→上都賀</t>
    <rPh sb="7" eb="9">
      <t>リョウモウ</t>
    </rPh>
    <rPh sb="10" eb="11">
      <t>キタ</t>
    </rPh>
    <rPh sb="11" eb="13">
      <t>ナス</t>
    </rPh>
    <rPh sb="14" eb="16">
      <t>シオヤ</t>
    </rPh>
    <rPh sb="16" eb="19">
      <t>ミナミナス</t>
    </rPh>
    <rPh sb="20" eb="22">
      <t>ウカワ</t>
    </rPh>
    <rPh sb="23" eb="26">
      <t>カミツガ</t>
    </rPh>
    <phoneticPr fontId="3"/>
  </si>
  <si>
    <t>【会場担当】</t>
    <rPh sb="1" eb="3">
      <t>カイジョウ</t>
    </rPh>
    <rPh sb="3" eb="5">
      <t>タントウ</t>
    </rPh>
    <phoneticPr fontId="3"/>
  </si>
  <si>
    <t>ともぞうサッカークラブ</t>
  </si>
  <si>
    <t>トモゾウサッカークラブ</t>
  </si>
  <si>
    <t>宇都宮市サッカー場（平出）AB</t>
    <rPh sb="0" eb="4">
      <t>ウツノミヤシ</t>
    </rPh>
    <rPh sb="8" eb="9">
      <t>ジョウ</t>
    </rPh>
    <rPh sb="10" eb="12">
      <t>ヒライデ</t>
    </rPh>
    <phoneticPr fontId="42"/>
  </si>
  <si>
    <t>久下田ＦＣ</t>
  </si>
  <si>
    <t>クゲタフットボールクラブ</t>
  </si>
  <si>
    <t>鬼怒自然公園サッカー場AA</t>
    <rPh sb="0" eb="6">
      <t>キヌシゼンコウエン</t>
    </rPh>
    <rPh sb="10" eb="11">
      <t>ジョウ</t>
    </rPh>
    <phoneticPr fontId="42"/>
  </si>
  <si>
    <t>ＨＦＣ．ＺＥＲＯ</t>
  </si>
  <si>
    <t>エッチエフシーゼロ</t>
  </si>
  <si>
    <t>鬼怒自然公園サッカー場AB</t>
    <rPh sb="0" eb="6">
      <t>キヌシゼンコウエン</t>
    </rPh>
    <rPh sb="10" eb="11">
      <t>ジョウ</t>
    </rPh>
    <phoneticPr fontId="42"/>
  </si>
  <si>
    <t>ＦＣ中村</t>
  </si>
  <si>
    <t>エフシーナカムラ</t>
  </si>
  <si>
    <t>鬼怒自然公園サッカー場BA</t>
    <rPh sb="0" eb="6">
      <t>キヌシゼンコウエン</t>
    </rPh>
    <rPh sb="10" eb="11">
      <t>ジョウ</t>
    </rPh>
    <phoneticPr fontId="42"/>
  </si>
  <si>
    <t>亀山サッカークラブ</t>
  </si>
  <si>
    <t>カメヤマサッカークラブ</t>
  </si>
  <si>
    <t>鬼怒自然公園サッカー場BB</t>
    <rPh sb="0" eb="6">
      <t>キヌシゼンコウエン</t>
    </rPh>
    <rPh sb="10" eb="11">
      <t>ジョウ</t>
    </rPh>
    <phoneticPr fontId="42"/>
  </si>
  <si>
    <t>石橋ＦＣ</t>
  </si>
  <si>
    <t>イシバシエフシー</t>
  </si>
  <si>
    <t>大松山運動公園多目的グランドＡ</t>
    <rPh sb="0" eb="3">
      <t>オオマツヤマ</t>
    </rPh>
    <rPh sb="3" eb="5">
      <t>ウンドウ</t>
    </rPh>
    <rPh sb="5" eb="7">
      <t>コウエン</t>
    </rPh>
    <rPh sb="7" eb="10">
      <t>タモクテキ</t>
    </rPh>
    <phoneticPr fontId="42"/>
  </si>
  <si>
    <t>コクブンジサッカークラブ</t>
  </si>
  <si>
    <t>大松山運動公園多目的グランドＢ</t>
    <rPh sb="0" eb="3">
      <t>オオマツヤマ</t>
    </rPh>
    <rPh sb="3" eb="5">
      <t>ウンドウ</t>
    </rPh>
    <rPh sb="5" eb="7">
      <t>コウエン</t>
    </rPh>
    <rPh sb="7" eb="10">
      <t>タモクテキ</t>
    </rPh>
    <phoneticPr fontId="42"/>
  </si>
  <si>
    <t>南河内サッカースポーツ少年団</t>
  </si>
  <si>
    <t>ミナミカワウチサッカースポーツショウネンダン</t>
  </si>
  <si>
    <t>別処山公園サッカー場A</t>
    <rPh sb="0" eb="1">
      <t>ベツ</t>
    </rPh>
    <rPh sb="1" eb="2">
      <t>トコロ</t>
    </rPh>
    <rPh sb="2" eb="4">
      <t>コウエン</t>
    </rPh>
    <rPh sb="8" eb="9">
      <t>ジョウ</t>
    </rPh>
    <phoneticPr fontId="42"/>
  </si>
  <si>
    <t>ＪＦＣ　Ｗｉｎｇ</t>
  </si>
  <si>
    <t>ジェイエフシーウィング</t>
  </si>
  <si>
    <t>別処山公園サッカー場B</t>
    <rPh sb="0" eb="1">
      <t>ベッショヤマ</t>
    </rPh>
    <rPh sb="1" eb="2">
      <t>トコロ</t>
    </rPh>
    <rPh sb="2" eb="3">
      <t>ヤマ</t>
    </rPh>
    <rPh sb="3" eb="5">
      <t>コウエン</t>
    </rPh>
    <rPh sb="7" eb="8">
      <t>ジョウ</t>
    </rPh>
    <phoneticPr fontId="42"/>
  </si>
  <si>
    <t>栃木ウーヴァＦＣ・Ｕ－１２</t>
  </si>
  <si>
    <t>トチギウーヴァフットボールクラブ</t>
  </si>
  <si>
    <t>大平運動公園第2多目的広場A</t>
    <rPh sb="0" eb="7">
      <t>オオヒラウンドウコウエンダイ</t>
    </rPh>
    <rPh sb="8" eb="13">
      <t>タモクテキヒロバ</t>
    </rPh>
    <phoneticPr fontId="42"/>
  </si>
  <si>
    <t>岩舟ＪＦＣ</t>
  </si>
  <si>
    <t>イワフネジェイエフシー</t>
  </si>
  <si>
    <t>大平運動公園第2多目的広場B</t>
    <rPh sb="0" eb="7">
      <t>オオヒラウンドウコウエンダイ</t>
    </rPh>
    <rPh sb="8" eb="13">
      <t>タモクテキヒロバ</t>
    </rPh>
    <phoneticPr fontId="42"/>
  </si>
  <si>
    <t>Ｐｅｇａｓｕｓ藤岡２００７</t>
  </si>
  <si>
    <t>ペガサスフジオカ２００７</t>
  </si>
  <si>
    <t>渡良瀬運動公園サッカー場</t>
    <rPh sb="0" eb="2">
      <t>ワタラセ</t>
    </rPh>
    <rPh sb="2" eb="4">
      <t>ウンドウ</t>
    </rPh>
    <rPh sb="4" eb="6">
      <t>コウエン</t>
    </rPh>
    <rPh sb="11" eb="12">
      <t>ジョウ</t>
    </rPh>
    <phoneticPr fontId="42"/>
  </si>
  <si>
    <t>Ｋ－ＷＥＳＴ．ＦＣ２００１</t>
  </si>
  <si>
    <t>ケーウエストフットボールクラブ２００１</t>
  </si>
  <si>
    <t>足利市西部多目的運動場（あしスタ）A</t>
    <rPh sb="0" eb="11">
      <t>アシカガシセイブタモクテキウンドウジョウ</t>
    </rPh>
    <phoneticPr fontId="42"/>
  </si>
  <si>
    <t>足利サッカークラブジュニア</t>
  </si>
  <si>
    <t>アシカガサッカークラブジュニア</t>
  </si>
  <si>
    <t>足利市西部多目的運動場（あしスタ）B</t>
    <rPh sb="0" eb="11">
      <t>アシカガシセイブタモクテキウンドウジョウ</t>
    </rPh>
    <phoneticPr fontId="42"/>
  </si>
  <si>
    <t>ＦＣバジェルボ那須烏山</t>
  </si>
  <si>
    <t>エフシーバジェルボナスカラスヤマ</t>
  </si>
  <si>
    <t>那須烏山市緑地運動公園A</t>
    <rPh sb="0" eb="5">
      <t>ナスカラスヤマシ</t>
    </rPh>
    <rPh sb="5" eb="11">
      <t>リョクチウンドウコウエン</t>
    </rPh>
    <phoneticPr fontId="42"/>
  </si>
  <si>
    <t>ＦＣアラノ</t>
  </si>
  <si>
    <t>エフシーアラノ</t>
  </si>
  <si>
    <t>那須烏山市緑地運動公園B</t>
    <rPh sb="0" eb="5">
      <t>ナスカラスヤマシ</t>
    </rPh>
    <rPh sb="5" eb="11">
      <t>リョクチウンドウコウエン</t>
    </rPh>
    <phoneticPr fontId="42"/>
  </si>
  <si>
    <t>喜連川ＳＣＪｒ</t>
  </si>
  <si>
    <t>キツレガワエスシージュニア</t>
  </si>
  <si>
    <t>ＳＡＫＵＲＡグリーンフィールドＡ</t>
    <phoneticPr fontId="42"/>
  </si>
  <si>
    <t>フットボールクラブ氏家</t>
  </si>
  <si>
    <t>フットボールクラブウジイエ</t>
  </si>
  <si>
    <t>ＳＡＫＵＲＡグリーンフィールドＢ</t>
    <phoneticPr fontId="42"/>
  </si>
  <si>
    <t>石井フットボールクラブ</t>
  </si>
  <si>
    <t>イシイフットボールクラブ</t>
  </si>
  <si>
    <t>石井緑地サッカー場No1</t>
    <rPh sb="0" eb="2">
      <t>イシイ</t>
    </rPh>
    <rPh sb="2" eb="4">
      <t>リョクチ</t>
    </rPh>
    <rPh sb="8" eb="9">
      <t>ジョウ</t>
    </rPh>
    <phoneticPr fontId="42"/>
  </si>
  <si>
    <t>豊郷ＪＦＣ宇都宮</t>
  </si>
  <si>
    <t>トヨサトジュニアフットボールクラブウツノミヤ</t>
  </si>
  <si>
    <t>石井緑地サッカー場No2</t>
    <rPh sb="0" eb="2">
      <t>イシイ</t>
    </rPh>
    <rPh sb="2" eb="4">
      <t>リョクチ</t>
    </rPh>
    <rPh sb="8" eb="9">
      <t>ジョウ</t>
    </rPh>
    <phoneticPr fontId="42"/>
  </si>
  <si>
    <t>緑が丘ＹＦＣサッカー教室</t>
  </si>
  <si>
    <t>ミドリガオカワイエフシーサッカーキョウシツ</t>
  </si>
  <si>
    <t>石井緑地サッカー場No3</t>
    <rPh sb="0" eb="2">
      <t>イシイ</t>
    </rPh>
    <rPh sb="2" eb="4">
      <t>リョクチ</t>
    </rPh>
    <rPh sb="8" eb="9">
      <t>ジョウ</t>
    </rPh>
    <phoneticPr fontId="42"/>
  </si>
  <si>
    <t>ウエストフットコム</t>
  </si>
  <si>
    <t>石井緑地サッカー場No4</t>
    <rPh sb="0" eb="2">
      <t>イシイ</t>
    </rPh>
    <rPh sb="2" eb="4">
      <t>リョクチ</t>
    </rPh>
    <rPh sb="8" eb="9">
      <t>ジョウ</t>
    </rPh>
    <phoneticPr fontId="42"/>
  </si>
  <si>
    <t>ＦＣスポルト宇都宮</t>
  </si>
  <si>
    <t>エフシースポルトウツノミヤ</t>
  </si>
  <si>
    <t>石井緑地サッカー場No5</t>
    <rPh sb="0" eb="2">
      <t>イシイ</t>
    </rPh>
    <rPh sb="2" eb="4">
      <t>リョクチ</t>
    </rPh>
    <rPh sb="8" eb="9">
      <t>ジョウ</t>
    </rPh>
    <phoneticPr fontId="42"/>
  </si>
  <si>
    <t>本郷北フットボールクラブ</t>
  </si>
  <si>
    <t>ホンゴウキタフットボールクラブ</t>
  </si>
  <si>
    <t>石井緑地サッカー場No6</t>
    <rPh sb="0" eb="2">
      <t>イシイ</t>
    </rPh>
    <rPh sb="2" eb="4">
      <t>リョクチ</t>
    </rPh>
    <rPh sb="8" eb="9">
      <t>ジョウ</t>
    </rPh>
    <phoneticPr fontId="42"/>
  </si>
  <si>
    <t>鹿沼西ＦＣ</t>
  </si>
  <si>
    <t>カヌマニシエフシー</t>
  </si>
  <si>
    <t>鹿沼運動公園A</t>
    <rPh sb="0" eb="5">
      <t>カヌマウンドウコウエン</t>
    </rPh>
    <phoneticPr fontId="42"/>
  </si>
  <si>
    <t>鹿沼東光ＦＣ</t>
  </si>
  <si>
    <t>カヌマトウコウエフシー</t>
  </si>
  <si>
    <t>鹿沼運動公園B</t>
    <rPh sb="0" eb="4">
      <t>カヌマウンドウコウエン</t>
    </rPh>
    <phoneticPr fontId="42"/>
  </si>
  <si>
    <t>【芳賀地区】</t>
    <rPh sb="1" eb="3">
      <t>ハガ</t>
    </rPh>
    <rPh sb="3" eb="5">
      <t>チク</t>
    </rPh>
    <phoneticPr fontId="45"/>
  </si>
  <si>
    <t>真岡西サッカークラブブリッツ</t>
  </si>
  <si>
    <t>モオカニシサッカークラブブリッツ</t>
  </si>
  <si>
    <t>益子ＳＣ</t>
  </si>
  <si>
    <t>マシコエスシ</t>
  </si>
  <si>
    <t>祖母井クラブ</t>
  </si>
  <si>
    <t>ウバガイクラブ</t>
  </si>
  <si>
    <t>ＪＦＣファイターズ</t>
  </si>
  <si>
    <t>ジェイエフシーファイターズ</t>
  </si>
  <si>
    <t>エスペランサＭＯＫＡ</t>
  </si>
  <si>
    <t>エスペランサモオカ</t>
  </si>
  <si>
    <t>ＦＣ真岡２１ファンタジー</t>
  </si>
  <si>
    <t>エフシーモオカニジュウイチファンタジー</t>
  </si>
  <si>
    <t>ＪＦＣアミスタ市貝</t>
  </si>
  <si>
    <t>ジェイエフシーアミスタイチカイ</t>
  </si>
  <si>
    <t>ＪＦＣアミスタＵ１１</t>
  </si>
  <si>
    <t>おおぞらＳＣ</t>
  </si>
  <si>
    <t>オオゾラエスシー</t>
  </si>
  <si>
    <t>おおぞらＳＣスカイ</t>
  </si>
  <si>
    <t>オオゾラエスシースカイ</t>
  </si>
  <si>
    <t>おおぞらＳＣオーシャン</t>
  </si>
  <si>
    <t>オオゾラエスシーオーシャン</t>
  </si>
  <si>
    <t>茂木ＦＣ</t>
  </si>
  <si>
    <t>モテギエフシー</t>
  </si>
  <si>
    <t>ＦＣ中村セカンド</t>
  </si>
  <si>
    <t>エフシーナカムラセカンド</t>
  </si>
  <si>
    <t>Ｊ－ＳＰＯＲＴＳＦＯＯＴＢＡＬＬＣＬＵＢ</t>
  </si>
  <si>
    <t>ジェイスポーツフットボールクラブ</t>
  </si>
  <si>
    <t>【下都賀地区】</t>
    <rPh sb="1" eb="4">
      <t>シモツガ</t>
    </rPh>
    <phoneticPr fontId="45"/>
  </si>
  <si>
    <t>都賀クラブジュニア</t>
  </si>
  <si>
    <t>ツガクラブジュニア</t>
  </si>
  <si>
    <t>合戦場フットボールクラブ</t>
  </si>
  <si>
    <t>カッセンバフットボールクラブ</t>
  </si>
  <si>
    <t>壬生町ジュニアサッカークラブ</t>
  </si>
  <si>
    <t>ミブマチジュニアサッカークラブ</t>
  </si>
  <si>
    <t>壬生町ジュニアサッカークラブ　Ｂ</t>
  </si>
  <si>
    <t>ミブマチジュニアサッカークラブビー</t>
  </si>
  <si>
    <t>野木ＳＳＳ</t>
  </si>
  <si>
    <t>ノギスリーエス</t>
  </si>
  <si>
    <t>小山三小　ＦＣ</t>
  </si>
  <si>
    <t>オヤマサンショウエフシー</t>
  </si>
  <si>
    <t>ＦＣプリメーロ</t>
  </si>
  <si>
    <t>フットボールクラブプリメーロ</t>
  </si>
  <si>
    <t>ＦＣ城東</t>
  </si>
  <si>
    <t>エフシージョウトウ</t>
  </si>
  <si>
    <t>ＦＣがむしゃら</t>
  </si>
  <si>
    <t>エフシーガムシャラ</t>
  </si>
  <si>
    <t>間東ＦＣミラクルズ</t>
  </si>
  <si>
    <t>マヒガシエフシーミラクルズ</t>
  </si>
  <si>
    <t>栃木ユナイテッド</t>
  </si>
  <si>
    <t>トチギユナイテッド</t>
  </si>
  <si>
    <t>栃木フォルツァＳＣ</t>
  </si>
  <si>
    <t>トチギフォルツァエスシー</t>
  </si>
  <si>
    <t>栃木ジュニオール</t>
  </si>
  <si>
    <t>トチギジュニオール</t>
  </si>
  <si>
    <t>大谷北ＦＣフォルテ</t>
  </si>
  <si>
    <t>オオヤキタエフシーフォルテ</t>
  </si>
  <si>
    <t>ＳＡＫＵＲＡ　ＦＯＯＴＢＡＬＬ　ＣＬＵＢ　Ｊｒ</t>
  </si>
  <si>
    <t>サクラフットボールクラブジュニア</t>
  </si>
  <si>
    <t>大谷東フットボールクラブ</t>
  </si>
  <si>
    <t>オオヤヒガシフットボールクラブ</t>
  </si>
  <si>
    <t>Ｆ．Ｃ．栃木ジュニア</t>
  </si>
  <si>
    <t>エフシートチギジュニア</t>
  </si>
  <si>
    <t>壬生ＦＣユナイテッド</t>
  </si>
  <si>
    <t>ミブエフシーユナイテッド</t>
  </si>
  <si>
    <t>ＭＯＲＡＮＧＯ栃木フットボールクラブＵ１２</t>
  </si>
  <si>
    <t>モランゴトチギフットボールクラブＵ１２</t>
  </si>
  <si>
    <t>ＦＣカンピオーネ</t>
  </si>
  <si>
    <t>エフシーカンピオーネ</t>
  </si>
  <si>
    <t>ＦＣ　ＶＡＬＯＮ</t>
  </si>
  <si>
    <t>エフシーバロン</t>
  </si>
  <si>
    <t>ＦＣ　ＶＡＬＯＮセカンド</t>
  </si>
  <si>
    <t>エフシーバロンセカンド</t>
  </si>
  <si>
    <t>ＴＯＣＨＩＧＩ　ＫＯＵ　ＦＣ</t>
  </si>
  <si>
    <t>トチギ　コウ　エフ　シー</t>
  </si>
  <si>
    <t>栃木Ｃｈａｒｍｅ．Ｆ．Ｃ　Ｕ－１１</t>
  </si>
  <si>
    <t>トチギシャルムエフシー</t>
  </si>
  <si>
    <t>【両毛地区】</t>
    <rPh sb="1" eb="3">
      <t>リョウモウ</t>
    </rPh>
    <phoneticPr fontId="45"/>
  </si>
  <si>
    <t>佐野ＳＳＳ</t>
  </si>
  <si>
    <t>サノスリーエス</t>
  </si>
  <si>
    <t>赤見フットボールクラブ</t>
  </si>
  <si>
    <t>アカミフットボールクラブ</t>
  </si>
  <si>
    <t>御厨フットボールクラブ</t>
  </si>
  <si>
    <t>ミクリヤフットボールクラブ</t>
  </si>
  <si>
    <t>ＦＣ毛野</t>
  </si>
  <si>
    <t>エフシーケノ</t>
  </si>
  <si>
    <t>ＦＣ　ＳＨＵＪＡＫＵ</t>
  </si>
  <si>
    <t>エフシーシュジャク</t>
  </si>
  <si>
    <t>北郷山辺千歳ＦＣ</t>
  </si>
  <si>
    <t>キタゴウヤマベチトセエフシー</t>
  </si>
  <si>
    <t>坂西ジュニオール</t>
  </si>
  <si>
    <t>サカニシジュニオール</t>
  </si>
  <si>
    <t>三重・山前ＦＣ</t>
  </si>
  <si>
    <t>ミエヤママエエフシー</t>
  </si>
  <si>
    <t>ＪＦＣ　足利ラトゥール</t>
  </si>
  <si>
    <t>ＪＦＣアシカガラトゥール</t>
  </si>
  <si>
    <t>ＧＲＳ足利Ｊｒ．</t>
  </si>
  <si>
    <t>ジーアールエスアシカガジュニア</t>
  </si>
  <si>
    <t>クレアＦＣアルドーレ</t>
  </si>
  <si>
    <t>クレアエフシーアルドーレ</t>
  </si>
  <si>
    <t>ＣＡ．アトレチコ　佐野</t>
  </si>
  <si>
    <t>シーエーアトレチコサノ</t>
  </si>
  <si>
    <t>呑竜ＦＣ</t>
  </si>
  <si>
    <t>ドンリュウエフシー</t>
  </si>
  <si>
    <t>葛生ＦＣ</t>
  </si>
  <si>
    <t>クズウエフシー</t>
  </si>
  <si>
    <t>【北那須地区】</t>
    <rPh sb="1" eb="2">
      <t>キタ</t>
    </rPh>
    <rPh sb="2" eb="4">
      <t>ナス</t>
    </rPh>
    <rPh sb="4" eb="6">
      <t>チク</t>
    </rPh>
    <phoneticPr fontId="45"/>
  </si>
  <si>
    <t>大田原城山サッカークラブ</t>
  </si>
  <si>
    <t>オオタワラシロヤマサッカークラブ</t>
  </si>
  <si>
    <t>西原ＦＣ</t>
  </si>
  <si>
    <t>ニシハラエフシー</t>
  </si>
  <si>
    <t>紫塚ＦＣ</t>
  </si>
  <si>
    <t>ムラサキヅカエフシー</t>
  </si>
  <si>
    <t>市野沢ＦＣ</t>
  </si>
  <si>
    <t>イチノサワエフシー</t>
  </si>
  <si>
    <t>ジヴェルチード那須</t>
  </si>
  <si>
    <t>ジヴェルチードナス</t>
  </si>
  <si>
    <t>稲村フットボールクラブ</t>
  </si>
  <si>
    <t>イナムラフットボールクラブ</t>
  </si>
  <si>
    <t>東那須野ＦＣフェニックス</t>
  </si>
  <si>
    <t>ヒガシナスノエフシーフェニックス</t>
  </si>
  <si>
    <t>ＦＣ　Ａｖａｎｃｅ　ＡＺＵＬ</t>
  </si>
  <si>
    <t>エフシー　アヴァンセ　アズール</t>
  </si>
  <si>
    <t>ＦＣ　Ａｖａｎｃｅ　ＢＬＡＮＣＯ</t>
  </si>
  <si>
    <t>エフシー　アヴァンセ　ブランコ</t>
  </si>
  <si>
    <t>南イレブン</t>
  </si>
  <si>
    <t>ミナミイレブン</t>
  </si>
  <si>
    <t>西那須野西ＳＣ</t>
  </si>
  <si>
    <t>ニシナスノニシサッカークラブ</t>
  </si>
  <si>
    <t>大山フットボールクラブアミーゴ</t>
  </si>
  <si>
    <t>オオヤマフットボールクラブアミーゴ</t>
  </si>
  <si>
    <t>高林・青木フットボールクラブ（高林・青木ＦＣ）</t>
  </si>
  <si>
    <t>タカバヤシアオキフットボールクラブ</t>
  </si>
  <si>
    <t>フットボールクラブガナドール大田原Ｕ１２</t>
  </si>
  <si>
    <t>フットボールクラブガナドールオオタワラアンダー１２</t>
  </si>
  <si>
    <t>野原グランディオスＦＣ</t>
  </si>
  <si>
    <t>ノハラグランディオスエフシー</t>
  </si>
  <si>
    <t>那須野ヶ原ＦＣボンジボーラ</t>
  </si>
  <si>
    <t>ナスノガハラエフシ－ボンジボーラ</t>
  </si>
  <si>
    <t>那須野ヶ原ＦＣボンジボーラ　セカンド</t>
  </si>
  <si>
    <t>ナスノガハラエフシ－ボンジボーラセカンド</t>
  </si>
  <si>
    <t>ＫＯＨＡＲＵ　ＰＲＯＵＤ　ピンク</t>
  </si>
  <si>
    <t>コハルプラウド　ピンク</t>
  </si>
  <si>
    <t>ＫＯＨＡＲＵ　ＰＲＯＵＤ　イエロー</t>
  </si>
  <si>
    <t>コハルプラウド　イエロー</t>
  </si>
  <si>
    <t>ＦＣ黒羽</t>
  </si>
  <si>
    <t>エフシークロバネ</t>
  </si>
  <si>
    <t>ＦＣ　ＷＩＬＬＥ</t>
  </si>
  <si>
    <t>フットボールクラブ　ヴィレ</t>
  </si>
  <si>
    <t>【塩谷・南那須地区】</t>
    <rPh sb="1" eb="3">
      <t>シオヤ</t>
    </rPh>
    <rPh sb="4" eb="7">
      <t>ミナミナス</t>
    </rPh>
    <rPh sb="7" eb="9">
      <t>チク</t>
    </rPh>
    <phoneticPr fontId="45"/>
  </si>
  <si>
    <t>フットボールクラブ氏家Ｕ－１１</t>
  </si>
  <si>
    <t>フットボールクラブウジイエユージュウイチ</t>
  </si>
  <si>
    <t>熟田フットボールクラブ</t>
  </si>
  <si>
    <t>ニイタフットボールクラブ</t>
  </si>
  <si>
    <t>上松山クラブ</t>
  </si>
  <si>
    <t>カミマツヤマクラブ</t>
  </si>
  <si>
    <t>阿久津サッカークラブ</t>
  </si>
  <si>
    <t>アクツサッカークラブ</t>
  </si>
  <si>
    <t>高根沢西フットボールクラブ</t>
  </si>
  <si>
    <t>タカネザワニシフットボールクラブ</t>
  </si>
  <si>
    <t>しおやＦＣヴィガウス</t>
  </si>
  <si>
    <t>シオヤエフシーヴィガウス</t>
  </si>
  <si>
    <t>ＦＣ　ＳＦｉＤＡ</t>
  </si>
  <si>
    <t>エフシー　スフィーダ</t>
  </si>
  <si>
    <t>ＡＣ　ＥＳＰＡＣＩＯ</t>
  </si>
  <si>
    <t>エーシーエスパシオ</t>
  </si>
  <si>
    <t>ヴェルフェ矢板Ｕ－１２・ｆｌｅｕｒ</t>
  </si>
  <si>
    <t>ヴェルフェヤイタユージュウニフルール</t>
  </si>
  <si>
    <t>ヴェルフェ矢板Ｕ－１２・ｖｅｒｔ</t>
  </si>
  <si>
    <t>ヴェルフェヤイタユージュウニヴェール</t>
  </si>
  <si>
    <t>ヴェルフェ矢板Ｕ－１２・ｂｌａｎｃ</t>
  </si>
  <si>
    <t>ヴェルフェヤイタユージュウニブラン</t>
  </si>
  <si>
    <t>ＹＵＺＵＨＡ　ＦＣ　ジュニア</t>
  </si>
  <si>
    <t>ユズハ　エフシー　ジュニア</t>
  </si>
  <si>
    <t>さくらボン・ディ・ボーラ</t>
  </si>
  <si>
    <t>サクラボンディボーラ</t>
  </si>
  <si>
    <t>【宇河地区】</t>
    <rPh sb="1" eb="2">
      <t>ヒサシ</t>
    </rPh>
    <rPh sb="2" eb="3">
      <t>カワ</t>
    </rPh>
    <rPh sb="3" eb="5">
      <t>チク</t>
    </rPh>
    <phoneticPr fontId="45"/>
  </si>
  <si>
    <t>宝木キッカーズＭＯＲＡＬＥ１２</t>
  </si>
  <si>
    <t>タカラギキッカーズモラールトゥエルブ</t>
  </si>
  <si>
    <t>宝木キッカーズＭＯＲＡＬＥ１１</t>
  </si>
  <si>
    <t>タカラギキッカーズモラールイレブン</t>
  </si>
  <si>
    <t>ＦＣ　ＳＴＧＨ　セカンド</t>
  </si>
  <si>
    <t>エフシー　エスティジエイチ　セカンド</t>
  </si>
  <si>
    <t>ＦＣ　ＳＴＧＨ</t>
  </si>
  <si>
    <t>エフシー　エスティジエイチ</t>
  </si>
  <si>
    <t>ＦＣみらい</t>
  </si>
  <si>
    <t>エフシーミライ</t>
  </si>
  <si>
    <t>ＦＣみらい　Ｖ</t>
  </si>
  <si>
    <t>エフシーミライ　ブイ</t>
  </si>
  <si>
    <t>清原サッカースポーツ少年団</t>
  </si>
  <si>
    <t>キヨハラサッカースポーツショウネンダン</t>
  </si>
  <si>
    <t>ウエストフットコムＵ１１</t>
  </si>
  <si>
    <t>富士見サッカースポーツ少年団</t>
  </si>
  <si>
    <t>フジミサッカースポーツショウネンダン</t>
  </si>
  <si>
    <t>ＮＰＯ法人サウス宇都宮スポーツクラブ</t>
  </si>
  <si>
    <t>エヌピーオーホウジンサウスウツノミヤスポーツクラブ</t>
  </si>
  <si>
    <t>上三川サッカークラブ</t>
  </si>
  <si>
    <t>カミノカワサッカークラブ</t>
  </si>
  <si>
    <t>国本ジュニアサッカークラブ（国本ＪＳＣ）</t>
  </si>
  <si>
    <t>クニモトジュニアサッカークラブ（クニモトジェイエスシー）</t>
  </si>
  <si>
    <t>ＦＣブロケード</t>
  </si>
  <si>
    <t>エフシーブロケード</t>
  </si>
  <si>
    <t>ＳＵＧＡＯサッカークラブＵ１２</t>
  </si>
  <si>
    <t>スガオウサッカークラブ</t>
  </si>
  <si>
    <t>ＳＵＧＡＯサッカークラブＵ１１</t>
  </si>
  <si>
    <t>栃木サッカークラブ　Ｕ－１２</t>
  </si>
  <si>
    <t>トチギサッカークラブ　ユージュウニ</t>
  </si>
  <si>
    <t>ＴＥＡＭ　リフレＳＣ</t>
  </si>
  <si>
    <t>チームリフレサッカークラブ</t>
  </si>
  <si>
    <t>ＴＥＡＭ　リフレＳＣチェルビアット</t>
  </si>
  <si>
    <t>チームリフレサッカークラブチェルビアット</t>
  </si>
  <si>
    <t>ともぞうサッカークラブＢ</t>
  </si>
  <si>
    <t>ＦＣアネーロ宇都宮・Ｕ－１２</t>
  </si>
  <si>
    <t>エフシーアネーロウツノミヤユウジュウニ</t>
  </si>
  <si>
    <t>みはらサッカークラブジュニア</t>
  </si>
  <si>
    <t>ミハラサッカークラブジュニア</t>
  </si>
  <si>
    <t>カテット白沢ボンバーズ</t>
  </si>
  <si>
    <t>カテットシラサワボンバーズ</t>
  </si>
  <si>
    <t>カテット白沢ペンギンズ</t>
  </si>
  <si>
    <t>カテットシラサワペンギンズ</t>
  </si>
  <si>
    <t>ＦＣグラシアス</t>
  </si>
  <si>
    <t>エフシーグラシアス</t>
  </si>
  <si>
    <t>ブラッドレスサッカークラブ</t>
  </si>
  <si>
    <t>ＦＣアリーバ　ヴィクトリー</t>
  </si>
  <si>
    <t>フットボールクラブ　アリーバ　ヴィクトリー</t>
  </si>
  <si>
    <t>ＦＣアリーバ　フトゥーロ</t>
  </si>
  <si>
    <t>フットボールクラブ　アリーバ　フトゥーロ</t>
  </si>
  <si>
    <t>上河内ジュニアサッカークラブ</t>
  </si>
  <si>
    <t>カミカワチジュニアサッカークラブ</t>
  </si>
  <si>
    <t>Ｓ４　スペランツァ</t>
  </si>
  <si>
    <t>エスフォー　スペランツァ</t>
  </si>
  <si>
    <t>ｕｎｉｏｎｓｐｏｒｔｓｃｌｕｂ</t>
  </si>
  <si>
    <t>ユニオンスポーツクラブ</t>
  </si>
  <si>
    <t>ＩＳＯＳＯＣＣＥＲＣＬＵＢ</t>
  </si>
  <si>
    <t>イソサッカークラブ</t>
  </si>
  <si>
    <t>ＩＳＯＳＣＳＥＧＵＮＤＯ</t>
  </si>
  <si>
    <t>イソエスシーセグンド</t>
  </si>
  <si>
    <t>宇都宮フットボールクラブジュニア</t>
  </si>
  <si>
    <t>ウツノミヤフットボールクラブジュニア</t>
  </si>
  <si>
    <t>【上都賀地区】</t>
    <rPh sb="1" eb="4">
      <t>カミツガ</t>
    </rPh>
    <rPh sb="4" eb="6">
      <t>チク</t>
    </rPh>
    <phoneticPr fontId="45"/>
  </si>
  <si>
    <t>さつきが丘スポーツ少年団サッカー部</t>
  </si>
  <si>
    <t>サツキガオカスポーツショウネンダンサッカーブ</t>
  </si>
  <si>
    <t>北押原ＦＣ</t>
  </si>
  <si>
    <t>キタオシハラエフシー</t>
  </si>
  <si>
    <t>ＦＣあわのレジェンド</t>
  </si>
  <si>
    <t>エフシーアワノレジェンド</t>
  </si>
  <si>
    <t>ＮＩＫＫＯ　ＳＰＯＲＴＳ　ＣＬＵＢ　セレソン</t>
  </si>
  <si>
    <t>ニッコウスポーツクラブセレソン</t>
  </si>
  <si>
    <t>ＮＩＫＫＯ　ＳＰＯＲＴＳ　ＣＬＵＢ　セントラル</t>
  </si>
  <si>
    <t>ニッコウスポーツクラブセントラル</t>
  </si>
  <si>
    <t>今市ジュニオール</t>
  </si>
  <si>
    <t>イマイチジュニオール</t>
  </si>
  <si>
    <t>ＫＳＣ鹿沼</t>
  </si>
  <si>
    <t>ケーエスシーカヌマ</t>
  </si>
  <si>
    <t>今市ＦＣプログレス</t>
  </si>
  <si>
    <t>イマイチエフシープログレス</t>
  </si>
  <si>
    <t>今市ＦＣプログレスセカンド</t>
  </si>
  <si>
    <t>Ｎ　Ｆ　Ｃ</t>
  </si>
  <si>
    <t>エヌ　エフ　シー</t>
  </si>
  <si>
    <t>アルゼンチンサッカークラブ日光</t>
  </si>
  <si>
    <t>アルゼンチンサッカークラブニッコウ</t>
  </si>
  <si>
    <t>藤原ＦＣ</t>
  </si>
  <si>
    <t>フジハラエフシー</t>
  </si>
  <si>
    <t>国分寺サッカークラブ</t>
    <phoneticPr fontId="3"/>
  </si>
  <si>
    <t>B会場</t>
  </si>
  <si>
    <t>A5</t>
    <phoneticPr fontId="3"/>
  </si>
  <si>
    <t>U5</t>
    <phoneticPr fontId="3"/>
  </si>
  <si>
    <t>C5</t>
    <phoneticPr fontId="3"/>
  </si>
  <si>
    <t>B5</t>
    <phoneticPr fontId="3"/>
  </si>
  <si>
    <t>P5</t>
    <phoneticPr fontId="3"/>
  </si>
  <si>
    <t>Q5</t>
    <phoneticPr fontId="3"/>
  </si>
  <si>
    <t>G5</t>
    <phoneticPr fontId="3"/>
  </si>
  <si>
    <t>H5</t>
    <phoneticPr fontId="3"/>
  </si>
  <si>
    <t>D5</t>
    <phoneticPr fontId="3"/>
  </si>
  <si>
    <t>I5</t>
    <phoneticPr fontId="3"/>
  </si>
  <si>
    <t>Z5</t>
    <phoneticPr fontId="3"/>
  </si>
  <si>
    <t>E5</t>
    <phoneticPr fontId="3"/>
  </si>
  <si>
    <t>L5</t>
    <phoneticPr fontId="3"/>
  </si>
  <si>
    <t>R5</t>
    <phoneticPr fontId="3"/>
  </si>
  <si>
    <t>T5</t>
    <phoneticPr fontId="3"/>
  </si>
  <si>
    <t>K5</t>
    <phoneticPr fontId="3"/>
  </si>
  <si>
    <t>V5</t>
    <phoneticPr fontId="3"/>
  </si>
  <si>
    <t>J5</t>
    <phoneticPr fontId="3"/>
  </si>
  <si>
    <t>S5</t>
    <phoneticPr fontId="3"/>
  </si>
  <si>
    <t>F5</t>
    <phoneticPr fontId="3"/>
  </si>
  <si>
    <t>M5</t>
    <phoneticPr fontId="3"/>
  </si>
  <si>
    <t>N5</t>
    <phoneticPr fontId="3"/>
  </si>
  <si>
    <t>Y5</t>
    <phoneticPr fontId="3"/>
  </si>
  <si>
    <t>O5</t>
    <phoneticPr fontId="3"/>
  </si>
  <si>
    <t>X5</t>
    <phoneticPr fontId="3"/>
  </si>
  <si>
    <t>W5</t>
    <phoneticPr fontId="3"/>
  </si>
  <si>
    <t>G1</t>
    <phoneticPr fontId="3"/>
  </si>
  <si>
    <t>E1</t>
    <phoneticPr fontId="3"/>
  </si>
  <si>
    <t>X2</t>
    <phoneticPr fontId="3"/>
  </si>
  <si>
    <t>B2</t>
    <phoneticPr fontId="3"/>
  </si>
  <si>
    <t>C3</t>
    <phoneticPr fontId="3"/>
  </si>
  <si>
    <t>S6</t>
    <phoneticPr fontId="3"/>
  </si>
  <si>
    <t>S1</t>
    <phoneticPr fontId="3"/>
  </si>
  <si>
    <t>R4</t>
    <phoneticPr fontId="3"/>
  </si>
  <si>
    <t>Z4</t>
    <phoneticPr fontId="3"/>
  </si>
  <si>
    <t>Y4</t>
    <phoneticPr fontId="3"/>
  </si>
  <si>
    <t>U6</t>
    <phoneticPr fontId="3"/>
  </si>
  <si>
    <t>B4</t>
    <phoneticPr fontId="3"/>
  </si>
  <si>
    <t>E2</t>
    <phoneticPr fontId="3"/>
  </si>
  <si>
    <t>E3</t>
    <phoneticPr fontId="3"/>
  </si>
  <si>
    <t>T6</t>
    <phoneticPr fontId="3"/>
  </si>
  <si>
    <t>C6</t>
    <phoneticPr fontId="3"/>
  </si>
  <si>
    <t>K6</t>
    <phoneticPr fontId="3"/>
  </si>
  <si>
    <t>Q4</t>
    <phoneticPr fontId="3"/>
  </si>
  <si>
    <t>K1</t>
    <phoneticPr fontId="3"/>
  </si>
  <si>
    <t>K2</t>
    <phoneticPr fontId="3"/>
  </si>
  <si>
    <t>V4</t>
    <phoneticPr fontId="3"/>
  </si>
  <si>
    <t>P3</t>
    <phoneticPr fontId="3"/>
  </si>
  <si>
    <t>J4</t>
    <phoneticPr fontId="3"/>
  </si>
  <si>
    <t>K3</t>
    <phoneticPr fontId="3"/>
  </si>
  <si>
    <t>W1</t>
    <phoneticPr fontId="3"/>
  </si>
  <si>
    <t>F4</t>
    <phoneticPr fontId="3"/>
  </si>
  <si>
    <t>N6</t>
    <phoneticPr fontId="3"/>
  </si>
  <si>
    <t>O6</t>
    <phoneticPr fontId="3"/>
  </si>
  <si>
    <t>O3</t>
    <phoneticPr fontId="3"/>
  </si>
  <si>
    <t>V2</t>
    <phoneticPr fontId="3"/>
  </si>
  <si>
    <t>D1</t>
    <phoneticPr fontId="3"/>
  </si>
  <si>
    <t>X4</t>
    <phoneticPr fontId="3"/>
  </si>
  <si>
    <t>Q1</t>
    <phoneticPr fontId="3"/>
  </si>
  <si>
    <t>O1</t>
    <phoneticPr fontId="3"/>
  </si>
  <si>
    <t>W4</t>
    <phoneticPr fontId="3"/>
  </si>
  <si>
    <t>Z6</t>
    <phoneticPr fontId="3"/>
  </si>
  <si>
    <t>F1</t>
    <phoneticPr fontId="3"/>
  </si>
  <si>
    <t>H1</t>
    <phoneticPr fontId="3"/>
  </si>
  <si>
    <t>K4</t>
    <phoneticPr fontId="3"/>
  </si>
  <si>
    <t>F3</t>
    <phoneticPr fontId="3"/>
  </si>
  <si>
    <t>C1</t>
    <phoneticPr fontId="3"/>
  </si>
  <si>
    <t>H2</t>
    <phoneticPr fontId="3"/>
  </si>
  <si>
    <t>D3</t>
    <phoneticPr fontId="3"/>
  </si>
  <si>
    <t>J1</t>
    <phoneticPr fontId="3"/>
  </si>
  <si>
    <t>U2</t>
    <phoneticPr fontId="3"/>
  </si>
  <si>
    <t>J3</t>
    <phoneticPr fontId="3"/>
  </si>
  <si>
    <t>G6</t>
    <phoneticPr fontId="3"/>
  </si>
  <si>
    <t>A3</t>
    <phoneticPr fontId="3"/>
  </si>
  <si>
    <t>C2</t>
    <phoneticPr fontId="3"/>
  </si>
  <si>
    <t>R2</t>
    <phoneticPr fontId="3"/>
  </si>
  <si>
    <t>S4</t>
    <phoneticPr fontId="3"/>
  </si>
  <si>
    <t>Y1</t>
    <phoneticPr fontId="3"/>
  </si>
  <si>
    <t>F2</t>
    <phoneticPr fontId="3"/>
  </si>
  <si>
    <t>A1</t>
    <phoneticPr fontId="3"/>
  </si>
  <si>
    <t>Q6</t>
    <phoneticPr fontId="3"/>
  </si>
  <si>
    <t>H6</t>
    <phoneticPr fontId="3"/>
  </si>
  <si>
    <t>Q3</t>
    <phoneticPr fontId="3"/>
  </si>
  <si>
    <t>M3</t>
    <phoneticPr fontId="3"/>
  </si>
  <si>
    <t>R6</t>
    <phoneticPr fontId="3"/>
  </si>
  <si>
    <t>V1</t>
    <phoneticPr fontId="3"/>
  </si>
  <si>
    <t>B6</t>
    <phoneticPr fontId="3"/>
  </si>
  <si>
    <t>G4</t>
    <phoneticPr fontId="3"/>
  </si>
  <si>
    <t>W6</t>
    <phoneticPr fontId="3"/>
  </si>
  <si>
    <t>Y6</t>
    <phoneticPr fontId="3"/>
  </si>
  <si>
    <t>Q2</t>
    <phoneticPr fontId="3"/>
  </si>
  <si>
    <t>W2</t>
    <phoneticPr fontId="3"/>
  </si>
  <si>
    <t>A2</t>
    <phoneticPr fontId="3"/>
  </si>
  <si>
    <t>L2</t>
    <phoneticPr fontId="3"/>
  </si>
  <si>
    <t>U1</t>
    <phoneticPr fontId="3"/>
  </si>
  <si>
    <t>O4</t>
    <phoneticPr fontId="3"/>
  </si>
  <si>
    <t>N3</t>
    <phoneticPr fontId="3"/>
  </si>
  <si>
    <t>B3</t>
    <phoneticPr fontId="3"/>
  </si>
  <si>
    <t>A7</t>
    <phoneticPr fontId="3"/>
  </si>
  <si>
    <t>I6</t>
    <phoneticPr fontId="3"/>
  </si>
  <si>
    <t>V3</t>
    <phoneticPr fontId="3"/>
  </si>
  <si>
    <t>B1</t>
    <phoneticPr fontId="3"/>
  </si>
  <si>
    <t>J2</t>
    <phoneticPr fontId="3"/>
  </si>
  <si>
    <t>Z1</t>
    <phoneticPr fontId="3"/>
  </si>
  <si>
    <t>M4</t>
    <phoneticPr fontId="3"/>
  </si>
  <si>
    <t>U4</t>
    <phoneticPr fontId="3"/>
  </si>
  <si>
    <t>X6</t>
    <phoneticPr fontId="3"/>
  </si>
  <si>
    <t>O2</t>
    <phoneticPr fontId="3"/>
  </si>
  <si>
    <t>D4</t>
    <phoneticPr fontId="3"/>
  </si>
  <si>
    <t>I3</t>
    <phoneticPr fontId="3"/>
  </si>
  <si>
    <t>T4</t>
    <phoneticPr fontId="3"/>
  </si>
  <si>
    <t>A6</t>
    <phoneticPr fontId="3"/>
  </si>
  <si>
    <t>R3</t>
    <phoneticPr fontId="3"/>
  </si>
  <si>
    <t>P1</t>
    <phoneticPr fontId="3"/>
  </si>
  <si>
    <t>E6</t>
    <phoneticPr fontId="3"/>
  </si>
  <si>
    <t>P6</t>
    <phoneticPr fontId="3"/>
  </si>
  <si>
    <t>N1</t>
    <phoneticPr fontId="3"/>
  </si>
  <si>
    <t>M6</t>
    <phoneticPr fontId="3"/>
  </si>
  <si>
    <t>X1</t>
    <phoneticPr fontId="3"/>
  </si>
  <si>
    <t>P2</t>
    <phoneticPr fontId="3"/>
  </si>
  <si>
    <t>T3</t>
    <phoneticPr fontId="3"/>
  </si>
  <si>
    <t>H4</t>
    <phoneticPr fontId="3"/>
  </si>
  <si>
    <t>C4</t>
    <phoneticPr fontId="3"/>
  </si>
  <si>
    <t>H3</t>
    <phoneticPr fontId="3"/>
  </si>
  <si>
    <t>M1</t>
    <phoneticPr fontId="3"/>
  </si>
  <si>
    <t>E4</t>
    <phoneticPr fontId="3"/>
  </si>
  <si>
    <t>N4</t>
    <phoneticPr fontId="3"/>
  </si>
  <si>
    <t>T1</t>
    <phoneticPr fontId="3"/>
  </si>
  <si>
    <t>A4</t>
    <phoneticPr fontId="3"/>
  </si>
  <si>
    <t>R1</t>
    <phoneticPr fontId="3"/>
  </si>
  <si>
    <t>J6</t>
    <phoneticPr fontId="3"/>
  </si>
  <si>
    <t>M2</t>
    <phoneticPr fontId="3"/>
  </si>
  <si>
    <t>U3</t>
    <phoneticPr fontId="3"/>
  </si>
  <si>
    <t>V6</t>
    <phoneticPr fontId="3"/>
  </si>
  <si>
    <t>Y3</t>
    <phoneticPr fontId="3"/>
  </si>
  <si>
    <t>L1</t>
    <phoneticPr fontId="3"/>
  </si>
  <si>
    <t>D2</t>
    <phoneticPr fontId="3"/>
  </si>
  <si>
    <t>X3</t>
    <phoneticPr fontId="3"/>
  </si>
  <si>
    <t>S3</t>
    <phoneticPr fontId="3"/>
  </si>
  <si>
    <t>Y2</t>
    <phoneticPr fontId="3"/>
  </si>
  <si>
    <t>T2</t>
    <phoneticPr fontId="3"/>
  </si>
  <si>
    <t>Z2</t>
    <phoneticPr fontId="3"/>
  </si>
  <si>
    <t>I1</t>
    <phoneticPr fontId="3"/>
  </si>
  <si>
    <t>G3</t>
    <phoneticPr fontId="3"/>
  </si>
  <si>
    <t>P4</t>
    <phoneticPr fontId="3"/>
  </si>
  <si>
    <t>N2</t>
    <phoneticPr fontId="3"/>
  </si>
  <si>
    <t>Z3</t>
    <phoneticPr fontId="3"/>
  </si>
  <si>
    <t>L6</t>
    <phoneticPr fontId="3"/>
  </si>
  <si>
    <t>L4</t>
    <phoneticPr fontId="3"/>
  </si>
  <si>
    <t>F6</t>
    <phoneticPr fontId="3"/>
  </si>
  <si>
    <t>D6</t>
    <phoneticPr fontId="3"/>
  </si>
  <si>
    <t>L3</t>
    <phoneticPr fontId="3"/>
  </si>
  <si>
    <t>W3</t>
    <phoneticPr fontId="3"/>
  </si>
  <si>
    <t>S2</t>
    <phoneticPr fontId="3"/>
  </si>
  <si>
    <t>I4</t>
    <phoneticPr fontId="3"/>
  </si>
  <si>
    <t>I2</t>
    <phoneticPr fontId="3"/>
  </si>
  <si>
    <t>G2</t>
    <phoneticPr fontId="3"/>
  </si>
  <si>
    <t>rf</t>
    <phoneticPr fontId="3"/>
  </si>
  <si>
    <t>真岡市総合運動公園運動広場A</t>
    <rPh sb="0" eb="3">
      <t>モオカシ</t>
    </rPh>
    <rPh sb="3" eb="5">
      <t>ソウゴウ</t>
    </rPh>
    <rPh sb="5" eb="7">
      <t>ウンドウ</t>
    </rPh>
    <rPh sb="7" eb="9">
      <t>コウエン</t>
    </rPh>
    <rPh sb="9" eb="11">
      <t>ウンドウ</t>
    </rPh>
    <rPh sb="11" eb="13">
      <t>ヒロバ</t>
    </rPh>
    <phoneticPr fontId="3"/>
  </si>
  <si>
    <t>ＳＡＫＵＲＡグリーンフィールドＢ</t>
    <phoneticPr fontId="3"/>
  </si>
  <si>
    <t>B</t>
    <phoneticPr fontId="3"/>
  </si>
  <si>
    <t>YY</t>
    <phoneticPr fontId="3"/>
  </si>
  <si>
    <t>a</t>
    <phoneticPr fontId="3"/>
  </si>
  <si>
    <t>h</t>
    <phoneticPr fontId="3"/>
  </si>
  <si>
    <t>BB</t>
    <phoneticPr fontId="3"/>
  </si>
  <si>
    <t>Y</t>
    <phoneticPr fontId="3"/>
  </si>
  <si>
    <t>C</t>
    <phoneticPr fontId="3"/>
  </si>
  <si>
    <t>XX</t>
    <phoneticPr fontId="3"/>
  </si>
  <si>
    <t>CC</t>
    <phoneticPr fontId="3"/>
  </si>
  <si>
    <t>X</t>
    <phoneticPr fontId="3"/>
  </si>
  <si>
    <t>D</t>
    <phoneticPr fontId="3"/>
  </si>
  <si>
    <t>ＳＡＫＵＲＡグリーンフィールドA</t>
    <phoneticPr fontId="3"/>
  </si>
  <si>
    <t>WW</t>
    <phoneticPr fontId="3"/>
  </si>
  <si>
    <t>DD</t>
    <phoneticPr fontId="3"/>
  </si>
  <si>
    <t>W</t>
    <phoneticPr fontId="3"/>
  </si>
  <si>
    <t>真岡市総合運動公園運動広場B</t>
    <rPh sb="0" eb="3">
      <t>モオカシ</t>
    </rPh>
    <rPh sb="3" eb="5">
      <t>ソウゴウ</t>
    </rPh>
    <rPh sb="5" eb="7">
      <t>ウンドウ</t>
    </rPh>
    <rPh sb="7" eb="9">
      <t>コウエン</t>
    </rPh>
    <rPh sb="9" eb="11">
      <t>ウンドウ</t>
    </rPh>
    <rPh sb="11" eb="13">
      <t>ヒロバ</t>
    </rPh>
    <phoneticPr fontId="3"/>
  </si>
  <si>
    <t>E</t>
    <phoneticPr fontId="3"/>
  </si>
  <si>
    <t>VV</t>
    <phoneticPr fontId="3"/>
  </si>
  <si>
    <t>EE</t>
    <phoneticPr fontId="3"/>
  </si>
  <si>
    <t>V</t>
    <phoneticPr fontId="3"/>
  </si>
  <si>
    <t>b</t>
    <phoneticPr fontId="3"/>
  </si>
  <si>
    <t>g</t>
    <phoneticPr fontId="3"/>
  </si>
  <si>
    <t>F</t>
    <phoneticPr fontId="3"/>
  </si>
  <si>
    <t>UU</t>
    <phoneticPr fontId="3"/>
  </si>
  <si>
    <t>FF</t>
    <phoneticPr fontId="3"/>
  </si>
  <si>
    <t>U</t>
    <phoneticPr fontId="3"/>
  </si>
  <si>
    <t>G</t>
    <phoneticPr fontId="3"/>
  </si>
  <si>
    <t>GG</t>
    <phoneticPr fontId="3"/>
  </si>
  <si>
    <t>T</t>
    <phoneticPr fontId="3"/>
  </si>
  <si>
    <t>石井緑地サッカー場Ｎｏ１</t>
    <rPh sb="0" eb="2">
      <t>イシイ</t>
    </rPh>
    <rPh sb="2" eb="4">
      <t>リョクチ</t>
    </rPh>
    <rPh sb="8" eb="9">
      <t>ジョウ</t>
    </rPh>
    <phoneticPr fontId="3"/>
  </si>
  <si>
    <t>栃木県グリーンスタジアムサブグランドＢ</t>
    <rPh sb="0" eb="3">
      <t>トチギケン</t>
    </rPh>
    <phoneticPr fontId="3"/>
  </si>
  <si>
    <t>SS</t>
    <phoneticPr fontId="3"/>
  </si>
  <si>
    <t>c</t>
    <phoneticPr fontId="3"/>
  </si>
  <si>
    <t>f</t>
    <phoneticPr fontId="3"/>
  </si>
  <si>
    <t>RR</t>
    <phoneticPr fontId="3"/>
  </si>
  <si>
    <t>II</t>
    <phoneticPr fontId="3"/>
  </si>
  <si>
    <t>R</t>
    <phoneticPr fontId="3"/>
  </si>
  <si>
    <t>J</t>
    <phoneticPr fontId="3"/>
  </si>
  <si>
    <t>QQ</t>
    <phoneticPr fontId="3"/>
  </si>
  <si>
    <t>JJ</t>
    <phoneticPr fontId="3"/>
  </si>
  <si>
    <t>Q</t>
    <phoneticPr fontId="3"/>
  </si>
  <si>
    <t>栃木県グリーンスタジアムサブグランドＡ</t>
    <rPh sb="0" eb="3">
      <t>トチギケン</t>
    </rPh>
    <phoneticPr fontId="3"/>
  </si>
  <si>
    <t>K</t>
    <phoneticPr fontId="3"/>
  </si>
  <si>
    <t>石井緑地サッカー場Ｎｏ２</t>
    <rPh sb="0" eb="2">
      <t>イシイ</t>
    </rPh>
    <rPh sb="2" eb="4">
      <t>リョクチ</t>
    </rPh>
    <rPh sb="8" eb="9">
      <t>ジョウ</t>
    </rPh>
    <phoneticPr fontId="3"/>
  </si>
  <si>
    <t>P</t>
    <phoneticPr fontId="3"/>
  </si>
  <si>
    <t>L</t>
    <phoneticPr fontId="3"/>
  </si>
  <si>
    <t>OO</t>
    <phoneticPr fontId="3"/>
  </si>
  <si>
    <t>d</t>
    <phoneticPr fontId="3"/>
  </si>
  <si>
    <t>e</t>
    <phoneticPr fontId="3"/>
  </si>
  <si>
    <t>LL</t>
    <phoneticPr fontId="3"/>
  </si>
  <si>
    <t>O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</si>
</sst>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ＤＨＰ平成ゴシックW5"/>
      <family val="3"/>
      <charset val="128"/>
    </font>
    <font>
      <b/>
      <sz val="18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b/>
      <sz val="20"/>
      <name val="ＤＨＰ平成ゴシックW5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BIZ UDPゴシック"/>
      <family val="3"/>
      <charset val="128"/>
    </font>
    <font>
      <sz val="11"/>
      <color theme="0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HG正楷書体-PRO"/>
      <family val="4"/>
      <charset val="128"/>
    </font>
    <font>
      <sz val="22"/>
      <color theme="0"/>
      <name val="ＭＳ Ｐゴシック"/>
      <family val="3"/>
      <charset val="128"/>
    </font>
    <font>
      <sz val="22"/>
      <name val="HG正楷書体-PRO"/>
      <family val="4"/>
      <charset val="128"/>
    </font>
    <font>
      <sz val="28"/>
      <name val="ＤＨＰ平成ゴシックW5"/>
      <family val="3"/>
      <charset val="128"/>
    </font>
    <font>
      <sz val="26"/>
      <name val="ＤＨＰ平成ゴシックW5"/>
      <family val="3"/>
      <charset val="128"/>
    </font>
    <font>
      <b/>
      <sz val="24"/>
      <name val="ＭＳ Ｐゴシック"/>
      <family val="3"/>
      <charset val="128"/>
    </font>
    <font>
      <sz val="11"/>
      <name val="ＤＨＰ平成ゴシックW5"/>
      <family val="3"/>
      <charset val="128"/>
    </font>
    <font>
      <sz val="24"/>
      <color theme="0"/>
      <name val="ＭＳ Ｐゴシック"/>
      <family val="3"/>
      <charset val="128"/>
    </font>
    <font>
      <sz val="18"/>
      <name val="ＭＳ Ｐゴシック"/>
      <family val="3"/>
      <charset val="128"/>
      <scheme val="major"/>
    </font>
    <font>
      <b/>
      <sz val="3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name val="ＤＨＰ特太ゴシック体"/>
      <family val="3"/>
      <charset val="128"/>
    </font>
    <font>
      <sz val="20"/>
      <color theme="1"/>
      <name val="ＤＨＰ特太ゴシック体"/>
      <family val="3"/>
      <charset val="128"/>
    </font>
    <font>
      <b/>
      <sz val="11"/>
      <name val="ＭＳ Ｐゴシック"/>
      <family val="3"/>
      <charset val="128"/>
      <scheme val="major"/>
    </font>
    <font>
      <sz val="11"/>
      <name val="ＤＨＰ特太ゴシック体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BIZ UDP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sz val="11"/>
      <color rgb="FF000000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BIZ UDP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3"/>
      <name val="ＭＳ Ｐゴシック"/>
      <family val="3"/>
      <charset val="128"/>
    </font>
    <font>
      <sz val="15"/>
      <name val="ＭＳ Ｐゴシック"/>
      <family val="3"/>
      <charset val="128"/>
    </font>
    <font>
      <sz val="14.5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 diagonalDown="1">
      <left/>
      <right style="thin">
        <color indexed="64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indexed="64"/>
      </bottom>
      <diagonal style="thin">
        <color auto="1"/>
      </diagonal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thin">
        <color indexed="64"/>
      </right>
      <top style="thin">
        <color indexed="64"/>
      </top>
      <bottom/>
      <diagonal/>
    </border>
    <border>
      <left style="dashed">
        <color auto="1"/>
      </left>
      <right style="thin">
        <color indexed="64"/>
      </right>
      <top/>
      <bottom/>
      <diagonal/>
    </border>
    <border>
      <left style="dashed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auto="1"/>
      </right>
      <top/>
      <bottom/>
      <diagonal/>
    </border>
    <border>
      <left style="thin">
        <color indexed="64"/>
      </left>
      <right style="dashed">
        <color auto="1"/>
      </right>
      <top style="thin">
        <color indexed="64"/>
      </top>
      <bottom/>
      <diagonal/>
    </border>
    <border>
      <left style="dashed">
        <color auto="1"/>
      </left>
      <right/>
      <top/>
      <bottom style="thin">
        <color indexed="64"/>
      </bottom>
      <diagonal/>
    </border>
    <border>
      <left style="dashed">
        <color auto="1"/>
      </left>
      <right/>
      <top style="thin">
        <color indexed="64"/>
      </top>
      <bottom/>
      <diagonal/>
    </border>
    <border>
      <left style="thin">
        <color indexed="64"/>
      </left>
      <right style="dashed">
        <color auto="1"/>
      </right>
      <top/>
      <bottom style="thin">
        <color indexed="64"/>
      </bottom>
      <diagonal/>
    </border>
    <border>
      <left/>
      <right style="dashed">
        <color auto="1"/>
      </right>
      <top style="thin">
        <color indexed="64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n">
        <color auto="1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n">
        <color auto="1"/>
      </right>
      <top style="thick">
        <color rgb="FFFF0000"/>
      </top>
      <bottom/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</cellStyleXfs>
  <cellXfs count="555">
    <xf numFmtId="0" fontId="0" fillId="0" borderId="0" xfId="0">
      <alignment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0" xfId="0" applyBorder="1">
      <alignment vertical="center"/>
    </xf>
    <xf numFmtId="0" fontId="0" fillId="0" borderId="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6" fillId="0" borderId="0" xfId="0" applyFont="1" applyAlignment="1">
      <alignment vertical="center" textRotation="255"/>
    </xf>
    <xf numFmtId="0" fontId="6" fillId="0" borderId="0" xfId="0" applyFont="1" applyAlignment="1">
      <alignment vertical="distributed" textRotation="255" wrapText="1"/>
    </xf>
    <xf numFmtId="0" fontId="0" fillId="0" borderId="0" xfId="0" applyAlignment="1">
      <alignment vertical="distributed" textRotation="255" wrapText="1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vertical="center" shrinkToFit="1"/>
    </xf>
    <xf numFmtId="0" fontId="12" fillId="0" borderId="0" xfId="0" applyFont="1" applyAlignment="1">
      <alignment horizontal="distributed" vertical="center"/>
    </xf>
    <xf numFmtId="0" fontId="7" fillId="0" borderId="0" xfId="0" applyFont="1">
      <alignment vertical="center"/>
    </xf>
    <xf numFmtId="0" fontId="13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14" fillId="0" borderId="0" xfId="0" applyFont="1" applyAlignment="1">
      <alignment horizontal="center" vertical="center"/>
    </xf>
    <xf numFmtId="0" fontId="0" fillId="0" borderId="11" xfId="0" applyBorder="1">
      <alignment vertical="center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 textRotation="91"/>
    </xf>
    <xf numFmtId="0" fontId="15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 textRotation="255" shrinkToFi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0" fillId="0" borderId="10" xfId="0" applyBorder="1" applyAlignment="1">
      <alignment horizontal="left" vertical="center"/>
    </xf>
    <xf numFmtId="0" fontId="0" fillId="0" borderId="13" xfId="0" applyBorder="1">
      <alignment vertical="center"/>
    </xf>
    <xf numFmtId="0" fontId="19" fillId="0" borderId="0" xfId="0" applyFont="1" applyAlignment="1">
      <alignment horizontal="right" vertical="center"/>
    </xf>
    <xf numFmtId="0" fontId="19" fillId="0" borderId="13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19" fillId="0" borderId="2" xfId="0" applyFont="1" applyBorder="1" applyAlignment="1">
      <alignment horizontal="right" vertical="center"/>
    </xf>
    <xf numFmtId="0" fontId="18" fillId="0" borderId="0" xfId="0" applyFont="1" applyAlignment="1">
      <alignment vertical="center" shrinkToFit="1"/>
    </xf>
    <xf numFmtId="0" fontId="0" fillId="0" borderId="1" xfId="0" applyBorder="1" applyAlignment="1">
      <alignment horizontal="left" vertical="center"/>
    </xf>
    <xf numFmtId="0" fontId="19" fillId="0" borderId="3" xfId="0" applyFont="1" applyBorder="1">
      <alignment vertical="center"/>
    </xf>
    <xf numFmtId="20" fontId="6" fillId="0" borderId="0" xfId="0" applyNumberFormat="1" applyFont="1">
      <alignment vertical="center"/>
    </xf>
    <xf numFmtId="0" fontId="17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top" textRotation="255" wrapText="1"/>
    </xf>
    <xf numFmtId="0" fontId="6" fillId="0" borderId="3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0" xfId="0" applyFont="1" applyBorder="1">
      <alignment vertical="center"/>
    </xf>
    <xf numFmtId="0" fontId="21" fillId="0" borderId="0" xfId="0" applyFont="1" applyAlignment="1">
      <alignment horizontal="distributed" vertical="center"/>
    </xf>
    <xf numFmtId="0" fontId="10" fillId="0" borderId="0" xfId="0" applyFont="1">
      <alignment vertical="center"/>
    </xf>
    <xf numFmtId="0" fontId="4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20" fontId="20" fillId="0" borderId="0" xfId="0" applyNumberFormat="1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20" fontId="20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textRotation="255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56" fontId="10" fillId="0" borderId="0" xfId="0" applyNumberFormat="1" applyFont="1">
      <alignment vertical="center"/>
    </xf>
    <xf numFmtId="56" fontId="24" fillId="0" borderId="0" xfId="0" applyNumberFormat="1" applyFont="1">
      <alignment vertical="center"/>
    </xf>
    <xf numFmtId="0" fontId="27" fillId="0" borderId="0" xfId="0" applyFont="1">
      <alignment vertical="center"/>
    </xf>
    <xf numFmtId="0" fontId="8" fillId="0" borderId="0" xfId="0" applyFont="1">
      <alignment vertical="center"/>
    </xf>
    <xf numFmtId="0" fontId="4" fillId="0" borderId="0" xfId="0" applyFont="1" applyAlignment="1">
      <alignment vertical="top" textRotation="255" shrinkToFit="1"/>
    </xf>
    <xf numFmtId="2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textRotation="255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7" fillId="0" borderId="0" xfId="0" applyFont="1" applyAlignment="1">
      <alignment vertical="center" textRotation="255"/>
    </xf>
    <xf numFmtId="0" fontId="6" fillId="0" borderId="0" xfId="0" applyFont="1" applyAlignment="1">
      <alignment horizontal="left" vertical="center"/>
    </xf>
    <xf numFmtId="0" fontId="19" fillId="0" borderId="2" xfId="0" applyFont="1" applyBorder="1">
      <alignment vertical="center"/>
    </xf>
    <xf numFmtId="0" fontId="19" fillId="0" borderId="0" xfId="0" applyFont="1">
      <alignment vertical="center"/>
    </xf>
    <xf numFmtId="0" fontId="19" fillId="0" borderId="10" xfId="0" applyFont="1" applyBorder="1">
      <alignment vertical="center"/>
    </xf>
    <xf numFmtId="0" fontId="20" fillId="0" borderId="15" xfId="0" applyFont="1" applyBorder="1">
      <alignment vertical="center"/>
    </xf>
    <xf numFmtId="0" fontId="19" fillId="0" borderId="13" xfId="0" applyFont="1" applyBorder="1">
      <alignment vertical="center"/>
    </xf>
    <xf numFmtId="0" fontId="20" fillId="0" borderId="11" xfId="0" applyFont="1" applyBorder="1">
      <alignment vertical="center"/>
    </xf>
    <xf numFmtId="0" fontId="16" fillId="0" borderId="0" xfId="0" applyFont="1" applyAlignment="1">
      <alignment vertical="top" wrapText="1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top" textRotation="255" wrapText="1"/>
    </xf>
    <xf numFmtId="0" fontId="6" fillId="0" borderId="14" xfId="0" applyFont="1" applyBorder="1" applyAlignment="1">
      <alignment vertical="center" shrinkToFit="1"/>
    </xf>
    <xf numFmtId="5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0" fontId="8" fillId="0" borderId="0" xfId="0" applyFont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0" xfId="0" applyFont="1" applyAlignment="1">
      <alignment vertical="top" textRotation="255"/>
    </xf>
    <xf numFmtId="0" fontId="6" fillId="0" borderId="0" xfId="0" applyFont="1" applyAlignment="1">
      <alignment horizontal="center" vertical="top" textRotation="255"/>
    </xf>
    <xf numFmtId="20" fontId="0" fillId="0" borderId="0" xfId="0" applyNumberFormat="1">
      <alignment vertical="center"/>
    </xf>
    <xf numFmtId="0" fontId="0" fillId="0" borderId="0" xfId="0" applyAlignment="1">
      <alignment horizontal="center" vertical="center" shrinkToFit="1"/>
    </xf>
    <xf numFmtId="0" fontId="12" fillId="0" borderId="0" xfId="0" applyFont="1" applyAlignment="1">
      <alignment vertical="top" textRotation="255"/>
    </xf>
    <xf numFmtId="0" fontId="7" fillId="0" borderId="0" xfId="0" applyFont="1" applyAlignment="1">
      <alignment vertical="center" textRotation="255" shrinkToFit="1"/>
    </xf>
    <xf numFmtId="0" fontId="7" fillId="0" borderId="0" xfId="0" applyFont="1" applyAlignment="1">
      <alignment horizontal="center" vertical="center" textRotation="255" shrinkToFit="1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20" fillId="0" borderId="23" xfId="0" applyFont="1" applyBorder="1" applyAlignment="1">
      <alignment horizontal="center" vertical="center"/>
    </xf>
    <xf numFmtId="0" fontId="0" fillId="0" borderId="0" xfId="0" applyAlignment="1">
      <alignment vertical="center" textRotation="255"/>
    </xf>
    <xf numFmtId="0" fontId="0" fillId="0" borderId="28" xfId="0" applyBorder="1">
      <alignment vertical="center"/>
    </xf>
    <xf numFmtId="0" fontId="0" fillId="0" borderId="21" xfId="0" applyBorder="1" applyAlignment="1">
      <alignment horizontal="center" vertical="center" textRotation="255"/>
    </xf>
    <xf numFmtId="0" fontId="20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vertical="center" textRotation="255"/>
    </xf>
    <xf numFmtId="0" fontId="0" fillId="0" borderId="29" xfId="0" applyBorder="1">
      <alignment vertical="center"/>
    </xf>
    <xf numFmtId="0" fontId="6" fillId="0" borderId="23" xfId="0" applyFont="1" applyBorder="1" applyAlignment="1">
      <alignment vertical="center" textRotation="255"/>
    </xf>
    <xf numFmtId="0" fontId="0" fillId="0" borderId="30" xfId="0" applyBorder="1">
      <alignment vertical="center"/>
    </xf>
    <xf numFmtId="0" fontId="19" fillId="0" borderId="20" xfId="0" applyFont="1" applyBorder="1">
      <alignment vertical="center"/>
    </xf>
    <xf numFmtId="0" fontId="6" fillId="0" borderId="22" xfId="0" applyFont="1" applyBorder="1" applyAlignment="1">
      <alignment vertical="center" textRotation="255"/>
    </xf>
    <xf numFmtId="0" fontId="4" fillId="0" borderId="0" xfId="0" applyFont="1" applyAlignment="1">
      <alignment vertical="center" textRotation="255" shrinkToFit="1"/>
    </xf>
    <xf numFmtId="0" fontId="0" fillId="0" borderId="15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0" xfId="0" applyAlignment="1">
      <alignment horizontal="center" vertical="center" textRotation="255" shrinkToFit="1"/>
    </xf>
    <xf numFmtId="0" fontId="18" fillId="0" borderId="0" xfId="0" applyFont="1">
      <alignment vertical="center"/>
    </xf>
    <xf numFmtId="0" fontId="6" fillId="0" borderId="24" xfId="0" applyFont="1" applyBorder="1" applyAlignment="1">
      <alignment vertical="center" textRotation="255"/>
    </xf>
    <xf numFmtId="0" fontId="21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11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textRotation="255" wrapText="1"/>
    </xf>
    <xf numFmtId="0" fontId="6" fillId="0" borderId="0" xfId="0" applyFont="1" applyAlignment="1">
      <alignment horizontal="center" vertical="distributed" textRotation="255"/>
    </xf>
    <xf numFmtId="0" fontId="12" fillId="0" borderId="6" xfId="0" applyFont="1" applyBorder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6" fillId="0" borderId="0" xfId="0" applyFont="1" applyAlignment="1">
      <alignment vertical="top" textRotation="255" shrinkToFit="1"/>
    </xf>
    <xf numFmtId="0" fontId="12" fillId="0" borderId="0" xfId="0" applyFont="1" applyAlignment="1">
      <alignment horizontal="left" vertical="center"/>
    </xf>
    <xf numFmtId="0" fontId="32" fillId="0" borderId="16" xfId="0" applyFont="1" applyBorder="1" applyAlignment="1">
      <alignment horizontal="right" vertical="center" shrinkToFit="1"/>
    </xf>
    <xf numFmtId="0" fontId="32" fillId="0" borderId="15" xfId="0" applyFont="1" applyBorder="1" applyAlignment="1">
      <alignment horizontal="right" vertical="center" shrinkToFit="1"/>
    </xf>
    <xf numFmtId="0" fontId="32" fillId="0" borderId="6" xfId="0" applyFont="1" applyBorder="1" applyAlignment="1">
      <alignment horizontal="right" vertical="center" shrinkToFit="1"/>
    </xf>
    <xf numFmtId="0" fontId="32" fillId="0" borderId="11" xfId="0" applyFont="1" applyBorder="1" applyAlignment="1">
      <alignment vertical="center" shrinkToFit="1"/>
    </xf>
    <xf numFmtId="0" fontId="32" fillId="0" borderId="17" xfId="0" applyFont="1" applyBorder="1" applyAlignment="1">
      <alignment vertical="center" shrinkToFit="1"/>
    </xf>
    <xf numFmtId="0" fontId="6" fillId="0" borderId="14" xfId="0" applyFont="1" applyBorder="1" applyAlignment="1">
      <alignment horizontal="right" vertical="center" shrinkToFit="1"/>
    </xf>
    <xf numFmtId="0" fontId="6" fillId="0" borderId="14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textRotation="255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left" vertical="center" shrinkToFit="1"/>
    </xf>
    <xf numFmtId="0" fontId="37" fillId="0" borderId="0" xfId="2" applyFont="1">
      <alignment vertical="center"/>
    </xf>
    <xf numFmtId="0" fontId="36" fillId="0" borderId="0" xfId="2" applyFont="1" applyAlignment="1">
      <alignment horizontal="left" vertical="center"/>
    </xf>
    <xf numFmtId="0" fontId="39" fillId="0" borderId="0" xfId="2" applyFont="1" applyAlignment="1">
      <alignment horizontal="center" vertical="center"/>
    </xf>
    <xf numFmtId="0" fontId="36" fillId="0" borderId="0" xfId="2" applyFont="1" applyAlignment="1">
      <alignment horizontal="center" vertical="center"/>
    </xf>
    <xf numFmtId="0" fontId="39" fillId="0" borderId="0" xfId="2" applyFont="1" applyAlignment="1">
      <alignment horizontal="left" vertical="center"/>
    </xf>
    <xf numFmtId="0" fontId="39" fillId="0" borderId="0" xfId="2" applyFont="1">
      <alignment vertical="center"/>
    </xf>
    <xf numFmtId="0" fontId="36" fillId="0" borderId="0" xfId="2" applyFont="1">
      <alignment vertical="center"/>
    </xf>
    <xf numFmtId="0" fontId="34" fillId="0" borderId="0" xfId="2" applyFont="1" applyAlignment="1">
      <alignment horizontal="center" vertical="center"/>
    </xf>
    <xf numFmtId="0" fontId="40" fillId="0" borderId="0" xfId="2" applyFont="1">
      <alignment vertical="center"/>
    </xf>
    <xf numFmtId="0" fontId="41" fillId="0" borderId="0" xfId="2" applyFont="1" applyAlignment="1">
      <alignment horizontal="left" vertical="center" shrinkToFit="1"/>
    </xf>
    <xf numFmtId="0" fontId="34" fillId="0" borderId="0" xfId="2" applyFont="1">
      <alignment vertical="center"/>
    </xf>
    <xf numFmtId="0" fontId="43" fillId="0" borderId="0" xfId="2" applyFont="1" applyAlignment="1">
      <alignment vertical="center" shrinkToFit="1"/>
    </xf>
    <xf numFmtId="0" fontId="43" fillId="0" borderId="0" xfId="3" applyFont="1" applyAlignment="1">
      <alignment horizontal="left" vertical="center" shrinkToFit="1"/>
    </xf>
    <xf numFmtId="0" fontId="43" fillId="0" borderId="0" xfId="2" applyFont="1" applyAlignment="1">
      <alignment horizontal="left" vertical="center" shrinkToFit="1"/>
    </xf>
    <xf numFmtId="49" fontId="41" fillId="0" borderId="0" xfId="2" quotePrefix="1" applyNumberFormat="1" applyFont="1" applyAlignment="1">
      <alignment horizontal="left" vertical="center" shrinkToFit="1"/>
    </xf>
    <xf numFmtId="0" fontId="44" fillId="0" borderId="0" xfId="2" applyFont="1" applyAlignment="1">
      <alignment horizontal="left" vertical="center"/>
    </xf>
    <xf numFmtId="0" fontId="44" fillId="0" borderId="0" xfId="2" applyFont="1" applyAlignment="1">
      <alignment vertical="center" shrinkToFit="1"/>
    </xf>
    <xf numFmtId="0" fontId="43" fillId="0" borderId="0" xfId="2" quotePrefix="1" applyFont="1" applyAlignment="1">
      <alignment horizontal="center" vertical="center"/>
    </xf>
    <xf numFmtId="0" fontId="35" fillId="0" borderId="0" xfId="2">
      <alignment vertical="center"/>
    </xf>
    <xf numFmtId="0" fontId="46" fillId="0" borderId="0" xfId="2" applyFont="1" applyAlignment="1">
      <alignment vertical="center" shrinkToFit="1"/>
    </xf>
    <xf numFmtId="0" fontId="43" fillId="0" borderId="0" xfId="4" applyFont="1" applyAlignment="1">
      <alignment horizontal="left" vertical="center" shrinkToFit="1"/>
    </xf>
    <xf numFmtId="0" fontId="43" fillId="2" borderId="0" xfId="3" applyFont="1" applyFill="1" applyAlignment="1">
      <alignment horizontal="left" vertical="center" shrinkToFit="1"/>
    </xf>
    <xf numFmtId="0" fontId="43" fillId="2" borderId="0" xfId="2" applyFont="1" applyFill="1" applyAlignment="1">
      <alignment horizontal="left" vertical="center" shrinkToFit="1"/>
    </xf>
    <xf numFmtId="0" fontId="47" fillId="0" borderId="0" xfId="2" applyFont="1">
      <alignment vertical="center"/>
    </xf>
    <xf numFmtId="0" fontId="43" fillId="0" borderId="0" xfId="2" applyFont="1" applyAlignment="1">
      <alignment horizontal="left" vertical="center"/>
    </xf>
    <xf numFmtId="0" fontId="48" fillId="0" borderId="0" xfId="2" applyFont="1" applyAlignment="1">
      <alignment horizontal="left" vertical="center"/>
    </xf>
    <xf numFmtId="0" fontId="48" fillId="0" borderId="0" xfId="2" applyFont="1" applyAlignment="1">
      <alignment vertical="center" shrinkToFit="1"/>
    </xf>
    <xf numFmtId="0" fontId="49" fillId="0" borderId="0" xfId="2" applyFont="1" applyAlignment="1">
      <alignment horizontal="left" vertical="center"/>
    </xf>
    <xf numFmtId="0" fontId="46" fillId="0" borderId="0" xfId="2" applyFont="1" applyAlignment="1">
      <alignment horizontal="left" vertical="center"/>
    </xf>
    <xf numFmtId="0" fontId="51" fillId="0" borderId="0" xfId="2" applyFont="1">
      <alignment vertical="center"/>
    </xf>
    <xf numFmtId="0" fontId="50" fillId="3" borderId="0" xfId="0" applyFont="1" applyFill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vertical="center" textRotation="255" wrapText="1"/>
    </xf>
    <xf numFmtId="0" fontId="52" fillId="0" borderId="1" xfId="0" applyFont="1" applyBorder="1" applyAlignment="1">
      <alignment vertical="center" textRotation="255" wrapText="1"/>
    </xf>
    <xf numFmtId="0" fontId="53" fillId="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textRotation="255"/>
    </xf>
    <xf numFmtId="0" fontId="6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56" fontId="1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6" fillId="0" borderId="31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32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33" xfId="0" applyBorder="1">
      <alignment vertical="center"/>
    </xf>
    <xf numFmtId="0" fontId="0" fillId="0" borderId="0" xfId="0" applyBorder="1">
      <alignment vertical="center"/>
    </xf>
    <xf numFmtId="0" fontId="0" fillId="0" borderId="34" xfId="0" applyBorder="1">
      <alignment vertical="center"/>
    </xf>
    <xf numFmtId="0" fontId="0" fillId="0" borderId="0" xfId="0" applyFont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33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34" xfId="0" applyFont="1" applyBorder="1">
      <alignment vertical="center"/>
    </xf>
    <xf numFmtId="0" fontId="0" fillId="0" borderId="11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14" xfId="0" applyFont="1" applyBorder="1">
      <alignment vertical="center"/>
    </xf>
    <xf numFmtId="0" fontId="0" fillId="0" borderId="15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distributed" textRotation="255" wrapTex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31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32" xfId="0" applyBorder="1">
      <alignment vertical="center"/>
    </xf>
    <xf numFmtId="0" fontId="0" fillId="4" borderId="6" xfId="0" applyFill="1" applyBorder="1" applyAlignment="1">
      <alignment horizontal="center" vertical="center" shrinkToFit="1"/>
    </xf>
    <xf numFmtId="56" fontId="0" fillId="0" borderId="20" xfId="0" applyNumberFormat="1" applyBorder="1" applyAlignment="1">
      <alignment horizontal="center" vertical="center"/>
    </xf>
    <xf numFmtId="56" fontId="0" fillId="0" borderId="0" xfId="0" quotePrefix="1" applyNumberFormat="1" applyAlignment="1">
      <alignment horizontal="center" vertical="center"/>
    </xf>
    <xf numFmtId="56" fontId="0" fillId="0" borderId="21" xfId="0" quotePrefix="1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18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36" xfId="0" applyFont="1" applyBorder="1">
      <alignment vertical="center"/>
    </xf>
    <xf numFmtId="0" fontId="6" fillId="0" borderId="40" xfId="0" applyFont="1" applyBorder="1">
      <alignment vertical="center"/>
    </xf>
    <xf numFmtId="0" fontId="6" fillId="0" borderId="37" xfId="0" applyFont="1" applyBorder="1">
      <alignment vertical="center"/>
    </xf>
    <xf numFmtId="0" fontId="6" fillId="0" borderId="3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38" xfId="0" applyFont="1" applyBorder="1">
      <alignment vertical="center"/>
    </xf>
    <xf numFmtId="0" fontId="0" fillId="0" borderId="35" xfId="0" applyFont="1" applyBorder="1">
      <alignment vertical="center"/>
    </xf>
    <xf numFmtId="0" fontId="0" fillId="0" borderId="36" xfId="0" applyFont="1" applyBorder="1">
      <alignment vertical="center"/>
    </xf>
    <xf numFmtId="0" fontId="0" fillId="0" borderId="37" xfId="0" applyFont="1" applyBorder="1">
      <alignment vertical="center"/>
    </xf>
    <xf numFmtId="0" fontId="36" fillId="0" borderId="0" xfId="2" applyFont="1" applyAlignment="1">
      <alignment horizontal="center" vertical="center"/>
    </xf>
    <xf numFmtId="0" fontId="38" fillId="0" borderId="0" xfId="2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20" fillId="0" borderId="2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56" fontId="0" fillId="0" borderId="20" xfId="0" applyNumberFormat="1" applyBorder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56" fontId="0" fillId="0" borderId="21" xfId="0" applyNumberForma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 shrinkToFit="1"/>
    </xf>
    <xf numFmtId="0" fontId="4" fillId="0" borderId="9" xfId="0" applyFont="1" applyBorder="1" applyAlignment="1">
      <alignment horizontal="center" vertical="center" textRotation="255" shrinkToFit="1"/>
    </xf>
    <xf numFmtId="0" fontId="4" fillId="0" borderId="7" xfId="0" applyFont="1" applyBorder="1" applyAlignment="1">
      <alignment horizontal="center" vertical="center" textRotation="255" shrinkToFit="1"/>
    </xf>
    <xf numFmtId="0" fontId="7" fillId="0" borderId="12" xfId="0" applyFont="1" applyBorder="1" applyAlignment="1">
      <alignment horizontal="center" vertical="center" textRotation="255" shrinkToFit="1"/>
    </xf>
    <xf numFmtId="0" fontId="7" fillId="0" borderId="9" xfId="0" applyFont="1" applyBorder="1" applyAlignment="1">
      <alignment horizontal="center" vertical="center" textRotation="255" shrinkToFit="1"/>
    </xf>
    <xf numFmtId="0" fontId="7" fillId="0" borderId="7" xfId="0" applyFont="1" applyBorder="1" applyAlignment="1">
      <alignment horizontal="center" vertical="center" textRotation="255" shrinkToFit="1"/>
    </xf>
    <xf numFmtId="56" fontId="0" fillId="0" borderId="0" xfId="0" quotePrefix="1" applyNumberFormat="1" applyAlignment="1">
      <alignment horizontal="center" vertical="center"/>
    </xf>
    <xf numFmtId="56" fontId="0" fillId="0" borderId="21" xfId="0" quotePrefix="1" applyNumberFormat="1" applyBorder="1" applyAlignment="1">
      <alignment horizontal="center" vertical="center"/>
    </xf>
    <xf numFmtId="56" fontId="0" fillId="0" borderId="20" xfId="0" quotePrefix="1" applyNumberFormat="1" applyBorder="1" applyAlignment="1">
      <alignment horizontal="center" vertical="center"/>
    </xf>
    <xf numFmtId="0" fontId="52" fillId="0" borderId="6" xfId="0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shrinkToFit="1"/>
    </xf>
    <xf numFmtId="0" fontId="20" fillId="0" borderId="2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4" fillId="0" borderId="13" xfId="0" applyFont="1" applyBorder="1" applyAlignment="1">
      <alignment horizontal="center" vertical="center" textRotation="255" shrinkToFit="1"/>
    </xf>
    <xf numFmtId="0" fontId="4" fillId="0" borderId="15" xfId="0" applyFont="1" applyBorder="1" applyAlignment="1">
      <alignment horizontal="center" vertical="center" textRotation="255" shrinkToFit="1"/>
    </xf>
    <xf numFmtId="0" fontId="4" fillId="0" borderId="2" xfId="0" applyFont="1" applyBorder="1" applyAlignment="1">
      <alignment horizontal="center" vertical="center" textRotation="255" shrinkToFit="1"/>
    </xf>
    <xf numFmtId="0" fontId="4" fillId="0" borderId="3" xfId="0" applyFont="1" applyBorder="1" applyAlignment="1">
      <alignment horizontal="center" vertical="center" textRotation="255" shrinkToFit="1"/>
    </xf>
    <xf numFmtId="0" fontId="4" fillId="0" borderId="11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 textRotation="255" shrinkToFit="1"/>
    </xf>
    <xf numFmtId="0" fontId="31" fillId="4" borderId="6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wrapText="1" shrinkToFit="1"/>
    </xf>
    <xf numFmtId="0" fontId="52" fillId="0" borderId="6" xfId="0" applyFont="1" applyBorder="1" applyAlignment="1">
      <alignment horizontal="center" vertical="center" wrapText="1" shrinkToFit="1"/>
    </xf>
    <xf numFmtId="0" fontId="54" fillId="0" borderId="6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textRotation="255" shrinkToFit="1"/>
    </xf>
    <xf numFmtId="0" fontId="5" fillId="0" borderId="6" xfId="0" applyFont="1" applyBorder="1" applyAlignment="1">
      <alignment horizontal="center" vertical="distributed" textRotation="255" shrinkToFit="1"/>
    </xf>
    <xf numFmtId="0" fontId="14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textRotation="255"/>
    </xf>
    <xf numFmtId="0" fontId="3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20" fontId="11" fillId="0" borderId="0" xfId="0" applyNumberFormat="1" applyFont="1" applyAlignment="1">
      <alignment horizontal="center" vertical="center"/>
    </xf>
    <xf numFmtId="0" fontId="6" fillId="4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5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top" textRotation="255" shrinkToFit="1"/>
    </xf>
    <xf numFmtId="0" fontId="18" fillId="0" borderId="0" xfId="0" applyFont="1" applyAlignment="1">
      <alignment horizontal="center" vertical="top" textRotation="255" wrapText="1" shrinkToFit="1"/>
    </xf>
    <xf numFmtId="0" fontId="31" fillId="4" borderId="0" xfId="0" applyFont="1" applyFill="1" applyAlignment="1">
      <alignment horizontal="center" vertical="top" textRotation="255" wrapText="1" shrinkToFit="1"/>
    </xf>
    <xf numFmtId="0" fontId="5" fillId="4" borderId="0" xfId="0" applyFont="1" applyFill="1" applyAlignment="1">
      <alignment horizontal="center" vertical="top" textRotation="255" wrapText="1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distributed" textRotation="255" shrinkToFit="1"/>
    </xf>
    <xf numFmtId="0" fontId="6" fillId="4" borderId="0" xfId="0" applyFont="1" applyFill="1" applyAlignment="1">
      <alignment horizontal="center" vertical="top" textRotation="255" shrinkToFi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textRotation="255"/>
    </xf>
    <xf numFmtId="0" fontId="10" fillId="0" borderId="0" xfId="0" applyFont="1" applyAlignment="1">
      <alignment horizontal="left" vertical="center" shrinkToFit="1"/>
    </xf>
    <xf numFmtId="56" fontId="10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 textRotation="255"/>
    </xf>
    <xf numFmtId="0" fontId="18" fillId="4" borderId="0" xfId="0" applyFont="1" applyFill="1" applyAlignment="1">
      <alignment horizontal="center" vertical="top" textRotation="255" wrapText="1" shrinkToFit="1"/>
    </xf>
    <xf numFmtId="0" fontId="6" fillId="0" borderId="3" xfId="0" applyFont="1" applyBorder="1" applyAlignment="1">
      <alignment horizontal="center" vertical="distributed" textRotation="255" shrinkToFit="1"/>
    </xf>
    <xf numFmtId="0" fontId="6" fillId="0" borderId="2" xfId="0" applyFont="1" applyBorder="1" applyAlignment="1">
      <alignment horizontal="center" vertical="distributed" textRotation="255" shrinkToFit="1"/>
    </xf>
    <xf numFmtId="0" fontId="14" fillId="0" borderId="0" xfId="0" applyFont="1" applyAlignment="1">
      <alignment horizontal="center" vertical="center" shrinkToFit="1"/>
    </xf>
    <xf numFmtId="20" fontId="9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6" fillId="4" borderId="0" xfId="0" applyFont="1" applyFill="1" applyAlignment="1">
      <alignment horizontal="distributed" vertical="center"/>
    </xf>
    <xf numFmtId="0" fontId="5" fillId="0" borderId="12" xfId="0" applyFont="1" applyBorder="1" applyAlignment="1">
      <alignment horizontal="center" vertical="top" textRotation="255" shrinkToFit="1"/>
    </xf>
    <xf numFmtId="0" fontId="5" fillId="0" borderId="7" xfId="0" applyFont="1" applyBorder="1" applyAlignment="1">
      <alignment horizontal="center" vertical="top" textRotation="255" shrinkToFit="1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distributed"/>
    </xf>
    <xf numFmtId="0" fontId="5" fillId="0" borderId="7" xfId="0" applyFont="1" applyBorder="1" applyAlignment="1">
      <alignment horizontal="center" vertical="distributed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shrinkToFit="1"/>
    </xf>
    <xf numFmtId="0" fontId="5" fillId="4" borderId="14" xfId="0" applyFont="1" applyFill="1" applyBorder="1" applyAlignment="1">
      <alignment horizontal="center" vertical="center" shrinkToFit="1"/>
    </xf>
    <xf numFmtId="0" fontId="5" fillId="4" borderId="15" xfId="0" applyFont="1" applyFill="1" applyBorder="1" applyAlignment="1">
      <alignment horizontal="center" vertical="center" shrinkToFit="1"/>
    </xf>
    <xf numFmtId="0" fontId="5" fillId="4" borderId="11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distributed" vertical="center"/>
    </xf>
    <xf numFmtId="0" fontId="6" fillId="5" borderId="0" xfId="0" applyFont="1" applyFill="1" applyAlignment="1">
      <alignment horizontal="distributed" vertical="center"/>
    </xf>
    <xf numFmtId="0" fontId="31" fillId="0" borderId="0" xfId="0" applyFont="1" applyAlignment="1">
      <alignment horizontal="center" vertical="top" textRotation="255" wrapText="1" shrinkToFit="1"/>
    </xf>
    <xf numFmtId="0" fontId="5" fillId="5" borderId="0" xfId="0" applyFont="1" applyFill="1" applyAlignment="1">
      <alignment horizontal="distributed" vertical="center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 shrinkToFit="1"/>
    </xf>
    <xf numFmtId="0" fontId="18" fillId="0" borderId="14" xfId="0" applyFont="1" applyBorder="1" applyAlignment="1">
      <alignment horizontal="center" vertical="center" wrapText="1" shrinkToFit="1"/>
    </xf>
    <xf numFmtId="0" fontId="18" fillId="0" borderId="15" xfId="0" applyFont="1" applyBorder="1" applyAlignment="1">
      <alignment horizontal="center" vertical="center" wrapText="1" shrinkToFit="1"/>
    </xf>
    <xf numFmtId="0" fontId="18" fillId="0" borderId="11" xfId="0" applyFont="1" applyBorder="1" applyAlignment="1">
      <alignment horizontal="center" vertical="center" wrapText="1" shrinkToFit="1"/>
    </xf>
    <xf numFmtId="0" fontId="18" fillId="0" borderId="1" xfId="0" applyFont="1" applyBorder="1" applyAlignment="1">
      <alignment horizontal="center" vertical="center" wrapText="1" shrinkToFit="1"/>
    </xf>
    <xf numFmtId="0" fontId="18" fillId="0" borderId="10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top" textRotation="255" wrapText="1" shrinkToFit="1"/>
    </xf>
    <xf numFmtId="0" fontId="5" fillId="0" borderId="0" xfId="0" applyFont="1" applyAlignment="1">
      <alignment horizontal="center" vertical="top" textRotation="255" wrapText="1" shrinkToFit="1"/>
    </xf>
    <xf numFmtId="0" fontId="52" fillId="0" borderId="0" xfId="0" applyFont="1" applyAlignment="1">
      <alignment horizontal="center" vertical="top" textRotation="255" wrapText="1" shrinkToFit="1"/>
    </xf>
    <xf numFmtId="0" fontId="55" fillId="0" borderId="13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52" fillId="4" borderId="0" xfId="0" applyFont="1" applyFill="1" applyAlignment="1">
      <alignment horizontal="center" vertical="top" textRotation="255" wrapText="1" shrinkToFit="1"/>
    </xf>
    <xf numFmtId="0" fontId="52" fillId="0" borderId="13" xfId="0" applyFont="1" applyBorder="1" applyAlignment="1">
      <alignment horizontal="center" vertical="center" wrapText="1" shrinkToFit="1"/>
    </xf>
    <xf numFmtId="0" fontId="52" fillId="0" borderId="14" xfId="0" applyFont="1" applyBorder="1" applyAlignment="1">
      <alignment horizontal="center" vertical="center" wrapText="1" shrinkToFit="1"/>
    </xf>
    <xf numFmtId="0" fontId="52" fillId="0" borderId="15" xfId="0" applyFont="1" applyBorder="1" applyAlignment="1">
      <alignment horizontal="center" vertical="center" wrapText="1" shrinkToFit="1"/>
    </xf>
    <xf numFmtId="0" fontId="52" fillId="0" borderId="11" xfId="0" applyFont="1" applyBorder="1" applyAlignment="1">
      <alignment horizontal="center" vertical="center" wrapText="1" shrinkToFit="1"/>
    </xf>
    <xf numFmtId="0" fontId="52" fillId="0" borderId="1" xfId="0" applyFont="1" applyBorder="1" applyAlignment="1">
      <alignment horizontal="center" vertical="center" wrapText="1" shrinkToFit="1"/>
    </xf>
    <xf numFmtId="0" fontId="52" fillId="0" borderId="10" xfId="0" applyFont="1" applyBorder="1" applyAlignment="1">
      <alignment horizontal="center" vertical="center" wrapText="1" shrinkToFit="1"/>
    </xf>
    <xf numFmtId="0" fontId="0" fillId="4" borderId="13" xfId="0" applyFont="1" applyFill="1" applyBorder="1" applyAlignment="1">
      <alignment horizontal="center" vertical="center" wrapText="1" shrinkToFit="1"/>
    </xf>
    <xf numFmtId="0" fontId="0" fillId="4" borderId="14" xfId="0" applyFont="1" applyFill="1" applyBorder="1" applyAlignment="1">
      <alignment horizontal="center" vertical="center" wrapText="1" shrinkToFit="1"/>
    </xf>
    <xf numFmtId="0" fontId="0" fillId="4" borderId="15" xfId="0" applyFont="1" applyFill="1" applyBorder="1" applyAlignment="1">
      <alignment horizontal="center" vertical="center" wrapText="1" shrinkToFit="1"/>
    </xf>
    <xf numFmtId="0" fontId="0" fillId="4" borderId="11" xfId="0" applyFont="1" applyFill="1" applyBorder="1" applyAlignment="1">
      <alignment horizontal="center" vertical="center" wrapText="1" shrinkToFit="1"/>
    </xf>
    <xf numFmtId="0" fontId="0" fillId="4" borderId="1" xfId="0" applyFont="1" applyFill="1" applyBorder="1" applyAlignment="1">
      <alignment horizontal="center" vertical="center" wrapText="1" shrinkToFit="1"/>
    </xf>
    <xf numFmtId="0" fontId="0" fillId="4" borderId="10" xfId="0" applyFont="1" applyFill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18" fillId="4" borderId="0" xfId="0" applyFont="1" applyFill="1" applyAlignment="1">
      <alignment horizontal="distributed" vertical="center"/>
    </xf>
    <xf numFmtId="0" fontId="31" fillId="5" borderId="0" xfId="0" applyFont="1" applyFill="1" applyAlignment="1">
      <alignment horizontal="distributed" vertical="center"/>
    </xf>
    <xf numFmtId="0" fontId="0" fillId="4" borderId="0" xfId="0" applyFont="1" applyFill="1" applyAlignment="1">
      <alignment horizontal="center" vertical="top" textRotation="255" wrapText="1" shrinkToFit="1"/>
    </xf>
    <xf numFmtId="0" fontId="31" fillId="0" borderId="0" xfId="0" applyFont="1" applyAlignment="1">
      <alignment horizontal="distributed" vertical="center"/>
    </xf>
    <xf numFmtId="0" fontId="31" fillId="4" borderId="13" xfId="0" applyFont="1" applyFill="1" applyBorder="1" applyAlignment="1">
      <alignment horizontal="center" vertical="center" wrapText="1" shrinkToFit="1"/>
    </xf>
    <xf numFmtId="0" fontId="31" fillId="4" borderId="14" xfId="0" applyFont="1" applyFill="1" applyBorder="1" applyAlignment="1">
      <alignment horizontal="center" vertical="center" wrapText="1" shrinkToFit="1"/>
    </xf>
    <xf numFmtId="0" fontId="31" fillId="4" borderId="15" xfId="0" applyFont="1" applyFill="1" applyBorder="1" applyAlignment="1">
      <alignment horizontal="center" vertical="center" wrapText="1" shrinkToFit="1"/>
    </xf>
    <xf numFmtId="0" fontId="31" fillId="4" borderId="11" xfId="0" applyFont="1" applyFill="1" applyBorder="1" applyAlignment="1">
      <alignment horizontal="center" vertical="center" wrapText="1" shrinkToFit="1"/>
    </xf>
    <xf numFmtId="0" fontId="31" fillId="4" borderId="1" xfId="0" applyFont="1" applyFill="1" applyBorder="1" applyAlignment="1">
      <alignment horizontal="center" vertical="center" wrapText="1" shrinkToFit="1"/>
    </xf>
    <xf numFmtId="0" fontId="31" fillId="4" borderId="10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top" textRotation="255" shrinkToFit="1"/>
    </xf>
    <xf numFmtId="0" fontId="18" fillId="0" borderId="0" xfId="0" applyFont="1" applyAlignment="1">
      <alignment horizontal="distributed" vertical="center"/>
    </xf>
    <xf numFmtId="0" fontId="6" fillId="4" borderId="0" xfId="0" applyFont="1" applyFill="1" applyAlignment="1">
      <alignment horizontal="center" vertical="top" textRotation="255" wrapText="1" shrinkToFit="1"/>
    </xf>
    <xf numFmtId="0" fontId="6" fillId="0" borderId="0" xfId="0" applyFont="1" applyAlignment="1">
      <alignment horizontal="center" vertical="top" textRotation="255" wrapText="1" shrinkToFit="1"/>
    </xf>
    <xf numFmtId="0" fontId="54" fillId="0" borderId="0" xfId="0" applyFont="1" applyAlignment="1">
      <alignment horizontal="center" vertical="top" textRotation="255" wrapText="1" shrinkToFit="1"/>
    </xf>
    <xf numFmtId="0" fontId="31" fillId="0" borderId="13" xfId="0" applyFont="1" applyBorder="1" applyAlignment="1">
      <alignment horizontal="center" vertical="center" wrapText="1" shrinkToFit="1"/>
    </xf>
    <xf numFmtId="0" fontId="31" fillId="0" borderId="14" xfId="0" applyFont="1" applyBorder="1" applyAlignment="1">
      <alignment horizontal="center" vertical="center" wrapText="1" shrinkToFit="1"/>
    </xf>
    <xf numFmtId="0" fontId="31" fillId="0" borderId="15" xfId="0" applyFont="1" applyBorder="1" applyAlignment="1">
      <alignment horizontal="center" vertical="center" wrapText="1" shrinkToFit="1"/>
    </xf>
    <xf numFmtId="0" fontId="31" fillId="0" borderId="11" xfId="0" applyFont="1" applyBorder="1" applyAlignment="1">
      <alignment horizontal="center" vertical="center" wrapText="1" shrinkToFit="1"/>
    </xf>
    <xf numFmtId="0" fontId="31" fillId="0" borderId="1" xfId="0" applyFont="1" applyBorder="1" applyAlignment="1">
      <alignment horizontal="center" vertical="center" wrapText="1" shrinkToFit="1"/>
    </xf>
    <xf numFmtId="0" fontId="31" fillId="0" borderId="10" xfId="0" applyFont="1" applyBorder="1" applyAlignment="1">
      <alignment horizontal="center" vertical="center" wrapText="1" shrinkToFit="1"/>
    </xf>
    <xf numFmtId="0" fontId="54" fillId="0" borderId="13" xfId="0" applyFont="1" applyBorder="1" applyAlignment="1">
      <alignment horizontal="center" vertical="center" wrapText="1" shrinkToFit="1"/>
    </xf>
    <xf numFmtId="0" fontId="54" fillId="0" borderId="14" xfId="0" applyFont="1" applyBorder="1" applyAlignment="1">
      <alignment horizontal="center" vertical="center" wrapText="1" shrinkToFit="1"/>
    </xf>
    <xf numFmtId="0" fontId="54" fillId="0" borderId="15" xfId="0" applyFont="1" applyBorder="1" applyAlignment="1">
      <alignment horizontal="center" vertical="center" wrapText="1" shrinkToFit="1"/>
    </xf>
    <xf numFmtId="0" fontId="54" fillId="0" borderId="11" xfId="0" applyFont="1" applyBorder="1" applyAlignment="1">
      <alignment horizontal="center" vertical="center" wrapText="1" shrinkToFit="1"/>
    </xf>
    <xf numFmtId="0" fontId="54" fillId="0" borderId="1" xfId="0" applyFont="1" applyBorder="1" applyAlignment="1">
      <alignment horizontal="center" vertical="center" wrapText="1" shrinkToFit="1"/>
    </xf>
    <xf numFmtId="0" fontId="54" fillId="0" borderId="10" xfId="0" applyFont="1" applyBorder="1" applyAlignment="1">
      <alignment horizontal="center" vertical="center" wrapText="1" shrinkToFit="1"/>
    </xf>
    <xf numFmtId="0" fontId="18" fillId="0" borderId="0" xfId="0" applyFont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top" textRotation="255" shrinkToFi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0" fontId="18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20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 textRotation="255" wrapText="1"/>
    </xf>
    <xf numFmtId="0" fontId="29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20" fontId="20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top" textRotation="255" shrinkToFit="1"/>
    </xf>
    <xf numFmtId="0" fontId="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255" shrinkToFit="1"/>
    </xf>
    <xf numFmtId="0" fontId="5" fillId="0" borderId="7" xfId="0" applyFont="1" applyBorder="1" applyAlignment="1">
      <alignment horizontal="center" vertical="center" textRotation="255" shrinkToFi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32" fillId="0" borderId="6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distributed" textRotation="255" shrinkToFit="1"/>
    </xf>
    <xf numFmtId="0" fontId="12" fillId="0" borderId="0" xfId="0" applyFont="1" applyAlignment="1">
      <alignment horizontal="center" vertical="center" shrinkToFi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textRotation="255" wrapText="1"/>
    </xf>
    <xf numFmtId="0" fontId="6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18" fillId="0" borderId="0" xfId="0" applyFont="1" applyAlignment="1">
      <alignment horizontal="center" vertical="center" wrapText="1" shrinkToFit="1"/>
    </xf>
    <xf numFmtId="0" fontId="31" fillId="0" borderId="0" xfId="0" applyFont="1" applyAlignment="1">
      <alignment horizontal="center" vertical="center" wrapText="1" shrinkToFit="1"/>
    </xf>
    <xf numFmtId="0" fontId="56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0" fontId="57" fillId="0" borderId="0" xfId="0" applyFont="1" applyAlignment="1">
      <alignment horizontal="center" vertical="top" textRotation="255" wrapText="1" shrinkToFit="1"/>
    </xf>
    <xf numFmtId="0" fontId="57" fillId="0" borderId="0" xfId="0" applyFont="1" applyAlignment="1">
      <alignment horizontal="center" vertical="center" wrapText="1" shrinkToFit="1"/>
    </xf>
    <xf numFmtId="0" fontId="58" fillId="0" borderId="0" xfId="0" applyFont="1" applyAlignment="1">
      <alignment horizontal="center" vertical="top" textRotation="255" wrapText="1" shrinkToFit="1"/>
    </xf>
  </cellXfs>
  <cellStyles count="5">
    <cellStyle name="標準" xfId="0" builtinId="0"/>
    <cellStyle name="標準 2" xfId="1"/>
    <cellStyle name="標準 2 2" xfId="3"/>
    <cellStyle name="標準 2 2 2" xfId="4"/>
    <cellStyle name="標準 3" xfId="2"/>
  </cellStyles>
  <dxfs count="0"/>
  <tableStyles count="0" defaultTableStyle="TableStyleMedium2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E19E31EA-3762-483F-A20F-4D07250C6F7C}"/>
            </a:ext>
          </a:extLst>
        </xdr:cNvPr>
        <xdr:cNvSpPr txBox="1">
          <a:spLocks noChangeArrowheads="1"/>
        </xdr:cNvSpPr>
      </xdr:nvSpPr>
      <xdr:spPr bwMode="auto">
        <a:xfrm>
          <a:off x="774700" y="75501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9185445C-8D98-4490-B88D-F4955C358996}"/>
            </a:ext>
          </a:extLst>
        </xdr:cNvPr>
        <xdr:cNvSpPr>
          <a:spLocks noChangeShapeType="1"/>
        </xdr:cNvSpPr>
      </xdr:nvSpPr>
      <xdr:spPr bwMode="auto">
        <a:xfrm>
          <a:off x="774700" y="755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" name="Text Box 3">
          <a:extLst>
            <a:ext uri="{FF2B5EF4-FFF2-40B4-BE49-F238E27FC236}">
              <a16:creationId xmlns="" xmlns:a16="http://schemas.microsoft.com/office/drawing/2014/main" id="{25E32791-E216-4FCA-8F61-EE5EA458FAD4}"/>
            </a:ext>
          </a:extLst>
        </xdr:cNvPr>
        <xdr:cNvSpPr txBox="1">
          <a:spLocks noChangeArrowheads="1"/>
        </xdr:cNvSpPr>
      </xdr:nvSpPr>
      <xdr:spPr bwMode="auto">
        <a:xfrm>
          <a:off x="774700" y="75501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5" name="Rectangle 4">
          <a:extLst>
            <a:ext uri="{FF2B5EF4-FFF2-40B4-BE49-F238E27FC236}">
              <a16:creationId xmlns="" xmlns:a16="http://schemas.microsoft.com/office/drawing/2014/main" id="{BB3BD22F-EC77-4637-8728-F0F1520BD577}"/>
            </a:ext>
          </a:extLst>
        </xdr:cNvPr>
        <xdr:cNvSpPr>
          <a:spLocks noChangeArrowheads="1"/>
        </xdr:cNvSpPr>
      </xdr:nvSpPr>
      <xdr:spPr bwMode="auto">
        <a:xfrm>
          <a:off x="774700" y="75501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6" name="Rectangle 5">
          <a:extLst>
            <a:ext uri="{FF2B5EF4-FFF2-40B4-BE49-F238E27FC236}">
              <a16:creationId xmlns="" xmlns:a16="http://schemas.microsoft.com/office/drawing/2014/main" id="{A362E708-7FCA-4571-A1CA-36D2F11924D6}"/>
            </a:ext>
          </a:extLst>
        </xdr:cNvPr>
        <xdr:cNvSpPr>
          <a:spLocks noChangeArrowheads="1"/>
        </xdr:cNvSpPr>
      </xdr:nvSpPr>
      <xdr:spPr bwMode="auto">
        <a:xfrm>
          <a:off x="774700" y="75501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7" name="Rectangle 6">
          <a:extLst>
            <a:ext uri="{FF2B5EF4-FFF2-40B4-BE49-F238E27FC236}">
              <a16:creationId xmlns="" xmlns:a16="http://schemas.microsoft.com/office/drawing/2014/main" id="{683379D2-2131-4FAA-8380-340057800C17}"/>
            </a:ext>
          </a:extLst>
        </xdr:cNvPr>
        <xdr:cNvSpPr>
          <a:spLocks noChangeArrowheads="1"/>
        </xdr:cNvSpPr>
      </xdr:nvSpPr>
      <xdr:spPr bwMode="auto">
        <a:xfrm>
          <a:off x="774700" y="75501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8" name="Rectangle 7">
          <a:extLst>
            <a:ext uri="{FF2B5EF4-FFF2-40B4-BE49-F238E27FC236}">
              <a16:creationId xmlns="" xmlns:a16="http://schemas.microsoft.com/office/drawing/2014/main" id="{36513164-7E0D-41FD-8BF2-3D59AEB9B12E}"/>
            </a:ext>
          </a:extLst>
        </xdr:cNvPr>
        <xdr:cNvSpPr>
          <a:spLocks noChangeArrowheads="1"/>
        </xdr:cNvSpPr>
      </xdr:nvSpPr>
      <xdr:spPr bwMode="auto">
        <a:xfrm>
          <a:off x="774700" y="75501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9" name="Rectangle 8">
          <a:extLst>
            <a:ext uri="{FF2B5EF4-FFF2-40B4-BE49-F238E27FC236}">
              <a16:creationId xmlns="" xmlns:a16="http://schemas.microsoft.com/office/drawing/2014/main" id="{1CD12108-6F13-4438-A64A-04CF60121042}"/>
            </a:ext>
          </a:extLst>
        </xdr:cNvPr>
        <xdr:cNvSpPr>
          <a:spLocks noChangeArrowheads="1"/>
        </xdr:cNvSpPr>
      </xdr:nvSpPr>
      <xdr:spPr bwMode="auto">
        <a:xfrm>
          <a:off x="774700" y="75501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0" name="Rectangle 9">
          <a:extLst>
            <a:ext uri="{FF2B5EF4-FFF2-40B4-BE49-F238E27FC236}">
              <a16:creationId xmlns="" xmlns:a16="http://schemas.microsoft.com/office/drawing/2014/main" id="{E524934A-1085-48A2-90F0-61974979527C}"/>
            </a:ext>
          </a:extLst>
        </xdr:cNvPr>
        <xdr:cNvSpPr>
          <a:spLocks noChangeArrowheads="1"/>
        </xdr:cNvSpPr>
      </xdr:nvSpPr>
      <xdr:spPr bwMode="auto">
        <a:xfrm>
          <a:off x="774700" y="75501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1" name="Line 10">
          <a:extLst>
            <a:ext uri="{FF2B5EF4-FFF2-40B4-BE49-F238E27FC236}">
              <a16:creationId xmlns="" xmlns:a16="http://schemas.microsoft.com/office/drawing/2014/main" id="{A465F472-7A0D-42A1-81EE-B049619162E7}"/>
            </a:ext>
          </a:extLst>
        </xdr:cNvPr>
        <xdr:cNvSpPr>
          <a:spLocks noChangeShapeType="1"/>
        </xdr:cNvSpPr>
      </xdr:nvSpPr>
      <xdr:spPr bwMode="auto">
        <a:xfrm>
          <a:off x="774700" y="755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2" name="Line 11">
          <a:extLst>
            <a:ext uri="{FF2B5EF4-FFF2-40B4-BE49-F238E27FC236}">
              <a16:creationId xmlns="" xmlns:a16="http://schemas.microsoft.com/office/drawing/2014/main" id="{E9484FBE-C711-4FFD-AC7D-DA28B3F74B0B}"/>
            </a:ext>
          </a:extLst>
        </xdr:cNvPr>
        <xdr:cNvSpPr>
          <a:spLocks noChangeShapeType="1"/>
        </xdr:cNvSpPr>
      </xdr:nvSpPr>
      <xdr:spPr bwMode="auto">
        <a:xfrm>
          <a:off x="774700" y="755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 macro="" textlink="">
      <xdr:nvSpPr>
        <xdr:cNvPr id="13" name="Text Box 1">
          <a:extLst>
            <a:ext uri="{FF2B5EF4-FFF2-40B4-BE49-F238E27FC236}">
              <a16:creationId xmlns="" xmlns:a16="http://schemas.microsoft.com/office/drawing/2014/main" id="{A31621D4-B12C-4032-84E1-39B260F2A376}"/>
            </a:ext>
          </a:extLst>
        </xdr:cNvPr>
        <xdr:cNvSpPr txBox="1">
          <a:spLocks noChangeArrowheads="1"/>
        </xdr:cNvSpPr>
      </xdr:nvSpPr>
      <xdr:spPr bwMode="auto">
        <a:xfrm>
          <a:off x="774700" y="127317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 macro="" textlink="">
      <xdr:nvSpPr>
        <xdr:cNvPr id="14" name="Line 2">
          <a:extLst>
            <a:ext uri="{FF2B5EF4-FFF2-40B4-BE49-F238E27FC236}">
              <a16:creationId xmlns="" xmlns:a16="http://schemas.microsoft.com/office/drawing/2014/main" id="{7E1E35FF-C593-498C-B50A-D1339D0EC93D}"/>
            </a:ext>
          </a:extLst>
        </xdr:cNvPr>
        <xdr:cNvSpPr>
          <a:spLocks noChangeShapeType="1"/>
        </xdr:cNvSpPr>
      </xdr:nvSpPr>
      <xdr:spPr bwMode="auto">
        <a:xfrm>
          <a:off x="774700" y="1273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 macro="" textlink="">
      <xdr:nvSpPr>
        <xdr:cNvPr id="15" name="Text Box 3">
          <a:extLst>
            <a:ext uri="{FF2B5EF4-FFF2-40B4-BE49-F238E27FC236}">
              <a16:creationId xmlns="" xmlns:a16="http://schemas.microsoft.com/office/drawing/2014/main" id="{559B9145-5A46-454C-821C-B3BD1BA49664}"/>
            </a:ext>
          </a:extLst>
        </xdr:cNvPr>
        <xdr:cNvSpPr txBox="1">
          <a:spLocks noChangeArrowheads="1"/>
        </xdr:cNvSpPr>
      </xdr:nvSpPr>
      <xdr:spPr bwMode="auto">
        <a:xfrm>
          <a:off x="774700" y="127317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 macro="" textlink="">
      <xdr:nvSpPr>
        <xdr:cNvPr id="16" name="Rectangle 4">
          <a:extLst>
            <a:ext uri="{FF2B5EF4-FFF2-40B4-BE49-F238E27FC236}">
              <a16:creationId xmlns="" xmlns:a16="http://schemas.microsoft.com/office/drawing/2014/main" id="{C02083CC-7F63-4CC4-88AE-D41E7A4A48FC}"/>
            </a:ext>
          </a:extLst>
        </xdr:cNvPr>
        <xdr:cNvSpPr>
          <a:spLocks noChangeArrowheads="1"/>
        </xdr:cNvSpPr>
      </xdr:nvSpPr>
      <xdr:spPr bwMode="auto">
        <a:xfrm>
          <a:off x="774700" y="127317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 macro="" textlink="">
      <xdr:nvSpPr>
        <xdr:cNvPr id="17" name="Rectangle 5">
          <a:extLst>
            <a:ext uri="{FF2B5EF4-FFF2-40B4-BE49-F238E27FC236}">
              <a16:creationId xmlns="" xmlns:a16="http://schemas.microsoft.com/office/drawing/2014/main" id="{CF73D201-882D-440D-A6B1-E5076DF244BB}"/>
            </a:ext>
          </a:extLst>
        </xdr:cNvPr>
        <xdr:cNvSpPr>
          <a:spLocks noChangeArrowheads="1"/>
        </xdr:cNvSpPr>
      </xdr:nvSpPr>
      <xdr:spPr bwMode="auto">
        <a:xfrm>
          <a:off x="774700" y="127317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 macro="" textlink="">
      <xdr:nvSpPr>
        <xdr:cNvPr id="18" name="Rectangle 6">
          <a:extLst>
            <a:ext uri="{FF2B5EF4-FFF2-40B4-BE49-F238E27FC236}">
              <a16:creationId xmlns="" xmlns:a16="http://schemas.microsoft.com/office/drawing/2014/main" id="{B0C2D6CF-FBF3-4C0D-BF69-2318AC7D8EBC}"/>
            </a:ext>
          </a:extLst>
        </xdr:cNvPr>
        <xdr:cNvSpPr>
          <a:spLocks noChangeArrowheads="1"/>
        </xdr:cNvSpPr>
      </xdr:nvSpPr>
      <xdr:spPr bwMode="auto">
        <a:xfrm>
          <a:off x="774700" y="127317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 macro="" textlink="">
      <xdr:nvSpPr>
        <xdr:cNvPr id="19" name="Rectangle 7">
          <a:extLst>
            <a:ext uri="{FF2B5EF4-FFF2-40B4-BE49-F238E27FC236}">
              <a16:creationId xmlns="" xmlns:a16="http://schemas.microsoft.com/office/drawing/2014/main" id="{EEF4F6BF-A21B-4ECD-88EF-68DB538E2464}"/>
            </a:ext>
          </a:extLst>
        </xdr:cNvPr>
        <xdr:cNvSpPr>
          <a:spLocks noChangeArrowheads="1"/>
        </xdr:cNvSpPr>
      </xdr:nvSpPr>
      <xdr:spPr bwMode="auto">
        <a:xfrm>
          <a:off x="774700" y="127317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 macro="" textlink="">
      <xdr:nvSpPr>
        <xdr:cNvPr id="20" name="Rectangle 8">
          <a:extLst>
            <a:ext uri="{FF2B5EF4-FFF2-40B4-BE49-F238E27FC236}">
              <a16:creationId xmlns="" xmlns:a16="http://schemas.microsoft.com/office/drawing/2014/main" id="{821F978C-B1BD-4EAF-8C16-70572A885CA4}"/>
            </a:ext>
          </a:extLst>
        </xdr:cNvPr>
        <xdr:cNvSpPr>
          <a:spLocks noChangeArrowheads="1"/>
        </xdr:cNvSpPr>
      </xdr:nvSpPr>
      <xdr:spPr bwMode="auto">
        <a:xfrm>
          <a:off x="774700" y="127317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 macro="" textlink="">
      <xdr:nvSpPr>
        <xdr:cNvPr id="21" name="Rectangle 9">
          <a:extLst>
            <a:ext uri="{FF2B5EF4-FFF2-40B4-BE49-F238E27FC236}">
              <a16:creationId xmlns="" xmlns:a16="http://schemas.microsoft.com/office/drawing/2014/main" id="{5DF6B8CF-E84E-416F-A406-8373AF5A0111}"/>
            </a:ext>
          </a:extLst>
        </xdr:cNvPr>
        <xdr:cNvSpPr>
          <a:spLocks noChangeArrowheads="1"/>
        </xdr:cNvSpPr>
      </xdr:nvSpPr>
      <xdr:spPr bwMode="auto">
        <a:xfrm>
          <a:off x="774700" y="127317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90</xdr:row>
      <xdr:rowOff>0</xdr:rowOff>
    </xdr:from>
    <xdr:to>
      <xdr:col>9</xdr:col>
      <xdr:colOff>0</xdr:colOff>
      <xdr:row>90</xdr:row>
      <xdr:rowOff>0</xdr:rowOff>
    </xdr:to>
    <xdr:sp macro="" textlink="">
      <xdr:nvSpPr>
        <xdr:cNvPr id="22" name="Text Box 1">
          <a:extLst>
            <a:ext uri="{FF2B5EF4-FFF2-40B4-BE49-F238E27FC236}">
              <a16:creationId xmlns="" xmlns:a16="http://schemas.microsoft.com/office/drawing/2014/main" id="{2D5D0247-8D31-46FF-8C2E-585E12EE319D}"/>
            </a:ext>
          </a:extLst>
        </xdr:cNvPr>
        <xdr:cNvSpPr txBox="1">
          <a:spLocks noChangeArrowheads="1"/>
        </xdr:cNvSpPr>
      </xdr:nvSpPr>
      <xdr:spPr bwMode="auto">
        <a:xfrm>
          <a:off x="774700" y="187769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9</xdr:col>
      <xdr:colOff>0</xdr:colOff>
      <xdr:row>90</xdr:row>
      <xdr:rowOff>0</xdr:rowOff>
    </xdr:from>
    <xdr:to>
      <xdr:col>9</xdr:col>
      <xdr:colOff>0</xdr:colOff>
      <xdr:row>90</xdr:row>
      <xdr:rowOff>0</xdr:rowOff>
    </xdr:to>
    <xdr:sp macro="" textlink="">
      <xdr:nvSpPr>
        <xdr:cNvPr id="23" name="Line 2">
          <a:extLst>
            <a:ext uri="{FF2B5EF4-FFF2-40B4-BE49-F238E27FC236}">
              <a16:creationId xmlns="" xmlns:a16="http://schemas.microsoft.com/office/drawing/2014/main" id="{656EA5FA-E9B2-4B01-A647-48D2410F5F71}"/>
            </a:ext>
          </a:extLst>
        </xdr:cNvPr>
        <xdr:cNvSpPr>
          <a:spLocks noChangeShapeType="1"/>
        </xdr:cNvSpPr>
      </xdr:nvSpPr>
      <xdr:spPr bwMode="auto">
        <a:xfrm>
          <a:off x="774700" y="18776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90</xdr:row>
      <xdr:rowOff>0</xdr:rowOff>
    </xdr:from>
    <xdr:to>
      <xdr:col>9</xdr:col>
      <xdr:colOff>0</xdr:colOff>
      <xdr:row>90</xdr:row>
      <xdr:rowOff>0</xdr:rowOff>
    </xdr:to>
    <xdr:sp macro="" textlink="">
      <xdr:nvSpPr>
        <xdr:cNvPr id="24" name="Text Box 3">
          <a:extLst>
            <a:ext uri="{FF2B5EF4-FFF2-40B4-BE49-F238E27FC236}">
              <a16:creationId xmlns="" xmlns:a16="http://schemas.microsoft.com/office/drawing/2014/main" id="{BEBE7B66-9C6E-45F4-AF18-4799D810FD9A}"/>
            </a:ext>
          </a:extLst>
        </xdr:cNvPr>
        <xdr:cNvSpPr txBox="1">
          <a:spLocks noChangeArrowheads="1"/>
        </xdr:cNvSpPr>
      </xdr:nvSpPr>
      <xdr:spPr bwMode="auto">
        <a:xfrm>
          <a:off x="774700" y="187769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9</xdr:col>
      <xdr:colOff>0</xdr:colOff>
      <xdr:row>90</xdr:row>
      <xdr:rowOff>0</xdr:rowOff>
    </xdr:from>
    <xdr:to>
      <xdr:col>9</xdr:col>
      <xdr:colOff>0</xdr:colOff>
      <xdr:row>90</xdr:row>
      <xdr:rowOff>0</xdr:rowOff>
    </xdr:to>
    <xdr:sp macro="" textlink="">
      <xdr:nvSpPr>
        <xdr:cNvPr id="25" name="Rectangle 4">
          <a:extLst>
            <a:ext uri="{FF2B5EF4-FFF2-40B4-BE49-F238E27FC236}">
              <a16:creationId xmlns="" xmlns:a16="http://schemas.microsoft.com/office/drawing/2014/main" id="{5E3CE239-2C54-4BB6-BE84-1C2890D82D70}"/>
            </a:ext>
          </a:extLst>
        </xdr:cNvPr>
        <xdr:cNvSpPr>
          <a:spLocks noChangeArrowheads="1"/>
        </xdr:cNvSpPr>
      </xdr:nvSpPr>
      <xdr:spPr bwMode="auto">
        <a:xfrm>
          <a:off x="774700" y="187769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90</xdr:row>
      <xdr:rowOff>0</xdr:rowOff>
    </xdr:from>
    <xdr:to>
      <xdr:col>9</xdr:col>
      <xdr:colOff>0</xdr:colOff>
      <xdr:row>90</xdr:row>
      <xdr:rowOff>0</xdr:rowOff>
    </xdr:to>
    <xdr:sp macro="" textlink="">
      <xdr:nvSpPr>
        <xdr:cNvPr id="26" name="Rectangle 5">
          <a:extLst>
            <a:ext uri="{FF2B5EF4-FFF2-40B4-BE49-F238E27FC236}">
              <a16:creationId xmlns="" xmlns:a16="http://schemas.microsoft.com/office/drawing/2014/main" id="{340FA855-051E-49B6-B220-BDEBCE072F91}"/>
            </a:ext>
          </a:extLst>
        </xdr:cNvPr>
        <xdr:cNvSpPr>
          <a:spLocks noChangeArrowheads="1"/>
        </xdr:cNvSpPr>
      </xdr:nvSpPr>
      <xdr:spPr bwMode="auto">
        <a:xfrm>
          <a:off x="774700" y="187769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90</xdr:row>
      <xdr:rowOff>0</xdr:rowOff>
    </xdr:from>
    <xdr:to>
      <xdr:col>9</xdr:col>
      <xdr:colOff>0</xdr:colOff>
      <xdr:row>90</xdr:row>
      <xdr:rowOff>0</xdr:rowOff>
    </xdr:to>
    <xdr:sp macro="" textlink="">
      <xdr:nvSpPr>
        <xdr:cNvPr id="27" name="Rectangle 6">
          <a:extLst>
            <a:ext uri="{FF2B5EF4-FFF2-40B4-BE49-F238E27FC236}">
              <a16:creationId xmlns="" xmlns:a16="http://schemas.microsoft.com/office/drawing/2014/main" id="{1E14DD1A-6D0E-4F69-95B5-F66A0C23D494}"/>
            </a:ext>
          </a:extLst>
        </xdr:cNvPr>
        <xdr:cNvSpPr>
          <a:spLocks noChangeArrowheads="1"/>
        </xdr:cNvSpPr>
      </xdr:nvSpPr>
      <xdr:spPr bwMode="auto">
        <a:xfrm>
          <a:off x="774700" y="187769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90</xdr:row>
      <xdr:rowOff>0</xdr:rowOff>
    </xdr:from>
    <xdr:to>
      <xdr:col>9</xdr:col>
      <xdr:colOff>0</xdr:colOff>
      <xdr:row>90</xdr:row>
      <xdr:rowOff>0</xdr:rowOff>
    </xdr:to>
    <xdr:sp macro="" textlink="">
      <xdr:nvSpPr>
        <xdr:cNvPr id="28" name="Rectangle 7">
          <a:extLst>
            <a:ext uri="{FF2B5EF4-FFF2-40B4-BE49-F238E27FC236}">
              <a16:creationId xmlns="" xmlns:a16="http://schemas.microsoft.com/office/drawing/2014/main" id="{2EEAB2CC-A6B0-47B7-BB5A-17053A02A23F}"/>
            </a:ext>
          </a:extLst>
        </xdr:cNvPr>
        <xdr:cNvSpPr>
          <a:spLocks noChangeArrowheads="1"/>
        </xdr:cNvSpPr>
      </xdr:nvSpPr>
      <xdr:spPr bwMode="auto">
        <a:xfrm>
          <a:off x="774700" y="187769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90</xdr:row>
      <xdr:rowOff>0</xdr:rowOff>
    </xdr:from>
    <xdr:to>
      <xdr:col>9</xdr:col>
      <xdr:colOff>0</xdr:colOff>
      <xdr:row>90</xdr:row>
      <xdr:rowOff>0</xdr:rowOff>
    </xdr:to>
    <xdr:sp macro="" textlink="">
      <xdr:nvSpPr>
        <xdr:cNvPr id="29" name="Rectangle 8">
          <a:extLst>
            <a:ext uri="{FF2B5EF4-FFF2-40B4-BE49-F238E27FC236}">
              <a16:creationId xmlns="" xmlns:a16="http://schemas.microsoft.com/office/drawing/2014/main" id="{E1371BFA-EFA9-4722-872C-E2F7D463F699}"/>
            </a:ext>
          </a:extLst>
        </xdr:cNvPr>
        <xdr:cNvSpPr>
          <a:spLocks noChangeArrowheads="1"/>
        </xdr:cNvSpPr>
      </xdr:nvSpPr>
      <xdr:spPr bwMode="auto">
        <a:xfrm>
          <a:off x="774700" y="187769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90</xdr:row>
      <xdr:rowOff>0</xdr:rowOff>
    </xdr:from>
    <xdr:to>
      <xdr:col>9</xdr:col>
      <xdr:colOff>0</xdr:colOff>
      <xdr:row>90</xdr:row>
      <xdr:rowOff>0</xdr:rowOff>
    </xdr:to>
    <xdr:sp macro="" textlink="">
      <xdr:nvSpPr>
        <xdr:cNvPr id="30" name="Rectangle 9">
          <a:extLst>
            <a:ext uri="{FF2B5EF4-FFF2-40B4-BE49-F238E27FC236}">
              <a16:creationId xmlns="" xmlns:a16="http://schemas.microsoft.com/office/drawing/2014/main" id="{C3874B71-2BDE-4B47-B65E-D0A3ACC129E8}"/>
            </a:ext>
          </a:extLst>
        </xdr:cNvPr>
        <xdr:cNvSpPr>
          <a:spLocks noChangeArrowheads="1"/>
        </xdr:cNvSpPr>
      </xdr:nvSpPr>
      <xdr:spPr bwMode="auto">
        <a:xfrm>
          <a:off x="774700" y="187769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90</xdr:row>
      <xdr:rowOff>0</xdr:rowOff>
    </xdr:from>
    <xdr:to>
      <xdr:col>9</xdr:col>
      <xdr:colOff>0</xdr:colOff>
      <xdr:row>90</xdr:row>
      <xdr:rowOff>0</xdr:rowOff>
    </xdr:to>
    <xdr:sp macro="" textlink="">
      <xdr:nvSpPr>
        <xdr:cNvPr id="31" name="Line 10">
          <a:extLst>
            <a:ext uri="{FF2B5EF4-FFF2-40B4-BE49-F238E27FC236}">
              <a16:creationId xmlns="" xmlns:a16="http://schemas.microsoft.com/office/drawing/2014/main" id="{60A16718-E3FA-475D-ADDF-F51C58117D89}"/>
            </a:ext>
          </a:extLst>
        </xdr:cNvPr>
        <xdr:cNvSpPr>
          <a:spLocks noChangeShapeType="1"/>
        </xdr:cNvSpPr>
      </xdr:nvSpPr>
      <xdr:spPr bwMode="auto">
        <a:xfrm>
          <a:off x="774700" y="18776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90</xdr:row>
      <xdr:rowOff>0</xdr:rowOff>
    </xdr:from>
    <xdr:to>
      <xdr:col>9</xdr:col>
      <xdr:colOff>0</xdr:colOff>
      <xdr:row>90</xdr:row>
      <xdr:rowOff>0</xdr:rowOff>
    </xdr:to>
    <xdr:sp macro="" textlink="">
      <xdr:nvSpPr>
        <xdr:cNvPr id="32" name="Line 11">
          <a:extLst>
            <a:ext uri="{FF2B5EF4-FFF2-40B4-BE49-F238E27FC236}">
              <a16:creationId xmlns="" xmlns:a16="http://schemas.microsoft.com/office/drawing/2014/main" id="{B4432EA5-1DA5-4F3C-A867-BB8417A233AA}"/>
            </a:ext>
          </a:extLst>
        </xdr:cNvPr>
        <xdr:cNvSpPr>
          <a:spLocks noChangeShapeType="1"/>
        </xdr:cNvSpPr>
      </xdr:nvSpPr>
      <xdr:spPr bwMode="auto">
        <a:xfrm>
          <a:off x="774700" y="18776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85444</xdr:colOff>
      <xdr:row>9</xdr:row>
      <xdr:rowOff>57428</xdr:rowOff>
    </xdr:from>
    <xdr:to>
      <xdr:col>22</xdr:col>
      <xdr:colOff>280147</xdr:colOff>
      <xdr:row>26</xdr:row>
      <xdr:rowOff>22411</xdr:rowOff>
    </xdr:to>
    <xdr:sp macro="" textlink="">
      <xdr:nvSpPr>
        <xdr:cNvPr id="33" name="四角形: 角を丸くする 32">
          <a:extLst>
            <a:ext uri="{FF2B5EF4-FFF2-40B4-BE49-F238E27FC236}">
              <a16:creationId xmlns="" xmlns:a16="http://schemas.microsoft.com/office/drawing/2014/main" id="{CAA84E4B-02EE-4DF9-A652-D1E0599D2539}"/>
            </a:ext>
          </a:extLst>
        </xdr:cNvPr>
        <xdr:cNvSpPr/>
      </xdr:nvSpPr>
      <xdr:spPr>
        <a:xfrm>
          <a:off x="8478650" y="2914928"/>
          <a:ext cx="1763526" cy="4155983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/>
            <a:t>2/5</a:t>
          </a:r>
        </a:p>
        <a:p>
          <a:pPr algn="l"/>
          <a:r>
            <a:rPr kumimoji="1" lang="ja-JP" altLang="en-US" sz="1000"/>
            <a:t>　第</a:t>
          </a:r>
          <a:r>
            <a:rPr kumimoji="1" lang="en-US" altLang="ja-JP" sz="1000"/>
            <a:t>1</a:t>
          </a:r>
          <a:r>
            <a:rPr kumimoji="1" lang="ja-JP" altLang="en-US" sz="1000"/>
            <a:t>試合　</a:t>
          </a:r>
          <a:r>
            <a:rPr kumimoji="1" lang="ja-JP" altLang="en-US" sz="1000" baseline="0"/>
            <a:t>  </a:t>
          </a:r>
          <a:r>
            <a:rPr kumimoji="1" lang="en-US" altLang="ja-JP" sz="1000"/>
            <a:t>9</a:t>
          </a:r>
          <a:r>
            <a:rPr kumimoji="1" lang="ja-JP" altLang="en-US" sz="1000"/>
            <a:t>：</a:t>
          </a:r>
          <a:r>
            <a:rPr kumimoji="1" lang="en-US" altLang="ja-JP" sz="1000"/>
            <a:t>30</a:t>
          </a:r>
          <a:r>
            <a:rPr kumimoji="1" lang="ja-JP" altLang="en-US" sz="1000"/>
            <a:t>～　</a:t>
          </a:r>
          <a:endParaRPr kumimoji="1" lang="en-US" altLang="ja-JP" sz="1000"/>
        </a:p>
        <a:p>
          <a:pPr algn="l"/>
          <a:r>
            <a:rPr kumimoji="1" lang="ja-JP" altLang="en-US" sz="1000"/>
            <a:t>　第</a:t>
          </a:r>
          <a:r>
            <a:rPr kumimoji="1" lang="en-US" altLang="ja-JP" sz="1000"/>
            <a:t>2</a:t>
          </a:r>
          <a:r>
            <a:rPr kumimoji="1" lang="ja-JP" altLang="en-US" sz="1000"/>
            <a:t>試合　</a:t>
          </a:r>
          <a:r>
            <a:rPr kumimoji="1" lang="en-US" altLang="ja-JP" sz="1000"/>
            <a:t>10</a:t>
          </a:r>
          <a:r>
            <a:rPr kumimoji="1" lang="ja-JP" altLang="en-US" sz="1000"/>
            <a:t>：</a:t>
          </a:r>
          <a:r>
            <a:rPr kumimoji="1" lang="en-US" altLang="ja-JP" sz="1000"/>
            <a:t>10</a:t>
          </a:r>
          <a:r>
            <a:rPr kumimoji="1" lang="ja-JP" altLang="en-US" sz="1000"/>
            <a:t>～</a:t>
          </a:r>
          <a:endParaRPr kumimoji="1" lang="en-US" altLang="ja-JP" sz="1000"/>
        </a:p>
        <a:p>
          <a:pPr algn="l"/>
          <a:r>
            <a:rPr kumimoji="1" lang="ja-JP" altLang="en-US" sz="1000"/>
            <a:t>　第</a:t>
          </a:r>
          <a:r>
            <a:rPr kumimoji="1" lang="en-US" altLang="ja-JP" sz="1000"/>
            <a:t>3</a:t>
          </a:r>
          <a:r>
            <a:rPr kumimoji="1" lang="ja-JP" altLang="en-US" sz="1000"/>
            <a:t>試合　</a:t>
          </a:r>
          <a:r>
            <a:rPr kumimoji="1" lang="en-US" altLang="ja-JP" sz="1000"/>
            <a:t>10</a:t>
          </a:r>
          <a:r>
            <a:rPr kumimoji="1" lang="ja-JP" altLang="en-US" sz="1000"/>
            <a:t>：</a:t>
          </a:r>
          <a:r>
            <a:rPr kumimoji="1" lang="en-US" altLang="ja-JP" sz="1000"/>
            <a:t>50</a:t>
          </a:r>
          <a:r>
            <a:rPr kumimoji="1" lang="ja-JP" altLang="en-US" sz="1000"/>
            <a:t>～</a:t>
          </a:r>
          <a:endParaRPr kumimoji="1" lang="en-US" altLang="ja-JP" sz="1000"/>
        </a:p>
        <a:p>
          <a:pPr algn="l"/>
          <a:r>
            <a:rPr kumimoji="1" lang="ja-JP" altLang="en-US" sz="1000"/>
            <a:t>　第</a:t>
          </a:r>
          <a:r>
            <a:rPr kumimoji="1" lang="en-US" altLang="ja-JP" sz="1000"/>
            <a:t>4</a:t>
          </a:r>
          <a:r>
            <a:rPr kumimoji="1" lang="ja-JP" altLang="en-US" sz="1000"/>
            <a:t>試合　</a:t>
          </a:r>
          <a:r>
            <a:rPr kumimoji="1" lang="en-US" altLang="ja-JP" sz="1000"/>
            <a:t>11</a:t>
          </a:r>
          <a:r>
            <a:rPr kumimoji="1" lang="ja-JP" altLang="en-US" sz="1000"/>
            <a:t>：</a:t>
          </a:r>
          <a:r>
            <a:rPr kumimoji="1" lang="en-US" altLang="ja-JP" sz="1000"/>
            <a:t>30</a:t>
          </a:r>
          <a:r>
            <a:rPr kumimoji="1" lang="ja-JP" altLang="en-US" sz="1000"/>
            <a:t>～</a:t>
          </a:r>
          <a:endParaRPr kumimoji="1" lang="en-US" altLang="ja-JP" sz="1000"/>
        </a:p>
        <a:p>
          <a:pPr algn="l"/>
          <a:r>
            <a:rPr kumimoji="1" lang="ja-JP" altLang="en-US" sz="1000"/>
            <a:t>　第</a:t>
          </a:r>
          <a:r>
            <a:rPr kumimoji="1" lang="en-US" altLang="ja-JP" sz="1000"/>
            <a:t>5</a:t>
          </a:r>
          <a:r>
            <a:rPr kumimoji="1" lang="ja-JP" altLang="en-US" sz="1000"/>
            <a:t>試合　</a:t>
          </a:r>
          <a:r>
            <a:rPr kumimoji="1" lang="en-US" altLang="ja-JP" sz="1000"/>
            <a:t>12</a:t>
          </a:r>
          <a:r>
            <a:rPr kumimoji="1" lang="ja-JP" altLang="en-US" sz="1000"/>
            <a:t>：</a:t>
          </a:r>
          <a:r>
            <a:rPr kumimoji="1" lang="en-US" altLang="ja-JP" sz="1000"/>
            <a:t>10</a:t>
          </a:r>
          <a:r>
            <a:rPr kumimoji="1" lang="ja-JP" altLang="en-US" sz="1000"/>
            <a:t>～</a:t>
          </a:r>
          <a:endParaRPr kumimoji="1" lang="en-US" altLang="ja-JP" sz="1000"/>
        </a:p>
        <a:p>
          <a:pPr algn="l"/>
          <a:r>
            <a:rPr kumimoji="1" lang="ja-JP" altLang="en-US" sz="1000"/>
            <a:t>　第</a:t>
          </a:r>
          <a:r>
            <a:rPr kumimoji="1" lang="en-US" altLang="ja-JP" sz="1000"/>
            <a:t>6</a:t>
          </a:r>
          <a:r>
            <a:rPr kumimoji="1" lang="ja-JP" altLang="en-US" sz="1000"/>
            <a:t>試合　</a:t>
          </a:r>
          <a:r>
            <a:rPr kumimoji="1" lang="en-US" altLang="ja-JP" sz="1000"/>
            <a:t>12</a:t>
          </a:r>
          <a:r>
            <a:rPr kumimoji="1" lang="ja-JP" altLang="en-US" sz="1000"/>
            <a:t>：</a:t>
          </a:r>
          <a:r>
            <a:rPr kumimoji="1" lang="en-US" altLang="ja-JP" sz="1000"/>
            <a:t>50</a:t>
          </a:r>
          <a:r>
            <a:rPr kumimoji="1" lang="ja-JP" altLang="en-US" sz="1000"/>
            <a:t>～</a:t>
          </a:r>
          <a:endParaRPr kumimoji="1" lang="en-US" altLang="ja-JP" sz="1000"/>
        </a:p>
        <a:p>
          <a:pPr algn="l"/>
          <a:r>
            <a:rPr kumimoji="1" lang="en-US" altLang="ja-JP" sz="1000"/>
            <a:t>   </a:t>
          </a:r>
        </a:p>
        <a:p>
          <a:pPr algn="l"/>
          <a:r>
            <a:rPr kumimoji="1" lang="en-US" altLang="ja-JP" sz="1000"/>
            <a:t>2/11 , 2/18</a:t>
          </a:r>
        </a:p>
        <a:p>
          <a:pPr algn="l"/>
          <a:r>
            <a:rPr kumimoji="1" lang="ja-JP" altLang="en-US" sz="1000"/>
            <a:t>　第</a:t>
          </a:r>
          <a:r>
            <a:rPr kumimoji="1" lang="en-US" altLang="ja-JP" sz="1000"/>
            <a:t>1</a:t>
          </a:r>
          <a:r>
            <a:rPr kumimoji="1" lang="ja-JP" altLang="en-US" sz="1000"/>
            <a:t>試合　  </a:t>
          </a:r>
          <a:r>
            <a:rPr kumimoji="1" lang="en-US" altLang="ja-JP" sz="1000"/>
            <a:t>9</a:t>
          </a:r>
          <a:r>
            <a:rPr kumimoji="1" lang="ja-JP" altLang="en-US" sz="1000"/>
            <a:t>：</a:t>
          </a:r>
          <a:r>
            <a:rPr kumimoji="1" lang="en-US" altLang="ja-JP" sz="1000"/>
            <a:t>30</a:t>
          </a:r>
          <a:r>
            <a:rPr kumimoji="1" lang="ja-JP" altLang="en-US" sz="1000"/>
            <a:t>～</a:t>
          </a:r>
        </a:p>
        <a:p>
          <a:pPr algn="l"/>
          <a:r>
            <a:rPr kumimoji="1" lang="ja-JP" altLang="en-US" sz="1000"/>
            <a:t>　第</a:t>
          </a:r>
          <a:r>
            <a:rPr kumimoji="1" lang="en-US" altLang="ja-JP" sz="1000"/>
            <a:t>2</a:t>
          </a:r>
          <a:r>
            <a:rPr kumimoji="1" lang="ja-JP" altLang="en-US" sz="1000"/>
            <a:t>試合　</a:t>
          </a:r>
          <a:r>
            <a:rPr kumimoji="1" lang="en-US" altLang="ja-JP" sz="1000"/>
            <a:t>10</a:t>
          </a:r>
          <a:r>
            <a:rPr kumimoji="1" lang="ja-JP" altLang="en-US" sz="1000"/>
            <a:t>：</a:t>
          </a:r>
          <a:r>
            <a:rPr kumimoji="1" lang="en-US" altLang="ja-JP" sz="1000"/>
            <a:t>20</a:t>
          </a:r>
          <a:r>
            <a:rPr kumimoji="1" lang="ja-JP" altLang="en-US" sz="1000"/>
            <a:t>～</a:t>
          </a:r>
        </a:p>
        <a:p>
          <a:pPr algn="l"/>
          <a:r>
            <a:rPr kumimoji="1" lang="ja-JP" altLang="en-US" sz="1000"/>
            <a:t>　第</a:t>
          </a:r>
          <a:r>
            <a:rPr kumimoji="1" lang="en-US" altLang="ja-JP" sz="1000"/>
            <a:t>3</a:t>
          </a:r>
          <a:r>
            <a:rPr kumimoji="1" lang="ja-JP" altLang="en-US" sz="1000"/>
            <a:t>試合　</a:t>
          </a:r>
          <a:r>
            <a:rPr kumimoji="1" lang="en-US" altLang="ja-JP" sz="1000"/>
            <a:t>11</a:t>
          </a:r>
          <a:r>
            <a:rPr kumimoji="1" lang="ja-JP" altLang="en-US" sz="1000"/>
            <a:t>：</a:t>
          </a:r>
          <a:r>
            <a:rPr kumimoji="1" lang="en-US" altLang="ja-JP" sz="1000"/>
            <a:t>10</a:t>
          </a:r>
          <a:r>
            <a:rPr kumimoji="1" lang="ja-JP" altLang="en-US" sz="1000"/>
            <a:t>～</a:t>
          </a:r>
          <a:endParaRPr kumimoji="1" lang="en-US" altLang="ja-JP" sz="1000"/>
        </a:p>
        <a:p>
          <a:pPr algn="l"/>
          <a:r>
            <a:rPr kumimoji="1" lang="en-US" altLang="ja-JP" sz="1000"/>
            <a:t>   </a:t>
          </a:r>
          <a:r>
            <a:rPr kumimoji="1" lang="ja-JP" altLang="en-US" sz="1000"/>
            <a:t>第</a:t>
          </a:r>
          <a:r>
            <a:rPr kumimoji="1" lang="en-US" altLang="ja-JP" sz="1000"/>
            <a:t>4</a:t>
          </a:r>
          <a:r>
            <a:rPr kumimoji="1" lang="ja-JP" altLang="en-US" sz="1000"/>
            <a:t>試合　</a:t>
          </a:r>
          <a:r>
            <a:rPr kumimoji="1" lang="en-US" altLang="ja-JP" sz="1000"/>
            <a:t>12</a:t>
          </a:r>
          <a:r>
            <a:rPr kumimoji="1" lang="ja-JP" altLang="en-US" sz="1000"/>
            <a:t>：</a:t>
          </a:r>
          <a:r>
            <a:rPr kumimoji="1" lang="en-US" altLang="ja-JP" sz="1000"/>
            <a:t>00</a:t>
          </a:r>
          <a:r>
            <a:rPr kumimoji="1" lang="ja-JP" altLang="en-US" sz="1000"/>
            <a:t>～</a:t>
          </a:r>
          <a:endParaRPr kumimoji="1" lang="en-US" altLang="ja-JP" sz="1000"/>
        </a:p>
        <a:p>
          <a:pPr algn="l"/>
          <a:r>
            <a:rPr kumimoji="1" lang="en-US" altLang="ja-JP" sz="1000"/>
            <a:t>   </a:t>
          </a:r>
          <a:r>
            <a:rPr kumimoji="1" lang="ja-JP" altLang="en-US" sz="1000"/>
            <a:t>第</a:t>
          </a:r>
          <a:r>
            <a:rPr kumimoji="1" lang="en-US" altLang="ja-JP" sz="1000"/>
            <a:t>5</a:t>
          </a:r>
          <a:r>
            <a:rPr kumimoji="1" lang="ja-JP" altLang="en-US" sz="1000"/>
            <a:t>試合　</a:t>
          </a:r>
          <a:r>
            <a:rPr kumimoji="1" lang="en-US" altLang="ja-JP" sz="1000"/>
            <a:t>12</a:t>
          </a:r>
          <a:r>
            <a:rPr kumimoji="1" lang="ja-JP" altLang="en-US" sz="1000"/>
            <a:t>：</a:t>
          </a:r>
          <a:r>
            <a:rPr kumimoji="1" lang="en-US" altLang="ja-JP" sz="1000"/>
            <a:t>50</a:t>
          </a:r>
          <a:r>
            <a:rPr kumimoji="1" lang="ja-JP" altLang="en-US" sz="1000"/>
            <a:t>～</a:t>
          </a:r>
        </a:p>
        <a:p>
          <a:pPr algn="l"/>
          <a:r>
            <a:rPr kumimoji="1" lang="ja-JP" altLang="en-US" sz="1000"/>
            <a:t>   第</a:t>
          </a:r>
          <a:r>
            <a:rPr kumimoji="1" lang="en-US" altLang="ja-JP" sz="1000"/>
            <a:t>6</a:t>
          </a:r>
          <a:r>
            <a:rPr kumimoji="1" lang="ja-JP" altLang="en-US" sz="1000"/>
            <a:t>試合　</a:t>
          </a:r>
          <a:r>
            <a:rPr kumimoji="1" lang="en-US" altLang="ja-JP" sz="1000"/>
            <a:t>13</a:t>
          </a:r>
          <a:r>
            <a:rPr kumimoji="1" lang="ja-JP" altLang="en-US" sz="1000"/>
            <a:t>：</a:t>
          </a:r>
          <a:r>
            <a:rPr kumimoji="1" lang="en-US" altLang="ja-JP" sz="1000"/>
            <a:t>40</a:t>
          </a:r>
          <a:r>
            <a:rPr kumimoji="1" lang="ja-JP" altLang="en-US" sz="1000"/>
            <a:t>～</a:t>
          </a:r>
          <a:endParaRPr kumimoji="1" lang="en-US" altLang="ja-JP" sz="1000"/>
        </a:p>
        <a:p>
          <a:pPr algn="l"/>
          <a:endParaRPr kumimoji="1" lang="en-US" altLang="ja-JP" sz="1000"/>
        </a:p>
        <a:p>
          <a:pPr algn="l"/>
          <a:r>
            <a:rPr kumimoji="1" lang="en-US" altLang="ja-JP" sz="1000"/>
            <a:t>2/23</a:t>
          </a:r>
        </a:p>
        <a:p>
          <a:pPr algn="l"/>
          <a:r>
            <a:rPr kumimoji="1" lang="ja-JP" altLang="en-US" sz="1000"/>
            <a:t>　準決勝　 </a:t>
          </a:r>
          <a:r>
            <a:rPr kumimoji="1" lang="en-US" altLang="ja-JP" sz="1000"/>
            <a:t>9</a:t>
          </a:r>
          <a:r>
            <a:rPr kumimoji="1" lang="ja-JP" altLang="en-US" sz="1000"/>
            <a:t>：</a:t>
          </a:r>
          <a:r>
            <a:rPr kumimoji="1" lang="en-US" altLang="ja-JP" sz="1000"/>
            <a:t>30</a:t>
          </a:r>
          <a:r>
            <a:rPr kumimoji="1" lang="ja-JP" altLang="en-US" sz="1000"/>
            <a:t>～</a:t>
          </a:r>
          <a:endParaRPr kumimoji="1" lang="en-US" altLang="ja-JP" sz="1000"/>
        </a:p>
        <a:p>
          <a:pPr algn="l"/>
          <a:r>
            <a:rPr kumimoji="1" lang="ja-JP" altLang="en-US" sz="1000"/>
            <a:t>   決    勝　</a:t>
          </a:r>
          <a:r>
            <a:rPr kumimoji="1" lang="en-US" altLang="ja-JP" sz="1000"/>
            <a:t>11</a:t>
          </a:r>
          <a:r>
            <a:rPr kumimoji="1" lang="ja-JP" altLang="en-US" sz="1000"/>
            <a:t>：</a:t>
          </a:r>
          <a:r>
            <a:rPr kumimoji="1" lang="en-US" altLang="ja-JP" sz="1000"/>
            <a:t>10</a:t>
          </a:r>
          <a:r>
            <a:rPr kumimoji="1" lang="ja-JP" altLang="en-US" sz="1000"/>
            <a:t>～</a:t>
          </a:r>
          <a:endParaRPr kumimoji="1" lang="en-US" altLang="ja-JP" sz="1000"/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xmlns="" id="{E19E31EA-3762-483F-A20F-4D07250C6F7C}"/>
            </a:ext>
          </a:extLst>
        </xdr:cNvPr>
        <xdr:cNvSpPr txBox="1">
          <a:spLocks noChangeArrowheads="1"/>
        </xdr:cNvSpPr>
      </xdr:nvSpPr>
      <xdr:spPr bwMode="auto">
        <a:xfrm>
          <a:off x="3672840" y="1010412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5" name="Line 2">
          <a:extLst>
            <a:ext uri="{FF2B5EF4-FFF2-40B4-BE49-F238E27FC236}">
              <a16:creationId xmlns:a16="http://schemas.microsoft.com/office/drawing/2014/main" xmlns="" id="{9185445C-8D98-4490-B88D-F4955C358996}"/>
            </a:ext>
          </a:extLst>
        </xdr:cNvPr>
        <xdr:cNvSpPr>
          <a:spLocks noChangeShapeType="1"/>
        </xdr:cNvSpPr>
      </xdr:nvSpPr>
      <xdr:spPr bwMode="auto">
        <a:xfrm>
          <a:off x="3672840" y="10104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xmlns="" id="{25E32791-E216-4FCA-8F61-EE5EA458FAD4}"/>
            </a:ext>
          </a:extLst>
        </xdr:cNvPr>
        <xdr:cNvSpPr txBox="1">
          <a:spLocks noChangeArrowheads="1"/>
        </xdr:cNvSpPr>
      </xdr:nvSpPr>
      <xdr:spPr bwMode="auto">
        <a:xfrm>
          <a:off x="3672840" y="1010412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7" name="Rectangle 4">
          <a:extLst>
            <a:ext uri="{FF2B5EF4-FFF2-40B4-BE49-F238E27FC236}">
              <a16:creationId xmlns:a16="http://schemas.microsoft.com/office/drawing/2014/main" xmlns="" id="{BB3BD22F-EC77-4637-8728-F0F1520BD577}"/>
            </a:ext>
          </a:extLst>
        </xdr:cNvPr>
        <xdr:cNvSpPr>
          <a:spLocks noChangeArrowheads="1"/>
        </xdr:cNvSpPr>
      </xdr:nvSpPr>
      <xdr:spPr bwMode="auto">
        <a:xfrm>
          <a:off x="3672840" y="1010412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8" name="Rectangle 5">
          <a:extLst>
            <a:ext uri="{FF2B5EF4-FFF2-40B4-BE49-F238E27FC236}">
              <a16:creationId xmlns:a16="http://schemas.microsoft.com/office/drawing/2014/main" xmlns="" id="{A362E708-7FCA-4571-A1CA-36D2F11924D6}"/>
            </a:ext>
          </a:extLst>
        </xdr:cNvPr>
        <xdr:cNvSpPr>
          <a:spLocks noChangeArrowheads="1"/>
        </xdr:cNvSpPr>
      </xdr:nvSpPr>
      <xdr:spPr bwMode="auto">
        <a:xfrm>
          <a:off x="3672840" y="1010412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9" name="Rectangle 6">
          <a:extLst>
            <a:ext uri="{FF2B5EF4-FFF2-40B4-BE49-F238E27FC236}">
              <a16:creationId xmlns:a16="http://schemas.microsoft.com/office/drawing/2014/main" xmlns="" id="{683379D2-2131-4FAA-8380-340057800C17}"/>
            </a:ext>
          </a:extLst>
        </xdr:cNvPr>
        <xdr:cNvSpPr>
          <a:spLocks noChangeArrowheads="1"/>
        </xdr:cNvSpPr>
      </xdr:nvSpPr>
      <xdr:spPr bwMode="auto">
        <a:xfrm>
          <a:off x="3672840" y="1010412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0" name="Rectangle 7">
          <a:extLst>
            <a:ext uri="{FF2B5EF4-FFF2-40B4-BE49-F238E27FC236}">
              <a16:creationId xmlns:a16="http://schemas.microsoft.com/office/drawing/2014/main" xmlns="" id="{36513164-7E0D-41FD-8BF2-3D59AEB9B12E}"/>
            </a:ext>
          </a:extLst>
        </xdr:cNvPr>
        <xdr:cNvSpPr>
          <a:spLocks noChangeArrowheads="1"/>
        </xdr:cNvSpPr>
      </xdr:nvSpPr>
      <xdr:spPr bwMode="auto">
        <a:xfrm>
          <a:off x="3672840" y="1010412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1" name="Rectangle 8">
          <a:extLst>
            <a:ext uri="{FF2B5EF4-FFF2-40B4-BE49-F238E27FC236}">
              <a16:creationId xmlns:a16="http://schemas.microsoft.com/office/drawing/2014/main" xmlns="" id="{1CD12108-6F13-4438-A64A-04CF60121042}"/>
            </a:ext>
          </a:extLst>
        </xdr:cNvPr>
        <xdr:cNvSpPr>
          <a:spLocks noChangeArrowheads="1"/>
        </xdr:cNvSpPr>
      </xdr:nvSpPr>
      <xdr:spPr bwMode="auto">
        <a:xfrm>
          <a:off x="3672840" y="1010412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2" name="Rectangle 9">
          <a:extLst>
            <a:ext uri="{FF2B5EF4-FFF2-40B4-BE49-F238E27FC236}">
              <a16:creationId xmlns:a16="http://schemas.microsoft.com/office/drawing/2014/main" xmlns="" id="{E524934A-1085-48A2-90F0-61974979527C}"/>
            </a:ext>
          </a:extLst>
        </xdr:cNvPr>
        <xdr:cNvSpPr>
          <a:spLocks noChangeArrowheads="1"/>
        </xdr:cNvSpPr>
      </xdr:nvSpPr>
      <xdr:spPr bwMode="auto">
        <a:xfrm>
          <a:off x="3672840" y="1010412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3" name="Line 10">
          <a:extLst>
            <a:ext uri="{FF2B5EF4-FFF2-40B4-BE49-F238E27FC236}">
              <a16:creationId xmlns:a16="http://schemas.microsoft.com/office/drawing/2014/main" xmlns="" id="{A465F472-7A0D-42A1-81EE-B049619162E7}"/>
            </a:ext>
          </a:extLst>
        </xdr:cNvPr>
        <xdr:cNvSpPr>
          <a:spLocks noChangeShapeType="1"/>
        </xdr:cNvSpPr>
      </xdr:nvSpPr>
      <xdr:spPr bwMode="auto">
        <a:xfrm>
          <a:off x="3672840" y="10104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4" name="Line 11">
          <a:extLst>
            <a:ext uri="{FF2B5EF4-FFF2-40B4-BE49-F238E27FC236}">
              <a16:creationId xmlns:a16="http://schemas.microsoft.com/office/drawing/2014/main" xmlns="" id="{E9484FBE-C711-4FFD-AC7D-DA28B3F74B0B}"/>
            </a:ext>
          </a:extLst>
        </xdr:cNvPr>
        <xdr:cNvSpPr>
          <a:spLocks noChangeShapeType="1"/>
        </xdr:cNvSpPr>
      </xdr:nvSpPr>
      <xdr:spPr bwMode="auto">
        <a:xfrm>
          <a:off x="3672840" y="10104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xmlns="" id="{A31621D4-B12C-4032-84E1-39B260F2A376}"/>
            </a:ext>
          </a:extLst>
        </xdr:cNvPr>
        <xdr:cNvSpPr txBox="1">
          <a:spLocks noChangeArrowheads="1"/>
        </xdr:cNvSpPr>
      </xdr:nvSpPr>
      <xdr:spPr bwMode="auto">
        <a:xfrm>
          <a:off x="3672840" y="1613916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 macro="" textlink="">
      <xdr:nvSpPr>
        <xdr:cNvPr id="46" name="Line 2">
          <a:extLst>
            <a:ext uri="{FF2B5EF4-FFF2-40B4-BE49-F238E27FC236}">
              <a16:creationId xmlns:a16="http://schemas.microsoft.com/office/drawing/2014/main" xmlns="" id="{7E1E35FF-C593-498C-B50A-D1339D0EC93D}"/>
            </a:ext>
          </a:extLst>
        </xdr:cNvPr>
        <xdr:cNvSpPr>
          <a:spLocks noChangeShapeType="1"/>
        </xdr:cNvSpPr>
      </xdr:nvSpPr>
      <xdr:spPr bwMode="auto">
        <a:xfrm>
          <a:off x="3672840" y="161391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 macro="" textlink="">
      <xdr:nvSpPr>
        <xdr:cNvPr id="47" name="Text Box 3">
          <a:extLst>
            <a:ext uri="{FF2B5EF4-FFF2-40B4-BE49-F238E27FC236}">
              <a16:creationId xmlns:a16="http://schemas.microsoft.com/office/drawing/2014/main" xmlns="" id="{559B9145-5A46-454C-821C-B3BD1BA49664}"/>
            </a:ext>
          </a:extLst>
        </xdr:cNvPr>
        <xdr:cNvSpPr txBox="1">
          <a:spLocks noChangeArrowheads="1"/>
        </xdr:cNvSpPr>
      </xdr:nvSpPr>
      <xdr:spPr bwMode="auto">
        <a:xfrm>
          <a:off x="3672840" y="1613916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 macro="" textlink="">
      <xdr:nvSpPr>
        <xdr:cNvPr id="48" name="Rectangle 4">
          <a:extLst>
            <a:ext uri="{FF2B5EF4-FFF2-40B4-BE49-F238E27FC236}">
              <a16:creationId xmlns:a16="http://schemas.microsoft.com/office/drawing/2014/main" xmlns="" id="{C02083CC-7F63-4CC4-88AE-D41E7A4A48FC}"/>
            </a:ext>
          </a:extLst>
        </xdr:cNvPr>
        <xdr:cNvSpPr>
          <a:spLocks noChangeArrowheads="1"/>
        </xdr:cNvSpPr>
      </xdr:nvSpPr>
      <xdr:spPr bwMode="auto">
        <a:xfrm>
          <a:off x="3672840" y="1613916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 macro="" textlink="">
      <xdr:nvSpPr>
        <xdr:cNvPr id="49" name="Rectangle 5">
          <a:extLst>
            <a:ext uri="{FF2B5EF4-FFF2-40B4-BE49-F238E27FC236}">
              <a16:creationId xmlns:a16="http://schemas.microsoft.com/office/drawing/2014/main" xmlns="" id="{CF73D201-882D-440D-A6B1-E5076DF244BB}"/>
            </a:ext>
          </a:extLst>
        </xdr:cNvPr>
        <xdr:cNvSpPr>
          <a:spLocks noChangeArrowheads="1"/>
        </xdr:cNvSpPr>
      </xdr:nvSpPr>
      <xdr:spPr bwMode="auto">
        <a:xfrm>
          <a:off x="3672840" y="1613916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 macro="" textlink="">
      <xdr:nvSpPr>
        <xdr:cNvPr id="50" name="Rectangle 6">
          <a:extLst>
            <a:ext uri="{FF2B5EF4-FFF2-40B4-BE49-F238E27FC236}">
              <a16:creationId xmlns:a16="http://schemas.microsoft.com/office/drawing/2014/main" xmlns="" id="{B0C2D6CF-FBF3-4C0D-BF69-2318AC7D8EBC}"/>
            </a:ext>
          </a:extLst>
        </xdr:cNvPr>
        <xdr:cNvSpPr>
          <a:spLocks noChangeArrowheads="1"/>
        </xdr:cNvSpPr>
      </xdr:nvSpPr>
      <xdr:spPr bwMode="auto">
        <a:xfrm>
          <a:off x="3672840" y="1613916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 macro="" textlink="">
      <xdr:nvSpPr>
        <xdr:cNvPr id="51" name="Rectangle 7">
          <a:extLst>
            <a:ext uri="{FF2B5EF4-FFF2-40B4-BE49-F238E27FC236}">
              <a16:creationId xmlns:a16="http://schemas.microsoft.com/office/drawing/2014/main" xmlns="" id="{EEF4F6BF-A21B-4ECD-88EF-68DB538E2464}"/>
            </a:ext>
          </a:extLst>
        </xdr:cNvPr>
        <xdr:cNvSpPr>
          <a:spLocks noChangeArrowheads="1"/>
        </xdr:cNvSpPr>
      </xdr:nvSpPr>
      <xdr:spPr bwMode="auto">
        <a:xfrm>
          <a:off x="3672840" y="1613916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 macro="" textlink="">
      <xdr:nvSpPr>
        <xdr:cNvPr id="52" name="Rectangle 8">
          <a:extLst>
            <a:ext uri="{FF2B5EF4-FFF2-40B4-BE49-F238E27FC236}">
              <a16:creationId xmlns:a16="http://schemas.microsoft.com/office/drawing/2014/main" xmlns="" id="{821F978C-B1BD-4EAF-8C16-70572A885CA4}"/>
            </a:ext>
          </a:extLst>
        </xdr:cNvPr>
        <xdr:cNvSpPr>
          <a:spLocks noChangeArrowheads="1"/>
        </xdr:cNvSpPr>
      </xdr:nvSpPr>
      <xdr:spPr bwMode="auto">
        <a:xfrm>
          <a:off x="3672840" y="1613916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 macro="" textlink="">
      <xdr:nvSpPr>
        <xdr:cNvPr id="53" name="Rectangle 9">
          <a:extLst>
            <a:ext uri="{FF2B5EF4-FFF2-40B4-BE49-F238E27FC236}">
              <a16:creationId xmlns:a16="http://schemas.microsoft.com/office/drawing/2014/main" xmlns="" id="{5DF6B8CF-E84E-416F-A406-8373AF5A0111}"/>
            </a:ext>
          </a:extLst>
        </xdr:cNvPr>
        <xdr:cNvSpPr>
          <a:spLocks noChangeArrowheads="1"/>
        </xdr:cNvSpPr>
      </xdr:nvSpPr>
      <xdr:spPr bwMode="auto">
        <a:xfrm>
          <a:off x="3672840" y="1613916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90</xdr:row>
      <xdr:rowOff>0</xdr:rowOff>
    </xdr:from>
    <xdr:to>
      <xdr:col>9</xdr:col>
      <xdr:colOff>0</xdr:colOff>
      <xdr:row>90</xdr:row>
      <xdr:rowOff>0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xmlns="" id="{2D5D0247-8D31-46FF-8C2E-585E12EE319D}"/>
            </a:ext>
          </a:extLst>
        </xdr:cNvPr>
        <xdr:cNvSpPr txBox="1">
          <a:spLocks noChangeArrowheads="1"/>
        </xdr:cNvSpPr>
      </xdr:nvSpPr>
      <xdr:spPr bwMode="auto">
        <a:xfrm>
          <a:off x="3672840" y="2318004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9</xdr:col>
      <xdr:colOff>0</xdr:colOff>
      <xdr:row>90</xdr:row>
      <xdr:rowOff>0</xdr:rowOff>
    </xdr:from>
    <xdr:to>
      <xdr:col>9</xdr:col>
      <xdr:colOff>0</xdr:colOff>
      <xdr:row>90</xdr:row>
      <xdr:rowOff>0</xdr:rowOff>
    </xdr:to>
    <xdr:sp macro="" textlink="">
      <xdr:nvSpPr>
        <xdr:cNvPr id="55" name="Line 2">
          <a:extLst>
            <a:ext uri="{FF2B5EF4-FFF2-40B4-BE49-F238E27FC236}">
              <a16:creationId xmlns:a16="http://schemas.microsoft.com/office/drawing/2014/main" xmlns="" id="{656EA5FA-E9B2-4B01-A647-48D2410F5F71}"/>
            </a:ext>
          </a:extLst>
        </xdr:cNvPr>
        <xdr:cNvSpPr>
          <a:spLocks noChangeShapeType="1"/>
        </xdr:cNvSpPr>
      </xdr:nvSpPr>
      <xdr:spPr bwMode="auto">
        <a:xfrm>
          <a:off x="3672840" y="2318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90</xdr:row>
      <xdr:rowOff>0</xdr:rowOff>
    </xdr:from>
    <xdr:to>
      <xdr:col>9</xdr:col>
      <xdr:colOff>0</xdr:colOff>
      <xdr:row>90</xdr:row>
      <xdr:rowOff>0</xdr:rowOff>
    </xdr:to>
    <xdr:sp macro="" textlink="">
      <xdr:nvSpPr>
        <xdr:cNvPr id="56" name="Text Box 3">
          <a:extLst>
            <a:ext uri="{FF2B5EF4-FFF2-40B4-BE49-F238E27FC236}">
              <a16:creationId xmlns:a16="http://schemas.microsoft.com/office/drawing/2014/main" xmlns="" id="{BEBE7B66-9C6E-45F4-AF18-4799D810FD9A}"/>
            </a:ext>
          </a:extLst>
        </xdr:cNvPr>
        <xdr:cNvSpPr txBox="1">
          <a:spLocks noChangeArrowheads="1"/>
        </xdr:cNvSpPr>
      </xdr:nvSpPr>
      <xdr:spPr bwMode="auto">
        <a:xfrm>
          <a:off x="3672840" y="2318004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9</xdr:col>
      <xdr:colOff>0</xdr:colOff>
      <xdr:row>90</xdr:row>
      <xdr:rowOff>0</xdr:rowOff>
    </xdr:from>
    <xdr:to>
      <xdr:col>9</xdr:col>
      <xdr:colOff>0</xdr:colOff>
      <xdr:row>90</xdr:row>
      <xdr:rowOff>0</xdr:rowOff>
    </xdr:to>
    <xdr:sp macro="" textlink="">
      <xdr:nvSpPr>
        <xdr:cNvPr id="57" name="Rectangle 4">
          <a:extLst>
            <a:ext uri="{FF2B5EF4-FFF2-40B4-BE49-F238E27FC236}">
              <a16:creationId xmlns:a16="http://schemas.microsoft.com/office/drawing/2014/main" xmlns="" id="{5E3CE239-2C54-4BB6-BE84-1C2890D82D70}"/>
            </a:ext>
          </a:extLst>
        </xdr:cNvPr>
        <xdr:cNvSpPr>
          <a:spLocks noChangeArrowheads="1"/>
        </xdr:cNvSpPr>
      </xdr:nvSpPr>
      <xdr:spPr bwMode="auto">
        <a:xfrm>
          <a:off x="3672840" y="2318004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90</xdr:row>
      <xdr:rowOff>0</xdr:rowOff>
    </xdr:from>
    <xdr:to>
      <xdr:col>9</xdr:col>
      <xdr:colOff>0</xdr:colOff>
      <xdr:row>90</xdr:row>
      <xdr:rowOff>0</xdr:rowOff>
    </xdr:to>
    <xdr:sp macro="" textlink="">
      <xdr:nvSpPr>
        <xdr:cNvPr id="58" name="Rectangle 5">
          <a:extLst>
            <a:ext uri="{FF2B5EF4-FFF2-40B4-BE49-F238E27FC236}">
              <a16:creationId xmlns:a16="http://schemas.microsoft.com/office/drawing/2014/main" xmlns="" id="{340FA855-051E-49B6-B220-BDEBCE072F91}"/>
            </a:ext>
          </a:extLst>
        </xdr:cNvPr>
        <xdr:cNvSpPr>
          <a:spLocks noChangeArrowheads="1"/>
        </xdr:cNvSpPr>
      </xdr:nvSpPr>
      <xdr:spPr bwMode="auto">
        <a:xfrm>
          <a:off x="3672840" y="2318004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90</xdr:row>
      <xdr:rowOff>0</xdr:rowOff>
    </xdr:from>
    <xdr:to>
      <xdr:col>9</xdr:col>
      <xdr:colOff>0</xdr:colOff>
      <xdr:row>90</xdr:row>
      <xdr:rowOff>0</xdr:rowOff>
    </xdr:to>
    <xdr:sp macro="" textlink="">
      <xdr:nvSpPr>
        <xdr:cNvPr id="59" name="Rectangle 6">
          <a:extLst>
            <a:ext uri="{FF2B5EF4-FFF2-40B4-BE49-F238E27FC236}">
              <a16:creationId xmlns:a16="http://schemas.microsoft.com/office/drawing/2014/main" xmlns="" id="{1E14DD1A-6D0E-4F69-95B5-F66A0C23D494}"/>
            </a:ext>
          </a:extLst>
        </xdr:cNvPr>
        <xdr:cNvSpPr>
          <a:spLocks noChangeArrowheads="1"/>
        </xdr:cNvSpPr>
      </xdr:nvSpPr>
      <xdr:spPr bwMode="auto">
        <a:xfrm>
          <a:off x="3672840" y="2318004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90</xdr:row>
      <xdr:rowOff>0</xdr:rowOff>
    </xdr:from>
    <xdr:to>
      <xdr:col>9</xdr:col>
      <xdr:colOff>0</xdr:colOff>
      <xdr:row>90</xdr:row>
      <xdr:rowOff>0</xdr:rowOff>
    </xdr:to>
    <xdr:sp macro="" textlink="">
      <xdr:nvSpPr>
        <xdr:cNvPr id="60" name="Rectangle 7">
          <a:extLst>
            <a:ext uri="{FF2B5EF4-FFF2-40B4-BE49-F238E27FC236}">
              <a16:creationId xmlns:a16="http://schemas.microsoft.com/office/drawing/2014/main" xmlns="" id="{2EEAB2CC-A6B0-47B7-BB5A-17053A02A23F}"/>
            </a:ext>
          </a:extLst>
        </xdr:cNvPr>
        <xdr:cNvSpPr>
          <a:spLocks noChangeArrowheads="1"/>
        </xdr:cNvSpPr>
      </xdr:nvSpPr>
      <xdr:spPr bwMode="auto">
        <a:xfrm>
          <a:off x="3672840" y="2318004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90</xdr:row>
      <xdr:rowOff>0</xdr:rowOff>
    </xdr:from>
    <xdr:to>
      <xdr:col>9</xdr:col>
      <xdr:colOff>0</xdr:colOff>
      <xdr:row>90</xdr:row>
      <xdr:rowOff>0</xdr:rowOff>
    </xdr:to>
    <xdr:sp macro="" textlink="">
      <xdr:nvSpPr>
        <xdr:cNvPr id="61" name="Rectangle 8">
          <a:extLst>
            <a:ext uri="{FF2B5EF4-FFF2-40B4-BE49-F238E27FC236}">
              <a16:creationId xmlns:a16="http://schemas.microsoft.com/office/drawing/2014/main" xmlns="" id="{E1371BFA-EFA9-4722-872C-E2F7D463F699}"/>
            </a:ext>
          </a:extLst>
        </xdr:cNvPr>
        <xdr:cNvSpPr>
          <a:spLocks noChangeArrowheads="1"/>
        </xdr:cNvSpPr>
      </xdr:nvSpPr>
      <xdr:spPr bwMode="auto">
        <a:xfrm>
          <a:off x="3672840" y="2318004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90</xdr:row>
      <xdr:rowOff>0</xdr:rowOff>
    </xdr:from>
    <xdr:to>
      <xdr:col>9</xdr:col>
      <xdr:colOff>0</xdr:colOff>
      <xdr:row>90</xdr:row>
      <xdr:rowOff>0</xdr:rowOff>
    </xdr:to>
    <xdr:sp macro="" textlink="">
      <xdr:nvSpPr>
        <xdr:cNvPr id="62" name="Rectangle 9">
          <a:extLst>
            <a:ext uri="{FF2B5EF4-FFF2-40B4-BE49-F238E27FC236}">
              <a16:creationId xmlns:a16="http://schemas.microsoft.com/office/drawing/2014/main" xmlns="" id="{C3874B71-2BDE-4B47-B65E-D0A3ACC129E8}"/>
            </a:ext>
          </a:extLst>
        </xdr:cNvPr>
        <xdr:cNvSpPr>
          <a:spLocks noChangeArrowheads="1"/>
        </xdr:cNvSpPr>
      </xdr:nvSpPr>
      <xdr:spPr bwMode="auto">
        <a:xfrm>
          <a:off x="3672840" y="2318004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90</xdr:row>
      <xdr:rowOff>0</xdr:rowOff>
    </xdr:from>
    <xdr:to>
      <xdr:col>9</xdr:col>
      <xdr:colOff>0</xdr:colOff>
      <xdr:row>90</xdr:row>
      <xdr:rowOff>0</xdr:rowOff>
    </xdr:to>
    <xdr:sp macro="" textlink="">
      <xdr:nvSpPr>
        <xdr:cNvPr id="63" name="Line 10">
          <a:extLst>
            <a:ext uri="{FF2B5EF4-FFF2-40B4-BE49-F238E27FC236}">
              <a16:creationId xmlns:a16="http://schemas.microsoft.com/office/drawing/2014/main" xmlns="" id="{60A16718-E3FA-475D-ADDF-F51C58117D89}"/>
            </a:ext>
          </a:extLst>
        </xdr:cNvPr>
        <xdr:cNvSpPr>
          <a:spLocks noChangeShapeType="1"/>
        </xdr:cNvSpPr>
      </xdr:nvSpPr>
      <xdr:spPr bwMode="auto">
        <a:xfrm>
          <a:off x="3672840" y="2318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90</xdr:row>
      <xdr:rowOff>0</xdr:rowOff>
    </xdr:from>
    <xdr:to>
      <xdr:col>9</xdr:col>
      <xdr:colOff>0</xdr:colOff>
      <xdr:row>90</xdr:row>
      <xdr:rowOff>0</xdr:rowOff>
    </xdr:to>
    <xdr:sp macro="" textlink="">
      <xdr:nvSpPr>
        <xdr:cNvPr id="64" name="Line 11">
          <a:extLst>
            <a:ext uri="{FF2B5EF4-FFF2-40B4-BE49-F238E27FC236}">
              <a16:creationId xmlns:a16="http://schemas.microsoft.com/office/drawing/2014/main" xmlns="" id="{B4432EA5-1DA5-4F3C-A867-BB8417A233AA}"/>
            </a:ext>
          </a:extLst>
        </xdr:cNvPr>
        <xdr:cNvSpPr>
          <a:spLocks noChangeShapeType="1"/>
        </xdr:cNvSpPr>
      </xdr:nvSpPr>
      <xdr:spPr bwMode="auto">
        <a:xfrm>
          <a:off x="3672840" y="2318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85444</xdr:colOff>
      <xdr:row>9</xdr:row>
      <xdr:rowOff>57428</xdr:rowOff>
    </xdr:from>
    <xdr:to>
      <xdr:col>22</xdr:col>
      <xdr:colOff>280147</xdr:colOff>
      <xdr:row>26</xdr:row>
      <xdr:rowOff>22411</xdr:rowOff>
    </xdr:to>
    <xdr:sp macro="" textlink="">
      <xdr:nvSpPr>
        <xdr:cNvPr id="65" name="四角形: 角を丸くする 32">
          <a:extLst>
            <a:ext uri="{FF2B5EF4-FFF2-40B4-BE49-F238E27FC236}">
              <a16:creationId xmlns:a16="http://schemas.microsoft.com/office/drawing/2014/main" xmlns="" id="{CAA84E4B-02EE-4DF9-A652-D1E0599D2539}"/>
            </a:ext>
          </a:extLst>
        </xdr:cNvPr>
        <xdr:cNvSpPr/>
      </xdr:nvSpPr>
      <xdr:spPr>
        <a:xfrm>
          <a:off x="7659724" y="2869208"/>
          <a:ext cx="1589163" cy="4239803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/>
            <a:t>2/5</a:t>
          </a:r>
        </a:p>
        <a:p>
          <a:pPr algn="l"/>
          <a:r>
            <a:rPr kumimoji="1" lang="ja-JP" altLang="en-US" sz="1000"/>
            <a:t>　第</a:t>
          </a:r>
          <a:r>
            <a:rPr kumimoji="1" lang="en-US" altLang="ja-JP" sz="1000"/>
            <a:t>1</a:t>
          </a:r>
          <a:r>
            <a:rPr kumimoji="1" lang="ja-JP" altLang="en-US" sz="1000"/>
            <a:t>試合　</a:t>
          </a:r>
          <a:r>
            <a:rPr kumimoji="1" lang="ja-JP" altLang="en-US" sz="1000" baseline="0"/>
            <a:t>  </a:t>
          </a:r>
          <a:r>
            <a:rPr kumimoji="1" lang="en-US" altLang="ja-JP" sz="1000"/>
            <a:t>9</a:t>
          </a:r>
          <a:r>
            <a:rPr kumimoji="1" lang="ja-JP" altLang="en-US" sz="1000"/>
            <a:t>：</a:t>
          </a:r>
          <a:r>
            <a:rPr kumimoji="1" lang="en-US" altLang="ja-JP" sz="1000"/>
            <a:t>30</a:t>
          </a:r>
          <a:r>
            <a:rPr kumimoji="1" lang="ja-JP" altLang="en-US" sz="1000"/>
            <a:t>～　</a:t>
          </a:r>
          <a:endParaRPr kumimoji="1" lang="en-US" altLang="ja-JP" sz="1000"/>
        </a:p>
        <a:p>
          <a:pPr algn="l"/>
          <a:r>
            <a:rPr kumimoji="1" lang="ja-JP" altLang="en-US" sz="1000"/>
            <a:t>　第</a:t>
          </a:r>
          <a:r>
            <a:rPr kumimoji="1" lang="en-US" altLang="ja-JP" sz="1000"/>
            <a:t>2</a:t>
          </a:r>
          <a:r>
            <a:rPr kumimoji="1" lang="ja-JP" altLang="en-US" sz="1000"/>
            <a:t>試合　</a:t>
          </a:r>
          <a:r>
            <a:rPr kumimoji="1" lang="en-US" altLang="ja-JP" sz="1000"/>
            <a:t>10</a:t>
          </a:r>
          <a:r>
            <a:rPr kumimoji="1" lang="ja-JP" altLang="en-US" sz="1000"/>
            <a:t>：</a:t>
          </a:r>
          <a:r>
            <a:rPr kumimoji="1" lang="en-US" altLang="ja-JP" sz="1000"/>
            <a:t>10</a:t>
          </a:r>
          <a:r>
            <a:rPr kumimoji="1" lang="ja-JP" altLang="en-US" sz="1000"/>
            <a:t>～</a:t>
          </a:r>
          <a:endParaRPr kumimoji="1" lang="en-US" altLang="ja-JP" sz="1000"/>
        </a:p>
        <a:p>
          <a:pPr algn="l"/>
          <a:r>
            <a:rPr kumimoji="1" lang="ja-JP" altLang="en-US" sz="1000"/>
            <a:t>　第</a:t>
          </a:r>
          <a:r>
            <a:rPr kumimoji="1" lang="en-US" altLang="ja-JP" sz="1000"/>
            <a:t>3</a:t>
          </a:r>
          <a:r>
            <a:rPr kumimoji="1" lang="ja-JP" altLang="en-US" sz="1000"/>
            <a:t>試合　</a:t>
          </a:r>
          <a:r>
            <a:rPr kumimoji="1" lang="en-US" altLang="ja-JP" sz="1000"/>
            <a:t>10</a:t>
          </a:r>
          <a:r>
            <a:rPr kumimoji="1" lang="ja-JP" altLang="en-US" sz="1000"/>
            <a:t>：</a:t>
          </a:r>
          <a:r>
            <a:rPr kumimoji="1" lang="en-US" altLang="ja-JP" sz="1000"/>
            <a:t>50</a:t>
          </a:r>
          <a:r>
            <a:rPr kumimoji="1" lang="ja-JP" altLang="en-US" sz="1000"/>
            <a:t>～</a:t>
          </a:r>
          <a:endParaRPr kumimoji="1" lang="en-US" altLang="ja-JP" sz="1000"/>
        </a:p>
        <a:p>
          <a:pPr algn="l"/>
          <a:r>
            <a:rPr kumimoji="1" lang="ja-JP" altLang="en-US" sz="1000"/>
            <a:t>　第</a:t>
          </a:r>
          <a:r>
            <a:rPr kumimoji="1" lang="en-US" altLang="ja-JP" sz="1000"/>
            <a:t>4</a:t>
          </a:r>
          <a:r>
            <a:rPr kumimoji="1" lang="ja-JP" altLang="en-US" sz="1000"/>
            <a:t>試合　</a:t>
          </a:r>
          <a:r>
            <a:rPr kumimoji="1" lang="en-US" altLang="ja-JP" sz="1000"/>
            <a:t>11</a:t>
          </a:r>
          <a:r>
            <a:rPr kumimoji="1" lang="ja-JP" altLang="en-US" sz="1000"/>
            <a:t>：</a:t>
          </a:r>
          <a:r>
            <a:rPr kumimoji="1" lang="en-US" altLang="ja-JP" sz="1000"/>
            <a:t>30</a:t>
          </a:r>
          <a:r>
            <a:rPr kumimoji="1" lang="ja-JP" altLang="en-US" sz="1000"/>
            <a:t>～</a:t>
          </a:r>
          <a:endParaRPr kumimoji="1" lang="en-US" altLang="ja-JP" sz="1000"/>
        </a:p>
        <a:p>
          <a:pPr algn="l"/>
          <a:r>
            <a:rPr kumimoji="1" lang="ja-JP" altLang="en-US" sz="1000"/>
            <a:t>　第</a:t>
          </a:r>
          <a:r>
            <a:rPr kumimoji="1" lang="en-US" altLang="ja-JP" sz="1000"/>
            <a:t>5</a:t>
          </a:r>
          <a:r>
            <a:rPr kumimoji="1" lang="ja-JP" altLang="en-US" sz="1000"/>
            <a:t>試合　</a:t>
          </a:r>
          <a:r>
            <a:rPr kumimoji="1" lang="en-US" altLang="ja-JP" sz="1000"/>
            <a:t>12</a:t>
          </a:r>
          <a:r>
            <a:rPr kumimoji="1" lang="ja-JP" altLang="en-US" sz="1000"/>
            <a:t>：</a:t>
          </a:r>
          <a:r>
            <a:rPr kumimoji="1" lang="en-US" altLang="ja-JP" sz="1000"/>
            <a:t>10</a:t>
          </a:r>
          <a:r>
            <a:rPr kumimoji="1" lang="ja-JP" altLang="en-US" sz="1000"/>
            <a:t>～</a:t>
          </a:r>
          <a:endParaRPr kumimoji="1" lang="en-US" altLang="ja-JP" sz="1000"/>
        </a:p>
        <a:p>
          <a:pPr algn="l"/>
          <a:r>
            <a:rPr kumimoji="1" lang="ja-JP" altLang="en-US" sz="1000"/>
            <a:t>　第</a:t>
          </a:r>
          <a:r>
            <a:rPr kumimoji="1" lang="en-US" altLang="ja-JP" sz="1000"/>
            <a:t>6</a:t>
          </a:r>
          <a:r>
            <a:rPr kumimoji="1" lang="ja-JP" altLang="en-US" sz="1000"/>
            <a:t>試合　</a:t>
          </a:r>
          <a:r>
            <a:rPr kumimoji="1" lang="en-US" altLang="ja-JP" sz="1000"/>
            <a:t>12</a:t>
          </a:r>
          <a:r>
            <a:rPr kumimoji="1" lang="ja-JP" altLang="en-US" sz="1000"/>
            <a:t>：</a:t>
          </a:r>
          <a:r>
            <a:rPr kumimoji="1" lang="en-US" altLang="ja-JP" sz="1000"/>
            <a:t>50</a:t>
          </a:r>
          <a:r>
            <a:rPr kumimoji="1" lang="ja-JP" altLang="en-US" sz="1000"/>
            <a:t>～</a:t>
          </a:r>
          <a:endParaRPr kumimoji="1" lang="en-US" altLang="ja-JP" sz="1000"/>
        </a:p>
        <a:p>
          <a:pPr algn="l"/>
          <a:r>
            <a:rPr kumimoji="1" lang="en-US" altLang="ja-JP" sz="1000"/>
            <a:t>   </a:t>
          </a:r>
        </a:p>
        <a:p>
          <a:pPr algn="l"/>
          <a:r>
            <a:rPr kumimoji="1" lang="en-US" altLang="ja-JP" sz="1000"/>
            <a:t>2/11 , 2/18</a:t>
          </a:r>
        </a:p>
        <a:p>
          <a:pPr algn="l"/>
          <a:r>
            <a:rPr kumimoji="1" lang="ja-JP" altLang="en-US" sz="1000"/>
            <a:t>　第</a:t>
          </a:r>
          <a:r>
            <a:rPr kumimoji="1" lang="en-US" altLang="ja-JP" sz="1000"/>
            <a:t>1</a:t>
          </a:r>
          <a:r>
            <a:rPr kumimoji="1" lang="ja-JP" altLang="en-US" sz="1000"/>
            <a:t>試合　  </a:t>
          </a:r>
          <a:r>
            <a:rPr kumimoji="1" lang="en-US" altLang="ja-JP" sz="1000"/>
            <a:t>9</a:t>
          </a:r>
          <a:r>
            <a:rPr kumimoji="1" lang="ja-JP" altLang="en-US" sz="1000"/>
            <a:t>：</a:t>
          </a:r>
          <a:r>
            <a:rPr kumimoji="1" lang="en-US" altLang="ja-JP" sz="1000"/>
            <a:t>30</a:t>
          </a:r>
          <a:r>
            <a:rPr kumimoji="1" lang="ja-JP" altLang="en-US" sz="1000"/>
            <a:t>～</a:t>
          </a:r>
        </a:p>
        <a:p>
          <a:pPr algn="l"/>
          <a:r>
            <a:rPr kumimoji="1" lang="ja-JP" altLang="en-US" sz="1000"/>
            <a:t>　第</a:t>
          </a:r>
          <a:r>
            <a:rPr kumimoji="1" lang="en-US" altLang="ja-JP" sz="1000"/>
            <a:t>2</a:t>
          </a:r>
          <a:r>
            <a:rPr kumimoji="1" lang="ja-JP" altLang="en-US" sz="1000"/>
            <a:t>試合　</a:t>
          </a:r>
          <a:r>
            <a:rPr kumimoji="1" lang="en-US" altLang="ja-JP" sz="1000"/>
            <a:t>10</a:t>
          </a:r>
          <a:r>
            <a:rPr kumimoji="1" lang="ja-JP" altLang="en-US" sz="1000"/>
            <a:t>：</a:t>
          </a:r>
          <a:r>
            <a:rPr kumimoji="1" lang="en-US" altLang="ja-JP" sz="1000"/>
            <a:t>20</a:t>
          </a:r>
          <a:r>
            <a:rPr kumimoji="1" lang="ja-JP" altLang="en-US" sz="1000"/>
            <a:t>～</a:t>
          </a:r>
        </a:p>
        <a:p>
          <a:pPr algn="l"/>
          <a:r>
            <a:rPr kumimoji="1" lang="ja-JP" altLang="en-US" sz="1000"/>
            <a:t>　第</a:t>
          </a:r>
          <a:r>
            <a:rPr kumimoji="1" lang="en-US" altLang="ja-JP" sz="1000"/>
            <a:t>3</a:t>
          </a:r>
          <a:r>
            <a:rPr kumimoji="1" lang="ja-JP" altLang="en-US" sz="1000"/>
            <a:t>試合　</a:t>
          </a:r>
          <a:r>
            <a:rPr kumimoji="1" lang="en-US" altLang="ja-JP" sz="1000"/>
            <a:t>11</a:t>
          </a:r>
          <a:r>
            <a:rPr kumimoji="1" lang="ja-JP" altLang="en-US" sz="1000"/>
            <a:t>：</a:t>
          </a:r>
          <a:r>
            <a:rPr kumimoji="1" lang="en-US" altLang="ja-JP" sz="1000"/>
            <a:t>10</a:t>
          </a:r>
          <a:r>
            <a:rPr kumimoji="1" lang="ja-JP" altLang="en-US" sz="1000"/>
            <a:t>～</a:t>
          </a:r>
          <a:endParaRPr kumimoji="1" lang="en-US" altLang="ja-JP" sz="1000"/>
        </a:p>
        <a:p>
          <a:pPr algn="l"/>
          <a:r>
            <a:rPr kumimoji="1" lang="en-US" altLang="ja-JP" sz="1000"/>
            <a:t>   </a:t>
          </a:r>
          <a:r>
            <a:rPr kumimoji="1" lang="ja-JP" altLang="en-US" sz="1000"/>
            <a:t>第</a:t>
          </a:r>
          <a:r>
            <a:rPr kumimoji="1" lang="en-US" altLang="ja-JP" sz="1000"/>
            <a:t>4</a:t>
          </a:r>
          <a:r>
            <a:rPr kumimoji="1" lang="ja-JP" altLang="en-US" sz="1000"/>
            <a:t>試合　</a:t>
          </a:r>
          <a:r>
            <a:rPr kumimoji="1" lang="en-US" altLang="ja-JP" sz="1000"/>
            <a:t>12</a:t>
          </a:r>
          <a:r>
            <a:rPr kumimoji="1" lang="ja-JP" altLang="en-US" sz="1000"/>
            <a:t>：</a:t>
          </a:r>
          <a:r>
            <a:rPr kumimoji="1" lang="en-US" altLang="ja-JP" sz="1000"/>
            <a:t>00</a:t>
          </a:r>
          <a:r>
            <a:rPr kumimoji="1" lang="ja-JP" altLang="en-US" sz="1000"/>
            <a:t>～</a:t>
          </a:r>
          <a:endParaRPr kumimoji="1" lang="en-US" altLang="ja-JP" sz="1000"/>
        </a:p>
        <a:p>
          <a:pPr algn="l"/>
          <a:r>
            <a:rPr kumimoji="1" lang="en-US" altLang="ja-JP" sz="1000"/>
            <a:t>   </a:t>
          </a:r>
          <a:r>
            <a:rPr kumimoji="1" lang="ja-JP" altLang="en-US" sz="1000"/>
            <a:t>第</a:t>
          </a:r>
          <a:r>
            <a:rPr kumimoji="1" lang="en-US" altLang="ja-JP" sz="1000"/>
            <a:t>5</a:t>
          </a:r>
          <a:r>
            <a:rPr kumimoji="1" lang="ja-JP" altLang="en-US" sz="1000"/>
            <a:t>試合　</a:t>
          </a:r>
          <a:r>
            <a:rPr kumimoji="1" lang="en-US" altLang="ja-JP" sz="1000"/>
            <a:t>12</a:t>
          </a:r>
          <a:r>
            <a:rPr kumimoji="1" lang="ja-JP" altLang="en-US" sz="1000"/>
            <a:t>：</a:t>
          </a:r>
          <a:r>
            <a:rPr kumimoji="1" lang="en-US" altLang="ja-JP" sz="1000"/>
            <a:t>50</a:t>
          </a:r>
          <a:r>
            <a:rPr kumimoji="1" lang="ja-JP" altLang="en-US" sz="1000"/>
            <a:t>～</a:t>
          </a:r>
        </a:p>
        <a:p>
          <a:pPr algn="l"/>
          <a:r>
            <a:rPr kumimoji="1" lang="ja-JP" altLang="en-US" sz="1000"/>
            <a:t>   第</a:t>
          </a:r>
          <a:r>
            <a:rPr kumimoji="1" lang="en-US" altLang="ja-JP" sz="1000"/>
            <a:t>6</a:t>
          </a:r>
          <a:r>
            <a:rPr kumimoji="1" lang="ja-JP" altLang="en-US" sz="1000"/>
            <a:t>試合　</a:t>
          </a:r>
          <a:r>
            <a:rPr kumimoji="1" lang="en-US" altLang="ja-JP" sz="1000"/>
            <a:t>13</a:t>
          </a:r>
          <a:r>
            <a:rPr kumimoji="1" lang="ja-JP" altLang="en-US" sz="1000"/>
            <a:t>：</a:t>
          </a:r>
          <a:r>
            <a:rPr kumimoji="1" lang="en-US" altLang="ja-JP" sz="1000"/>
            <a:t>40</a:t>
          </a:r>
          <a:r>
            <a:rPr kumimoji="1" lang="ja-JP" altLang="en-US" sz="1000"/>
            <a:t>～</a:t>
          </a:r>
          <a:endParaRPr kumimoji="1" lang="en-US" altLang="ja-JP" sz="1000"/>
        </a:p>
        <a:p>
          <a:pPr algn="l"/>
          <a:endParaRPr kumimoji="1" lang="en-US" altLang="ja-JP" sz="1000"/>
        </a:p>
        <a:p>
          <a:pPr algn="l"/>
          <a:r>
            <a:rPr kumimoji="1" lang="en-US" altLang="ja-JP" sz="1000"/>
            <a:t>2/23</a:t>
          </a:r>
        </a:p>
        <a:p>
          <a:pPr algn="l"/>
          <a:r>
            <a:rPr kumimoji="1" lang="ja-JP" altLang="en-US" sz="1000"/>
            <a:t>　準決勝　 </a:t>
          </a:r>
          <a:r>
            <a:rPr kumimoji="1" lang="en-US" altLang="ja-JP" sz="1000"/>
            <a:t>9</a:t>
          </a:r>
          <a:r>
            <a:rPr kumimoji="1" lang="ja-JP" altLang="en-US" sz="1000"/>
            <a:t>：</a:t>
          </a:r>
          <a:r>
            <a:rPr kumimoji="1" lang="en-US" altLang="ja-JP" sz="1000"/>
            <a:t>30</a:t>
          </a:r>
          <a:r>
            <a:rPr kumimoji="1" lang="ja-JP" altLang="en-US" sz="1000"/>
            <a:t>～</a:t>
          </a:r>
          <a:endParaRPr kumimoji="1" lang="en-US" altLang="ja-JP" sz="1000"/>
        </a:p>
        <a:p>
          <a:pPr algn="l"/>
          <a:r>
            <a:rPr kumimoji="1" lang="ja-JP" altLang="en-US" sz="1000"/>
            <a:t>   決    勝　</a:t>
          </a:r>
          <a:r>
            <a:rPr kumimoji="1" lang="en-US" altLang="ja-JP" sz="1000"/>
            <a:t>11</a:t>
          </a:r>
          <a:r>
            <a:rPr kumimoji="1" lang="ja-JP" altLang="en-US" sz="1000"/>
            <a:t>：</a:t>
          </a:r>
          <a:r>
            <a:rPr kumimoji="1" lang="en-US" altLang="ja-JP" sz="1000"/>
            <a:t>10</a:t>
          </a:r>
          <a:r>
            <a:rPr kumimoji="1" lang="ja-JP" altLang="en-US" sz="1000"/>
            <a:t>～</a:t>
          </a:r>
          <a:endParaRPr kumimoji="1" lang="en-US" altLang="ja-JP" sz="1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S/Desktop/&#26611;&#21407;&#36861;&#21152;&#29256;&#12539;2022_U12&#36984;&#25163;&#27177;1&#26085;&#30446;&#32080;&#265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抽選結果"/>
      <sheetName val="U12選手権組合せ"/>
      <sheetName val="AB"/>
      <sheetName val="CD"/>
      <sheetName val="EF"/>
      <sheetName val="GH"/>
      <sheetName val="IJ"/>
      <sheetName val="KL"/>
      <sheetName val="MN"/>
      <sheetName val="OP"/>
      <sheetName val="QR"/>
      <sheetName val="ST"/>
      <sheetName val="UV"/>
      <sheetName val="WX"/>
      <sheetName val="YZ"/>
      <sheetName val="2日目ab"/>
      <sheetName val="2日目cd"/>
      <sheetName val="2日目ef"/>
      <sheetName val="2日目gh"/>
      <sheetName val="3日目"/>
      <sheetName val="4日目（準決勝・決勝） "/>
      <sheetName val="4×4、4×3"/>
    </sheetNames>
    <sheetDataSet>
      <sheetData sheetId="0">
        <row r="1">
          <cell r="C1" t="str">
            <v>第51回栃木県U-12サッカー選手権大会　抽選順</v>
          </cell>
        </row>
        <row r="3">
          <cell r="D3" t="str">
            <v>芳賀→下都賀→両毛→北那須→塩谷南那須→宇河→上都賀</v>
          </cell>
        </row>
        <row r="5">
          <cell r="C5" t="str">
            <v>【会場担当】</v>
          </cell>
        </row>
        <row r="6">
          <cell r="B6" t="str">
            <v>A5</v>
          </cell>
          <cell r="C6">
            <v>1</v>
          </cell>
          <cell r="D6" t="str">
            <v>ともぞうサッカークラブ</v>
          </cell>
          <cell r="E6" t="str">
            <v>トモゾウサッカークラブ</v>
          </cell>
          <cell r="F6" t="str">
            <v>宇都宮市サッカー場（平出）AB</v>
          </cell>
        </row>
        <row r="7">
          <cell r="B7" t="str">
            <v>U5</v>
          </cell>
          <cell r="C7">
            <v>2</v>
          </cell>
          <cell r="D7" t="str">
            <v>久下田ＦＣ</v>
          </cell>
          <cell r="E7" t="str">
            <v>クゲタフットボールクラブ</v>
          </cell>
          <cell r="F7" t="str">
            <v>鬼怒自然公園サッカー場AA</v>
          </cell>
        </row>
        <row r="8">
          <cell r="B8" t="str">
            <v>C5</v>
          </cell>
          <cell r="C8">
            <v>3</v>
          </cell>
          <cell r="D8" t="str">
            <v>ＨＦＣ．ＺＥＲＯ</v>
          </cell>
          <cell r="E8" t="str">
            <v>エッチエフシーゼロ</v>
          </cell>
          <cell r="F8" t="str">
            <v>鬼怒自然公園サッカー場AB</v>
          </cell>
        </row>
        <row r="9">
          <cell r="B9" t="str">
            <v>B5</v>
          </cell>
          <cell r="C9">
            <v>4</v>
          </cell>
          <cell r="D9" t="str">
            <v>ＦＣ中村</v>
          </cell>
          <cell r="E9" t="str">
            <v>エフシーナカムラ</v>
          </cell>
          <cell r="F9" t="str">
            <v>鬼怒自然公園サッカー場BA</v>
          </cell>
        </row>
        <row r="10">
          <cell r="B10" t="str">
            <v>P5</v>
          </cell>
          <cell r="C10">
            <v>5</v>
          </cell>
          <cell r="D10" t="str">
            <v>亀山サッカークラブ</v>
          </cell>
          <cell r="E10" t="str">
            <v>カメヤマサッカークラブ</v>
          </cell>
          <cell r="F10" t="str">
            <v>鬼怒自然公園サッカー場BB</v>
          </cell>
        </row>
        <row r="11">
          <cell r="B11" t="str">
            <v>Q5</v>
          </cell>
          <cell r="C11">
            <v>6</v>
          </cell>
          <cell r="D11" t="str">
            <v>石橋ＦＣ</v>
          </cell>
          <cell r="E11" t="str">
            <v>イシバシエフシー</v>
          </cell>
          <cell r="F11" t="str">
            <v>大松山運動公園多目的グランドＡ</v>
          </cell>
        </row>
        <row r="12">
          <cell r="B12" t="str">
            <v>G5</v>
          </cell>
          <cell r="C12">
            <v>7</v>
          </cell>
          <cell r="D12" t="str">
            <v>国分寺サッカークラブ</v>
          </cell>
          <cell r="E12" t="str">
            <v>コクブンジサッカークラブ</v>
          </cell>
          <cell r="F12" t="str">
            <v>大松山運動公園多目的グランドＢ</v>
          </cell>
        </row>
        <row r="13">
          <cell r="B13" t="str">
            <v>H5</v>
          </cell>
          <cell r="C13">
            <v>8</v>
          </cell>
          <cell r="D13" t="str">
            <v>南河内サッカースポーツ少年団</v>
          </cell>
          <cell r="E13" t="str">
            <v>ミナミカワウチサッカースポーツショウネンダン</v>
          </cell>
          <cell r="F13" t="str">
            <v>別処山公園サッカー場A</v>
          </cell>
        </row>
        <row r="14">
          <cell r="B14" t="str">
            <v>D5</v>
          </cell>
          <cell r="C14">
            <v>9</v>
          </cell>
          <cell r="D14" t="str">
            <v>ＪＦＣ　Ｗｉｎｇ</v>
          </cell>
          <cell r="E14" t="str">
            <v>ジェイエフシーウィング</v>
          </cell>
          <cell r="F14" t="str">
            <v>別処山公園サッカー場B</v>
          </cell>
        </row>
        <row r="15">
          <cell r="B15" t="str">
            <v>I5</v>
          </cell>
          <cell r="C15">
            <v>10</v>
          </cell>
          <cell r="D15" t="str">
            <v>栃木ウーヴァＦＣ・Ｕ－１２</v>
          </cell>
          <cell r="E15" t="str">
            <v>トチギウーヴァフットボールクラブ</v>
          </cell>
          <cell r="F15" t="str">
            <v>大平運動公園第2多目的広場A</v>
          </cell>
        </row>
        <row r="16">
          <cell r="B16" t="str">
            <v>Z5</v>
          </cell>
          <cell r="C16">
            <v>11</v>
          </cell>
          <cell r="D16" t="str">
            <v>岩舟ＪＦＣ</v>
          </cell>
          <cell r="E16" t="str">
            <v>イワフネジェイエフシー</v>
          </cell>
          <cell r="F16" t="str">
            <v>大平運動公園第2多目的広場B</v>
          </cell>
        </row>
        <row r="17">
          <cell r="B17" t="str">
            <v>E5</v>
          </cell>
          <cell r="C17">
            <v>12</v>
          </cell>
          <cell r="D17" t="str">
            <v>Ｐｅｇａｓｕｓ藤岡２００７</v>
          </cell>
          <cell r="E17" t="str">
            <v>ペガサスフジオカ２００７</v>
          </cell>
          <cell r="F17" t="str">
            <v>渡良瀬運動公園サッカー場</v>
          </cell>
        </row>
        <row r="18">
          <cell r="B18" t="str">
            <v>L5</v>
          </cell>
          <cell r="C18">
            <v>13</v>
          </cell>
          <cell r="D18" t="str">
            <v>Ｋ－ＷＥＳＴ．ＦＣ２００１</v>
          </cell>
          <cell r="E18" t="str">
            <v>ケーウエストフットボールクラブ２００１</v>
          </cell>
          <cell r="F18" t="str">
            <v>足利市西部多目的運動場（あしスタ）A</v>
          </cell>
        </row>
        <row r="19">
          <cell r="B19" t="str">
            <v>R5</v>
          </cell>
          <cell r="C19">
            <v>14</v>
          </cell>
          <cell r="D19" t="str">
            <v>足利サッカークラブジュニア</v>
          </cell>
          <cell r="E19" t="str">
            <v>アシカガサッカークラブジュニア</v>
          </cell>
          <cell r="F19" t="str">
            <v>足利市西部多目的運動場（あしスタ）B</v>
          </cell>
        </row>
        <row r="20">
          <cell r="B20" t="str">
            <v>T5</v>
          </cell>
          <cell r="C20">
            <v>15</v>
          </cell>
          <cell r="D20" t="str">
            <v>ＦＣバジェルボ那須烏山</v>
          </cell>
          <cell r="E20" t="str">
            <v>エフシーバジェルボナスカラスヤマ</v>
          </cell>
          <cell r="F20" t="str">
            <v>那須烏山市緑地運動公園A</v>
          </cell>
        </row>
        <row r="21">
          <cell r="B21" t="str">
            <v>K5</v>
          </cell>
          <cell r="C21">
            <v>16</v>
          </cell>
          <cell r="D21" t="str">
            <v>ＦＣアラノ</v>
          </cell>
          <cell r="E21" t="str">
            <v>エフシーアラノ</v>
          </cell>
          <cell r="F21" t="str">
            <v>那須烏山市緑地運動公園B</v>
          </cell>
        </row>
        <row r="22">
          <cell r="B22" t="str">
            <v>V5</v>
          </cell>
          <cell r="C22">
            <v>17</v>
          </cell>
          <cell r="D22" t="str">
            <v>喜連川ＳＣＪｒ</v>
          </cell>
          <cell r="E22" t="str">
            <v>キツレガワエスシージュニア</v>
          </cell>
          <cell r="F22" t="str">
            <v>ＳＡＫＵＲＡグリーンフィールドＡ</v>
          </cell>
        </row>
        <row r="23">
          <cell r="B23" t="str">
            <v>J5</v>
          </cell>
          <cell r="C23">
            <v>18</v>
          </cell>
          <cell r="D23" t="str">
            <v>フットボールクラブ氏家</v>
          </cell>
          <cell r="E23" t="str">
            <v>フットボールクラブウジイエ</v>
          </cell>
          <cell r="F23" t="str">
            <v>ＳＡＫＵＲＡグリーンフィールドＢ</v>
          </cell>
        </row>
        <row r="24">
          <cell r="B24" t="str">
            <v>S5</v>
          </cell>
          <cell r="C24">
            <v>19</v>
          </cell>
          <cell r="D24" t="str">
            <v>石井フットボールクラブ</v>
          </cell>
          <cell r="E24" t="str">
            <v>イシイフットボールクラブ</v>
          </cell>
          <cell r="F24" t="str">
            <v>石井緑地サッカー場No1</v>
          </cell>
        </row>
        <row r="25">
          <cell r="B25" t="str">
            <v>F5</v>
          </cell>
          <cell r="C25">
            <v>20</v>
          </cell>
          <cell r="D25" t="str">
            <v>豊郷ＪＦＣ宇都宮</v>
          </cell>
          <cell r="E25" t="str">
            <v>トヨサトジュニアフットボールクラブウツノミヤ</v>
          </cell>
          <cell r="F25" t="str">
            <v>石井緑地サッカー場No2</v>
          </cell>
        </row>
        <row r="26">
          <cell r="B26" t="str">
            <v>M5</v>
          </cell>
          <cell r="C26">
            <v>21</v>
          </cell>
          <cell r="D26" t="str">
            <v>緑が丘ＹＦＣサッカー教室</v>
          </cell>
          <cell r="E26" t="str">
            <v>ミドリガオカワイエフシーサッカーキョウシツ</v>
          </cell>
          <cell r="F26" t="str">
            <v>石井緑地サッカー場No3</v>
          </cell>
        </row>
        <row r="27">
          <cell r="B27" t="str">
            <v>N5</v>
          </cell>
          <cell r="C27">
            <v>22</v>
          </cell>
          <cell r="D27" t="str">
            <v>ウエストフットコム</v>
          </cell>
          <cell r="E27" t="str">
            <v>ウエストフットコム</v>
          </cell>
          <cell r="F27" t="str">
            <v>石井緑地サッカー場No4</v>
          </cell>
        </row>
        <row r="28">
          <cell r="B28" t="str">
            <v>Y5</v>
          </cell>
          <cell r="C28">
            <v>23</v>
          </cell>
          <cell r="D28" t="str">
            <v>ＦＣスポルト宇都宮</v>
          </cell>
          <cell r="E28" t="str">
            <v>エフシースポルトウツノミヤ</v>
          </cell>
          <cell r="F28" t="str">
            <v>石井緑地サッカー場No5</v>
          </cell>
        </row>
        <row r="29">
          <cell r="B29" t="str">
            <v>O5</v>
          </cell>
          <cell r="C29">
            <v>24</v>
          </cell>
          <cell r="D29" t="str">
            <v>本郷北フットボールクラブ</v>
          </cell>
          <cell r="E29" t="str">
            <v>ホンゴウキタフットボールクラブ</v>
          </cell>
          <cell r="F29" t="str">
            <v>石井緑地サッカー場No6</v>
          </cell>
        </row>
        <row r="30">
          <cell r="B30" t="str">
            <v>X5</v>
          </cell>
          <cell r="C30">
            <v>25</v>
          </cell>
          <cell r="D30" t="str">
            <v>鹿沼西ＦＣ</v>
          </cell>
          <cell r="E30" t="str">
            <v>カヌマニシエフシー</v>
          </cell>
          <cell r="F30" t="str">
            <v>鹿沼運動公園A</v>
          </cell>
        </row>
        <row r="31">
          <cell r="B31" t="str">
            <v>W5</v>
          </cell>
          <cell r="C31">
            <v>26</v>
          </cell>
          <cell r="D31" t="str">
            <v>鹿沼東光ＦＣ</v>
          </cell>
          <cell r="E31" t="str">
            <v>カヌマトウコウエフシー</v>
          </cell>
          <cell r="F31" t="str">
            <v>鹿沼運動公園B</v>
          </cell>
        </row>
        <row r="33">
          <cell r="C33" t="str">
            <v>【芳賀地区】</v>
          </cell>
        </row>
        <row r="34">
          <cell r="B34" t="str">
            <v>G1</v>
          </cell>
          <cell r="C34">
            <v>1</v>
          </cell>
          <cell r="D34" t="str">
            <v>真岡西サッカークラブブリッツ</v>
          </cell>
          <cell r="E34" t="str">
            <v>モオカニシサッカークラブブリッツ</v>
          </cell>
        </row>
        <row r="35">
          <cell r="B35" t="str">
            <v>E1</v>
          </cell>
          <cell r="C35">
            <v>2</v>
          </cell>
          <cell r="D35" t="str">
            <v>益子ＳＣ</v>
          </cell>
          <cell r="E35" t="str">
            <v>マシコエスシ</v>
          </cell>
        </row>
        <row r="36">
          <cell r="B36" t="str">
            <v>X2</v>
          </cell>
          <cell r="C36">
            <v>3</v>
          </cell>
          <cell r="D36" t="str">
            <v>祖母井クラブ</v>
          </cell>
          <cell r="E36" t="str">
            <v>ウバガイクラブ</v>
          </cell>
        </row>
        <row r="37">
          <cell r="B37" t="str">
            <v>B2</v>
          </cell>
          <cell r="C37">
            <v>4</v>
          </cell>
          <cell r="D37" t="str">
            <v>ＪＦＣファイターズ</v>
          </cell>
          <cell r="E37" t="str">
            <v>ジェイエフシーファイターズ</v>
          </cell>
        </row>
        <row r="38">
          <cell r="B38" t="str">
            <v>C3</v>
          </cell>
          <cell r="C38">
            <v>5</v>
          </cell>
          <cell r="D38" t="str">
            <v>エスペランサＭＯＫＡ</v>
          </cell>
          <cell r="E38" t="str">
            <v>エスペランサモオカ</v>
          </cell>
        </row>
        <row r="39">
          <cell r="B39" t="str">
            <v>S6</v>
          </cell>
          <cell r="C39">
            <v>6</v>
          </cell>
          <cell r="D39" t="str">
            <v>ＦＣ真岡２１ファンタジー</v>
          </cell>
          <cell r="E39" t="str">
            <v>エフシーモオカニジュウイチファンタジー</v>
          </cell>
        </row>
        <row r="40">
          <cell r="B40" t="str">
            <v>S1</v>
          </cell>
          <cell r="C40">
            <v>7</v>
          </cell>
          <cell r="D40" t="str">
            <v>ＪＦＣアミスタ市貝</v>
          </cell>
          <cell r="E40" t="str">
            <v>ジェイエフシーアミスタイチカイ</v>
          </cell>
        </row>
        <row r="41">
          <cell r="B41" t="str">
            <v>R4</v>
          </cell>
          <cell r="C41">
            <v>8</v>
          </cell>
          <cell r="D41" t="str">
            <v>ＪＦＣアミスタＵ１１</v>
          </cell>
          <cell r="E41" t="str">
            <v>ジェイエフシーアミスタイチカイ</v>
          </cell>
        </row>
        <row r="42">
          <cell r="B42" t="str">
            <v>Z4</v>
          </cell>
          <cell r="C42">
            <v>9</v>
          </cell>
          <cell r="D42" t="str">
            <v>おおぞらＳＣ</v>
          </cell>
          <cell r="E42" t="str">
            <v>オオゾラエスシー</v>
          </cell>
        </row>
        <row r="43">
          <cell r="B43" t="str">
            <v>Y4</v>
          </cell>
          <cell r="C43">
            <v>10</v>
          </cell>
          <cell r="D43" t="str">
            <v>おおぞらＳＣスカイ</v>
          </cell>
          <cell r="E43" t="str">
            <v>オオゾラエスシースカイ</v>
          </cell>
        </row>
        <row r="44">
          <cell r="B44" t="str">
            <v>U6</v>
          </cell>
          <cell r="C44">
            <v>11</v>
          </cell>
          <cell r="D44" t="str">
            <v>おおぞらＳＣオーシャン</v>
          </cell>
          <cell r="E44" t="str">
            <v>オオゾラエスシーオーシャン</v>
          </cell>
        </row>
        <row r="45">
          <cell r="B45" t="str">
            <v>B4</v>
          </cell>
          <cell r="C45">
            <v>12</v>
          </cell>
          <cell r="D45" t="str">
            <v>茂木ＦＣ</v>
          </cell>
          <cell r="E45" t="str">
            <v>モテギエフシー</v>
          </cell>
        </row>
        <row r="46">
          <cell r="B46" t="str">
            <v>E2</v>
          </cell>
          <cell r="C46">
            <v>13</v>
          </cell>
          <cell r="D46" t="str">
            <v>ＦＣ中村セカンド</v>
          </cell>
          <cell r="E46" t="str">
            <v>エフシーナカムラセカンド</v>
          </cell>
        </row>
        <row r="47">
          <cell r="B47" t="str">
            <v>E3</v>
          </cell>
          <cell r="C47">
            <v>14</v>
          </cell>
          <cell r="D47" t="str">
            <v>Ｊ－ＳＰＯＲＴＳＦＯＯＴＢＡＬＬＣＬＵＢ</v>
          </cell>
          <cell r="E47" t="str">
            <v>ジェイスポーツフットボールクラブ</v>
          </cell>
        </row>
        <row r="49">
          <cell r="C49" t="str">
            <v>【下都賀地区】</v>
          </cell>
        </row>
        <row r="50">
          <cell r="B50" t="str">
            <v>T6</v>
          </cell>
          <cell r="C50">
            <v>1</v>
          </cell>
          <cell r="D50" t="str">
            <v>都賀クラブジュニア</v>
          </cell>
          <cell r="E50" t="str">
            <v>ツガクラブジュニア</v>
          </cell>
        </row>
        <row r="51">
          <cell r="B51" t="str">
            <v>C6</v>
          </cell>
          <cell r="C51">
            <v>2</v>
          </cell>
          <cell r="D51" t="str">
            <v>合戦場フットボールクラブ</v>
          </cell>
          <cell r="E51" t="str">
            <v>カッセンバフットボールクラブ</v>
          </cell>
        </row>
        <row r="52">
          <cell r="B52" t="str">
            <v>K6</v>
          </cell>
          <cell r="C52">
            <v>3</v>
          </cell>
          <cell r="D52" t="str">
            <v>壬生町ジュニアサッカークラブ</v>
          </cell>
          <cell r="E52" t="str">
            <v>ミブマチジュニアサッカークラブ</v>
          </cell>
        </row>
        <row r="53">
          <cell r="B53" t="str">
            <v>Q4</v>
          </cell>
          <cell r="C53">
            <v>4</v>
          </cell>
          <cell r="D53" t="str">
            <v>壬生町ジュニアサッカークラブ　Ｂ</v>
          </cell>
          <cell r="E53" t="str">
            <v>ミブマチジュニアサッカークラブビー</v>
          </cell>
        </row>
        <row r="54">
          <cell r="B54" t="str">
            <v>K1</v>
          </cell>
          <cell r="C54">
            <v>5</v>
          </cell>
          <cell r="D54" t="str">
            <v>野木ＳＳＳ</v>
          </cell>
          <cell r="E54" t="str">
            <v>ノギスリーエス</v>
          </cell>
        </row>
        <row r="55">
          <cell r="B55" t="str">
            <v>K2</v>
          </cell>
          <cell r="C55">
            <v>6</v>
          </cell>
          <cell r="D55" t="str">
            <v>小山三小　ＦＣ</v>
          </cell>
          <cell r="E55" t="str">
            <v>オヤマサンショウエフシー</v>
          </cell>
        </row>
        <row r="56">
          <cell r="B56" t="str">
            <v>V4</v>
          </cell>
          <cell r="C56">
            <v>7</v>
          </cell>
          <cell r="D56" t="str">
            <v>ＦＣプリメーロ</v>
          </cell>
          <cell r="E56" t="str">
            <v>フットボールクラブプリメーロ</v>
          </cell>
        </row>
        <row r="57">
          <cell r="B57" t="str">
            <v>P3</v>
          </cell>
          <cell r="C57">
            <v>8</v>
          </cell>
          <cell r="D57" t="str">
            <v>ＦＣ城東</v>
          </cell>
          <cell r="E57" t="str">
            <v>エフシージョウトウ</v>
          </cell>
        </row>
        <row r="58">
          <cell r="B58" t="str">
            <v>J4</v>
          </cell>
          <cell r="C58">
            <v>9</v>
          </cell>
          <cell r="D58" t="str">
            <v>ＦＣがむしゃら</v>
          </cell>
          <cell r="E58" t="str">
            <v>エフシーガムシャラ</v>
          </cell>
        </row>
        <row r="59">
          <cell r="B59" t="str">
            <v>K3</v>
          </cell>
          <cell r="C59">
            <v>10</v>
          </cell>
          <cell r="D59" t="str">
            <v>間東ＦＣミラクルズ</v>
          </cell>
          <cell r="E59" t="str">
            <v>マヒガシエフシーミラクルズ</v>
          </cell>
        </row>
        <row r="60">
          <cell r="B60" t="str">
            <v>W1</v>
          </cell>
          <cell r="C60">
            <v>11</v>
          </cell>
          <cell r="D60" t="str">
            <v>栃木ユナイテッド</v>
          </cell>
          <cell r="E60" t="str">
            <v>トチギユナイテッド</v>
          </cell>
        </row>
        <row r="61">
          <cell r="B61" t="str">
            <v>F4</v>
          </cell>
          <cell r="C61">
            <v>12</v>
          </cell>
          <cell r="D61" t="str">
            <v>栃木フォルツァＳＣ</v>
          </cell>
          <cell r="E61" t="str">
            <v>トチギフォルツァエスシー</v>
          </cell>
        </row>
        <row r="62">
          <cell r="B62" t="str">
            <v>N6</v>
          </cell>
          <cell r="C62">
            <v>13</v>
          </cell>
          <cell r="D62" t="str">
            <v>栃木ジュニオール</v>
          </cell>
          <cell r="E62" t="str">
            <v>トチギジュニオール</v>
          </cell>
        </row>
        <row r="63">
          <cell r="B63" t="str">
            <v>O6</v>
          </cell>
          <cell r="C63">
            <v>14</v>
          </cell>
          <cell r="D63" t="str">
            <v>大谷北ＦＣフォルテ</v>
          </cell>
          <cell r="E63" t="str">
            <v>オオヤキタエフシーフォルテ</v>
          </cell>
        </row>
        <row r="64">
          <cell r="B64" t="str">
            <v>O3</v>
          </cell>
          <cell r="C64">
            <v>15</v>
          </cell>
          <cell r="D64" t="str">
            <v>ＳＡＫＵＲＡ　ＦＯＯＴＢＡＬＬ　ＣＬＵＢ　Ｊｒ</v>
          </cell>
          <cell r="E64" t="str">
            <v>サクラフットボールクラブジュニア</v>
          </cell>
        </row>
        <row r="65">
          <cell r="B65" t="str">
            <v>V2</v>
          </cell>
          <cell r="C65">
            <v>16</v>
          </cell>
          <cell r="D65" t="str">
            <v>大谷東フットボールクラブ</v>
          </cell>
          <cell r="E65" t="str">
            <v>オオヤヒガシフットボールクラブ</v>
          </cell>
        </row>
        <row r="66">
          <cell r="B66" t="str">
            <v>D1</v>
          </cell>
          <cell r="C66">
            <v>17</v>
          </cell>
          <cell r="D66" t="str">
            <v>Ｆ．Ｃ．栃木ジュニア</v>
          </cell>
          <cell r="E66" t="str">
            <v>エフシートチギジュニア</v>
          </cell>
        </row>
        <row r="67">
          <cell r="B67" t="str">
            <v>X4</v>
          </cell>
          <cell r="C67">
            <v>18</v>
          </cell>
          <cell r="D67" t="str">
            <v>壬生ＦＣユナイテッド</v>
          </cell>
          <cell r="E67" t="str">
            <v>ミブエフシーユナイテッド</v>
          </cell>
        </row>
        <row r="68">
          <cell r="B68" t="str">
            <v>Q1</v>
          </cell>
          <cell r="C68">
            <v>19</v>
          </cell>
          <cell r="D68" t="str">
            <v>ＭＯＲＡＮＧＯ栃木フットボールクラブＵ１２</v>
          </cell>
          <cell r="E68" t="str">
            <v>モランゴトチギフットボールクラブＵ１２</v>
          </cell>
        </row>
        <row r="69">
          <cell r="B69" t="str">
            <v>O1</v>
          </cell>
          <cell r="C69">
            <v>20</v>
          </cell>
          <cell r="D69" t="str">
            <v>ＦＣカンピオーネ</v>
          </cell>
          <cell r="E69" t="str">
            <v>エフシーカンピオーネ</v>
          </cell>
        </row>
        <row r="70">
          <cell r="B70" t="str">
            <v>W4</v>
          </cell>
          <cell r="C70">
            <v>21</v>
          </cell>
          <cell r="D70" t="str">
            <v>ＦＣ　ＶＡＬＯＮ</v>
          </cell>
          <cell r="E70" t="str">
            <v>エフシーバロン</v>
          </cell>
        </row>
        <row r="71">
          <cell r="B71" t="str">
            <v>Z6</v>
          </cell>
          <cell r="C71">
            <v>22</v>
          </cell>
          <cell r="D71" t="str">
            <v>ＦＣ　ＶＡＬＯＮセカンド</v>
          </cell>
          <cell r="E71" t="str">
            <v>エフシーバロンセカンド</v>
          </cell>
        </row>
        <row r="72">
          <cell r="B72" t="str">
            <v>F1</v>
          </cell>
          <cell r="C72">
            <v>23</v>
          </cell>
          <cell r="D72" t="str">
            <v>ＴＯＣＨＩＧＩ　ＫＯＵ　ＦＣ</v>
          </cell>
          <cell r="E72" t="str">
            <v>トチギ　コウ　エフ　シー</v>
          </cell>
        </row>
        <row r="73">
          <cell r="B73" t="str">
            <v>H1</v>
          </cell>
          <cell r="C73">
            <v>24</v>
          </cell>
          <cell r="D73" t="str">
            <v>栃木Ｃｈａｒｍｅ．Ｆ．Ｃ　Ｕ－１１</v>
          </cell>
          <cell r="E73" t="str">
            <v>トチギシャルムエフシー</v>
          </cell>
        </row>
        <row r="75">
          <cell r="C75" t="str">
            <v>【両毛地区】</v>
          </cell>
        </row>
        <row r="76">
          <cell r="B76" t="str">
            <v>K4</v>
          </cell>
          <cell r="C76">
            <v>1</v>
          </cell>
          <cell r="D76" t="str">
            <v>佐野ＳＳＳ</v>
          </cell>
          <cell r="E76" t="str">
            <v>サノスリーエス</v>
          </cell>
        </row>
        <row r="77">
          <cell r="B77" t="str">
            <v>F3</v>
          </cell>
          <cell r="C77">
            <v>2</v>
          </cell>
          <cell r="D77" t="str">
            <v>赤見フットボールクラブ</v>
          </cell>
          <cell r="E77" t="str">
            <v>アカミフットボールクラブ</v>
          </cell>
        </row>
        <row r="78">
          <cell r="B78" t="str">
            <v>C1</v>
          </cell>
          <cell r="C78">
            <v>3</v>
          </cell>
          <cell r="D78" t="str">
            <v>御厨フットボールクラブ</v>
          </cell>
          <cell r="E78" t="str">
            <v>ミクリヤフットボールクラブ</v>
          </cell>
        </row>
        <row r="79">
          <cell r="B79" t="str">
            <v>H2</v>
          </cell>
          <cell r="C79">
            <v>4</v>
          </cell>
          <cell r="D79" t="str">
            <v>ＦＣ毛野</v>
          </cell>
          <cell r="E79" t="str">
            <v>エフシーケノ</v>
          </cell>
        </row>
        <row r="80">
          <cell r="B80" t="str">
            <v>D3</v>
          </cell>
          <cell r="C80">
            <v>5</v>
          </cell>
          <cell r="D80" t="str">
            <v>ＦＣ　ＳＨＵＪＡＫＵ</v>
          </cell>
          <cell r="E80" t="str">
            <v>エフシーシュジャク</v>
          </cell>
        </row>
        <row r="81">
          <cell r="B81" t="str">
            <v>J1</v>
          </cell>
          <cell r="C81">
            <v>6</v>
          </cell>
          <cell r="D81" t="str">
            <v>北郷山辺千歳ＦＣ</v>
          </cell>
          <cell r="E81" t="str">
            <v>キタゴウヤマベチトセエフシー</v>
          </cell>
        </row>
        <row r="82">
          <cell r="B82" t="str">
            <v>U2</v>
          </cell>
          <cell r="C82">
            <v>7</v>
          </cell>
          <cell r="D82" t="str">
            <v>坂西ジュニオール</v>
          </cell>
          <cell r="E82" t="str">
            <v>サカニシジュニオール</v>
          </cell>
        </row>
        <row r="83">
          <cell r="B83" t="str">
            <v>J3</v>
          </cell>
          <cell r="C83">
            <v>8</v>
          </cell>
          <cell r="D83" t="str">
            <v>三重・山前ＦＣ</v>
          </cell>
          <cell r="E83" t="str">
            <v>ミエヤママエエフシー</v>
          </cell>
        </row>
        <row r="84">
          <cell r="B84" t="str">
            <v>G6</v>
          </cell>
          <cell r="C84">
            <v>9</v>
          </cell>
          <cell r="D84" t="str">
            <v>ＪＦＣ　足利ラトゥール</v>
          </cell>
          <cell r="E84" t="str">
            <v>ＪＦＣアシカガラトゥール</v>
          </cell>
        </row>
        <row r="85">
          <cell r="B85" t="str">
            <v>A3</v>
          </cell>
          <cell r="C85">
            <v>10</v>
          </cell>
          <cell r="D85" t="str">
            <v>ＧＲＳ足利Ｊｒ．</v>
          </cell>
          <cell r="E85" t="str">
            <v>ジーアールエスアシカガジュニア</v>
          </cell>
        </row>
        <row r="86">
          <cell r="B86" t="str">
            <v>C2</v>
          </cell>
          <cell r="C86">
            <v>11</v>
          </cell>
          <cell r="D86" t="str">
            <v>クレアＦＣアルドーレ</v>
          </cell>
          <cell r="E86" t="str">
            <v>クレアエフシーアルドーレ</v>
          </cell>
        </row>
        <row r="87">
          <cell r="B87" t="str">
            <v>R2</v>
          </cell>
          <cell r="C87">
            <v>12</v>
          </cell>
          <cell r="D87" t="str">
            <v>ＣＡ．アトレチコ　佐野</v>
          </cell>
          <cell r="E87" t="str">
            <v>シーエーアトレチコサノ</v>
          </cell>
        </row>
        <row r="88">
          <cell r="B88" t="str">
            <v>S4</v>
          </cell>
          <cell r="C88">
            <v>13</v>
          </cell>
          <cell r="D88" t="str">
            <v>呑竜ＦＣ</v>
          </cell>
          <cell r="E88" t="str">
            <v>ドンリュウエフシー</v>
          </cell>
        </row>
        <row r="89">
          <cell r="B89" t="str">
            <v>Y1</v>
          </cell>
          <cell r="C89">
            <v>14</v>
          </cell>
          <cell r="D89" t="str">
            <v>葛生ＦＣ</v>
          </cell>
          <cell r="E89" t="str">
            <v>クズウエフシー</v>
          </cell>
        </row>
        <row r="91">
          <cell r="C91" t="str">
            <v>【北那須地区】</v>
          </cell>
        </row>
        <row r="92">
          <cell r="B92" t="str">
            <v>F2</v>
          </cell>
          <cell r="C92">
            <v>1</v>
          </cell>
          <cell r="D92" t="str">
            <v>大田原城山サッカークラブ</v>
          </cell>
          <cell r="E92" t="str">
            <v>オオタワラシロヤマサッカークラブ</v>
          </cell>
        </row>
        <row r="93">
          <cell r="B93" t="str">
            <v>A1</v>
          </cell>
          <cell r="C93">
            <v>2</v>
          </cell>
          <cell r="D93" t="str">
            <v>西原ＦＣ</v>
          </cell>
          <cell r="E93" t="str">
            <v>ニシハラエフシー</v>
          </cell>
        </row>
        <row r="94">
          <cell r="B94" t="str">
            <v>Q6</v>
          </cell>
          <cell r="C94">
            <v>3</v>
          </cell>
          <cell r="D94" t="str">
            <v>紫塚ＦＣ</v>
          </cell>
          <cell r="E94" t="str">
            <v>ムラサキヅカエフシー</v>
          </cell>
        </row>
        <row r="95">
          <cell r="B95" t="str">
            <v>H6</v>
          </cell>
          <cell r="C95">
            <v>4</v>
          </cell>
          <cell r="D95" t="str">
            <v>市野沢ＦＣ</v>
          </cell>
          <cell r="E95" t="str">
            <v>イチノサワエフシー</v>
          </cell>
        </row>
        <row r="96">
          <cell r="B96" t="str">
            <v>Q3</v>
          </cell>
          <cell r="C96">
            <v>5</v>
          </cell>
          <cell r="D96" t="str">
            <v>ジヴェルチード那須</v>
          </cell>
          <cell r="E96" t="str">
            <v>ジヴェルチードナス</v>
          </cell>
        </row>
        <row r="97">
          <cell r="B97" t="str">
            <v>M3</v>
          </cell>
          <cell r="C97">
            <v>6</v>
          </cell>
          <cell r="D97" t="str">
            <v>稲村フットボールクラブ</v>
          </cell>
          <cell r="E97" t="str">
            <v>イナムラフットボールクラブ</v>
          </cell>
        </row>
        <row r="98">
          <cell r="B98" t="str">
            <v>R6</v>
          </cell>
          <cell r="C98">
            <v>7</v>
          </cell>
          <cell r="D98" t="str">
            <v>東那須野ＦＣフェニックス</v>
          </cell>
          <cell r="E98" t="str">
            <v>ヒガシナスノエフシーフェニックス</v>
          </cell>
        </row>
        <row r="99">
          <cell r="B99" t="str">
            <v>V1</v>
          </cell>
          <cell r="C99">
            <v>8</v>
          </cell>
          <cell r="D99" t="str">
            <v>ＦＣ　Ａｖａｎｃｅ　ＡＺＵＬ</v>
          </cell>
          <cell r="E99" t="str">
            <v>エフシー　アヴァンセ　アズール</v>
          </cell>
        </row>
        <row r="100">
          <cell r="B100" t="str">
            <v>B6</v>
          </cell>
          <cell r="C100">
            <v>9</v>
          </cell>
          <cell r="D100" t="str">
            <v>ＦＣ　Ａｖａｎｃｅ　ＢＬＡＮＣＯ</v>
          </cell>
          <cell r="E100" t="str">
            <v>エフシー　アヴァンセ　ブランコ</v>
          </cell>
        </row>
        <row r="101">
          <cell r="B101" t="str">
            <v>G4</v>
          </cell>
          <cell r="C101">
            <v>10</v>
          </cell>
          <cell r="D101" t="str">
            <v>南イレブン</v>
          </cell>
          <cell r="E101" t="str">
            <v>ミナミイレブン</v>
          </cell>
        </row>
        <row r="102">
          <cell r="B102" t="str">
            <v>W6</v>
          </cell>
          <cell r="C102">
            <v>11</v>
          </cell>
          <cell r="D102" t="str">
            <v>西那須野西ＳＣ</v>
          </cell>
          <cell r="E102" t="str">
            <v>ニシナスノニシサッカークラブ</v>
          </cell>
        </row>
        <row r="103">
          <cell r="B103" t="str">
            <v>Y6</v>
          </cell>
          <cell r="C103">
            <v>12</v>
          </cell>
          <cell r="D103" t="str">
            <v>大山フットボールクラブアミーゴ</v>
          </cell>
          <cell r="E103" t="str">
            <v>オオヤマフットボールクラブアミーゴ</v>
          </cell>
        </row>
        <row r="104">
          <cell r="B104" t="str">
            <v>Q2</v>
          </cell>
          <cell r="C104">
            <v>13</v>
          </cell>
          <cell r="D104" t="str">
            <v>高林・青木フットボールクラブ（高林・青木ＦＣ）</v>
          </cell>
          <cell r="E104" t="str">
            <v>タカバヤシアオキフットボールクラブ</v>
          </cell>
        </row>
        <row r="105">
          <cell r="B105" t="str">
            <v>W2</v>
          </cell>
          <cell r="C105">
            <v>14</v>
          </cell>
          <cell r="D105" t="str">
            <v>フットボールクラブガナドール大田原Ｕ１２</v>
          </cell>
          <cell r="E105" t="str">
            <v>フットボールクラブガナドールオオタワラアンダー１２</v>
          </cell>
        </row>
        <row r="106">
          <cell r="B106" t="str">
            <v>A2</v>
          </cell>
          <cell r="C106">
            <v>15</v>
          </cell>
          <cell r="D106" t="str">
            <v>野原グランディオスＦＣ</v>
          </cell>
          <cell r="E106" t="str">
            <v>ノハラグランディオスエフシー</v>
          </cell>
        </row>
        <row r="107">
          <cell r="B107" t="str">
            <v>L2</v>
          </cell>
          <cell r="C107">
            <v>16</v>
          </cell>
          <cell r="D107" t="str">
            <v>那須野ヶ原ＦＣボンジボーラ</v>
          </cell>
          <cell r="E107" t="str">
            <v>ナスノガハラエフシ－ボンジボーラ</v>
          </cell>
        </row>
        <row r="108">
          <cell r="B108" t="str">
            <v>U1</v>
          </cell>
          <cell r="C108">
            <v>17</v>
          </cell>
          <cell r="D108" t="str">
            <v>那須野ヶ原ＦＣボンジボーラ　セカンド</v>
          </cell>
          <cell r="E108" t="str">
            <v>ナスノガハラエフシ－ボンジボーラセカンド</v>
          </cell>
        </row>
        <row r="109">
          <cell r="B109" t="str">
            <v>O4</v>
          </cell>
          <cell r="C109">
            <v>18</v>
          </cell>
          <cell r="D109" t="str">
            <v>ＫＯＨＡＲＵ　ＰＲＯＵＤ　ピンク</v>
          </cell>
          <cell r="E109" t="str">
            <v>コハルプラウド　ピンク</v>
          </cell>
        </row>
        <row r="110">
          <cell r="B110" t="str">
            <v>N3</v>
          </cell>
          <cell r="C110">
            <v>19</v>
          </cell>
          <cell r="D110" t="str">
            <v>ＫＯＨＡＲＵ　ＰＲＯＵＤ　イエロー</v>
          </cell>
          <cell r="E110" t="str">
            <v>コハルプラウド　イエロー</v>
          </cell>
        </row>
        <row r="111">
          <cell r="B111" t="str">
            <v>B3</v>
          </cell>
          <cell r="C111">
            <v>20</v>
          </cell>
          <cell r="D111" t="str">
            <v>ＦＣ黒羽</v>
          </cell>
          <cell r="E111" t="str">
            <v>エフシークロバネ</v>
          </cell>
        </row>
        <row r="112">
          <cell r="B112" t="str">
            <v>A7</v>
          </cell>
          <cell r="C112">
            <v>21</v>
          </cell>
          <cell r="D112" t="str">
            <v>ＦＣ　ＷＩＬＬＥ</v>
          </cell>
          <cell r="E112" t="str">
            <v>フットボールクラブ　ヴィレ</v>
          </cell>
        </row>
        <row r="114">
          <cell r="C114" t="str">
            <v>【塩谷・南那須地区】</v>
          </cell>
        </row>
        <row r="115">
          <cell r="B115" t="str">
            <v>I6</v>
          </cell>
          <cell r="C115">
            <v>1</v>
          </cell>
          <cell r="D115" t="str">
            <v>フットボールクラブ氏家Ｕ－１１</v>
          </cell>
          <cell r="E115" t="str">
            <v>フットボールクラブウジイエユージュウイチ</v>
          </cell>
        </row>
        <row r="116">
          <cell r="B116" t="str">
            <v>V3</v>
          </cell>
          <cell r="C116">
            <v>2</v>
          </cell>
          <cell r="D116" t="str">
            <v>熟田フットボールクラブ</v>
          </cell>
          <cell r="E116" t="str">
            <v>ニイタフットボールクラブ</v>
          </cell>
        </row>
        <row r="117">
          <cell r="B117" t="str">
            <v>B1</v>
          </cell>
          <cell r="C117">
            <v>3</v>
          </cell>
          <cell r="D117" t="str">
            <v>上松山クラブ</v>
          </cell>
          <cell r="E117" t="str">
            <v>カミマツヤマクラブ</v>
          </cell>
        </row>
        <row r="118">
          <cell r="B118" t="str">
            <v>J2</v>
          </cell>
          <cell r="C118">
            <v>4</v>
          </cell>
          <cell r="D118" t="str">
            <v>阿久津サッカークラブ</v>
          </cell>
          <cell r="E118" t="str">
            <v>アクツサッカークラブ</v>
          </cell>
        </row>
        <row r="119">
          <cell r="B119" t="str">
            <v>Z1</v>
          </cell>
          <cell r="C119">
            <v>5</v>
          </cell>
          <cell r="D119" t="str">
            <v>高根沢西フットボールクラブ</v>
          </cell>
          <cell r="E119" t="str">
            <v>タカネザワニシフットボールクラブ</v>
          </cell>
        </row>
        <row r="120">
          <cell r="B120" t="str">
            <v>M4</v>
          </cell>
          <cell r="C120">
            <v>6</v>
          </cell>
          <cell r="D120" t="str">
            <v>しおやＦＣヴィガウス</v>
          </cell>
          <cell r="E120" t="str">
            <v>シオヤエフシーヴィガウス</v>
          </cell>
        </row>
        <row r="121">
          <cell r="B121" t="str">
            <v>U4</v>
          </cell>
          <cell r="C121">
            <v>7</v>
          </cell>
          <cell r="D121" t="str">
            <v>ＦＣ　ＳＦｉＤＡ</v>
          </cell>
          <cell r="E121" t="str">
            <v>エフシー　スフィーダ</v>
          </cell>
        </row>
        <row r="122">
          <cell r="B122" t="str">
            <v>X6</v>
          </cell>
          <cell r="C122">
            <v>8</v>
          </cell>
          <cell r="D122" t="str">
            <v>ＡＣ　ＥＳＰＡＣＩＯ</v>
          </cell>
          <cell r="E122" t="str">
            <v>エーシーエスパシオ</v>
          </cell>
        </row>
        <row r="123">
          <cell r="B123" t="str">
            <v>O2</v>
          </cell>
          <cell r="C123">
            <v>9</v>
          </cell>
          <cell r="D123" t="str">
            <v>ヴェルフェ矢板Ｕ－１２・ｆｌｅｕｒ</v>
          </cell>
          <cell r="E123" t="str">
            <v>ヴェルフェヤイタユージュウニフルール</v>
          </cell>
        </row>
        <row r="124">
          <cell r="B124" t="str">
            <v>D4</v>
          </cell>
          <cell r="C124">
            <v>10</v>
          </cell>
          <cell r="D124" t="str">
            <v>ヴェルフェ矢板Ｕ－１２・ｖｅｒｔ</v>
          </cell>
          <cell r="E124" t="str">
            <v>ヴェルフェヤイタユージュウニヴェール</v>
          </cell>
        </row>
        <row r="125">
          <cell r="B125" t="str">
            <v>I3</v>
          </cell>
          <cell r="C125">
            <v>11</v>
          </cell>
          <cell r="D125" t="str">
            <v>ヴェルフェ矢板Ｕ－１２・ｂｌａｎｃ</v>
          </cell>
          <cell r="E125" t="str">
            <v>ヴェルフェヤイタユージュウニブラン</v>
          </cell>
        </row>
        <row r="126">
          <cell r="B126" t="str">
            <v>T4</v>
          </cell>
          <cell r="C126">
            <v>12</v>
          </cell>
          <cell r="D126" t="str">
            <v>ＹＵＺＵＨＡ　ＦＣ　ジュニア</v>
          </cell>
          <cell r="E126" t="str">
            <v>ユズハ　エフシー　ジュニア</v>
          </cell>
        </row>
        <row r="127">
          <cell r="B127" t="str">
            <v>A6</v>
          </cell>
          <cell r="C127">
            <v>13</v>
          </cell>
          <cell r="D127" t="str">
            <v>さくらボン・ディ・ボーラ</v>
          </cell>
          <cell r="E127" t="str">
            <v>サクラボンディボーラ</v>
          </cell>
        </row>
        <row r="129">
          <cell r="C129" t="str">
            <v>【宇河地区】</v>
          </cell>
        </row>
        <row r="130">
          <cell r="B130" t="str">
            <v>R3</v>
          </cell>
          <cell r="C130">
            <v>1</v>
          </cell>
          <cell r="D130" t="str">
            <v>宝木キッカーズＭＯＲＡＬＥ１２</v>
          </cell>
          <cell r="E130" t="str">
            <v>タカラギキッカーズモラールトゥエルブ</v>
          </cell>
        </row>
        <row r="131">
          <cell r="B131" t="str">
            <v>P1</v>
          </cell>
          <cell r="C131">
            <v>2</v>
          </cell>
          <cell r="D131" t="str">
            <v>宝木キッカーズＭＯＲＡＬＥ１１</v>
          </cell>
          <cell r="E131" t="str">
            <v>タカラギキッカーズモラールイレブン</v>
          </cell>
        </row>
        <row r="132">
          <cell r="B132" t="str">
            <v>E6</v>
          </cell>
          <cell r="C132">
            <v>3</v>
          </cell>
          <cell r="D132" t="str">
            <v>ＦＣ　ＳＴＧＨ　セカンド</v>
          </cell>
          <cell r="E132" t="str">
            <v>エフシー　エスティジエイチ　セカンド</v>
          </cell>
        </row>
        <row r="133">
          <cell r="B133" t="str">
            <v>P6</v>
          </cell>
          <cell r="C133">
            <v>4</v>
          </cell>
          <cell r="D133" t="str">
            <v>ＦＣ　ＳＴＧＨ</v>
          </cell>
          <cell r="E133" t="str">
            <v>エフシー　エスティジエイチ</v>
          </cell>
        </row>
        <row r="134">
          <cell r="B134" t="str">
            <v>N1</v>
          </cell>
          <cell r="C134">
            <v>5</v>
          </cell>
          <cell r="D134" t="str">
            <v>ＦＣみらい</v>
          </cell>
          <cell r="E134" t="str">
            <v>エフシーミライ</v>
          </cell>
        </row>
        <row r="135">
          <cell r="B135" t="str">
            <v>M6</v>
          </cell>
          <cell r="C135">
            <v>6</v>
          </cell>
          <cell r="D135" t="str">
            <v>ＦＣみらい　Ｖ</v>
          </cell>
          <cell r="E135" t="str">
            <v>エフシーミライ　ブイ</v>
          </cell>
        </row>
        <row r="136">
          <cell r="B136" t="str">
            <v>X1</v>
          </cell>
          <cell r="C136">
            <v>7</v>
          </cell>
          <cell r="D136" t="str">
            <v>清原サッカースポーツ少年団</v>
          </cell>
          <cell r="E136" t="str">
            <v>キヨハラサッカースポーツショウネンダン</v>
          </cell>
        </row>
        <row r="137">
          <cell r="B137" t="str">
            <v>P2</v>
          </cell>
          <cell r="C137">
            <v>8</v>
          </cell>
          <cell r="D137" t="str">
            <v>ウエストフットコムＵ１１</v>
          </cell>
          <cell r="E137" t="str">
            <v>ウエストフットコムＵ１１</v>
          </cell>
        </row>
        <row r="138">
          <cell r="B138" t="str">
            <v>T3</v>
          </cell>
          <cell r="C138">
            <v>9</v>
          </cell>
          <cell r="D138" t="str">
            <v>富士見サッカースポーツ少年団</v>
          </cell>
          <cell r="E138" t="str">
            <v>フジミサッカースポーツショウネンダン</v>
          </cell>
        </row>
        <row r="139">
          <cell r="B139" t="str">
            <v>H4</v>
          </cell>
          <cell r="C139">
            <v>10</v>
          </cell>
          <cell r="D139" t="str">
            <v>ＮＰＯ法人サウス宇都宮スポーツクラブ</v>
          </cell>
          <cell r="E139" t="str">
            <v>エヌピーオーホウジンサウスウツノミヤスポーツクラブ</v>
          </cell>
        </row>
        <row r="140">
          <cell r="B140" t="str">
            <v>C4</v>
          </cell>
          <cell r="C140">
            <v>11</v>
          </cell>
          <cell r="D140" t="str">
            <v>上三川サッカークラブ</v>
          </cell>
          <cell r="E140" t="str">
            <v>カミノカワサッカークラブ</v>
          </cell>
        </row>
        <row r="141">
          <cell r="B141" t="str">
            <v>H3</v>
          </cell>
          <cell r="C141">
            <v>12</v>
          </cell>
          <cell r="D141" t="str">
            <v>国本ジュニアサッカークラブ（国本ＪＳＣ）</v>
          </cell>
          <cell r="E141" t="str">
            <v>クニモトジュニアサッカークラブ（クニモトジェイエスシー）</v>
          </cell>
        </row>
        <row r="142">
          <cell r="B142" t="str">
            <v>M1</v>
          </cell>
          <cell r="C142">
            <v>13</v>
          </cell>
          <cell r="D142" t="str">
            <v>ＦＣブロケード</v>
          </cell>
          <cell r="E142" t="str">
            <v>エフシーブロケード</v>
          </cell>
        </row>
        <row r="143">
          <cell r="B143" t="str">
            <v>E4</v>
          </cell>
          <cell r="C143">
            <v>14</v>
          </cell>
          <cell r="D143" t="str">
            <v>ＳＵＧＡＯサッカークラブＵ１２</v>
          </cell>
          <cell r="E143" t="str">
            <v>スガオウサッカークラブ</v>
          </cell>
        </row>
        <row r="144">
          <cell r="B144" t="str">
            <v>N4</v>
          </cell>
          <cell r="C144">
            <v>15</v>
          </cell>
          <cell r="D144" t="str">
            <v>ＳＵＧＡＯサッカークラブＵ１１</v>
          </cell>
          <cell r="E144" t="str">
            <v>スガオウサッカークラブ</v>
          </cell>
        </row>
        <row r="145">
          <cell r="B145" t="str">
            <v>T1</v>
          </cell>
          <cell r="C145">
            <v>16</v>
          </cell>
          <cell r="D145" t="str">
            <v>栃木サッカークラブ　Ｕ－１２</v>
          </cell>
          <cell r="E145" t="str">
            <v>トチギサッカークラブ　ユージュウニ</v>
          </cell>
        </row>
        <row r="146">
          <cell r="B146" t="str">
            <v>A4</v>
          </cell>
          <cell r="C146">
            <v>17</v>
          </cell>
          <cell r="D146" t="str">
            <v>ＴＥＡＭ　リフレＳＣ</v>
          </cell>
          <cell r="E146" t="str">
            <v>チームリフレサッカークラブ</v>
          </cell>
        </row>
        <row r="147">
          <cell r="B147" t="str">
            <v>R1</v>
          </cell>
          <cell r="C147">
            <v>18</v>
          </cell>
          <cell r="D147" t="str">
            <v>ＴＥＡＭ　リフレＳＣチェルビアット</v>
          </cell>
          <cell r="E147" t="str">
            <v>チームリフレサッカークラブチェルビアット</v>
          </cell>
        </row>
        <row r="148">
          <cell r="B148" t="str">
            <v>J6</v>
          </cell>
          <cell r="C148">
            <v>19</v>
          </cell>
          <cell r="D148" t="str">
            <v>ともぞうサッカークラブＢ</v>
          </cell>
          <cell r="E148" t="str">
            <v>トモゾウサッカークラブ</v>
          </cell>
        </row>
        <row r="149">
          <cell r="B149" t="str">
            <v>M2</v>
          </cell>
          <cell r="C149">
            <v>20</v>
          </cell>
          <cell r="D149" t="str">
            <v>ＦＣアネーロ宇都宮・Ｕ－１２</v>
          </cell>
          <cell r="E149" t="str">
            <v>エフシーアネーロウツノミヤユウジュウニ</v>
          </cell>
        </row>
        <row r="150">
          <cell r="B150" t="str">
            <v>U3</v>
          </cell>
          <cell r="C150">
            <v>21</v>
          </cell>
          <cell r="D150" t="str">
            <v>みはらサッカークラブジュニア</v>
          </cell>
          <cell r="E150" t="str">
            <v>ミハラサッカークラブジュニア</v>
          </cell>
        </row>
        <row r="151">
          <cell r="B151" t="str">
            <v>V6</v>
          </cell>
          <cell r="C151">
            <v>22</v>
          </cell>
          <cell r="D151" t="str">
            <v>カテット白沢ボンバーズ</v>
          </cell>
          <cell r="E151" t="str">
            <v>カテットシラサワボンバーズ</v>
          </cell>
        </row>
        <row r="152">
          <cell r="B152" t="str">
            <v>Y3</v>
          </cell>
          <cell r="C152">
            <v>23</v>
          </cell>
          <cell r="D152" t="str">
            <v>カテット白沢ペンギンズ</v>
          </cell>
          <cell r="E152" t="str">
            <v>カテットシラサワペンギンズ</v>
          </cell>
        </row>
        <row r="153">
          <cell r="B153" t="str">
            <v>L1</v>
          </cell>
          <cell r="C153">
            <v>24</v>
          </cell>
          <cell r="D153" t="str">
            <v>ＦＣグラシアス</v>
          </cell>
          <cell r="E153" t="str">
            <v>エフシーグラシアス</v>
          </cell>
        </row>
        <row r="154">
          <cell r="B154" t="str">
            <v>D2</v>
          </cell>
          <cell r="C154">
            <v>25</v>
          </cell>
          <cell r="D154" t="str">
            <v>ブラッドレスサッカークラブ</v>
          </cell>
          <cell r="E154" t="str">
            <v>ブラッドレスサッカークラブ</v>
          </cell>
        </row>
        <row r="155">
          <cell r="B155" t="str">
            <v>X3</v>
          </cell>
          <cell r="C155">
            <v>26</v>
          </cell>
          <cell r="D155" t="str">
            <v>ＦＣアリーバ　ヴィクトリー</v>
          </cell>
          <cell r="E155" t="str">
            <v>フットボールクラブ　アリーバ　ヴィクトリー</v>
          </cell>
        </row>
        <row r="156">
          <cell r="B156" t="str">
            <v>S3</v>
          </cell>
          <cell r="C156">
            <v>27</v>
          </cell>
          <cell r="D156" t="str">
            <v>ＦＣアリーバ　フトゥーロ</v>
          </cell>
          <cell r="E156" t="str">
            <v>フットボールクラブ　アリーバ　フトゥーロ</v>
          </cell>
        </row>
        <row r="157">
          <cell r="B157" t="str">
            <v>Y2</v>
          </cell>
          <cell r="C157">
            <v>28</v>
          </cell>
          <cell r="D157" t="str">
            <v>上河内ジュニアサッカークラブ</v>
          </cell>
          <cell r="E157" t="str">
            <v>カミカワチジュニアサッカークラブ</v>
          </cell>
        </row>
        <row r="158">
          <cell r="B158" t="str">
            <v>T2</v>
          </cell>
          <cell r="C158">
            <v>29</v>
          </cell>
          <cell r="D158" t="str">
            <v>Ｓ４　スペランツァ</v>
          </cell>
          <cell r="E158" t="str">
            <v>エスフォー　スペランツァ</v>
          </cell>
        </row>
        <row r="159">
          <cell r="B159" t="str">
            <v>Z2</v>
          </cell>
          <cell r="C159">
            <v>30</v>
          </cell>
          <cell r="D159" t="str">
            <v>ｕｎｉｏｎｓｐｏｒｔｓｃｌｕｂ</v>
          </cell>
          <cell r="E159" t="str">
            <v>ユニオンスポーツクラブ</v>
          </cell>
        </row>
        <row r="160">
          <cell r="B160" t="str">
            <v>I1</v>
          </cell>
          <cell r="C160">
            <v>31</v>
          </cell>
          <cell r="D160" t="str">
            <v>ＩＳＯＳＯＣＣＥＲＣＬＵＢ</v>
          </cell>
          <cell r="E160" t="str">
            <v>イソサッカークラブ</v>
          </cell>
        </row>
        <row r="161">
          <cell r="B161" t="str">
            <v>G3</v>
          </cell>
          <cell r="C161">
            <v>32</v>
          </cell>
          <cell r="D161" t="str">
            <v>ＩＳＯＳＣＳＥＧＵＮＤＯ</v>
          </cell>
          <cell r="E161" t="str">
            <v>イソエスシーセグンド</v>
          </cell>
        </row>
        <row r="162">
          <cell r="B162" t="str">
            <v>P4</v>
          </cell>
          <cell r="C162">
            <v>33</v>
          </cell>
          <cell r="D162" t="str">
            <v>宇都宮フットボールクラブジュニア</v>
          </cell>
          <cell r="E162" t="str">
            <v>ウツノミヤフットボールクラブジュニア</v>
          </cell>
        </row>
        <row r="164">
          <cell r="C164" t="str">
            <v>【上都賀地区】</v>
          </cell>
        </row>
        <row r="165">
          <cell r="B165" t="str">
            <v>N2</v>
          </cell>
          <cell r="C165">
            <v>1</v>
          </cell>
          <cell r="D165" t="str">
            <v>さつきが丘スポーツ少年団サッカー部</v>
          </cell>
          <cell r="E165" t="str">
            <v>サツキガオカスポーツショウネンダンサッカーブ</v>
          </cell>
        </row>
        <row r="166">
          <cell r="B166" t="str">
            <v>Z3</v>
          </cell>
          <cell r="C166">
            <v>2</v>
          </cell>
          <cell r="D166" t="str">
            <v>北押原ＦＣ</v>
          </cell>
          <cell r="E166" t="str">
            <v>キタオシハラエフシー</v>
          </cell>
        </row>
        <row r="167">
          <cell r="B167" t="str">
            <v>L6</v>
          </cell>
          <cell r="C167">
            <v>3</v>
          </cell>
          <cell r="D167" t="str">
            <v>ＦＣあわのレジェンド</v>
          </cell>
          <cell r="E167" t="str">
            <v>エフシーアワノレジェンド</v>
          </cell>
        </row>
        <row r="168">
          <cell r="B168" t="str">
            <v>L4</v>
          </cell>
          <cell r="C168">
            <v>4</v>
          </cell>
          <cell r="D168" t="str">
            <v>ＮＩＫＫＯ　ＳＰＯＲＴＳ　ＣＬＵＢ　セレソン</v>
          </cell>
          <cell r="E168" t="str">
            <v>ニッコウスポーツクラブセレソン</v>
          </cell>
        </row>
        <row r="169">
          <cell r="B169" t="str">
            <v>F6</v>
          </cell>
          <cell r="C169">
            <v>5</v>
          </cell>
          <cell r="D169" t="str">
            <v>ＮＩＫＫＯ　ＳＰＯＲＴＳ　ＣＬＵＢ　セントラル</v>
          </cell>
          <cell r="E169" t="str">
            <v>ニッコウスポーツクラブセントラル</v>
          </cell>
        </row>
        <row r="170">
          <cell r="B170" t="str">
            <v>D6</v>
          </cell>
          <cell r="C170">
            <v>6</v>
          </cell>
          <cell r="D170" t="str">
            <v>今市ジュニオール</v>
          </cell>
          <cell r="E170" t="str">
            <v>イマイチジュニオール</v>
          </cell>
        </row>
        <row r="171">
          <cell r="B171" t="str">
            <v>L3</v>
          </cell>
          <cell r="C171">
            <v>7</v>
          </cell>
          <cell r="D171" t="str">
            <v>ＫＳＣ鹿沼</v>
          </cell>
          <cell r="E171" t="str">
            <v>ケーエスシーカヌマ</v>
          </cell>
        </row>
        <row r="172">
          <cell r="B172" t="str">
            <v>W3</v>
          </cell>
          <cell r="C172">
            <v>8</v>
          </cell>
          <cell r="D172" t="str">
            <v>今市ＦＣプログレス</v>
          </cell>
          <cell r="E172" t="str">
            <v>イマイチエフシープログレス</v>
          </cell>
        </row>
        <row r="173">
          <cell r="B173" t="str">
            <v>S2</v>
          </cell>
          <cell r="C173">
            <v>9</v>
          </cell>
          <cell r="D173" t="str">
            <v>今市ＦＣプログレスセカンド</v>
          </cell>
          <cell r="E173" t="str">
            <v>イマイチエフシープログレス</v>
          </cell>
        </row>
        <row r="174">
          <cell r="B174" t="str">
            <v>I4</v>
          </cell>
          <cell r="C174">
            <v>10</v>
          </cell>
          <cell r="D174" t="str">
            <v>Ｎ　Ｆ　Ｃ</v>
          </cell>
          <cell r="E174" t="str">
            <v>エヌ　エフ　シー</v>
          </cell>
        </row>
        <row r="175">
          <cell r="B175" t="str">
            <v>I2</v>
          </cell>
          <cell r="C175">
            <v>11</v>
          </cell>
          <cell r="D175" t="str">
            <v>アルゼンチンサッカークラブ日光</v>
          </cell>
          <cell r="E175" t="str">
            <v>アルゼンチンサッカークラブニッコウ</v>
          </cell>
        </row>
        <row r="176">
          <cell r="B176" t="str">
            <v>G2</v>
          </cell>
          <cell r="C176">
            <v>12</v>
          </cell>
          <cell r="D176" t="str">
            <v>藤原ＦＣ</v>
          </cell>
          <cell r="E176" t="str">
            <v>フジハラエフシー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J305"/>
  <sheetViews>
    <sheetView showGridLines="0" topLeftCell="A159" zoomScale="150" zoomScaleNormal="150" zoomScaleSheetLayoutView="70" workbookViewId="0">
      <selection activeCell="B177" sqref="B177"/>
    </sheetView>
  </sheetViews>
  <sheetFormatPr defaultColWidth="9" defaultRowHeight="13.2" x14ac:dyDescent="0.2"/>
  <cols>
    <col min="1" max="1" width="3.109375" style="204" bestFit="1" customWidth="1"/>
    <col min="2" max="2" width="7" style="204" bestFit="1" customWidth="1"/>
    <col min="3" max="3" width="7" style="214" customWidth="1"/>
    <col min="4" max="4" width="33.77734375" style="197" customWidth="1"/>
    <col min="5" max="5" width="32.44140625" style="197" customWidth="1"/>
    <col min="6" max="6" width="35.6640625" style="205" customWidth="1"/>
    <col min="7" max="16384" width="9" style="204"/>
  </cols>
  <sheetData>
    <row r="1" spans="1:6" s="186" customFormat="1" ht="14.1" customHeight="1" x14ac:dyDescent="0.2">
      <c r="C1" s="292" t="s">
        <v>242</v>
      </c>
      <c r="D1" s="292"/>
      <c r="E1" s="292"/>
      <c r="F1" s="292"/>
    </row>
    <row r="2" spans="1:6" s="186" customFormat="1" ht="14.25" customHeight="1" x14ac:dyDescent="0.2">
      <c r="C2" s="292"/>
      <c r="D2" s="292"/>
      <c r="E2" s="292"/>
      <c r="F2" s="292"/>
    </row>
    <row r="3" spans="1:6" s="186" customFormat="1" ht="14.25" customHeight="1" x14ac:dyDescent="0.2">
      <c r="C3" s="187"/>
      <c r="D3" s="293" t="s">
        <v>243</v>
      </c>
      <c r="E3" s="293"/>
      <c r="F3" s="293"/>
    </row>
    <row r="4" spans="1:6" s="186" customFormat="1" ht="14.25" customHeight="1" x14ac:dyDescent="0.2">
      <c r="C4" s="187"/>
      <c r="D4" s="188"/>
      <c r="E4" s="189"/>
      <c r="F4" s="189"/>
    </row>
    <row r="5" spans="1:6" s="186" customFormat="1" ht="14.25" customHeight="1" x14ac:dyDescent="0.2">
      <c r="C5" s="190" t="s">
        <v>244</v>
      </c>
      <c r="D5" s="191"/>
      <c r="E5" s="192"/>
      <c r="F5" s="192"/>
    </row>
    <row r="6" spans="1:6" s="186" customFormat="1" ht="14.25" customHeight="1" x14ac:dyDescent="0.2">
      <c r="A6" s="215">
        <f t="shared" ref="A6:A31" si="0">COUNTIF(B:B,B6)</f>
        <v>1</v>
      </c>
      <c r="B6" s="221" t="s">
        <v>586</v>
      </c>
      <c r="C6" s="193">
        <v>1</v>
      </c>
      <c r="D6" s="194" t="s">
        <v>245</v>
      </c>
      <c r="E6" s="194" t="s">
        <v>246</v>
      </c>
      <c r="F6" s="195" t="s">
        <v>247</v>
      </c>
    </row>
    <row r="7" spans="1:6" s="186" customFormat="1" ht="14.25" customHeight="1" x14ac:dyDescent="0.2">
      <c r="A7" s="215">
        <f t="shared" si="0"/>
        <v>1</v>
      </c>
      <c r="B7" s="216" t="s">
        <v>587</v>
      </c>
      <c r="C7" s="193">
        <v>2</v>
      </c>
      <c r="D7" s="196" t="s">
        <v>248</v>
      </c>
      <c r="E7" s="196" t="s">
        <v>249</v>
      </c>
      <c r="F7" s="195" t="s">
        <v>250</v>
      </c>
    </row>
    <row r="8" spans="1:6" s="186" customFormat="1" ht="14.25" customHeight="1" x14ac:dyDescent="0.2">
      <c r="A8" s="215">
        <f t="shared" si="0"/>
        <v>1</v>
      </c>
      <c r="B8" s="216" t="s">
        <v>588</v>
      </c>
      <c r="C8" s="193">
        <v>3</v>
      </c>
      <c r="D8" s="197" t="s">
        <v>251</v>
      </c>
      <c r="E8" s="197" t="s">
        <v>252</v>
      </c>
      <c r="F8" s="195" t="s">
        <v>253</v>
      </c>
    </row>
    <row r="9" spans="1:6" s="186" customFormat="1" ht="14.25" customHeight="1" x14ac:dyDescent="0.2">
      <c r="A9" s="215">
        <f t="shared" si="0"/>
        <v>1</v>
      </c>
      <c r="B9" s="216" t="s">
        <v>589</v>
      </c>
      <c r="C9" s="193">
        <v>4</v>
      </c>
      <c r="D9" s="198" t="s">
        <v>254</v>
      </c>
      <c r="E9" s="198" t="s">
        <v>255</v>
      </c>
      <c r="F9" s="195" t="s">
        <v>256</v>
      </c>
    </row>
    <row r="10" spans="1:6" s="186" customFormat="1" ht="14.25" customHeight="1" x14ac:dyDescent="0.2">
      <c r="A10" s="215">
        <f t="shared" si="0"/>
        <v>1</v>
      </c>
      <c r="B10" s="216" t="s">
        <v>590</v>
      </c>
      <c r="C10" s="193">
        <v>5</v>
      </c>
      <c r="D10" s="196" t="s">
        <v>257</v>
      </c>
      <c r="E10" s="196" t="s">
        <v>258</v>
      </c>
      <c r="F10" s="195" t="s">
        <v>259</v>
      </c>
    </row>
    <row r="11" spans="1:6" s="186" customFormat="1" ht="14.25" customHeight="1" x14ac:dyDescent="0.2">
      <c r="A11" s="215">
        <f t="shared" si="0"/>
        <v>1</v>
      </c>
      <c r="B11" s="216" t="s">
        <v>591</v>
      </c>
      <c r="C11" s="193">
        <v>6</v>
      </c>
      <c r="D11" s="198" t="s">
        <v>260</v>
      </c>
      <c r="E11" s="198" t="s">
        <v>261</v>
      </c>
      <c r="F11" s="195" t="s">
        <v>262</v>
      </c>
    </row>
    <row r="12" spans="1:6" s="186" customFormat="1" ht="14.25" customHeight="1" x14ac:dyDescent="0.2">
      <c r="A12" s="215">
        <f t="shared" si="0"/>
        <v>1</v>
      </c>
      <c r="B12" s="216" t="s">
        <v>592</v>
      </c>
      <c r="C12" s="193">
        <v>7</v>
      </c>
      <c r="D12" s="199" t="s">
        <v>584</v>
      </c>
      <c r="E12" s="199" t="s">
        <v>263</v>
      </c>
      <c r="F12" s="195" t="s">
        <v>264</v>
      </c>
    </row>
    <row r="13" spans="1:6" s="186" customFormat="1" ht="14.25" customHeight="1" x14ac:dyDescent="0.2">
      <c r="A13" s="215">
        <f t="shared" si="0"/>
        <v>1</v>
      </c>
      <c r="B13" s="216" t="s">
        <v>593</v>
      </c>
      <c r="C13" s="193">
        <v>8</v>
      </c>
      <c r="D13" s="198" t="s">
        <v>265</v>
      </c>
      <c r="E13" s="198" t="s">
        <v>266</v>
      </c>
      <c r="F13" s="200" t="s">
        <v>267</v>
      </c>
    </row>
    <row r="14" spans="1:6" s="186" customFormat="1" ht="14.25" customHeight="1" x14ac:dyDescent="0.2">
      <c r="A14" s="215">
        <f t="shared" si="0"/>
        <v>1</v>
      </c>
      <c r="B14" s="216" t="s">
        <v>594</v>
      </c>
      <c r="C14" s="193">
        <v>9</v>
      </c>
      <c r="D14" s="197" t="s">
        <v>268</v>
      </c>
      <c r="E14" s="197" t="s">
        <v>269</v>
      </c>
      <c r="F14" s="200" t="s">
        <v>270</v>
      </c>
    </row>
    <row r="15" spans="1:6" s="186" customFormat="1" ht="14.25" customHeight="1" x14ac:dyDescent="0.2">
      <c r="A15" s="215">
        <f t="shared" si="0"/>
        <v>1</v>
      </c>
      <c r="B15" s="216" t="s">
        <v>595</v>
      </c>
      <c r="C15" s="193">
        <v>10</v>
      </c>
      <c r="D15" s="198" t="s">
        <v>271</v>
      </c>
      <c r="E15" s="198" t="s">
        <v>272</v>
      </c>
      <c r="F15" s="200" t="s">
        <v>273</v>
      </c>
    </row>
    <row r="16" spans="1:6" s="186" customFormat="1" ht="14.25" customHeight="1" x14ac:dyDescent="0.2">
      <c r="A16" s="215">
        <f t="shared" si="0"/>
        <v>1</v>
      </c>
      <c r="B16" s="216" t="s">
        <v>596</v>
      </c>
      <c r="C16" s="193">
        <v>11</v>
      </c>
      <c r="D16" s="198" t="s">
        <v>274</v>
      </c>
      <c r="E16" s="198" t="s">
        <v>275</v>
      </c>
      <c r="F16" s="200" t="s">
        <v>276</v>
      </c>
    </row>
    <row r="17" spans="1:6" s="186" customFormat="1" ht="14.25" customHeight="1" x14ac:dyDescent="0.2">
      <c r="A17" s="215">
        <f t="shared" si="0"/>
        <v>1</v>
      </c>
      <c r="B17" s="216" t="s">
        <v>597</v>
      </c>
      <c r="C17" s="193">
        <v>12</v>
      </c>
      <c r="D17" s="199" t="s">
        <v>277</v>
      </c>
      <c r="E17" s="199" t="s">
        <v>278</v>
      </c>
      <c r="F17" s="200" t="s">
        <v>279</v>
      </c>
    </row>
    <row r="18" spans="1:6" s="186" customFormat="1" ht="14.25" customHeight="1" x14ac:dyDescent="0.2">
      <c r="A18" s="215">
        <f t="shared" si="0"/>
        <v>1</v>
      </c>
      <c r="B18" s="216" t="s">
        <v>598</v>
      </c>
      <c r="C18" s="193">
        <v>13</v>
      </c>
      <c r="D18" s="199" t="s">
        <v>280</v>
      </c>
      <c r="E18" s="199" t="s">
        <v>281</v>
      </c>
      <c r="F18" s="195" t="s">
        <v>282</v>
      </c>
    </row>
    <row r="19" spans="1:6" s="186" customFormat="1" ht="14.25" customHeight="1" x14ac:dyDescent="0.2">
      <c r="A19" s="215">
        <f t="shared" si="0"/>
        <v>1</v>
      </c>
      <c r="B19" s="216" t="s">
        <v>599</v>
      </c>
      <c r="C19" s="193">
        <v>14</v>
      </c>
      <c r="D19" s="199" t="s">
        <v>283</v>
      </c>
      <c r="E19" s="199" t="s">
        <v>284</v>
      </c>
      <c r="F19" s="195" t="s">
        <v>285</v>
      </c>
    </row>
    <row r="20" spans="1:6" s="186" customFormat="1" ht="14.25" customHeight="1" x14ac:dyDescent="0.2">
      <c r="A20" s="215">
        <f t="shared" si="0"/>
        <v>1</v>
      </c>
      <c r="B20" s="216" t="s">
        <v>600</v>
      </c>
      <c r="C20" s="193">
        <v>15</v>
      </c>
      <c r="D20" s="194" t="s">
        <v>286</v>
      </c>
      <c r="E20" s="194" t="s">
        <v>287</v>
      </c>
      <c r="F20" s="195" t="s">
        <v>288</v>
      </c>
    </row>
    <row r="21" spans="1:6" s="186" customFormat="1" ht="14.25" customHeight="1" x14ac:dyDescent="0.2">
      <c r="A21" s="215">
        <f t="shared" si="0"/>
        <v>1</v>
      </c>
      <c r="B21" s="216" t="s">
        <v>601</v>
      </c>
      <c r="C21" s="193">
        <v>16</v>
      </c>
      <c r="D21" s="194" t="s">
        <v>289</v>
      </c>
      <c r="E21" s="194" t="s">
        <v>290</v>
      </c>
      <c r="F21" s="195" t="s">
        <v>291</v>
      </c>
    </row>
    <row r="22" spans="1:6" s="186" customFormat="1" ht="14.25" customHeight="1" x14ac:dyDescent="0.2">
      <c r="A22" s="215">
        <f t="shared" si="0"/>
        <v>1</v>
      </c>
      <c r="B22" s="216" t="s">
        <v>602</v>
      </c>
      <c r="C22" s="193">
        <v>17</v>
      </c>
      <c r="D22" s="194" t="s">
        <v>292</v>
      </c>
      <c r="E22" s="194" t="s">
        <v>293</v>
      </c>
      <c r="F22" s="195" t="s">
        <v>294</v>
      </c>
    </row>
    <row r="23" spans="1:6" s="186" customFormat="1" ht="14.25" customHeight="1" x14ac:dyDescent="0.2">
      <c r="A23" s="215">
        <f t="shared" si="0"/>
        <v>1</v>
      </c>
      <c r="B23" s="216" t="s">
        <v>603</v>
      </c>
      <c r="C23" s="193">
        <v>18</v>
      </c>
      <c r="D23" s="194" t="s">
        <v>295</v>
      </c>
      <c r="E23" s="194" t="s">
        <v>296</v>
      </c>
      <c r="F23" s="195" t="s">
        <v>297</v>
      </c>
    </row>
    <row r="24" spans="1:6" s="186" customFormat="1" ht="14.25" customHeight="1" x14ac:dyDescent="0.2">
      <c r="A24" s="215">
        <f t="shared" si="0"/>
        <v>1</v>
      </c>
      <c r="B24" s="216" t="s">
        <v>604</v>
      </c>
      <c r="C24" s="193">
        <v>19</v>
      </c>
      <c r="D24" s="194" t="s">
        <v>298</v>
      </c>
      <c r="E24" s="194" t="s">
        <v>299</v>
      </c>
      <c r="F24" s="195" t="s">
        <v>300</v>
      </c>
    </row>
    <row r="25" spans="1:6" s="186" customFormat="1" ht="14.25" customHeight="1" x14ac:dyDescent="0.2">
      <c r="A25" s="215">
        <f t="shared" si="0"/>
        <v>1</v>
      </c>
      <c r="B25" s="216" t="s">
        <v>605</v>
      </c>
      <c r="C25" s="193">
        <v>20</v>
      </c>
      <c r="D25" s="194" t="s">
        <v>301</v>
      </c>
      <c r="E25" s="194" t="s">
        <v>302</v>
      </c>
      <c r="F25" s="195" t="s">
        <v>303</v>
      </c>
    </row>
    <row r="26" spans="1:6" s="186" customFormat="1" ht="14.25" customHeight="1" x14ac:dyDescent="0.2">
      <c r="A26" s="215">
        <f t="shared" si="0"/>
        <v>1</v>
      </c>
      <c r="B26" s="216" t="s">
        <v>606</v>
      </c>
      <c r="C26" s="193">
        <v>21</v>
      </c>
      <c r="D26" s="194" t="s">
        <v>304</v>
      </c>
      <c r="E26" s="194" t="s">
        <v>305</v>
      </c>
      <c r="F26" s="195" t="s">
        <v>306</v>
      </c>
    </row>
    <row r="27" spans="1:6" s="186" customFormat="1" ht="14.25" customHeight="1" x14ac:dyDescent="0.2">
      <c r="A27" s="215">
        <f t="shared" si="0"/>
        <v>1</v>
      </c>
      <c r="B27" s="216" t="s">
        <v>607</v>
      </c>
      <c r="C27" s="193">
        <v>22</v>
      </c>
      <c r="D27" s="194" t="s">
        <v>307</v>
      </c>
      <c r="E27" s="194" t="s">
        <v>307</v>
      </c>
      <c r="F27" s="195" t="s">
        <v>308</v>
      </c>
    </row>
    <row r="28" spans="1:6" s="186" customFormat="1" ht="14.25" customHeight="1" x14ac:dyDescent="0.2">
      <c r="A28" s="215">
        <f t="shared" si="0"/>
        <v>1</v>
      </c>
      <c r="B28" s="216" t="s">
        <v>608</v>
      </c>
      <c r="C28" s="193">
        <v>23</v>
      </c>
      <c r="D28" s="194" t="s">
        <v>309</v>
      </c>
      <c r="E28" s="194" t="s">
        <v>310</v>
      </c>
      <c r="F28" s="195" t="s">
        <v>311</v>
      </c>
    </row>
    <row r="29" spans="1:6" s="186" customFormat="1" ht="14.25" customHeight="1" x14ac:dyDescent="0.2">
      <c r="A29" s="215">
        <f t="shared" si="0"/>
        <v>1</v>
      </c>
      <c r="B29" s="216" t="s">
        <v>609</v>
      </c>
      <c r="C29" s="193">
        <v>24</v>
      </c>
      <c r="D29" s="194" t="s">
        <v>312</v>
      </c>
      <c r="E29" s="194" t="s">
        <v>313</v>
      </c>
      <c r="F29" s="195" t="s">
        <v>314</v>
      </c>
    </row>
    <row r="30" spans="1:6" s="186" customFormat="1" ht="14.25" customHeight="1" x14ac:dyDescent="0.2">
      <c r="A30" s="215">
        <f t="shared" si="0"/>
        <v>1</v>
      </c>
      <c r="B30" s="216" t="s">
        <v>610</v>
      </c>
      <c r="C30" s="193">
        <v>25</v>
      </c>
      <c r="D30" s="194" t="s">
        <v>315</v>
      </c>
      <c r="E30" s="194" t="s">
        <v>316</v>
      </c>
      <c r="F30" s="200" t="s">
        <v>317</v>
      </c>
    </row>
    <row r="31" spans="1:6" s="186" customFormat="1" ht="14.25" customHeight="1" x14ac:dyDescent="0.2">
      <c r="A31" s="215">
        <f t="shared" si="0"/>
        <v>1</v>
      </c>
      <c r="B31" s="216" t="s">
        <v>611</v>
      </c>
      <c r="C31" s="193">
        <v>26</v>
      </c>
      <c r="D31" s="194" t="s">
        <v>318</v>
      </c>
      <c r="E31" s="194" t="s">
        <v>319</v>
      </c>
      <c r="F31" s="200" t="s">
        <v>320</v>
      </c>
    </row>
    <row r="32" spans="1:6" s="186" customFormat="1" ht="17.100000000000001" customHeight="1" x14ac:dyDescent="0.2">
      <c r="C32" s="201"/>
      <c r="D32" s="197"/>
      <c r="E32" s="202"/>
      <c r="F32" s="202"/>
    </row>
    <row r="33" spans="1:10" s="186" customFormat="1" ht="17.100000000000001" customHeight="1" x14ac:dyDescent="0.2">
      <c r="C33" s="190" t="s">
        <v>321</v>
      </c>
      <c r="D33" s="199"/>
      <c r="E33" s="199"/>
      <c r="F33" s="202"/>
    </row>
    <row r="34" spans="1:10" s="186" customFormat="1" ht="17.100000000000001" customHeight="1" x14ac:dyDescent="0.2">
      <c r="A34" s="215">
        <f t="shared" ref="A34:A47" si="1">COUNTIF(B:B,B34)</f>
        <v>1</v>
      </c>
      <c r="B34" s="216" t="s">
        <v>612</v>
      </c>
      <c r="C34" s="203">
        <v>1</v>
      </c>
      <c r="D34" s="196" t="s">
        <v>322</v>
      </c>
      <c r="E34" s="196" t="s">
        <v>323</v>
      </c>
      <c r="F34" s="202"/>
    </row>
    <row r="35" spans="1:10" s="186" customFormat="1" ht="17.100000000000001" customHeight="1" x14ac:dyDescent="0.2">
      <c r="A35" s="215">
        <f t="shared" si="1"/>
        <v>1</v>
      </c>
      <c r="B35" s="216" t="s">
        <v>613</v>
      </c>
      <c r="C35" s="203">
        <v>2</v>
      </c>
      <c r="D35" s="196" t="s">
        <v>324</v>
      </c>
      <c r="E35" s="196" t="s">
        <v>325</v>
      </c>
      <c r="F35" s="202"/>
    </row>
    <row r="36" spans="1:10" s="186" customFormat="1" ht="17.100000000000001" customHeight="1" x14ac:dyDescent="0.2">
      <c r="A36" s="215">
        <f t="shared" si="1"/>
        <v>1</v>
      </c>
      <c r="B36" s="216" t="s">
        <v>614</v>
      </c>
      <c r="C36" s="203">
        <v>3</v>
      </c>
      <c r="D36" s="196" t="s">
        <v>326</v>
      </c>
      <c r="E36" s="196" t="s">
        <v>327</v>
      </c>
      <c r="F36" s="202"/>
    </row>
    <row r="37" spans="1:10" s="186" customFormat="1" ht="17.100000000000001" customHeight="1" x14ac:dyDescent="0.2">
      <c r="A37" s="215">
        <f t="shared" si="1"/>
        <v>1</v>
      </c>
      <c r="B37" s="216" t="s">
        <v>615</v>
      </c>
      <c r="C37" s="203">
        <v>4</v>
      </c>
      <c r="D37" s="196" t="s">
        <v>328</v>
      </c>
      <c r="E37" s="196" t="s">
        <v>329</v>
      </c>
    </row>
    <row r="38" spans="1:10" s="186" customFormat="1" ht="17.100000000000001" customHeight="1" x14ac:dyDescent="0.2">
      <c r="A38" s="215">
        <f t="shared" si="1"/>
        <v>1</v>
      </c>
      <c r="B38" s="216" t="s">
        <v>616</v>
      </c>
      <c r="C38" s="203">
        <v>5</v>
      </c>
      <c r="D38" s="196" t="s">
        <v>330</v>
      </c>
      <c r="E38" s="196" t="s">
        <v>331</v>
      </c>
      <c r="F38" s="202"/>
    </row>
    <row r="39" spans="1:10" s="186" customFormat="1" ht="17.100000000000001" customHeight="1" x14ac:dyDescent="0.2">
      <c r="A39" s="215">
        <f t="shared" si="1"/>
        <v>1</v>
      </c>
      <c r="B39" s="216" t="s">
        <v>617</v>
      </c>
      <c r="C39" s="203">
        <v>6</v>
      </c>
      <c r="D39" s="196" t="s">
        <v>332</v>
      </c>
      <c r="E39" s="196" t="s">
        <v>333</v>
      </c>
      <c r="F39" s="202"/>
    </row>
    <row r="40" spans="1:10" s="186" customFormat="1" ht="17.100000000000001" customHeight="1" x14ac:dyDescent="0.2">
      <c r="A40" s="215">
        <f t="shared" si="1"/>
        <v>1</v>
      </c>
      <c r="B40" s="216" t="s">
        <v>618</v>
      </c>
      <c r="C40" s="203">
        <v>7</v>
      </c>
      <c r="D40" s="196" t="s">
        <v>334</v>
      </c>
      <c r="E40" s="196" t="s">
        <v>335</v>
      </c>
      <c r="F40" s="202"/>
    </row>
    <row r="41" spans="1:10" s="186" customFormat="1" ht="17.100000000000001" customHeight="1" x14ac:dyDescent="0.2">
      <c r="A41" s="215">
        <f t="shared" si="1"/>
        <v>1</v>
      </c>
      <c r="B41" s="216" t="s">
        <v>619</v>
      </c>
      <c r="C41" s="203">
        <v>8</v>
      </c>
      <c r="D41" s="196" t="s">
        <v>336</v>
      </c>
      <c r="E41" s="196" t="s">
        <v>335</v>
      </c>
      <c r="J41" s="204"/>
    </row>
    <row r="42" spans="1:10" s="186" customFormat="1" ht="17.100000000000001" customHeight="1" x14ac:dyDescent="0.2">
      <c r="A42" s="215">
        <f t="shared" si="1"/>
        <v>1</v>
      </c>
      <c r="B42" s="216" t="s">
        <v>620</v>
      </c>
      <c r="C42" s="203">
        <v>9</v>
      </c>
      <c r="D42" s="196" t="s">
        <v>337</v>
      </c>
      <c r="E42" s="196" t="s">
        <v>338</v>
      </c>
      <c r="F42" s="202"/>
      <c r="J42" s="204"/>
    </row>
    <row r="43" spans="1:10" s="186" customFormat="1" ht="17.100000000000001" customHeight="1" x14ac:dyDescent="0.2">
      <c r="A43" s="215">
        <f t="shared" si="1"/>
        <v>1</v>
      </c>
      <c r="B43" s="216" t="s">
        <v>621</v>
      </c>
      <c r="C43" s="203">
        <v>10</v>
      </c>
      <c r="D43" s="196" t="s">
        <v>339</v>
      </c>
      <c r="E43" s="196" t="s">
        <v>340</v>
      </c>
      <c r="F43" s="202"/>
      <c r="J43" s="204"/>
    </row>
    <row r="44" spans="1:10" s="186" customFormat="1" ht="17.100000000000001" customHeight="1" x14ac:dyDescent="0.2">
      <c r="A44" s="215">
        <f t="shared" si="1"/>
        <v>1</v>
      </c>
      <c r="B44" s="216" t="s">
        <v>622</v>
      </c>
      <c r="C44" s="203">
        <v>11</v>
      </c>
      <c r="D44" s="196" t="s">
        <v>341</v>
      </c>
      <c r="E44" s="196" t="s">
        <v>342</v>
      </c>
      <c r="F44" s="202"/>
      <c r="J44" s="204"/>
    </row>
    <row r="45" spans="1:10" s="186" customFormat="1" ht="17.100000000000001" customHeight="1" x14ac:dyDescent="0.2">
      <c r="A45" s="215">
        <f t="shared" si="1"/>
        <v>1</v>
      </c>
      <c r="B45" s="216" t="s">
        <v>623</v>
      </c>
      <c r="C45" s="203">
        <v>12</v>
      </c>
      <c r="D45" s="197" t="s">
        <v>343</v>
      </c>
      <c r="E45" s="197" t="s">
        <v>344</v>
      </c>
      <c r="F45" s="202"/>
    </row>
    <row r="46" spans="1:10" s="186" customFormat="1" ht="17.100000000000001" customHeight="1" x14ac:dyDescent="0.2">
      <c r="A46" s="215">
        <f t="shared" si="1"/>
        <v>1</v>
      </c>
      <c r="B46" s="216" t="s">
        <v>624</v>
      </c>
      <c r="C46" s="203">
        <v>13</v>
      </c>
      <c r="D46" s="198" t="s">
        <v>345</v>
      </c>
      <c r="E46" s="198" t="s">
        <v>346</v>
      </c>
      <c r="F46" s="202"/>
    </row>
    <row r="47" spans="1:10" s="186" customFormat="1" ht="17.100000000000001" customHeight="1" x14ac:dyDescent="0.2">
      <c r="A47" s="215">
        <f t="shared" si="1"/>
        <v>1</v>
      </c>
      <c r="B47" s="216" t="s">
        <v>625</v>
      </c>
      <c r="C47" s="203">
        <v>14</v>
      </c>
      <c r="D47" s="198" t="s">
        <v>347</v>
      </c>
      <c r="E47" s="198" t="s">
        <v>348</v>
      </c>
      <c r="F47" s="202"/>
    </row>
    <row r="48" spans="1:10" ht="17.100000000000001" customHeight="1" x14ac:dyDescent="0.2">
      <c r="C48" s="203"/>
      <c r="D48" s="198"/>
      <c r="E48" s="198"/>
      <c r="F48" s="204"/>
    </row>
    <row r="49" spans="1:6" ht="17.100000000000001" customHeight="1" x14ac:dyDescent="0.2">
      <c r="C49" s="190" t="s">
        <v>349</v>
      </c>
      <c r="D49" s="198"/>
      <c r="E49" s="198"/>
      <c r="F49" s="204"/>
    </row>
    <row r="50" spans="1:6" ht="17.100000000000001" customHeight="1" x14ac:dyDescent="0.2">
      <c r="A50" s="215">
        <f t="shared" ref="A50:A68" si="2">COUNTIF(B:B,B50)</f>
        <v>1</v>
      </c>
      <c r="B50" s="216" t="s">
        <v>626</v>
      </c>
      <c r="C50" s="203">
        <v>1</v>
      </c>
      <c r="D50" s="198" t="s">
        <v>350</v>
      </c>
      <c r="E50" s="198" t="s">
        <v>351</v>
      </c>
      <c r="F50" s="204"/>
    </row>
    <row r="51" spans="1:6" ht="17.100000000000001" customHeight="1" x14ac:dyDescent="0.2">
      <c r="A51" s="215">
        <f t="shared" si="2"/>
        <v>1</v>
      </c>
      <c r="B51" s="216" t="s">
        <v>627</v>
      </c>
      <c r="C51" s="203">
        <v>2</v>
      </c>
      <c r="D51" s="198" t="s">
        <v>352</v>
      </c>
      <c r="E51" s="198" t="s">
        <v>353</v>
      </c>
      <c r="F51" s="204"/>
    </row>
    <row r="52" spans="1:6" ht="17.100000000000001" customHeight="1" x14ac:dyDescent="0.2">
      <c r="A52" s="215">
        <f t="shared" si="2"/>
        <v>1</v>
      </c>
      <c r="B52" s="216" t="s">
        <v>628</v>
      </c>
      <c r="C52" s="203">
        <v>3</v>
      </c>
      <c r="D52" s="198" t="s">
        <v>354</v>
      </c>
      <c r="E52" s="198" t="s">
        <v>355</v>
      </c>
      <c r="F52" s="204"/>
    </row>
    <row r="53" spans="1:6" ht="17.100000000000001" customHeight="1" x14ac:dyDescent="0.2">
      <c r="A53" s="215">
        <f t="shared" si="2"/>
        <v>1</v>
      </c>
      <c r="B53" s="216" t="s">
        <v>629</v>
      </c>
      <c r="C53" s="203">
        <v>4</v>
      </c>
      <c r="D53" s="198" t="s">
        <v>356</v>
      </c>
      <c r="E53" s="198" t="s">
        <v>357</v>
      </c>
      <c r="F53" s="204"/>
    </row>
    <row r="54" spans="1:6" ht="17.100000000000001" customHeight="1" x14ac:dyDescent="0.2">
      <c r="A54" s="215">
        <f t="shared" si="2"/>
        <v>1</v>
      </c>
      <c r="B54" s="216" t="s">
        <v>630</v>
      </c>
      <c r="C54" s="203">
        <v>5</v>
      </c>
      <c r="D54" s="198" t="s">
        <v>358</v>
      </c>
      <c r="E54" s="198" t="s">
        <v>359</v>
      </c>
      <c r="F54" s="204"/>
    </row>
    <row r="55" spans="1:6" ht="17.100000000000001" customHeight="1" x14ac:dyDescent="0.2">
      <c r="A55" s="215">
        <f t="shared" si="2"/>
        <v>1</v>
      </c>
      <c r="B55" s="216" t="s">
        <v>631</v>
      </c>
      <c r="C55" s="203">
        <v>6</v>
      </c>
      <c r="D55" s="198" t="s">
        <v>360</v>
      </c>
      <c r="E55" s="198" t="s">
        <v>361</v>
      </c>
      <c r="F55" s="204"/>
    </row>
    <row r="56" spans="1:6" ht="17.100000000000001" customHeight="1" x14ac:dyDescent="0.2">
      <c r="A56" s="215">
        <f t="shared" si="2"/>
        <v>1</v>
      </c>
      <c r="B56" s="216" t="s">
        <v>632</v>
      </c>
      <c r="C56" s="203">
        <v>7</v>
      </c>
      <c r="D56" s="198" t="s">
        <v>362</v>
      </c>
      <c r="E56" s="198" t="s">
        <v>363</v>
      </c>
      <c r="F56" s="204"/>
    </row>
    <row r="57" spans="1:6" ht="17.100000000000001" customHeight="1" x14ac:dyDescent="0.2">
      <c r="A57" s="215">
        <f t="shared" si="2"/>
        <v>1</v>
      </c>
      <c r="B57" s="216" t="s">
        <v>633</v>
      </c>
      <c r="C57" s="203">
        <v>8</v>
      </c>
      <c r="D57" s="198" t="s">
        <v>364</v>
      </c>
      <c r="E57" s="198" t="s">
        <v>365</v>
      </c>
      <c r="F57" s="204"/>
    </row>
    <row r="58" spans="1:6" ht="17.100000000000001" customHeight="1" x14ac:dyDescent="0.2">
      <c r="A58" s="215">
        <f t="shared" si="2"/>
        <v>1</v>
      </c>
      <c r="B58" s="216" t="s">
        <v>634</v>
      </c>
      <c r="C58" s="203">
        <v>9</v>
      </c>
      <c r="D58" s="198" t="s">
        <v>366</v>
      </c>
      <c r="E58" s="198" t="s">
        <v>367</v>
      </c>
      <c r="F58" s="204"/>
    </row>
    <row r="59" spans="1:6" ht="17.100000000000001" customHeight="1" x14ac:dyDescent="0.2">
      <c r="A59" s="215">
        <f t="shared" si="2"/>
        <v>1</v>
      </c>
      <c r="B59" s="216" t="s">
        <v>635</v>
      </c>
      <c r="C59" s="203">
        <v>10</v>
      </c>
      <c r="D59" s="198" t="s">
        <v>368</v>
      </c>
      <c r="E59" s="198" t="s">
        <v>369</v>
      </c>
      <c r="F59" s="204"/>
    </row>
    <row r="60" spans="1:6" ht="17.100000000000001" customHeight="1" x14ac:dyDescent="0.2">
      <c r="A60" s="215">
        <f t="shared" si="2"/>
        <v>1</v>
      </c>
      <c r="B60" s="216" t="s">
        <v>636</v>
      </c>
      <c r="C60" s="203">
        <v>11</v>
      </c>
      <c r="D60" s="198" t="s">
        <v>370</v>
      </c>
      <c r="E60" s="198" t="s">
        <v>371</v>
      </c>
      <c r="F60" s="204"/>
    </row>
    <row r="61" spans="1:6" ht="17.100000000000001" customHeight="1" x14ac:dyDescent="0.2">
      <c r="A61" s="215">
        <f t="shared" si="2"/>
        <v>1</v>
      </c>
      <c r="B61" s="216" t="s">
        <v>637</v>
      </c>
      <c r="C61" s="203">
        <v>12</v>
      </c>
      <c r="D61" s="198" t="s">
        <v>372</v>
      </c>
      <c r="E61" s="198" t="s">
        <v>373</v>
      </c>
      <c r="F61" s="204"/>
    </row>
    <row r="62" spans="1:6" ht="17.100000000000001" customHeight="1" x14ac:dyDescent="0.2">
      <c r="A62" s="215">
        <f t="shared" si="2"/>
        <v>1</v>
      </c>
      <c r="B62" s="216" t="s">
        <v>638</v>
      </c>
      <c r="C62" s="203">
        <v>13</v>
      </c>
      <c r="D62" s="198" t="s">
        <v>374</v>
      </c>
      <c r="E62" s="198" t="s">
        <v>375</v>
      </c>
      <c r="F62" s="204"/>
    </row>
    <row r="63" spans="1:6" ht="17.100000000000001" customHeight="1" x14ac:dyDescent="0.2">
      <c r="A63" s="215">
        <f t="shared" si="2"/>
        <v>1</v>
      </c>
      <c r="B63" s="216" t="s">
        <v>639</v>
      </c>
      <c r="C63" s="203">
        <v>14</v>
      </c>
      <c r="D63" s="199" t="s">
        <v>376</v>
      </c>
      <c r="E63" s="199" t="s">
        <v>377</v>
      </c>
      <c r="F63" s="204"/>
    </row>
    <row r="64" spans="1:6" ht="17.100000000000001" customHeight="1" x14ac:dyDescent="0.2">
      <c r="A64" s="215">
        <f t="shared" si="2"/>
        <v>1</v>
      </c>
      <c r="B64" s="216" t="s">
        <v>640</v>
      </c>
      <c r="C64" s="203">
        <v>15</v>
      </c>
      <c r="D64" s="199" t="s">
        <v>378</v>
      </c>
      <c r="E64" s="199" t="s">
        <v>379</v>
      </c>
      <c r="F64" s="204"/>
    </row>
    <row r="65" spans="1:6" ht="17.100000000000001" customHeight="1" x14ac:dyDescent="0.2">
      <c r="A65" s="215">
        <f t="shared" si="2"/>
        <v>1</v>
      </c>
      <c r="B65" s="216" t="s">
        <v>641</v>
      </c>
      <c r="C65" s="203">
        <v>16</v>
      </c>
      <c r="D65" s="199" t="s">
        <v>380</v>
      </c>
      <c r="E65" s="199" t="s">
        <v>381</v>
      </c>
      <c r="F65" s="204"/>
    </row>
    <row r="66" spans="1:6" ht="17.100000000000001" customHeight="1" x14ac:dyDescent="0.2">
      <c r="A66" s="215">
        <f t="shared" si="2"/>
        <v>1</v>
      </c>
      <c r="B66" s="216" t="s">
        <v>642</v>
      </c>
      <c r="C66" s="203">
        <v>17</v>
      </c>
      <c r="D66" s="199" t="s">
        <v>382</v>
      </c>
      <c r="E66" s="199" t="s">
        <v>383</v>
      </c>
      <c r="F66" s="204"/>
    </row>
    <row r="67" spans="1:6" ht="17.100000000000001" customHeight="1" x14ac:dyDescent="0.2">
      <c r="A67" s="215">
        <f t="shared" si="2"/>
        <v>1</v>
      </c>
      <c r="B67" s="216" t="s">
        <v>643</v>
      </c>
      <c r="C67" s="203">
        <v>18</v>
      </c>
      <c r="D67" s="199" t="s">
        <v>384</v>
      </c>
      <c r="E67" s="199" t="s">
        <v>385</v>
      </c>
      <c r="F67" s="204"/>
    </row>
    <row r="68" spans="1:6" ht="17.100000000000001" customHeight="1" x14ac:dyDescent="0.2">
      <c r="A68" s="215">
        <f t="shared" si="2"/>
        <v>1</v>
      </c>
      <c r="B68" s="216" t="s">
        <v>644</v>
      </c>
      <c r="C68" s="203">
        <v>19</v>
      </c>
      <c r="D68" s="199" t="s">
        <v>386</v>
      </c>
      <c r="E68" s="199" t="s">
        <v>387</v>
      </c>
    </row>
    <row r="69" spans="1:6" ht="17.100000000000001" customHeight="1" x14ac:dyDescent="0.2">
      <c r="A69" s="215">
        <f t="shared" ref="A69:A70" si="3">COUNTIF(B:B,B69)</f>
        <v>1</v>
      </c>
      <c r="B69" s="216" t="s">
        <v>645</v>
      </c>
      <c r="C69" s="203">
        <v>20</v>
      </c>
      <c r="D69" s="199" t="s">
        <v>388</v>
      </c>
      <c r="E69" s="199" t="s">
        <v>389</v>
      </c>
      <c r="F69" s="204"/>
    </row>
    <row r="70" spans="1:6" ht="17.100000000000001" customHeight="1" x14ac:dyDescent="0.2">
      <c r="A70" s="215">
        <f t="shared" si="3"/>
        <v>1</v>
      </c>
      <c r="B70" s="216" t="s">
        <v>646</v>
      </c>
      <c r="C70" s="203">
        <v>21</v>
      </c>
      <c r="D70" s="199" t="s">
        <v>390</v>
      </c>
      <c r="E70" s="199" t="s">
        <v>391</v>
      </c>
      <c r="F70" s="204"/>
    </row>
    <row r="71" spans="1:6" ht="17.100000000000001" customHeight="1" x14ac:dyDescent="0.2">
      <c r="A71" s="215">
        <f>COUNTIF(B:B,B71)</f>
        <v>1</v>
      </c>
      <c r="B71" s="216" t="s">
        <v>647</v>
      </c>
      <c r="C71" s="203">
        <v>22</v>
      </c>
      <c r="D71" s="199" t="s">
        <v>392</v>
      </c>
      <c r="E71" s="199" t="s">
        <v>393</v>
      </c>
      <c r="F71" s="204"/>
    </row>
    <row r="72" spans="1:6" ht="17.100000000000001" customHeight="1" x14ac:dyDescent="0.2">
      <c r="A72" s="215">
        <f>COUNTIF(B:B,B72)</f>
        <v>1</v>
      </c>
      <c r="B72" s="216" t="s">
        <v>648</v>
      </c>
      <c r="C72" s="203">
        <v>23</v>
      </c>
      <c r="D72" s="199" t="s">
        <v>394</v>
      </c>
      <c r="E72" s="199" t="s">
        <v>395</v>
      </c>
      <c r="F72" s="204"/>
    </row>
    <row r="73" spans="1:6" ht="17.100000000000001" customHeight="1" x14ac:dyDescent="0.2">
      <c r="A73" s="215">
        <f>COUNTIF(B:B,B73)</f>
        <v>1</v>
      </c>
      <c r="B73" s="216" t="s">
        <v>649</v>
      </c>
      <c r="C73" s="203">
        <v>24</v>
      </c>
      <c r="D73" s="199" t="s">
        <v>396</v>
      </c>
      <c r="E73" s="199" t="s">
        <v>397</v>
      </c>
      <c r="F73" s="204"/>
    </row>
    <row r="74" spans="1:6" ht="17.100000000000001" customHeight="1" x14ac:dyDescent="0.2">
      <c r="A74" s="203"/>
      <c r="B74" s="203"/>
      <c r="C74" s="203"/>
      <c r="D74" s="199"/>
      <c r="E74" s="199"/>
      <c r="F74" s="204"/>
    </row>
    <row r="75" spans="1:6" ht="17.100000000000001" customHeight="1" x14ac:dyDescent="0.2">
      <c r="A75" s="203"/>
      <c r="B75" s="203"/>
      <c r="C75" s="190" t="s">
        <v>398</v>
      </c>
      <c r="D75" s="199"/>
      <c r="E75" s="199"/>
      <c r="F75" s="204"/>
    </row>
    <row r="76" spans="1:6" ht="17.100000000000001" customHeight="1" x14ac:dyDescent="0.2">
      <c r="A76" s="215">
        <f t="shared" ref="A76:A87" si="4">COUNTIF(B:B,B76)</f>
        <v>1</v>
      </c>
      <c r="B76" s="216" t="s">
        <v>650</v>
      </c>
      <c r="C76" s="203">
        <v>1</v>
      </c>
      <c r="D76" s="199" t="s">
        <v>399</v>
      </c>
      <c r="E76" s="199" t="s">
        <v>400</v>
      </c>
      <c r="F76" s="204"/>
    </row>
    <row r="77" spans="1:6" ht="17.100000000000001" customHeight="1" x14ac:dyDescent="0.2">
      <c r="A77" s="215">
        <f t="shared" si="4"/>
        <v>1</v>
      </c>
      <c r="B77" s="216" t="s">
        <v>651</v>
      </c>
      <c r="C77" s="203">
        <v>2</v>
      </c>
      <c r="D77" s="199" t="s">
        <v>401</v>
      </c>
      <c r="E77" s="199" t="s">
        <v>402</v>
      </c>
      <c r="F77" s="204"/>
    </row>
    <row r="78" spans="1:6" ht="17.100000000000001" customHeight="1" x14ac:dyDescent="0.2">
      <c r="A78" s="215">
        <f t="shared" si="4"/>
        <v>1</v>
      </c>
      <c r="B78" s="216" t="s">
        <v>652</v>
      </c>
      <c r="C78" s="203">
        <v>3</v>
      </c>
      <c r="D78" s="199" t="s">
        <v>403</v>
      </c>
      <c r="E78" s="199" t="s">
        <v>404</v>
      </c>
      <c r="F78" s="204"/>
    </row>
    <row r="79" spans="1:6" ht="17.100000000000001" customHeight="1" x14ac:dyDescent="0.2">
      <c r="A79" s="215">
        <f t="shared" si="4"/>
        <v>1</v>
      </c>
      <c r="B79" s="216" t="s">
        <v>653</v>
      </c>
      <c r="C79" s="203">
        <v>4</v>
      </c>
      <c r="D79" s="197" t="s">
        <v>405</v>
      </c>
      <c r="E79" s="197" t="s">
        <v>406</v>
      </c>
      <c r="F79" s="204"/>
    </row>
    <row r="80" spans="1:6" ht="17.100000000000001" customHeight="1" x14ac:dyDescent="0.2">
      <c r="A80" s="215">
        <f t="shared" si="4"/>
        <v>1</v>
      </c>
      <c r="B80" s="216" t="s">
        <v>654</v>
      </c>
      <c r="C80" s="203">
        <v>5</v>
      </c>
      <c r="D80" s="197" t="s">
        <v>407</v>
      </c>
      <c r="E80" s="197" t="s">
        <v>408</v>
      </c>
      <c r="F80" s="204"/>
    </row>
    <row r="81" spans="1:6" ht="17.100000000000001" customHeight="1" x14ac:dyDescent="0.2">
      <c r="A81" s="215">
        <f t="shared" si="4"/>
        <v>1</v>
      </c>
      <c r="B81" s="216" t="s">
        <v>655</v>
      </c>
      <c r="C81" s="203">
        <v>6</v>
      </c>
      <c r="D81" s="197" t="s">
        <v>409</v>
      </c>
      <c r="E81" s="197" t="s">
        <v>410</v>
      </c>
      <c r="F81" s="204"/>
    </row>
    <row r="82" spans="1:6" ht="17.100000000000001" customHeight="1" x14ac:dyDescent="0.2">
      <c r="A82" s="215">
        <f t="shared" si="4"/>
        <v>1</v>
      </c>
      <c r="B82" s="216" t="s">
        <v>656</v>
      </c>
      <c r="C82" s="203">
        <v>7</v>
      </c>
      <c r="D82" s="206" t="s">
        <v>411</v>
      </c>
      <c r="E82" s="206" t="s">
        <v>412</v>
      </c>
      <c r="F82" s="204"/>
    </row>
    <row r="83" spans="1:6" ht="17.100000000000001" customHeight="1" x14ac:dyDescent="0.2">
      <c r="A83" s="215">
        <f t="shared" si="4"/>
        <v>1</v>
      </c>
      <c r="B83" s="216" t="s">
        <v>657</v>
      </c>
      <c r="C83" s="203">
        <v>8</v>
      </c>
      <c r="D83" s="198" t="s">
        <v>413</v>
      </c>
      <c r="E83" s="198" t="s">
        <v>414</v>
      </c>
      <c r="F83" s="204"/>
    </row>
    <row r="84" spans="1:6" ht="17.100000000000001" customHeight="1" x14ac:dyDescent="0.2">
      <c r="A84" s="215">
        <f t="shared" si="4"/>
        <v>1</v>
      </c>
      <c r="B84" s="216" t="s">
        <v>658</v>
      </c>
      <c r="C84" s="203">
        <v>9</v>
      </c>
      <c r="D84" s="198" t="s">
        <v>415</v>
      </c>
      <c r="E84" s="198" t="s">
        <v>416</v>
      </c>
      <c r="F84" s="204"/>
    </row>
    <row r="85" spans="1:6" ht="17.100000000000001" customHeight="1" x14ac:dyDescent="0.2">
      <c r="A85" s="215">
        <f t="shared" si="4"/>
        <v>1</v>
      </c>
      <c r="B85" s="216" t="s">
        <v>659</v>
      </c>
      <c r="C85" s="203">
        <v>10</v>
      </c>
      <c r="D85" s="198" t="s">
        <v>417</v>
      </c>
      <c r="E85" s="198" t="s">
        <v>418</v>
      </c>
      <c r="F85" s="204"/>
    </row>
    <row r="86" spans="1:6" ht="17.100000000000001" customHeight="1" x14ac:dyDescent="0.2">
      <c r="A86" s="215">
        <f t="shared" si="4"/>
        <v>1</v>
      </c>
      <c r="B86" s="216" t="s">
        <v>660</v>
      </c>
      <c r="C86" s="203">
        <v>11</v>
      </c>
      <c r="D86" s="198" t="s">
        <v>419</v>
      </c>
      <c r="E86" s="198" t="s">
        <v>420</v>
      </c>
      <c r="F86" s="204"/>
    </row>
    <row r="87" spans="1:6" ht="17.100000000000001" customHeight="1" x14ac:dyDescent="0.2">
      <c r="A87" s="215">
        <f t="shared" si="4"/>
        <v>1</v>
      </c>
      <c r="B87" s="216" t="s">
        <v>661</v>
      </c>
      <c r="C87" s="203">
        <v>12</v>
      </c>
      <c r="D87" s="207" t="s">
        <v>421</v>
      </c>
      <c r="E87" s="207" t="s">
        <v>422</v>
      </c>
    </row>
    <row r="88" spans="1:6" ht="17.100000000000001" customHeight="1" x14ac:dyDescent="0.2">
      <c r="A88" s="215">
        <f t="shared" ref="A88:A89" si="5">COUNTIF(B:B,B88)</f>
        <v>1</v>
      </c>
      <c r="B88" s="216" t="s">
        <v>662</v>
      </c>
      <c r="C88" s="203">
        <v>13</v>
      </c>
      <c r="D88" s="207" t="s">
        <v>423</v>
      </c>
      <c r="E88" s="207" t="s">
        <v>424</v>
      </c>
      <c r="F88" s="204"/>
    </row>
    <row r="89" spans="1:6" ht="17.100000000000001" customHeight="1" x14ac:dyDescent="0.2">
      <c r="A89" s="215">
        <f t="shared" si="5"/>
        <v>1</v>
      </c>
      <c r="B89" s="216" t="s">
        <v>663</v>
      </c>
      <c r="C89" s="203">
        <v>14</v>
      </c>
      <c r="D89" s="208" t="s">
        <v>425</v>
      </c>
      <c r="E89" s="208" t="s">
        <v>426</v>
      </c>
      <c r="F89" s="204"/>
    </row>
    <row r="90" spans="1:6" ht="17.100000000000001" customHeight="1" x14ac:dyDescent="0.2">
      <c r="A90" s="208"/>
      <c r="B90" s="208"/>
      <c r="C90" s="208"/>
      <c r="D90" s="208"/>
      <c r="E90" s="208"/>
      <c r="F90" s="204"/>
    </row>
    <row r="91" spans="1:6" ht="17.100000000000001" customHeight="1" x14ac:dyDescent="0.2">
      <c r="A91" s="208"/>
      <c r="B91" s="208"/>
      <c r="C91" s="190" t="s">
        <v>427</v>
      </c>
      <c r="D91" s="208"/>
      <c r="E91" s="208"/>
      <c r="F91" s="204"/>
    </row>
    <row r="92" spans="1:6" ht="17.100000000000001" customHeight="1" x14ac:dyDescent="0.2">
      <c r="A92" s="215">
        <f t="shared" ref="A92:A112" si="6">COUNTIF(B:B,B92)</f>
        <v>1</v>
      </c>
      <c r="B92" s="216" t="s">
        <v>664</v>
      </c>
      <c r="C92" s="203">
        <v>1</v>
      </c>
      <c r="D92" s="194" t="s">
        <v>428</v>
      </c>
      <c r="E92" s="194" t="s">
        <v>429</v>
      </c>
      <c r="F92" s="204"/>
    </row>
    <row r="93" spans="1:6" ht="17.100000000000001" customHeight="1" x14ac:dyDescent="0.2">
      <c r="A93" s="215">
        <f t="shared" si="6"/>
        <v>1</v>
      </c>
      <c r="B93" s="216" t="s">
        <v>665</v>
      </c>
      <c r="C93" s="203">
        <v>2</v>
      </c>
      <c r="D93" s="194" t="s">
        <v>430</v>
      </c>
      <c r="E93" s="194" t="s">
        <v>431</v>
      </c>
      <c r="F93" s="206"/>
    </row>
    <row r="94" spans="1:6" ht="17.100000000000001" customHeight="1" x14ac:dyDescent="0.2">
      <c r="A94" s="215">
        <f t="shared" si="6"/>
        <v>1</v>
      </c>
      <c r="B94" s="216" t="s">
        <v>666</v>
      </c>
      <c r="C94" s="203">
        <v>3</v>
      </c>
      <c r="D94" s="194" t="s">
        <v>432</v>
      </c>
      <c r="E94" s="194" t="s">
        <v>433</v>
      </c>
      <c r="F94" s="206"/>
    </row>
    <row r="95" spans="1:6" ht="17.100000000000001" customHeight="1" x14ac:dyDescent="0.2">
      <c r="A95" s="215">
        <f t="shared" si="6"/>
        <v>1</v>
      </c>
      <c r="B95" s="216" t="s">
        <v>667</v>
      </c>
      <c r="C95" s="203">
        <v>4</v>
      </c>
      <c r="D95" s="194" t="s">
        <v>434</v>
      </c>
      <c r="E95" s="194" t="s">
        <v>435</v>
      </c>
      <c r="F95" s="206"/>
    </row>
    <row r="96" spans="1:6" ht="17.100000000000001" customHeight="1" x14ac:dyDescent="0.2">
      <c r="A96" s="215">
        <f t="shared" si="6"/>
        <v>1</v>
      </c>
      <c r="B96" s="216" t="s">
        <v>668</v>
      </c>
      <c r="C96" s="203">
        <v>5</v>
      </c>
      <c r="D96" s="194" t="s">
        <v>436</v>
      </c>
      <c r="E96" s="194" t="s">
        <v>437</v>
      </c>
      <c r="F96" s="206"/>
    </row>
    <row r="97" spans="1:6" ht="17.100000000000001" customHeight="1" x14ac:dyDescent="0.2">
      <c r="A97" s="215">
        <f t="shared" si="6"/>
        <v>1</v>
      </c>
      <c r="B97" s="216" t="s">
        <v>669</v>
      </c>
      <c r="C97" s="203">
        <v>6</v>
      </c>
      <c r="D97" s="194" t="s">
        <v>438</v>
      </c>
      <c r="E97" s="194" t="s">
        <v>439</v>
      </c>
      <c r="F97" s="206"/>
    </row>
    <row r="98" spans="1:6" ht="17.100000000000001" customHeight="1" x14ac:dyDescent="0.2">
      <c r="A98" s="215">
        <f t="shared" si="6"/>
        <v>1</v>
      </c>
      <c r="B98" s="216" t="s">
        <v>670</v>
      </c>
      <c r="C98" s="203">
        <v>7</v>
      </c>
      <c r="D98" s="194" t="s">
        <v>440</v>
      </c>
      <c r="E98" s="194" t="s">
        <v>441</v>
      </c>
      <c r="F98" s="206"/>
    </row>
    <row r="99" spans="1:6" ht="17.100000000000001" customHeight="1" x14ac:dyDescent="0.2">
      <c r="A99" s="215">
        <f t="shared" si="6"/>
        <v>1</v>
      </c>
      <c r="B99" s="216" t="s">
        <v>671</v>
      </c>
      <c r="C99" s="203">
        <v>8</v>
      </c>
      <c r="D99" s="194" t="s">
        <v>442</v>
      </c>
      <c r="E99" s="194" t="s">
        <v>443</v>
      </c>
      <c r="F99" s="206"/>
    </row>
    <row r="100" spans="1:6" ht="17.100000000000001" customHeight="1" x14ac:dyDescent="0.2">
      <c r="A100" s="215">
        <f t="shared" si="6"/>
        <v>1</v>
      </c>
      <c r="B100" s="216" t="s">
        <v>672</v>
      </c>
      <c r="C100" s="203">
        <v>9</v>
      </c>
      <c r="D100" s="194" t="s">
        <v>444</v>
      </c>
      <c r="E100" s="194" t="s">
        <v>445</v>
      </c>
      <c r="F100" s="206"/>
    </row>
    <row r="101" spans="1:6" ht="17.100000000000001" customHeight="1" x14ac:dyDescent="0.2">
      <c r="A101" s="215">
        <f t="shared" si="6"/>
        <v>1</v>
      </c>
      <c r="B101" s="216" t="s">
        <v>673</v>
      </c>
      <c r="C101" s="203">
        <v>10</v>
      </c>
      <c r="D101" s="194" t="s">
        <v>446</v>
      </c>
      <c r="E101" s="194" t="s">
        <v>447</v>
      </c>
      <c r="F101" s="206"/>
    </row>
    <row r="102" spans="1:6" ht="17.100000000000001" customHeight="1" x14ac:dyDescent="0.2">
      <c r="A102" s="215">
        <f t="shared" si="6"/>
        <v>1</v>
      </c>
      <c r="B102" s="216" t="s">
        <v>674</v>
      </c>
      <c r="C102" s="203">
        <v>11</v>
      </c>
      <c r="D102" s="194" t="s">
        <v>448</v>
      </c>
      <c r="E102" s="194" t="s">
        <v>449</v>
      </c>
      <c r="F102" s="206"/>
    </row>
    <row r="103" spans="1:6" ht="17.100000000000001" customHeight="1" x14ac:dyDescent="0.2">
      <c r="A103" s="215">
        <f t="shared" si="6"/>
        <v>1</v>
      </c>
      <c r="B103" s="216" t="s">
        <v>675</v>
      </c>
      <c r="C103" s="203">
        <v>12</v>
      </c>
      <c r="D103" s="194" t="s">
        <v>450</v>
      </c>
      <c r="E103" s="194" t="s">
        <v>451</v>
      </c>
      <c r="F103" s="206"/>
    </row>
    <row r="104" spans="1:6" ht="17.100000000000001" customHeight="1" x14ac:dyDescent="0.2">
      <c r="A104" s="215">
        <f t="shared" si="6"/>
        <v>1</v>
      </c>
      <c r="B104" s="216" t="s">
        <v>676</v>
      </c>
      <c r="C104" s="203">
        <v>13</v>
      </c>
      <c r="D104" s="194" t="s">
        <v>452</v>
      </c>
      <c r="E104" s="194" t="s">
        <v>453</v>
      </c>
      <c r="F104" s="206"/>
    </row>
    <row r="105" spans="1:6" ht="17.100000000000001" customHeight="1" x14ac:dyDescent="0.2">
      <c r="A105" s="215">
        <f t="shared" si="6"/>
        <v>1</v>
      </c>
      <c r="B105" s="216" t="s">
        <v>677</v>
      </c>
      <c r="C105" s="203">
        <v>14</v>
      </c>
      <c r="D105" s="194" t="s">
        <v>454</v>
      </c>
      <c r="E105" s="194" t="s">
        <v>455</v>
      </c>
      <c r="F105" s="206"/>
    </row>
    <row r="106" spans="1:6" ht="17.100000000000001" customHeight="1" x14ac:dyDescent="0.2">
      <c r="A106" s="215">
        <f t="shared" si="6"/>
        <v>1</v>
      </c>
      <c r="B106" s="216" t="s">
        <v>678</v>
      </c>
      <c r="C106" s="203">
        <v>15</v>
      </c>
      <c r="D106" s="194" t="s">
        <v>456</v>
      </c>
      <c r="E106" s="194" t="s">
        <v>457</v>
      </c>
      <c r="F106" s="206"/>
    </row>
    <row r="107" spans="1:6" ht="17.100000000000001" customHeight="1" x14ac:dyDescent="0.2">
      <c r="A107" s="215">
        <f t="shared" si="6"/>
        <v>1</v>
      </c>
      <c r="B107" s="216" t="s">
        <v>679</v>
      </c>
      <c r="C107" s="203">
        <v>16</v>
      </c>
      <c r="D107" s="194" t="s">
        <v>458</v>
      </c>
      <c r="E107" s="194" t="s">
        <v>459</v>
      </c>
      <c r="F107" s="206"/>
    </row>
    <row r="108" spans="1:6" ht="17.100000000000001" customHeight="1" x14ac:dyDescent="0.2">
      <c r="A108" s="215">
        <f t="shared" si="6"/>
        <v>1</v>
      </c>
      <c r="B108" s="216" t="s">
        <v>680</v>
      </c>
      <c r="C108" s="203">
        <v>17</v>
      </c>
      <c r="D108" s="194" t="s">
        <v>460</v>
      </c>
      <c r="E108" s="194" t="s">
        <v>461</v>
      </c>
      <c r="F108" s="206"/>
    </row>
    <row r="109" spans="1:6" ht="17.100000000000001" customHeight="1" x14ac:dyDescent="0.2">
      <c r="A109" s="215">
        <f t="shared" si="6"/>
        <v>1</v>
      </c>
      <c r="B109" s="216" t="s">
        <v>681</v>
      </c>
      <c r="C109" s="203">
        <v>18</v>
      </c>
      <c r="D109" s="194" t="s">
        <v>462</v>
      </c>
      <c r="E109" s="194" t="s">
        <v>463</v>
      </c>
      <c r="F109" s="206"/>
    </row>
    <row r="110" spans="1:6" ht="17.100000000000001" customHeight="1" x14ac:dyDescent="0.2">
      <c r="A110" s="215">
        <f t="shared" si="6"/>
        <v>1</v>
      </c>
      <c r="B110" s="216" t="s">
        <v>682</v>
      </c>
      <c r="C110" s="203">
        <v>19</v>
      </c>
      <c r="D110" s="194" t="s">
        <v>464</v>
      </c>
      <c r="E110" s="194" t="s">
        <v>465</v>
      </c>
      <c r="F110" s="206"/>
    </row>
    <row r="111" spans="1:6" ht="17.100000000000001" customHeight="1" x14ac:dyDescent="0.2">
      <c r="A111" s="215">
        <f t="shared" si="6"/>
        <v>1</v>
      </c>
      <c r="B111" s="216" t="s">
        <v>683</v>
      </c>
      <c r="C111" s="203">
        <v>20</v>
      </c>
      <c r="D111" s="194" t="s">
        <v>466</v>
      </c>
      <c r="E111" s="194" t="s">
        <v>467</v>
      </c>
      <c r="F111" s="206"/>
    </row>
    <row r="112" spans="1:6" ht="17.100000000000001" customHeight="1" x14ac:dyDescent="0.2">
      <c r="A112" s="215">
        <f t="shared" si="6"/>
        <v>1</v>
      </c>
      <c r="B112" s="216" t="s">
        <v>684</v>
      </c>
      <c r="C112" s="203">
        <v>21</v>
      </c>
      <c r="D112" s="194" t="s">
        <v>468</v>
      </c>
      <c r="E112" s="194" t="s">
        <v>469</v>
      </c>
      <c r="F112" s="206"/>
    </row>
    <row r="113" spans="1:6" ht="17.100000000000001" customHeight="1" x14ac:dyDescent="0.2">
      <c r="A113" s="203"/>
      <c r="B113" s="203"/>
      <c r="C113" s="203"/>
      <c r="D113" s="194"/>
      <c r="E113" s="194"/>
      <c r="F113" s="206"/>
    </row>
    <row r="114" spans="1:6" ht="17.100000000000001" customHeight="1" x14ac:dyDescent="0.2">
      <c r="A114" s="203"/>
      <c r="B114" s="203"/>
      <c r="C114" s="190" t="s">
        <v>470</v>
      </c>
      <c r="D114" s="194"/>
      <c r="E114" s="194"/>
      <c r="F114" s="206"/>
    </row>
    <row r="115" spans="1:6" ht="17.100000000000001" customHeight="1" x14ac:dyDescent="0.2">
      <c r="A115" s="215">
        <f t="shared" ref="A115:A124" si="7">COUNTIF(B:B,B115)</f>
        <v>1</v>
      </c>
      <c r="B115" s="216" t="s">
        <v>685</v>
      </c>
      <c r="C115" s="203">
        <v>1</v>
      </c>
      <c r="D115" s="194" t="s">
        <v>471</v>
      </c>
      <c r="E115" s="194" t="s">
        <v>472</v>
      </c>
      <c r="F115" s="206"/>
    </row>
    <row r="116" spans="1:6" ht="17.100000000000001" customHeight="1" x14ac:dyDescent="0.2">
      <c r="A116" s="215">
        <f t="shared" si="7"/>
        <v>1</v>
      </c>
      <c r="B116" s="216" t="s">
        <v>686</v>
      </c>
      <c r="C116" s="203">
        <v>2</v>
      </c>
      <c r="D116" s="194" t="s">
        <v>473</v>
      </c>
      <c r="E116" s="194" t="s">
        <v>474</v>
      </c>
      <c r="F116" s="206"/>
    </row>
    <row r="117" spans="1:6" ht="17.100000000000001" customHeight="1" x14ac:dyDescent="0.2">
      <c r="A117" s="215">
        <f t="shared" si="7"/>
        <v>1</v>
      </c>
      <c r="B117" s="216" t="s">
        <v>687</v>
      </c>
      <c r="C117" s="203">
        <v>3</v>
      </c>
      <c r="D117" s="194" t="s">
        <v>475</v>
      </c>
      <c r="E117" s="194" t="s">
        <v>476</v>
      </c>
      <c r="F117" s="206"/>
    </row>
    <row r="118" spans="1:6" ht="17.100000000000001" customHeight="1" x14ac:dyDescent="0.2">
      <c r="A118" s="215">
        <f t="shared" si="7"/>
        <v>1</v>
      </c>
      <c r="B118" s="216" t="s">
        <v>688</v>
      </c>
      <c r="C118" s="203">
        <v>4</v>
      </c>
      <c r="D118" s="194" t="s">
        <v>477</v>
      </c>
      <c r="E118" s="194" t="s">
        <v>478</v>
      </c>
      <c r="F118" s="206"/>
    </row>
    <row r="119" spans="1:6" ht="17.100000000000001" customHeight="1" x14ac:dyDescent="0.2">
      <c r="A119" s="215">
        <f t="shared" si="7"/>
        <v>1</v>
      </c>
      <c r="B119" s="216" t="s">
        <v>689</v>
      </c>
      <c r="C119" s="203">
        <v>5</v>
      </c>
      <c r="D119" s="194" t="s">
        <v>479</v>
      </c>
      <c r="E119" s="194" t="s">
        <v>480</v>
      </c>
      <c r="F119" s="206"/>
    </row>
    <row r="120" spans="1:6" ht="17.100000000000001" customHeight="1" x14ac:dyDescent="0.2">
      <c r="A120" s="215">
        <f t="shared" si="7"/>
        <v>1</v>
      </c>
      <c r="B120" s="216" t="s">
        <v>690</v>
      </c>
      <c r="C120" s="203">
        <v>6</v>
      </c>
      <c r="D120" s="194" t="s">
        <v>481</v>
      </c>
      <c r="E120" s="194" t="s">
        <v>482</v>
      </c>
      <c r="F120" s="206"/>
    </row>
    <row r="121" spans="1:6" ht="17.100000000000001" customHeight="1" x14ac:dyDescent="0.2">
      <c r="A121" s="215">
        <f t="shared" si="7"/>
        <v>1</v>
      </c>
      <c r="B121" s="216" t="s">
        <v>691</v>
      </c>
      <c r="C121" s="203">
        <v>7</v>
      </c>
      <c r="D121" s="194" t="s">
        <v>483</v>
      </c>
      <c r="E121" s="194" t="s">
        <v>484</v>
      </c>
      <c r="F121" s="206"/>
    </row>
    <row r="122" spans="1:6" ht="17.100000000000001" customHeight="1" x14ac:dyDescent="0.2">
      <c r="A122" s="215">
        <f t="shared" si="7"/>
        <v>1</v>
      </c>
      <c r="B122" s="216" t="s">
        <v>692</v>
      </c>
      <c r="C122" s="203">
        <v>8</v>
      </c>
      <c r="D122" s="194" t="s">
        <v>485</v>
      </c>
      <c r="E122" s="194" t="s">
        <v>486</v>
      </c>
      <c r="F122" s="206"/>
    </row>
    <row r="123" spans="1:6" ht="17.100000000000001" customHeight="1" x14ac:dyDescent="0.2">
      <c r="A123" s="215">
        <f t="shared" si="7"/>
        <v>1</v>
      </c>
      <c r="B123" s="216" t="s">
        <v>693</v>
      </c>
      <c r="C123" s="203">
        <v>9</v>
      </c>
      <c r="D123" s="194" t="s">
        <v>487</v>
      </c>
      <c r="E123" s="194" t="s">
        <v>488</v>
      </c>
      <c r="F123" s="206"/>
    </row>
    <row r="124" spans="1:6" ht="17.100000000000001" customHeight="1" x14ac:dyDescent="0.2">
      <c r="A124" s="215">
        <f t="shared" si="7"/>
        <v>1</v>
      </c>
      <c r="B124" s="216" t="s">
        <v>694</v>
      </c>
      <c r="C124" s="203">
        <v>10</v>
      </c>
      <c r="D124" s="194" t="s">
        <v>489</v>
      </c>
      <c r="E124" s="194" t="s">
        <v>490</v>
      </c>
      <c r="F124" s="206"/>
    </row>
    <row r="125" spans="1:6" ht="17.100000000000001" customHeight="1" x14ac:dyDescent="0.2">
      <c r="A125" s="215">
        <f t="shared" ref="A125:A127" si="8">COUNTIF(B:B,B125)</f>
        <v>1</v>
      </c>
      <c r="B125" s="216" t="s">
        <v>695</v>
      </c>
      <c r="C125" s="203">
        <v>11</v>
      </c>
      <c r="D125" s="194" t="s">
        <v>491</v>
      </c>
      <c r="E125" s="194" t="s">
        <v>492</v>
      </c>
      <c r="F125" s="206"/>
    </row>
    <row r="126" spans="1:6" ht="17.100000000000001" customHeight="1" x14ac:dyDescent="0.2">
      <c r="A126" s="215">
        <f t="shared" si="8"/>
        <v>1</v>
      </c>
      <c r="B126" s="216" t="s">
        <v>696</v>
      </c>
      <c r="C126" s="203">
        <v>12</v>
      </c>
      <c r="D126" s="194" t="s">
        <v>493</v>
      </c>
      <c r="E126" s="194" t="s">
        <v>494</v>
      </c>
      <c r="F126" s="206"/>
    </row>
    <row r="127" spans="1:6" ht="17.100000000000001" customHeight="1" x14ac:dyDescent="0.2">
      <c r="A127" s="215">
        <f t="shared" si="8"/>
        <v>1</v>
      </c>
      <c r="B127" s="216" t="s">
        <v>697</v>
      </c>
      <c r="C127" s="203">
        <v>13</v>
      </c>
      <c r="D127" s="194" t="s">
        <v>495</v>
      </c>
      <c r="E127" s="194" t="s">
        <v>496</v>
      </c>
      <c r="F127" s="206"/>
    </row>
    <row r="128" spans="1:6" ht="17.100000000000001" customHeight="1" x14ac:dyDescent="0.2">
      <c r="A128" s="203"/>
      <c r="B128" s="203"/>
      <c r="C128" s="203"/>
      <c r="D128" s="194"/>
      <c r="E128" s="194"/>
    </row>
    <row r="129" spans="1:6" ht="17.100000000000001" customHeight="1" x14ac:dyDescent="0.2">
      <c r="A129" s="203"/>
      <c r="B129" s="203"/>
      <c r="C129" s="190" t="s">
        <v>497</v>
      </c>
      <c r="D129" s="194"/>
      <c r="E129" s="194"/>
      <c r="F129" s="206"/>
    </row>
    <row r="130" spans="1:6" ht="17.100000000000001" customHeight="1" x14ac:dyDescent="0.2">
      <c r="A130" s="215">
        <f t="shared" ref="A130:A136" si="9">COUNTIF(B:B,B130)</f>
        <v>1</v>
      </c>
      <c r="B130" s="216" t="s">
        <v>698</v>
      </c>
      <c r="C130" s="203">
        <v>1</v>
      </c>
      <c r="D130" s="194" t="s">
        <v>498</v>
      </c>
      <c r="E130" s="194" t="s">
        <v>499</v>
      </c>
      <c r="F130" s="206"/>
    </row>
    <row r="131" spans="1:6" ht="17.100000000000001" customHeight="1" x14ac:dyDescent="0.2">
      <c r="A131" s="215">
        <f t="shared" si="9"/>
        <v>1</v>
      </c>
      <c r="B131" s="216" t="s">
        <v>699</v>
      </c>
      <c r="C131" s="203">
        <v>2</v>
      </c>
      <c r="D131" s="194" t="s">
        <v>500</v>
      </c>
      <c r="E131" s="194" t="s">
        <v>501</v>
      </c>
      <c r="F131" s="206"/>
    </row>
    <row r="132" spans="1:6" ht="17.100000000000001" customHeight="1" x14ac:dyDescent="0.2">
      <c r="A132" s="215">
        <f t="shared" si="9"/>
        <v>1</v>
      </c>
      <c r="B132" s="216" t="s">
        <v>700</v>
      </c>
      <c r="C132" s="203">
        <v>3</v>
      </c>
      <c r="D132" s="194" t="s">
        <v>502</v>
      </c>
      <c r="E132" s="194" t="s">
        <v>503</v>
      </c>
      <c r="F132" s="206"/>
    </row>
    <row r="133" spans="1:6" ht="17.100000000000001" customHeight="1" x14ac:dyDescent="0.2">
      <c r="A133" s="215">
        <f t="shared" si="9"/>
        <v>1</v>
      </c>
      <c r="B133" s="216" t="s">
        <v>701</v>
      </c>
      <c r="C133" s="203">
        <v>4</v>
      </c>
      <c r="D133" s="194" t="s">
        <v>504</v>
      </c>
      <c r="E133" s="194" t="s">
        <v>505</v>
      </c>
      <c r="F133" s="197"/>
    </row>
    <row r="134" spans="1:6" ht="17.100000000000001" customHeight="1" x14ac:dyDescent="0.2">
      <c r="A134" s="215">
        <f t="shared" si="9"/>
        <v>1</v>
      </c>
      <c r="B134" s="216" t="s">
        <v>702</v>
      </c>
      <c r="C134" s="203">
        <v>5</v>
      </c>
      <c r="D134" s="194" t="s">
        <v>506</v>
      </c>
      <c r="E134" s="194" t="s">
        <v>507</v>
      </c>
      <c r="F134" s="204"/>
    </row>
    <row r="135" spans="1:6" ht="17.100000000000001" customHeight="1" x14ac:dyDescent="0.2">
      <c r="A135" s="215">
        <f t="shared" si="9"/>
        <v>1</v>
      </c>
      <c r="B135" s="216" t="s">
        <v>703</v>
      </c>
      <c r="C135" s="203">
        <v>6</v>
      </c>
      <c r="D135" s="194" t="s">
        <v>508</v>
      </c>
      <c r="E135" s="194" t="s">
        <v>509</v>
      </c>
      <c r="F135" s="204"/>
    </row>
    <row r="136" spans="1:6" ht="17.100000000000001" customHeight="1" x14ac:dyDescent="0.2">
      <c r="A136" s="215">
        <f t="shared" si="9"/>
        <v>1</v>
      </c>
      <c r="B136" s="216" t="s">
        <v>704</v>
      </c>
      <c r="C136" s="203">
        <v>7</v>
      </c>
      <c r="D136" s="194" t="s">
        <v>510</v>
      </c>
      <c r="E136" s="194" t="s">
        <v>511</v>
      </c>
      <c r="F136" s="204"/>
    </row>
    <row r="137" spans="1:6" ht="17.100000000000001" customHeight="1" x14ac:dyDescent="0.2">
      <c r="A137" s="215">
        <f t="shared" ref="A137:A138" si="10">COUNTIF(B:B,B137)</f>
        <v>1</v>
      </c>
      <c r="B137" s="216" t="s">
        <v>705</v>
      </c>
      <c r="C137" s="203">
        <v>8</v>
      </c>
      <c r="D137" s="194" t="s">
        <v>512</v>
      </c>
      <c r="E137" s="194" t="s">
        <v>512</v>
      </c>
      <c r="F137" s="204"/>
    </row>
    <row r="138" spans="1:6" ht="17.100000000000001" customHeight="1" x14ac:dyDescent="0.2">
      <c r="A138" s="215">
        <f t="shared" si="10"/>
        <v>1</v>
      </c>
      <c r="B138" s="216" t="s">
        <v>706</v>
      </c>
      <c r="C138" s="203">
        <v>9</v>
      </c>
      <c r="D138" s="194" t="s">
        <v>513</v>
      </c>
      <c r="E138" s="194" t="s">
        <v>514</v>
      </c>
      <c r="F138" s="204"/>
    </row>
    <row r="139" spans="1:6" ht="17.100000000000001" customHeight="1" x14ac:dyDescent="0.2">
      <c r="A139" s="215">
        <f t="shared" ref="A139:A151" si="11">COUNTIF(B:B,B139)</f>
        <v>1</v>
      </c>
      <c r="B139" s="216" t="s">
        <v>707</v>
      </c>
      <c r="C139" s="203">
        <v>10</v>
      </c>
      <c r="D139" s="194" t="s">
        <v>515</v>
      </c>
      <c r="E139" s="194" t="s">
        <v>516</v>
      </c>
      <c r="F139" s="204"/>
    </row>
    <row r="140" spans="1:6" ht="17.100000000000001" customHeight="1" x14ac:dyDescent="0.2">
      <c r="A140" s="215">
        <f t="shared" si="11"/>
        <v>1</v>
      </c>
      <c r="B140" s="216" t="s">
        <v>708</v>
      </c>
      <c r="C140" s="203">
        <v>11</v>
      </c>
      <c r="D140" s="194" t="s">
        <v>517</v>
      </c>
      <c r="E140" s="194" t="s">
        <v>518</v>
      </c>
      <c r="F140" s="204"/>
    </row>
    <row r="141" spans="1:6" ht="17.100000000000001" customHeight="1" x14ac:dyDescent="0.2">
      <c r="A141" s="215">
        <f t="shared" si="11"/>
        <v>1</v>
      </c>
      <c r="B141" s="216" t="s">
        <v>709</v>
      </c>
      <c r="C141" s="203">
        <v>12</v>
      </c>
      <c r="D141" s="194" t="s">
        <v>519</v>
      </c>
      <c r="E141" s="194" t="s">
        <v>520</v>
      </c>
      <c r="F141" s="204"/>
    </row>
    <row r="142" spans="1:6" ht="17.100000000000001" customHeight="1" x14ac:dyDescent="0.2">
      <c r="A142" s="215">
        <f t="shared" si="11"/>
        <v>1</v>
      </c>
      <c r="B142" s="216" t="s">
        <v>710</v>
      </c>
      <c r="C142" s="203">
        <v>13</v>
      </c>
      <c r="D142" s="194" t="s">
        <v>521</v>
      </c>
      <c r="E142" s="194" t="s">
        <v>522</v>
      </c>
      <c r="F142" s="204"/>
    </row>
    <row r="143" spans="1:6" ht="17.100000000000001" customHeight="1" x14ac:dyDescent="0.2">
      <c r="A143" s="215">
        <f t="shared" si="11"/>
        <v>1</v>
      </c>
      <c r="B143" s="216" t="s">
        <v>711</v>
      </c>
      <c r="C143" s="203">
        <v>14</v>
      </c>
      <c r="D143" s="194" t="s">
        <v>523</v>
      </c>
      <c r="E143" s="194" t="s">
        <v>524</v>
      </c>
      <c r="F143" s="204"/>
    </row>
    <row r="144" spans="1:6" ht="17.100000000000001" customHeight="1" x14ac:dyDescent="0.2">
      <c r="A144" s="215">
        <f t="shared" si="11"/>
        <v>1</v>
      </c>
      <c r="B144" s="216" t="s">
        <v>712</v>
      </c>
      <c r="C144" s="203">
        <v>15</v>
      </c>
      <c r="D144" s="194" t="s">
        <v>525</v>
      </c>
      <c r="E144" s="194" t="s">
        <v>524</v>
      </c>
      <c r="F144" s="204"/>
    </row>
    <row r="145" spans="1:6" ht="17.100000000000001" customHeight="1" x14ac:dyDescent="0.2">
      <c r="A145" s="215">
        <f t="shared" si="11"/>
        <v>1</v>
      </c>
      <c r="B145" s="216" t="s">
        <v>713</v>
      </c>
      <c r="C145" s="203">
        <v>16</v>
      </c>
      <c r="D145" s="194" t="s">
        <v>526</v>
      </c>
      <c r="E145" s="194" t="s">
        <v>527</v>
      </c>
      <c r="F145" s="204"/>
    </row>
    <row r="146" spans="1:6" ht="17.100000000000001" customHeight="1" x14ac:dyDescent="0.2">
      <c r="A146" s="215">
        <f t="shared" si="11"/>
        <v>1</v>
      </c>
      <c r="B146" s="216" t="s">
        <v>714</v>
      </c>
      <c r="C146" s="203">
        <v>17</v>
      </c>
      <c r="D146" s="194" t="s">
        <v>528</v>
      </c>
      <c r="E146" s="194" t="s">
        <v>529</v>
      </c>
      <c r="F146" s="204"/>
    </row>
    <row r="147" spans="1:6" ht="17.100000000000001" customHeight="1" x14ac:dyDescent="0.2">
      <c r="A147" s="215">
        <f t="shared" si="11"/>
        <v>1</v>
      </c>
      <c r="B147" s="216" t="s">
        <v>715</v>
      </c>
      <c r="C147" s="203">
        <v>18</v>
      </c>
      <c r="D147" s="194" t="s">
        <v>530</v>
      </c>
      <c r="E147" s="194" t="s">
        <v>531</v>
      </c>
      <c r="F147" s="204"/>
    </row>
    <row r="148" spans="1:6" ht="17.100000000000001" customHeight="1" x14ac:dyDescent="0.2">
      <c r="A148" s="215">
        <f t="shared" si="11"/>
        <v>1</v>
      </c>
      <c r="B148" s="216" t="s">
        <v>716</v>
      </c>
      <c r="C148" s="203">
        <v>19</v>
      </c>
      <c r="D148" s="194" t="s">
        <v>532</v>
      </c>
      <c r="E148" s="194" t="s">
        <v>246</v>
      </c>
    </row>
    <row r="149" spans="1:6" ht="17.100000000000001" customHeight="1" x14ac:dyDescent="0.2">
      <c r="A149" s="215">
        <f t="shared" si="11"/>
        <v>1</v>
      </c>
      <c r="B149" s="216" t="s">
        <v>717</v>
      </c>
      <c r="C149" s="203">
        <v>20</v>
      </c>
      <c r="D149" s="194" t="s">
        <v>533</v>
      </c>
      <c r="E149" s="194" t="s">
        <v>534</v>
      </c>
    </row>
    <row r="150" spans="1:6" ht="17.100000000000001" customHeight="1" x14ac:dyDescent="0.2">
      <c r="A150" s="215">
        <f t="shared" si="11"/>
        <v>1</v>
      </c>
      <c r="B150" s="216" t="s">
        <v>718</v>
      </c>
      <c r="C150" s="203">
        <v>21</v>
      </c>
      <c r="D150" s="194" t="s">
        <v>535</v>
      </c>
      <c r="E150" s="194" t="s">
        <v>536</v>
      </c>
    </row>
    <row r="151" spans="1:6" ht="17.100000000000001" customHeight="1" x14ac:dyDescent="0.2">
      <c r="A151" s="215">
        <f t="shared" si="11"/>
        <v>1</v>
      </c>
      <c r="B151" s="216" t="s">
        <v>719</v>
      </c>
      <c r="C151" s="203">
        <v>22</v>
      </c>
      <c r="D151" s="194" t="s">
        <v>537</v>
      </c>
      <c r="E151" s="194" t="s">
        <v>538</v>
      </c>
    </row>
    <row r="152" spans="1:6" ht="17.100000000000001" customHeight="1" x14ac:dyDescent="0.2">
      <c r="A152" s="215">
        <f t="shared" ref="A152:A154" si="12">COUNTIF(B:B,B152)</f>
        <v>1</v>
      </c>
      <c r="B152" s="216" t="s">
        <v>720</v>
      </c>
      <c r="C152" s="203">
        <v>23</v>
      </c>
      <c r="D152" s="194" t="s">
        <v>539</v>
      </c>
      <c r="E152" s="194" t="s">
        <v>540</v>
      </c>
    </row>
    <row r="153" spans="1:6" ht="17.100000000000001" customHeight="1" x14ac:dyDescent="0.2">
      <c r="A153" s="215">
        <f t="shared" si="12"/>
        <v>1</v>
      </c>
      <c r="B153" s="216" t="s">
        <v>721</v>
      </c>
      <c r="C153" s="203">
        <v>24</v>
      </c>
      <c r="D153" s="194" t="s">
        <v>541</v>
      </c>
      <c r="E153" s="194" t="s">
        <v>542</v>
      </c>
    </row>
    <row r="154" spans="1:6" ht="17.100000000000001" customHeight="1" x14ac:dyDescent="0.2">
      <c r="A154" s="215">
        <f t="shared" si="12"/>
        <v>1</v>
      </c>
      <c r="B154" s="216" t="s">
        <v>722</v>
      </c>
      <c r="C154" s="203">
        <v>25</v>
      </c>
      <c r="D154" s="194" t="s">
        <v>543</v>
      </c>
      <c r="E154" s="194" t="s">
        <v>543</v>
      </c>
    </row>
    <row r="155" spans="1:6" ht="17.100000000000001" customHeight="1" x14ac:dyDescent="0.2">
      <c r="A155" s="215">
        <f t="shared" ref="A155:A162" si="13">COUNTIF(B:B,B155)</f>
        <v>1</v>
      </c>
      <c r="B155" s="216" t="s">
        <v>723</v>
      </c>
      <c r="C155" s="203">
        <v>26</v>
      </c>
      <c r="D155" s="194" t="s">
        <v>544</v>
      </c>
      <c r="E155" s="194" t="s">
        <v>545</v>
      </c>
      <c r="F155" s="204"/>
    </row>
    <row r="156" spans="1:6" ht="17.100000000000001" customHeight="1" x14ac:dyDescent="0.2">
      <c r="A156" s="215">
        <f t="shared" si="13"/>
        <v>1</v>
      </c>
      <c r="B156" s="216" t="s">
        <v>724</v>
      </c>
      <c r="C156" s="203">
        <v>27</v>
      </c>
      <c r="D156" s="194" t="s">
        <v>546</v>
      </c>
      <c r="E156" s="194" t="s">
        <v>547</v>
      </c>
      <c r="F156" s="204"/>
    </row>
    <row r="157" spans="1:6" ht="17.100000000000001" customHeight="1" x14ac:dyDescent="0.2">
      <c r="A157" s="215">
        <f t="shared" si="13"/>
        <v>1</v>
      </c>
      <c r="B157" s="216" t="s">
        <v>725</v>
      </c>
      <c r="C157" s="203">
        <v>28</v>
      </c>
      <c r="D157" s="194" t="s">
        <v>548</v>
      </c>
      <c r="E157" s="194" t="s">
        <v>549</v>
      </c>
      <c r="F157" s="194"/>
    </row>
    <row r="158" spans="1:6" ht="17.100000000000001" customHeight="1" x14ac:dyDescent="0.2">
      <c r="A158" s="215">
        <f t="shared" si="13"/>
        <v>1</v>
      </c>
      <c r="B158" s="216" t="s">
        <v>726</v>
      </c>
      <c r="C158" s="203">
        <v>29</v>
      </c>
      <c r="D158" s="194" t="s">
        <v>550</v>
      </c>
      <c r="E158" s="194" t="s">
        <v>551</v>
      </c>
      <c r="F158" s="204"/>
    </row>
    <row r="159" spans="1:6" ht="17.100000000000001" customHeight="1" x14ac:dyDescent="0.2">
      <c r="A159" s="215">
        <f t="shared" si="13"/>
        <v>1</v>
      </c>
      <c r="B159" s="216" t="s">
        <v>727</v>
      </c>
      <c r="C159" s="203">
        <v>30</v>
      </c>
      <c r="D159" s="194" t="s">
        <v>552</v>
      </c>
      <c r="E159" s="194" t="s">
        <v>553</v>
      </c>
      <c r="F159" s="204"/>
    </row>
    <row r="160" spans="1:6" ht="17.100000000000001" customHeight="1" x14ac:dyDescent="0.2">
      <c r="A160" s="215">
        <f t="shared" si="13"/>
        <v>1</v>
      </c>
      <c r="B160" s="216" t="s">
        <v>728</v>
      </c>
      <c r="C160" s="203">
        <v>31</v>
      </c>
      <c r="D160" s="194" t="s">
        <v>554</v>
      </c>
      <c r="E160" s="194" t="s">
        <v>555</v>
      </c>
      <c r="F160" s="204"/>
    </row>
    <row r="161" spans="1:6" ht="17.100000000000001" customHeight="1" x14ac:dyDescent="0.2">
      <c r="A161" s="215">
        <f t="shared" si="13"/>
        <v>1</v>
      </c>
      <c r="B161" s="216" t="s">
        <v>729</v>
      </c>
      <c r="C161" s="203">
        <v>32</v>
      </c>
      <c r="D161" s="194" t="s">
        <v>556</v>
      </c>
      <c r="E161" s="194" t="s">
        <v>557</v>
      </c>
      <c r="F161" s="204"/>
    </row>
    <row r="162" spans="1:6" ht="17.100000000000001" customHeight="1" x14ac:dyDescent="0.2">
      <c r="A162" s="215">
        <f t="shared" si="13"/>
        <v>1</v>
      </c>
      <c r="B162" s="216" t="s">
        <v>730</v>
      </c>
      <c r="C162" s="203">
        <v>33</v>
      </c>
      <c r="D162" s="194" t="s">
        <v>558</v>
      </c>
      <c r="E162" s="194" t="s">
        <v>559</v>
      </c>
      <c r="F162" s="204"/>
    </row>
    <row r="163" spans="1:6" ht="17.100000000000001" customHeight="1" x14ac:dyDescent="0.2">
      <c r="A163" s="203"/>
      <c r="B163" s="203"/>
      <c r="C163" s="203"/>
      <c r="D163" s="194"/>
      <c r="E163" s="194"/>
      <c r="F163" s="204"/>
    </row>
    <row r="164" spans="1:6" ht="17.100000000000001" customHeight="1" x14ac:dyDescent="0.2">
      <c r="A164" s="203"/>
      <c r="B164" s="203"/>
      <c r="C164" s="190" t="s">
        <v>560</v>
      </c>
      <c r="D164" s="194"/>
      <c r="E164" s="194"/>
      <c r="F164" s="204"/>
    </row>
    <row r="165" spans="1:6" ht="17.100000000000001" customHeight="1" x14ac:dyDescent="0.2">
      <c r="A165" s="215">
        <f t="shared" ref="A165:A176" si="14">COUNTIF(B:B,B165)</f>
        <v>1</v>
      </c>
      <c r="B165" s="216" t="s">
        <v>731</v>
      </c>
      <c r="C165" s="203">
        <v>1</v>
      </c>
      <c r="D165" s="194" t="s">
        <v>561</v>
      </c>
      <c r="E165" s="194" t="s">
        <v>562</v>
      </c>
    </row>
    <row r="166" spans="1:6" ht="17.100000000000001" customHeight="1" x14ac:dyDescent="0.2">
      <c r="A166" s="215">
        <f t="shared" si="14"/>
        <v>1</v>
      </c>
      <c r="B166" s="216" t="s">
        <v>732</v>
      </c>
      <c r="C166" s="203">
        <v>2</v>
      </c>
      <c r="D166" s="194" t="s">
        <v>563</v>
      </c>
      <c r="E166" s="194" t="s">
        <v>564</v>
      </c>
      <c r="F166" s="204"/>
    </row>
    <row r="167" spans="1:6" ht="17.100000000000001" customHeight="1" x14ac:dyDescent="0.2">
      <c r="A167" s="215">
        <f t="shared" si="14"/>
        <v>1</v>
      </c>
      <c r="B167" s="216" t="s">
        <v>733</v>
      </c>
      <c r="C167" s="203">
        <v>3</v>
      </c>
      <c r="D167" s="194" t="s">
        <v>565</v>
      </c>
      <c r="E167" s="194" t="s">
        <v>566</v>
      </c>
      <c r="F167" s="204"/>
    </row>
    <row r="168" spans="1:6" ht="17.100000000000001" customHeight="1" x14ac:dyDescent="0.2">
      <c r="A168" s="215">
        <f t="shared" si="14"/>
        <v>1</v>
      </c>
      <c r="B168" s="216" t="s">
        <v>734</v>
      </c>
      <c r="C168" s="203">
        <v>4</v>
      </c>
      <c r="D168" s="194" t="s">
        <v>567</v>
      </c>
      <c r="E168" s="194" t="s">
        <v>568</v>
      </c>
      <c r="F168" s="204"/>
    </row>
    <row r="169" spans="1:6" ht="17.100000000000001" customHeight="1" x14ac:dyDescent="0.2">
      <c r="A169" s="215">
        <f t="shared" si="14"/>
        <v>1</v>
      </c>
      <c r="B169" s="216" t="s">
        <v>735</v>
      </c>
      <c r="C169" s="203">
        <v>5</v>
      </c>
      <c r="D169" s="194" t="s">
        <v>569</v>
      </c>
      <c r="E169" s="194" t="s">
        <v>570</v>
      </c>
      <c r="F169" s="204"/>
    </row>
    <row r="170" spans="1:6" ht="17.100000000000001" customHeight="1" x14ac:dyDescent="0.2">
      <c r="A170" s="215">
        <f t="shared" si="14"/>
        <v>1</v>
      </c>
      <c r="B170" s="216" t="s">
        <v>736</v>
      </c>
      <c r="C170" s="203">
        <v>6</v>
      </c>
      <c r="D170" s="194" t="s">
        <v>571</v>
      </c>
      <c r="E170" s="194" t="s">
        <v>572</v>
      </c>
      <c r="F170" s="204"/>
    </row>
    <row r="171" spans="1:6" ht="17.100000000000001" customHeight="1" x14ac:dyDescent="0.2">
      <c r="A171" s="215">
        <f t="shared" si="14"/>
        <v>1</v>
      </c>
      <c r="B171" s="216" t="s">
        <v>737</v>
      </c>
      <c r="C171" s="203">
        <v>7</v>
      </c>
      <c r="D171" s="194" t="s">
        <v>573</v>
      </c>
      <c r="E171" s="194" t="s">
        <v>574</v>
      </c>
      <c r="F171" s="204"/>
    </row>
    <row r="172" spans="1:6" ht="17.100000000000001" customHeight="1" x14ac:dyDescent="0.2">
      <c r="A172" s="215">
        <f t="shared" si="14"/>
        <v>1</v>
      </c>
      <c r="B172" s="216" t="s">
        <v>738</v>
      </c>
      <c r="C172" s="203">
        <v>8</v>
      </c>
      <c r="D172" s="194" t="s">
        <v>575</v>
      </c>
      <c r="E172" s="194" t="s">
        <v>576</v>
      </c>
      <c r="F172" s="204"/>
    </row>
    <row r="173" spans="1:6" ht="17.100000000000001" customHeight="1" x14ac:dyDescent="0.2">
      <c r="A173" s="215">
        <f t="shared" si="14"/>
        <v>1</v>
      </c>
      <c r="B173" s="216" t="s">
        <v>739</v>
      </c>
      <c r="C173" s="203">
        <v>9</v>
      </c>
      <c r="D173" s="194" t="s">
        <v>577</v>
      </c>
      <c r="E173" s="194" t="s">
        <v>576</v>
      </c>
      <c r="F173" s="204"/>
    </row>
    <row r="174" spans="1:6" ht="15.6" customHeight="1" x14ac:dyDescent="0.2">
      <c r="A174" s="215">
        <f t="shared" si="14"/>
        <v>1</v>
      </c>
      <c r="B174" s="216" t="s">
        <v>740</v>
      </c>
      <c r="C174" s="203">
        <v>10</v>
      </c>
      <c r="D174" s="194" t="s">
        <v>578</v>
      </c>
      <c r="E174" s="194" t="s">
        <v>579</v>
      </c>
      <c r="F174" s="209"/>
    </row>
    <row r="175" spans="1:6" ht="15.6" customHeight="1" x14ac:dyDescent="0.2">
      <c r="A175" s="215">
        <f t="shared" si="14"/>
        <v>1</v>
      </c>
      <c r="B175" s="216" t="s">
        <v>741</v>
      </c>
      <c r="C175" s="203">
        <v>11</v>
      </c>
      <c r="D175" s="194" t="s">
        <v>580</v>
      </c>
      <c r="E175" s="194" t="s">
        <v>581</v>
      </c>
      <c r="F175" s="209"/>
    </row>
    <row r="176" spans="1:6" ht="15.6" customHeight="1" x14ac:dyDescent="0.2">
      <c r="A176" s="215">
        <f t="shared" si="14"/>
        <v>1</v>
      </c>
      <c r="B176" s="216" t="s">
        <v>742</v>
      </c>
      <c r="C176" s="203">
        <v>12</v>
      </c>
      <c r="D176" s="194" t="s">
        <v>582</v>
      </c>
      <c r="E176" s="194" t="s">
        <v>583</v>
      </c>
      <c r="F176" s="209"/>
    </row>
    <row r="177" spans="3:6" ht="15.6" customHeight="1" x14ac:dyDescent="0.2">
      <c r="C177" s="210"/>
      <c r="F177" s="204"/>
    </row>
    <row r="178" spans="3:6" ht="15.6" customHeight="1" x14ac:dyDescent="0.2">
      <c r="C178" s="210"/>
      <c r="F178" s="204"/>
    </row>
    <row r="179" spans="3:6" ht="15.6" customHeight="1" x14ac:dyDescent="0.2">
      <c r="C179" s="210"/>
      <c r="F179" s="204"/>
    </row>
    <row r="180" spans="3:6" ht="15.6" customHeight="1" x14ac:dyDescent="0.2">
      <c r="C180" s="210"/>
      <c r="F180" s="204"/>
    </row>
    <row r="181" spans="3:6" x14ac:dyDescent="0.2">
      <c r="C181" s="210"/>
      <c r="F181" s="197"/>
    </row>
    <row r="182" spans="3:6" x14ac:dyDescent="0.2">
      <c r="C182" s="210"/>
      <c r="F182" s="197"/>
    </row>
    <row r="183" spans="3:6" x14ac:dyDescent="0.2">
      <c r="C183" s="210"/>
      <c r="F183" s="197"/>
    </row>
    <row r="184" spans="3:6" x14ac:dyDescent="0.2">
      <c r="C184" s="210"/>
      <c r="F184" s="197"/>
    </row>
    <row r="185" spans="3:6" x14ac:dyDescent="0.2">
      <c r="C185" s="211"/>
      <c r="F185" s="197"/>
    </row>
    <row r="186" spans="3:6" x14ac:dyDescent="0.2">
      <c r="C186" s="211"/>
      <c r="F186" s="197"/>
    </row>
    <row r="187" spans="3:6" x14ac:dyDescent="0.2">
      <c r="C187" s="211"/>
      <c r="F187" s="197"/>
    </row>
    <row r="188" spans="3:6" x14ac:dyDescent="0.2">
      <c r="C188" s="211"/>
      <c r="F188" s="197"/>
    </row>
    <row r="189" spans="3:6" x14ac:dyDescent="0.2">
      <c r="C189" s="211"/>
      <c r="E189" s="212"/>
      <c r="F189" s="197"/>
    </row>
    <row r="190" spans="3:6" x14ac:dyDescent="0.2">
      <c r="C190" s="211"/>
      <c r="E190" s="212"/>
      <c r="F190" s="197"/>
    </row>
    <row r="191" spans="3:6" x14ac:dyDescent="0.2">
      <c r="C191" s="211"/>
      <c r="E191" s="212"/>
      <c r="F191" s="197"/>
    </row>
    <row r="192" spans="3:6" x14ac:dyDescent="0.2">
      <c r="C192" s="211"/>
      <c r="E192" s="212"/>
      <c r="F192" s="197"/>
    </row>
    <row r="193" spans="3:6" x14ac:dyDescent="0.2">
      <c r="C193" s="211"/>
      <c r="E193" s="212"/>
      <c r="F193" s="197"/>
    </row>
    <row r="194" spans="3:6" x14ac:dyDescent="0.2">
      <c r="C194" s="211"/>
      <c r="E194" s="212"/>
      <c r="F194" s="197"/>
    </row>
    <row r="195" spans="3:6" x14ac:dyDescent="0.2">
      <c r="C195" s="211"/>
      <c r="E195" s="212"/>
      <c r="F195" s="197"/>
    </row>
    <row r="196" spans="3:6" x14ac:dyDescent="0.2">
      <c r="C196" s="211"/>
      <c r="E196" s="212"/>
      <c r="F196" s="197"/>
    </row>
    <row r="197" spans="3:6" x14ac:dyDescent="0.2">
      <c r="C197" s="211"/>
      <c r="E197" s="212"/>
      <c r="F197" s="197"/>
    </row>
    <row r="198" spans="3:6" x14ac:dyDescent="0.2">
      <c r="C198" s="211"/>
      <c r="E198" s="212"/>
      <c r="F198" s="197"/>
    </row>
    <row r="199" spans="3:6" x14ac:dyDescent="0.2">
      <c r="C199" s="211"/>
      <c r="E199" s="212"/>
      <c r="F199" s="197"/>
    </row>
    <row r="200" spans="3:6" x14ac:dyDescent="0.2">
      <c r="C200" s="211"/>
      <c r="E200" s="212"/>
      <c r="F200" s="197"/>
    </row>
    <row r="201" spans="3:6" x14ac:dyDescent="0.2">
      <c r="C201" s="211"/>
      <c r="E201" s="212"/>
      <c r="F201" s="197"/>
    </row>
    <row r="202" spans="3:6" x14ac:dyDescent="0.2">
      <c r="C202" s="211"/>
      <c r="E202" s="212"/>
      <c r="F202" s="197"/>
    </row>
    <row r="203" spans="3:6" x14ac:dyDescent="0.2">
      <c r="C203" s="211"/>
      <c r="E203" s="212"/>
      <c r="F203" s="197"/>
    </row>
    <row r="204" spans="3:6" x14ac:dyDescent="0.2">
      <c r="C204" s="211"/>
      <c r="E204" s="212"/>
      <c r="F204" s="197"/>
    </row>
    <row r="205" spans="3:6" x14ac:dyDescent="0.2">
      <c r="C205" s="211"/>
      <c r="E205" s="212"/>
      <c r="F205" s="197"/>
    </row>
    <row r="206" spans="3:6" x14ac:dyDescent="0.2">
      <c r="C206" s="211"/>
      <c r="E206" s="212"/>
      <c r="F206" s="197"/>
    </row>
    <row r="207" spans="3:6" x14ac:dyDescent="0.2">
      <c r="C207" s="211"/>
      <c r="E207" s="212"/>
      <c r="F207" s="197"/>
    </row>
    <row r="208" spans="3:6" x14ac:dyDescent="0.2">
      <c r="C208" s="211"/>
      <c r="E208" s="212"/>
      <c r="F208" s="197"/>
    </row>
    <row r="209" spans="3:6" x14ac:dyDescent="0.2">
      <c r="C209" s="211"/>
      <c r="E209" s="212"/>
      <c r="F209" s="197"/>
    </row>
    <row r="210" spans="3:6" x14ac:dyDescent="0.2">
      <c r="C210" s="211"/>
      <c r="E210" s="212"/>
      <c r="F210" s="197"/>
    </row>
    <row r="211" spans="3:6" x14ac:dyDescent="0.2">
      <c r="C211" s="211"/>
      <c r="E211" s="212"/>
      <c r="F211" s="197"/>
    </row>
    <row r="212" spans="3:6" x14ac:dyDescent="0.2">
      <c r="C212" s="211"/>
      <c r="E212" s="212"/>
      <c r="F212" s="197"/>
    </row>
    <row r="213" spans="3:6" x14ac:dyDescent="0.2">
      <c r="C213" s="211"/>
      <c r="E213" s="212"/>
      <c r="F213" s="197"/>
    </row>
    <row r="214" spans="3:6" x14ac:dyDescent="0.2">
      <c r="C214" s="211"/>
      <c r="E214" s="212"/>
      <c r="F214" s="197"/>
    </row>
    <row r="215" spans="3:6" x14ac:dyDescent="0.2">
      <c r="C215" s="211"/>
      <c r="E215" s="212"/>
      <c r="F215" s="197"/>
    </row>
    <row r="216" spans="3:6" x14ac:dyDescent="0.2">
      <c r="C216" s="211"/>
      <c r="E216" s="212"/>
      <c r="F216" s="197"/>
    </row>
    <row r="217" spans="3:6" x14ac:dyDescent="0.2">
      <c r="C217" s="211"/>
      <c r="E217" s="212"/>
      <c r="F217" s="197"/>
    </row>
    <row r="218" spans="3:6" x14ac:dyDescent="0.2">
      <c r="C218" s="211"/>
      <c r="E218" s="212"/>
      <c r="F218" s="197"/>
    </row>
    <row r="219" spans="3:6" x14ac:dyDescent="0.2">
      <c r="C219" s="211"/>
      <c r="E219" s="212"/>
      <c r="F219" s="197"/>
    </row>
    <row r="220" spans="3:6" x14ac:dyDescent="0.2">
      <c r="C220" s="211"/>
      <c r="E220" s="212"/>
      <c r="F220" s="197"/>
    </row>
    <row r="221" spans="3:6" x14ac:dyDescent="0.2">
      <c r="C221" s="211"/>
      <c r="E221" s="212"/>
      <c r="F221" s="197"/>
    </row>
    <row r="222" spans="3:6" x14ac:dyDescent="0.2">
      <c r="C222" s="211"/>
      <c r="E222" s="212"/>
      <c r="F222" s="197"/>
    </row>
    <row r="223" spans="3:6" x14ac:dyDescent="0.2">
      <c r="C223" s="211"/>
      <c r="E223" s="212"/>
      <c r="F223" s="197"/>
    </row>
    <row r="224" spans="3:6" x14ac:dyDescent="0.2">
      <c r="C224" s="211"/>
      <c r="E224" s="212"/>
      <c r="F224" s="197"/>
    </row>
    <row r="225" spans="3:6" x14ac:dyDescent="0.2">
      <c r="C225" s="211"/>
      <c r="E225" s="212"/>
      <c r="F225" s="197"/>
    </row>
    <row r="226" spans="3:6" x14ac:dyDescent="0.2">
      <c r="C226" s="211"/>
      <c r="E226" s="212"/>
      <c r="F226" s="197"/>
    </row>
    <row r="227" spans="3:6" x14ac:dyDescent="0.2">
      <c r="C227" s="211"/>
      <c r="E227" s="212"/>
      <c r="F227" s="197"/>
    </row>
    <row r="228" spans="3:6" x14ac:dyDescent="0.2">
      <c r="C228" s="211"/>
      <c r="E228" s="212"/>
      <c r="F228" s="197"/>
    </row>
    <row r="229" spans="3:6" x14ac:dyDescent="0.2">
      <c r="C229" s="211"/>
      <c r="E229" s="212"/>
      <c r="F229" s="197"/>
    </row>
    <row r="230" spans="3:6" x14ac:dyDescent="0.2">
      <c r="C230" s="211"/>
      <c r="E230" s="212"/>
      <c r="F230" s="197"/>
    </row>
    <row r="231" spans="3:6" x14ac:dyDescent="0.2">
      <c r="C231" s="211"/>
      <c r="E231" s="212"/>
      <c r="F231" s="197"/>
    </row>
    <row r="232" spans="3:6" x14ac:dyDescent="0.2">
      <c r="C232" s="211"/>
      <c r="E232" s="212"/>
      <c r="F232" s="197"/>
    </row>
    <row r="233" spans="3:6" x14ac:dyDescent="0.2">
      <c r="C233" s="211"/>
      <c r="E233" s="212"/>
      <c r="F233" s="197"/>
    </row>
    <row r="234" spans="3:6" x14ac:dyDescent="0.2">
      <c r="C234" s="211"/>
      <c r="E234" s="212"/>
      <c r="F234" s="197"/>
    </row>
    <row r="235" spans="3:6" x14ac:dyDescent="0.2">
      <c r="C235" s="211"/>
      <c r="E235" s="212"/>
      <c r="F235" s="197"/>
    </row>
    <row r="236" spans="3:6" x14ac:dyDescent="0.2">
      <c r="C236" s="211"/>
      <c r="E236" s="212"/>
      <c r="F236" s="197"/>
    </row>
    <row r="237" spans="3:6" x14ac:dyDescent="0.2">
      <c r="C237" s="213"/>
      <c r="E237" s="212"/>
      <c r="F237" s="197"/>
    </row>
    <row r="238" spans="3:6" x14ac:dyDescent="0.2">
      <c r="C238" s="213"/>
      <c r="E238" s="212"/>
      <c r="F238" s="197"/>
    </row>
    <row r="239" spans="3:6" x14ac:dyDescent="0.2">
      <c r="C239" s="213"/>
      <c r="E239" s="212"/>
      <c r="F239" s="197"/>
    </row>
    <row r="240" spans="3:6" x14ac:dyDescent="0.2">
      <c r="C240" s="213"/>
      <c r="E240" s="212"/>
      <c r="F240" s="197"/>
    </row>
    <row r="241" spans="1:6" x14ac:dyDescent="0.2">
      <c r="C241" s="213"/>
      <c r="E241" s="212"/>
      <c r="F241" s="197"/>
    </row>
    <row r="242" spans="1:6" x14ac:dyDescent="0.2">
      <c r="C242" s="213"/>
      <c r="E242" s="212"/>
      <c r="F242" s="197"/>
    </row>
    <row r="243" spans="1:6" x14ac:dyDescent="0.2">
      <c r="C243" s="213"/>
      <c r="E243" s="212"/>
      <c r="F243" s="197"/>
    </row>
    <row r="244" spans="1:6" x14ac:dyDescent="0.2">
      <c r="C244" s="213"/>
      <c r="E244" s="212"/>
      <c r="F244" s="197"/>
    </row>
    <row r="245" spans="1:6" x14ac:dyDescent="0.2">
      <c r="C245" s="213"/>
      <c r="E245" s="212"/>
      <c r="F245" s="197"/>
    </row>
    <row r="246" spans="1:6" x14ac:dyDescent="0.2">
      <c r="C246" s="213"/>
      <c r="E246" s="212"/>
      <c r="F246" s="197"/>
    </row>
    <row r="247" spans="1:6" x14ac:dyDescent="0.2">
      <c r="C247" s="213"/>
      <c r="E247" s="212"/>
      <c r="F247" s="197"/>
    </row>
    <row r="248" spans="1:6" x14ac:dyDescent="0.2">
      <c r="C248" s="213"/>
      <c r="E248" s="212"/>
      <c r="F248" s="197"/>
    </row>
    <row r="249" spans="1:6" x14ac:dyDescent="0.2">
      <c r="C249" s="213"/>
      <c r="E249" s="212"/>
      <c r="F249" s="197"/>
    </row>
    <row r="250" spans="1:6" x14ac:dyDescent="0.2">
      <c r="C250" s="213"/>
      <c r="E250" s="212"/>
      <c r="F250" s="197"/>
    </row>
    <row r="251" spans="1:6" x14ac:dyDescent="0.2">
      <c r="A251" s="205"/>
      <c r="B251" s="205"/>
      <c r="C251" s="213"/>
      <c r="E251" s="212"/>
      <c r="F251" s="197"/>
    </row>
    <row r="252" spans="1:6" x14ac:dyDescent="0.2">
      <c r="A252" s="205"/>
      <c r="B252" s="205"/>
      <c r="C252" s="213"/>
      <c r="E252" s="212"/>
      <c r="F252" s="197"/>
    </row>
    <row r="253" spans="1:6" x14ac:dyDescent="0.2">
      <c r="A253" s="205"/>
      <c r="B253" s="205"/>
      <c r="C253" s="213"/>
      <c r="E253" s="212"/>
      <c r="F253" s="197"/>
    </row>
    <row r="254" spans="1:6" x14ac:dyDescent="0.2">
      <c r="A254" s="205"/>
      <c r="B254" s="205"/>
      <c r="C254" s="213"/>
      <c r="E254" s="212"/>
      <c r="F254" s="197"/>
    </row>
    <row r="255" spans="1:6" x14ac:dyDescent="0.2">
      <c r="A255" s="205"/>
      <c r="B255" s="205"/>
      <c r="C255" s="213"/>
      <c r="E255" s="212"/>
      <c r="F255" s="197"/>
    </row>
    <row r="256" spans="1:6" x14ac:dyDescent="0.2">
      <c r="A256" s="205"/>
      <c r="B256" s="205"/>
      <c r="C256" s="213"/>
      <c r="E256" s="212"/>
      <c r="F256" s="197"/>
    </row>
    <row r="257" spans="1:6" x14ac:dyDescent="0.2">
      <c r="A257" s="205"/>
      <c r="B257" s="205"/>
      <c r="C257" s="213"/>
      <c r="E257" s="212"/>
      <c r="F257" s="197"/>
    </row>
    <row r="258" spans="1:6" x14ac:dyDescent="0.2">
      <c r="A258" s="205"/>
      <c r="B258" s="205"/>
      <c r="C258" s="213"/>
      <c r="E258" s="212"/>
      <c r="F258" s="197"/>
    </row>
    <row r="259" spans="1:6" x14ac:dyDescent="0.2">
      <c r="A259" s="205"/>
      <c r="B259" s="205"/>
      <c r="C259" s="213"/>
      <c r="E259" s="212"/>
      <c r="F259" s="197"/>
    </row>
    <row r="260" spans="1:6" x14ac:dyDescent="0.2">
      <c r="A260" s="205"/>
      <c r="B260" s="205"/>
      <c r="C260" s="213"/>
      <c r="E260" s="212"/>
      <c r="F260" s="197"/>
    </row>
    <row r="261" spans="1:6" x14ac:dyDescent="0.2">
      <c r="A261" s="205"/>
      <c r="B261" s="205"/>
      <c r="C261" s="213"/>
      <c r="E261" s="212"/>
      <c r="F261" s="197"/>
    </row>
    <row r="262" spans="1:6" x14ac:dyDescent="0.2">
      <c r="A262" s="205"/>
      <c r="B262" s="205"/>
      <c r="C262" s="213"/>
      <c r="E262" s="212"/>
      <c r="F262" s="197"/>
    </row>
    <row r="263" spans="1:6" x14ac:dyDescent="0.2">
      <c r="A263" s="205"/>
      <c r="B263" s="205"/>
      <c r="C263" s="213"/>
      <c r="E263" s="212"/>
    </row>
    <row r="264" spans="1:6" x14ac:dyDescent="0.2">
      <c r="A264" s="205"/>
      <c r="B264" s="205"/>
      <c r="C264" s="213"/>
      <c r="E264" s="212"/>
    </row>
    <row r="265" spans="1:6" x14ac:dyDescent="0.2">
      <c r="A265" s="205"/>
      <c r="B265" s="205"/>
      <c r="C265" s="213"/>
      <c r="E265" s="212"/>
    </row>
    <row r="266" spans="1:6" x14ac:dyDescent="0.2">
      <c r="A266" s="205"/>
      <c r="B266" s="205"/>
      <c r="C266" s="213"/>
      <c r="E266" s="212"/>
    </row>
    <row r="267" spans="1:6" x14ac:dyDescent="0.2">
      <c r="A267" s="205"/>
      <c r="B267" s="205"/>
      <c r="C267" s="213"/>
      <c r="E267" s="212"/>
    </row>
    <row r="268" spans="1:6" x14ac:dyDescent="0.2">
      <c r="A268" s="205"/>
      <c r="B268" s="205"/>
      <c r="C268" s="213"/>
      <c r="E268" s="212"/>
    </row>
    <row r="269" spans="1:6" x14ac:dyDescent="0.2">
      <c r="A269" s="205"/>
      <c r="B269" s="205"/>
      <c r="C269" s="213"/>
      <c r="E269" s="212"/>
    </row>
    <row r="270" spans="1:6" x14ac:dyDescent="0.2">
      <c r="A270" s="205"/>
      <c r="B270" s="205"/>
      <c r="C270" s="213"/>
      <c r="E270" s="212"/>
    </row>
    <row r="271" spans="1:6" x14ac:dyDescent="0.2">
      <c r="A271" s="205"/>
      <c r="B271" s="205"/>
      <c r="C271" s="213"/>
      <c r="E271" s="212"/>
    </row>
    <row r="272" spans="1:6" x14ac:dyDescent="0.2">
      <c r="A272" s="205"/>
      <c r="B272" s="205"/>
      <c r="C272" s="213"/>
      <c r="E272" s="212"/>
    </row>
    <row r="273" spans="1:5" x14ac:dyDescent="0.2">
      <c r="A273" s="205"/>
      <c r="B273" s="205"/>
      <c r="C273" s="213"/>
      <c r="E273" s="212"/>
    </row>
    <row r="274" spans="1:5" x14ac:dyDescent="0.2">
      <c r="A274" s="205"/>
      <c r="B274" s="205"/>
      <c r="C274" s="213"/>
      <c r="E274" s="212"/>
    </row>
    <row r="275" spans="1:5" x14ac:dyDescent="0.2">
      <c r="A275" s="205"/>
      <c r="B275" s="205"/>
      <c r="C275" s="213"/>
      <c r="E275" s="212"/>
    </row>
    <row r="276" spans="1:5" x14ac:dyDescent="0.2">
      <c r="A276" s="205"/>
      <c r="B276" s="205"/>
      <c r="C276" s="213"/>
      <c r="E276" s="212"/>
    </row>
    <row r="277" spans="1:5" x14ac:dyDescent="0.2">
      <c r="A277" s="205"/>
      <c r="B277" s="205"/>
      <c r="C277" s="213"/>
      <c r="E277" s="212"/>
    </row>
    <row r="278" spans="1:5" x14ac:dyDescent="0.2">
      <c r="A278" s="205"/>
      <c r="B278" s="205"/>
      <c r="C278" s="213"/>
      <c r="E278" s="212"/>
    </row>
    <row r="279" spans="1:5" x14ac:dyDescent="0.2">
      <c r="A279" s="205"/>
      <c r="B279" s="205"/>
      <c r="C279" s="213"/>
      <c r="E279" s="212"/>
    </row>
    <row r="280" spans="1:5" x14ac:dyDescent="0.2">
      <c r="A280" s="205"/>
      <c r="B280" s="205"/>
      <c r="C280" s="213"/>
      <c r="E280" s="212"/>
    </row>
    <row r="281" spans="1:5" x14ac:dyDescent="0.2">
      <c r="A281" s="205"/>
      <c r="B281" s="205"/>
      <c r="C281" s="213"/>
      <c r="E281" s="212"/>
    </row>
    <row r="282" spans="1:5" x14ac:dyDescent="0.2">
      <c r="A282" s="205"/>
      <c r="B282" s="205"/>
      <c r="C282" s="213"/>
      <c r="E282" s="212"/>
    </row>
    <row r="283" spans="1:5" x14ac:dyDescent="0.2">
      <c r="A283" s="205"/>
      <c r="B283" s="205"/>
      <c r="C283" s="213"/>
      <c r="E283" s="212"/>
    </row>
    <row r="284" spans="1:5" x14ac:dyDescent="0.2">
      <c r="A284" s="205"/>
      <c r="B284" s="205"/>
      <c r="C284" s="213"/>
      <c r="E284" s="212"/>
    </row>
    <row r="285" spans="1:5" x14ac:dyDescent="0.2">
      <c r="A285" s="205"/>
      <c r="B285" s="205"/>
      <c r="C285" s="213"/>
      <c r="E285" s="212"/>
    </row>
    <row r="286" spans="1:5" x14ac:dyDescent="0.2">
      <c r="A286" s="205"/>
      <c r="B286" s="205"/>
      <c r="C286" s="213"/>
      <c r="E286" s="212"/>
    </row>
    <row r="287" spans="1:5" x14ac:dyDescent="0.2">
      <c r="A287" s="205"/>
      <c r="B287" s="205"/>
      <c r="C287" s="213"/>
      <c r="E287" s="212"/>
    </row>
    <row r="288" spans="1:5" x14ac:dyDescent="0.2">
      <c r="A288" s="205"/>
      <c r="B288" s="205"/>
      <c r="C288" s="213"/>
      <c r="E288" s="212"/>
    </row>
    <row r="289" spans="1:5" x14ac:dyDescent="0.2">
      <c r="A289" s="205"/>
      <c r="B289" s="205"/>
      <c r="C289" s="213"/>
      <c r="E289" s="212"/>
    </row>
    <row r="290" spans="1:5" x14ac:dyDescent="0.2">
      <c r="A290" s="205"/>
      <c r="B290" s="205"/>
      <c r="C290" s="213"/>
      <c r="E290" s="212"/>
    </row>
    <row r="291" spans="1:5" x14ac:dyDescent="0.2">
      <c r="A291" s="205"/>
      <c r="B291" s="205"/>
      <c r="C291" s="213"/>
      <c r="E291" s="212"/>
    </row>
    <row r="292" spans="1:5" x14ac:dyDescent="0.2">
      <c r="A292" s="205"/>
      <c r="B292" s="205"/>
      <c r="C292" s="213"/>
      <c r="E292" s="212"/>
    </row>
    <row r="293" spans="1:5" x14ac:dyDescent="0.2">
      <c r="A293" s="205"/>
      <c r="B293" s="205"/>
      <c r="C293" s="213"/>
      <c r="E293" s="212"/>
    </row>
    <row r="294" spans="1:5" x14ac:dyDescent="0.2">
      <c r="A294" s="205"/>
      <c r="B294" s="205"/>
      <c r="C294" s="213"/>
      <c r="E294" s="212"/>
    </row>
    <row r="295" spans="1:5" x14ac:dyDescent="0.2">
      <c r="A295" s="205"/>
      <c r="B295" s="205"/>
      <c r="C295" s="213"/>
      <c r="E295" s="212"/>
    </row>
    <row r="296" spans="1:5" x14ac:dyDescent="0.2">
      <c r="A296" s="205"/>
      <c r="B296" s="205"/>
      <c r="C296" s="213"/>
      <c r="E296" s="212"/>
    </row>
    <row r="297" spans="1:5" x14ac:dyDescent="0.2">
      <c r="A297" s="205"/>
      <c r="B297" s="205"/>
      <c r="C297" s="213"/>
      <c r="E297" s="212"/>
    </row>
    <row r="298" spans="1:5" x14ac:dyDescent="0.2">
      <c r="A298" s="205"/>
      <c r="B298" s="205"/>
      <c r="E298" s="212"/>
    </row>
    <row r="299" spans="1:5" x14ac:dyDescent="0.2">
      <c r="A299" s="205"/>
      <c r="B299" s="205"/>
      <c r="E299" s="212"/>
    </row>
    <row r="300" spans="1:5" x14ac:dyDescent="0.2">
      <c r="A300" s="205"/>
      <c r="B300" s="205"/>
      <c r="E300" s="212"/>
    </row>
    <row r="301" spans="1:5" x14ac:dyDescent="0.2">
      <c r="A301" s="205"/>
      <c r="B301" s="205"/>
      <c r="E301" s="212"/>
    </row>
    <row r="302" spans="1:5" x14ac:dyDescent="0.2">
      <c r="A302" s="205"/>
      <c r="B302" s="205"/>
    </row>
    <row r="303" spans="1:5" x14ac:dyDescent="0.2">
      <c r="A303" s="205"/>
      <c r="B303" s="205"/>
    </row>
    <row r="304" spans="1:5" x14ac:dyDescent="0.2">
      <c r="A304" s="205"/>
      <c r="B304" s="205"/>
    </row>
    <row r="305" spans="1:2" x14ac:dyDescent="0.2">
      <c r="A305" s="205"/>
      <c r="B305" s="205"/>
    </row>
  </sheetData>
  <mergeCells count="2">
    <mergeCell ref="C1:F2"/>
    <mergeCell ref="D3:F3"/>
  </mergeCells>
  <phoneticPr fontId="3"/>
  <printOptions horizontalCentered="1"/>
  <pageMargins left="0.31496062992125984" right="0.31496062992125984" top="0.39370078740157483" bottom="0.19685039370078741" header="0" footer="0"/>
  <pageSetup paperSize="9" scale="82" fitToHeight="0" orientation="portrait" r:id="rId1"/>
  <rowBreaks count="1" manualBreakCount="1">
    <brk id="114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G85"/>
  <sheetViews>
    <sheetView view="pageBreakPreview" zoomScaleNormal="100" zoomScaleSheetLayoutView="100" workbookViewId="0">
      <selection sqref="A1:L1"/>
    </sheetView>
  </sheetViews>
  <sheetFormatPr defaultRowHeight="13.2" x14ac:dyDescent="0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21.9" customHeight="1" x14ac:dyDescent="0.2">
      <c r="A1" s="360" t="str">
        <f>U12選手権組合せ!I2</f>
        <v>■第1日　2月5日  一次リーグ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N1" s="361" t="s">
        <v>151</v>
      </c>
      <c r="O1" s="361"/>
      <c r="P1" s="361"/>
      <c r="Q1" s="361"/>
      <c r="R1" s="361"/>
      <c r="T1" s="353" t="s">
        <v>150</v>
      </c>
      <c r="U1" s="353"/>
      <c r="V1" s="353"/>
      <c r="W1" s="353"/>
      <c r="X1" s="354" t="str">
        <f>U12選手権組合せ!AN99</f>
        <v>石井緑地サッカー場No6</v>
      </c>
      <c r="Y1" s="354"/>
      <c r="Z1" s="354"/>
      <c r="AA1" s="354"/>
      <c r="AB1" s="354"/>
      <c r="AC1" s="354"/>
      <c r="AD1" s="354"/>
      <c r="AE1" s="354"/>
      <c r="AF1" s="354"/>
      <c r="AG1" s="354"/>
    </row>
    <row r="2" spans="1:33" ht="20.100000000000001" customHeight="1" x14ac:dyDescent="0.2">
      <c r="A2" s="112"/>
      <c r="B2" s="112"/>
      <c r="C2" s="112"/>
      <c r="D2" s="112"/>
      <c r="E2" s="112"/>
      <c r="F2" s="112"/>
      <c r="G2" s="112"/>
      <c r="H2" s="14"/>
      <c r="I2" s="110"/>
      <c r="J2" s="110"/>
      <c r="K2" s="110"/>
      <c r="L2" s="110"/>
      <c r="N2" s="110"/>
      <c r="O2" s="110"/>
      <c r="P2" s="110"/>
      <c r="Q2" s="110"/>
      <c r="R2" s="110"/>
      <c r="T2" s="94"/>
      <c r="U2" s="94"/>
      <c r="V2" s="94"/>
      <c r="W2" s="94"/>
      <c r="X2" s="111"/>
      <c r="Y2" s="111"/>
      <c r="AA2" s="20"/>
      <c r="AB2" s="104"/>
      <c r="AC2" s="104"/>
      <c r="AD2" s="104"/>
      <c r="AE2" s="104"/>
      <c r="AF2" s="104"/>
      <c r="AG2" s="104"/>
    </row>
    <row r="3" spans="1:33" ht="20.100000000000001" customHeight="1" x14ac:dyDescent="0.2">
      <c r="F3" s="27"/>
      <c r="J3" s="358" t="s">
        <v>152</v>
      </c>
      <c r="K3" s="358"/>
      <c r="W3" s="358" t="s">
        <v>153</v>
      </c>
      <c r="X3" s="358"/>
      <c r="Z3" s="20"/>
      <c r="AA3" s="20"/>
      <c r="AB3" s="104"/>
      <c r="AC3" s="104"/>
      <c r="AD3" s="104"/>
      <c r="AE3" s="104"/>
      <c r="AF3" s="104"/>
      <c r="AG3" s="104"/>
    </row>
    <row r="4" spans="1:33" ht="20.100000000000001" customHeight="1" thickBot="1" x14ac:dyDescent="0.25">
      <c r="G4" s="2"/>
      <c r="H4" s="2"/>
      <c r="I4" s="2"/>
      <c r="J4" s="247"/>
      <c r="K4" s="2"/>
      <c r="L4" s="2"/>
      <c r="M4" s="2"/>
      <c r="N4" s="2"/>
      <c r="O4" s="246"/>
      <c r="P4" s="246"/>
      <c r="Q4" s="246"/>
      <c r="R4" s="246"/>
      <c r="S4" s="246"/>
      <c r="T4" s="2"/>
      <c r="U4" s="2"/>
      <c r="V4" s="2"/>
      <c r="W4" s="247"/>
      <c r="X4" s="19"/>
      <c r="Y4" s="2"/>
      <c r="Z4" s="20"/>
      <c r="AA4" s="20"/>
      <c r="AB4" s="104"/>
      <c r="AC4" s="104"/>
      <c r="AD4" s="104"/>
      <c r="AE4" s="104"/>
      <c r="AF4" s="104"/>
      <c r="AG4" s="104"/>
    </row>
    <row r="5" spans="1:33" ht="20.100000000000001" customHeight="1" thickTop="1" x14ac:dyDescent="0.2">
      <c r="F5" s="4"/>
      <c r="H5" s="5"/>
      <c r="J5" s="267"/>
      <c r="K5" s="5"/>
      <c r="N5" s="4"/>
      <c r="S5" s="4"/>
      <c r="V5" s="5"/>
      <c r="W5" s="6"/>
      <c r="X5" s="264"/>
      <c r="Y5" s="265"/>
      <c r="Z5" s="265"/>
      <c r="AA5" s="266"/>
      <c r="AB5" s="17"/>
    </row>
    <row r="6" spans="1:33" ht="20.100000000000001" customHeight="1" x14ac:dyDescent="0.2">
      <c r="B6" s="359"/>
      <c r="C6" s="359"/>
      <c r="D6" s="7"/>
      <c r="E6" s="7"/>
      <c r="F6" s="344">
        <v>1</v>
      </c>
      <c r="G6" s="344"/>
      <c r="H6" s="11"/>
      <c r="I6" s="11"/>
      <c r="J6" s="344">
        <v>2</v>
      </c>
      <c r="K6" s="344"/>
      <c r="L6" s="11"/>
      <c r="M6" s="11"/>
      <c r="N6" s="344">
        <v>3</v>
      </c>
      <c r="O6" s="344"/>
      <c r="P6" s="26"/>
      <c r="Q6" s="11"/>
      <c r="R6" s="11"/>
      <c r="S6" s="344">
        <v>4</v>
      </c>
      <c r="T6" s="344"/>
      <c r="U6" s="11"/>
      <c r="V6" s="11"/>
      <c r="W6" s="344">
        <v>5</v>
      </c>
      <c r="X6" s="344"/>
      <c r="Y6" s="11"/>
      <c r="Z6" s="11"/>
      <c r="AA6" s="344">
        <v>6</v>
      </c>
      <c r="AB6" s="344"/>
      <c r="AC6" s="7"/>
      <c r="AD6" s="7"/>
      <c r="AE6" s="362"/>
      <c r="AF6" s="363"/>
    </row>
    <row r="7" spans="1:33" ht="20.100000000000001" customHeight="1" x14ac:dyDescent="0.2">
      <c r="B7" s="356"/>
      <c r="C7" s="356"/>
      <c r="D7" s="8"/>
      <c r="E7" s="8"/>
      <c r="F7" s="349" t="str">
        <f>U12選手権組合せ!AL104</f>
        <v>ＦＣカンピオーネ</v>
      </c>
      <c r="G7" s="349"/>
      <c r="H7" s="8"/>
      <c r="I7" s="8"/>
      <c r="J7" s="364" t="str">
        <f>U12選手権組合せ!AL103</f>
        <v>ヴェルフェ矢板Ｕ－１２・ｆｌｅｕｒ</v>
      </c>
      <c r="K7" s="364"/>
      <c r="L7" s="8"/>
      <c r="M7" s="8"/>
      <c r="N7" s="438" t="str">
        <f>U12選手権組合せ!AL102</f>
        <v>ＳＡＫＵＲＡ　ＦＯＯＴＢＡＬＬ　ＣＬＵＢ　Ｊｒ</v>
      </c>
      <c r="O7" s="438"/>
      <c r="P7" s="9"/>
      <c r="Q7" s="8"/>
      <c r="R7" s="8"/>
      <c r="S7" s="440" t="str">
        <f>U12選手権組合せ!AL101</f>
        <v>ＫＯＨＡＲＵ　ＰＲＯＵＤ　ピンク</v>
      </c>
      <c r="T7" s="440"/>
      <c r="U7" s="8"/>
      <c r="V7" s="8"/>
      <c r="W7" s="350" t="str">
        <f>U12選手権組合せ!AL100</f>
        <v>本郷北フットボールクラブ</v>
      </c>
      <c r="X7" s="350"/>
      <c r="Y7" s="8"/>
      <c r="Z7" s="8"/>
      <c r="AA7" s="357" t="str">
        <f>U12選手権組合せ!AL99</f>
        <v>大谷北ＦＣフォルテ</v>
      </c>
      <c r="AB7" s="357"/>
      <c r="AC7" s="8"/>
      <c r="AD7" s="8"/>
      <c r="AE7" s="365"/>
      <c r="AF7" s="366"/>
    </row>
    <row r="8" spans="1:33" ht="20.100000000000001" customHeight="1" x14ac:dyDescent="0.2">
      <c r="B8" s="356"/>
      <c r="C8" s="356"/>
      <c r="D8" s="8"/>
      <c r="E8" s="8"/>
      <c r="F8" s="349"/>
      <c r="G8" s="349"/>
      <c r="H8" s="8"/>
      <c r="I8" s="8"/>
      <c r="J8" s="364"/>
      <c r="K8" s="364"/>
      <c r="L8" s="8"/>
      <c r="M8" s="8"/>
      <c r="N8" s="438"/>
      <c r="O8" s="438"/>
      <c r="P8" s="9"/>
      <c r="Q8" s="8"/>
      <c r="R8" s="8"/>
      <c r="S8" s="440"/>
      <c r="T8" s="440"/>
      <c r="U8" s="8"/>
      <c r="V8" s="8"/>
      <c r="W8" s="350"/>
      <c r="X8" s="350"/>
      <c r="Y8" s="8"/>
      <c r="Z8" s="8"/>
      <c r="AA8" s="357"/>
      <c r="AB8" s="357"/>
      <c r="AC8" s="8"/>
      <c r="AD8" s="8"/>
      <c r="AE8" s="365"/>
      <c r="AF8" s="366"/>
    </row>
    <row r="9" spans="1:33" ht="20.100000000000001" customHeight="1" x14ac:dyDescent="0.2">
      <c r="B9" s="356"/>
      <c r="C9" s="356"/>
      <c r="D9" s="8"/>
      <c r="E9" s="8"/>
      <c r="F9" s="349"/>
      <c r="G9" s="349"/>
      <c r="H9" s="8"/>
      <c r="I9" s="8"/>
      <c r="J9" s="364"/>
      <c r="K9" s="364"/>
      <c r="L9" s="8"/>
      <c r="M9" s="8"/>
      <c r="N9" s="438"/>
      <c r="O9" s="438"/>
      <c r="P9" s="9"/>
      <c r="Q9" s="8"/>
      <c r="R9" s="8"/>
      <c r="S9" s="440"/>
      <c r="T9" s="440"/>
      <c r="U9" s="8"/>
      <c r="V9" s="8"/>
      <c r="W9" s="350"/>
      <c r="X9" s="350"/>
      <c r="Y9" s="8"/>
      <c r="Z9" s="8"/>
      <c r="AA9" s="357"/>
      <c r="AB9" s="357"/>
      <c r="AC9" s="8"/>
      <c r="AD9" s="8"/>
      <c r="AE9" s="365"/>
      <c r="AF9" s="366"/>
    </row>
    <row r="10" spans="1:33" ht="20.100000000000001" customHeight="1" x14ac:dyDescent="0.2">
      <c r="B10" s="356"/>
      <c r="C10" s="356"/>
      <c r="D10" s="8"/>
      <c r="E10" s="8"/>
      <c r="F10" s="349"/>
      <c r="G10" s="349"/>
      <c r="H10" s="8"/>
      <c r="I10" s="8"/>
      <c r="J10" s="364"/>
      <c r="K10" s="364"/>
      <c r="L10" s="8"/>
      <c r="M10" s="8"/>
      <c r="N10" s="438"/>
      <c r="O10" s="438"/>
      <c r="P10" s="9"/>
      <c r="Q10" s="8"/>
      <c r="R10" s="8"/>
      <c r="S10" s="440"/>
      <c r="T10" s="440"/>
      <c r="U10" s="8"/>
      <c r="V10" s="8"/>
      <c r="W10" s="350"/>
      <c r="X10" s="350"/>
      <c r="Y10" s="8"/>
      <c r="Z10" s="8"/>
      <c r="AA10" s="357"/>
      <c r="AB10" s="357"/>
      <c r="AC10" s="8"/>
      <c r="AD10" s="8"/>
      <c r="AE10" s="365"/>
      <c r="AF10" s="366"/>
    </row>
    <row r="11" spans="1:33" ht="20.100000000000001" customHeight="1" x14ac:dyDescent="0.2">
      <c r="B11" s="356"/>
      <c r="C11" s="356"/>
      <c r="D11" s="8"/>
      <c r="E11" s="8"/>
      <c r="F11" s="349"/>
      <c r="G11" s="349"/>
      <c r="H11" s="8"/>
      <c r="I11" s="8"/>
      <c r="J11" s="364"/>
      <c r="K11" s="364"/>
      <c r="L11" s="8"/>
      <c r="M11" s="8"/>
      <c r="N11" s="438"/>
      <c r="O11" s="438"/>
      <c r="P11" s="9"/>
      <c r="Q11" s="8"/>
      <c r="R11" s="8"/>
      <c r="S11" s="440"/>
      <c r="T11" s="440"/>
      <c r="U11" s="8"/>
      <c r="V11" s="8"/>
      <c r="W11" s="350"/>
      <c r="X11" s="350"/>
      <c r="Y11" s="8"/>
      <c r="Z11" s="8"/>
      <c r="AA11" s="357"/>
      <c r="AB11" s="357"/>
      <c r="AC11" s="8"/>
      <c r="AD11" s="8"/>
      <c r="AE11" s="365"/>
      <c r="AF11" s="366"/>
    </row>
    <row r="12" spans="1:33" ht="20.100000000000001" customHeight="1" x14ac:dyDescent="0.2">
      <c r="B12" s="356"/>
      <c r="C12" s="356"/>
      <c r="D12" s="8"/>
      <c r="E12" s="8"/>
      <c r="F12" s="349"/>
      <c r="G12" s="349"/>
      <c r="H12" s="8"/>
      <c r="I12" s="8"/>
      <c r="J12" s="364"/>
      <c r="K12" s="364"/>
      <c r="L12" s="8"/>
      <c r="M12" s="8"/>
      <c r="N12" s="438"/>
      <c r="O12" s="438"/>
      <c r="P12" s="9"/>
      <c r="Q12" s="8"/>
      <c r="R12" s="8"/>
      <c r="S12" s="440"/>
      <c r="T12" s="440"/>
      <c r="U12" s="8"/>
      <c r="V12" s="8"/>
      <c r="W12" s="350"/>
      <c r="X12" s="350"/>
      <c r="Y12" s="8"/>
      <c r="Z12" s="8"/>
      <c r="AA12" s="357"/>
      <c r="AB12" s="357"/>
      <c r="AC12" s="8"/>
      <c r="AD12" s="8"/>
      <c r="AE12" s="365"/>
      <c r="AF12" s="366"/>
    </row>
    <row r="13" spans="1:33" ht="20.100000000000001" customHeight="1" x14ac:dyDescent="0.2">
      <c r="B13" s="356"/>
      <c r="C13" s="356"/>
      <c r="D13" s="9"/>
      <c r="E13" s="9"/>
      <c r="F13" s="349"/>
      <c r="G13" s="349"/>
      <c r="H13" s="9"/>
      <c r="I13" s="9"/>
      <c r="J13" s="364"/>
      <c r="K13" s="364"/>
      <c r="L13" s="9"/>
      <c r="M13" s="9"/>
      <c r="N13" s="438"/>
      <c r="O13" s="438"/>
      <c r="P13" s="9"/>
      <c r="Q13" s="9"/>
      <c r="R13" s="9"/>
      <c r="S13" s="440"/>
      <c r="T13" s="440"/>
      <c r="U13" s="9"/>
      <c r="V13" s="9"/>
      <c r="W13" s="350"/>
      <c r="X13" s="350"/>
      <c r="Y13" s="9"/>
      <c r="Z13" s="9"/>
      <c r="AA13" s="357"/>
      <c r="AB13" s="357"/>
      <c r="AC13" s="9"/>
      <c r="AD13" s="9"/>
      <c r="AE13" s="365"/>
      <c r="AF13" s="366"/>
    </row>
    <row r="14" spans="1:33" ht="20.100000000000001" customHeight="1" x14ac:dyDescent="0.2">
      <c r="B14" s="356"/>
      <c r="C14" s="356"/>
      <c r="D14" s="9"/>
      <c r="E14" s="9"/>
      <c r="F14" s="349"/>
      <c r="G14" s="349"/>
      <c r="H14" s="9"/>
      <c r="I14" s="9"/>
      <c r="J14" s="364"/>
      <c r="K14" s="364"/>
      <c r="L14" s="9"/>
      <c r="M14" s="9"/>
      <c r="N14" s="438"/>
      <c r="O14" s="438"/>
      <c r="P14" s="9"/>
      <c r="Q14" s="9"/>
      <c r="R14" s="9"/>
      <c r="S14" s="440"/>
      <c r="T14" s="440"/>
      <c r="U14" s="9"/>
      <c r="V14" s="9"/>
      <c r="W14" s="350"/>
      <c r="X14" s="350"/>
      <c r="Y14" s="9"/>
      <c r="Z14" s="9"/>
      <c r="AA14" s="357"/>
      <c r="AB14" s="357"/>
      <c r="AC14" s="9"/>
      <c r="AD14" s="9"/>
      <c r="AE14" s="365"/>
      <c r="AF14" s="366"/>
    </row>
    <row r="15" spans="1:33" ht="20.100000000000001" customHeight="1" x14ac:dyDescent="0.2">
      <c r="C15" s="93"/>
      <c r="D15" s="93"/>
      <c r="G15" s="93"/>
      <c r="H15" s="93"/>
      <c r="K15" s="93"/>
      <c r="L15" s="93"/>
      <c r="O15" s="93"/>
      <c r="P15" s="93"/>
      <c r="T15" s="93"/>
      <c r="U15" s="93"/>
      <c r="X15" s="93"/>
      <c r="Y15" s="93"/>
      <c r="AB15" s="114" t="s">
        <v>95</v>
      </c>
      <c r="AC15" s="18" t="s">
        <v>14</v>
      </c>
      <c r="AD15" s="18" t="s">
        <v>15</v>
      </c>
      <c r="AE15" s="18" t="s">
        <v>15</v>
      </c>
      <c r="AF15" s="18" t="s">
        <v>13</v>
      </c>
      <c r="AG15" s="107" t="s">
        <v>96</v>
      </c>
    </row>
    <row r="16" spans="1:33" ht="20.100000000000001" customHeight="1" x14ac:dyDescent="0.2">
      <c r="A16" s="7"/>
      <c r="B16" s="341" t="s">
        <v>4</v>
      </c>
      <c r="C16" s="368">
        <v>0.39583333333333331</v>
      </c>
      <c r="D16" s="368"/>
      <c r="E16" s="368"/>
      <c r="G16" s="369" t="str">
        <f>F7</f>
        <v>ＦＣカンピオーネ</v>
      </c>
      <c r="H16" s="369"/>
      <c r="I16" s="369"/>
      <c r="J16" s="369"/>
      <c r="K16" s="369"/>
      <c r="L16" s="369"/>
      <c r="M16" s="369"/>
      <c r="N16" s="370">
        <f>P16+P17</f>
        <v>0</v>
      </c>
      <c r="O16" s="371" t="s">
        <v>9</v>
      </c>
      <c r="P16" s="234">
        <v>0</v>
      </c>
      <c r="Q16" s="236" t="s">
        <v>26</v>
      </c>
      <c r="R16" s="234">
        <v>6</v>
      </c>
      <c r="S16" s="371" t="s">
        <v>10</v>
      </c>
      <c r="T16" s="370">
        <f>R16+R17</f>
        <v>8</v>
      </c>
      <c r="U16" s="419" t="str">
        <f>J7</f>
        <v>ヴェルフェ矢板Ｕ－１２・ｆｌｅｕｒ</v>
      </c>
      <c r="V16" s="419"/>
      <c r="W16" s="419"/>
      <c r="X16" s="419"/>
      <c r="Y16" s="419"/>
      <c r="Z16" s="419"/>
      <c r="AA16" s="419"/>
      <c r="AB16" s="347" t="s">
        <v>95</v>
      </c>
      <c r="AC16" s="367" t="s">
        <v>89</v>
      </c>
      <c r="AD16" s="367" t="s">
        <v>90</v>
      </c>
      <c r="AE16" s="367" t="s">
        <v>91</v>
      </c>
      <c r="AF16" s="367">
        <v>6</v>
      </c>
      <c r="AG16" s="340" t="s">
        <v>96</v>
      </c>
    </row>
    <row r="17" spans="1:33" ht="20.100000000000001" customHeight="1" x14ac:dyDescent="0.2">
      <c r="A17" s="7"/>
      <c r="B17" s="341"/>
      <c r="C17" s="368"/>
      <c r="D17" s="368"/>
      <c r="E17" s="368"/>
      <c r="G17" s="369"/>
      <c r="H17" s="369"/>
      <c r="I17" s="369"/>
      <c r="J17" s="369"/>
      <c r="K17" s="369"/>
      <c r="L17" s="369"/>
      <c r="M17" s="369"/>
      <c r="N17" s="370"/>
      <c r="O17" s="371"/>
      <c r="P17" s="234">
        <v>0</v>
      </c>
      <c r="Q17" s="236" t="s">
        <v>26</v>
      </c>
      <c r="R17" s="234">
        <v>2</v>
      </c>
      <c r="S17" s="371"/>
      <c r="T17" s="370"/>
      <c r="U17" s="419"/>
      <c r="V17" s="419"/>
      <c r="W17" s="419"/>
      <c r="X17" s="419"/>
      <c r="Y17" s="419"/>
      <c r="Z17" s="419"/>
      <c r="AA17" s="419"/>
      <c r="AB17" s="347"/>
      <c r="AC17" s="367"/>
      <c r="AD17" s="367"/>
      <c r="AE17" s="367"/>
      <c r="AF17" s="367"/>
      <c r="AG17" s="340"/>
    </row>
    <row r="18" spans="1:33" ht="20.100000000000001" customHeight="1" x14ac:dyDescent="0.2">
      <c r="C18" s="16"/>
      <c r="D18" s="16"/>
      <c r="E18" s="15"/>
      <c r="G18" s="32"/>
      <c r="H18" s="32"/>
      <c r="I18" s="10"/>
      <c r="J18" s="10"/>
      <c r="K18" s="32"/>
      <c r="L18" s="32"/>
      <c r="M18" s="10"/>
      <c r="N18" s="248"/>
      <c r="O18" s="234"/>
      <c r="P18" s="234"/>
      <c r="Q18" s="248"/>
      <c r="R18" s="248"/>
      <c r="S18" s="248"/>
      <c r="T18" s="234"/>
      <c r="U18" s="32"/>
      <c r="V18" s="10"/>
      <c r="W18" s="10"/>
      <c r="X18" s="32"/>
      <c r="Y18" s="32"/>
      <c r="Z18" s="10"/>
      <c r="AA18" s="10"/>
      <c r="AB18" s="105"/>
      <c r="AC18" s="24"/>
      <c r="AD18" s="24"/>
      <c r="AE18" s="25"/>
      <c r="AF18" s="25"/>
      <c r="AG18" s="97"/>
    </row>
    <row r="19" spans="1:33" ht="20.100000000000001" customHeight="1" x14ac:dyDescent="0.2">
      <c r="A19" s="7"/>
      <c r="B19" s="341" t="s">
        <v>5</v>
      </c>
      <c r="C19" s="368">
        <v>0.4236111111111111</v>
      </c>
      <c r="D19" s="368"/>
      <c r="E19" s="368"/>
      <c r="G19" s="437" t="str">
        <f>S7</f>
        <v>ＫＯＨＡＲＵ　ＰＲＯＵＤ　ピンク</v>
      </c>
      <c r="H19" s="437"/>
      <c r="I19" s="437"/>
      <c r="J19" s="437"/>
      <c r="K19" s="437"/>
      <c r="L19" s="437"/>
      <c r="M19" s="437"/>
      <c r="N19" s="370">
        <f>P19+P20</f>
        <v>0</v>
      </c>
      <c r="O19" s="371" t="s">
        <v>9</v>
      </c>
      <c r="P19" s="234">
        <v>0</v>
      </c>
      <c r="Q19" s="236" t="s">
        <v>26</v>
      </c>
      <c r="R19" s="234">
        <v>1</v>
      </c>
      <c r="S19" s="371" t="s">
        <v>10</v>
      </c>
      <c r="T19" s="370">
        <f>R19+R20</f>
        <v>2</v>
      </c>
      <c r="U19" s="372" t="str">
        <f>W7</f>
        <v>本郷北フットボールクラブ</v>
      </c>
      <c r="V19" s="372"/>
      <c r="W19" s="372"/>
      <c r="X19" s="372"/>
      <c r="Y19" s="372"/>
      <c r="Z19" s="372"/>
      <c r="AA19" s="372"/>
      <c r="AB19" s="347" t="s">
        <v>95</v>
      </c>
      <c r="AC19" s="367" t="s">
        <v>92</v>
      </c>
      <c r="AD19" s="367" t="s">
        <v>93</v>
      </c>
      <c r="AE19" s="367" t="s">
        <v>94</v>
      </c>
      <c r="AF19" s="367">
        <v>3</v>
      </c>
      <c r="AG19" s="340" t="s">
        <v>96</v>
      </c>
    </row>
    <row r="20" spans="1:33" ht="20.100000000000001" customHeight="1" x14ac:dyDescent="0.2">
      <c r="A20" s="7"/>
      <c r="B20" s="341"/>
      <c r="C20" s="368"/>
      <c r="D20" s="368"/>
      <c r="E20" s="368"/>
      <c r="G20" s="437"/>
      <c r="H20" s="437"/>
      <c r="I20" s="437"/>
      <c r="J20" s="437"/>
      <c r="K20" s="437"/>
      <c r="L20" s="437"/>
      <c r="M20" s="437"/>
      <c r="N20" s="370"/>
      <c r="O20" s="371"/>
      <c r="P20" s="234">
        <v>0</v>
      </c>
      <c r="Q20" s="236" t="s">
        <v>26</v>
      </c>
      <c r="R20" s="234">
        <v>1</v>
      </c>
      <c r="S20" s="371"/>
      <c r="T20" s="370"/>
      <c r="U20" s="372"/>
      <c r="V20" s="372"/>
      <c r="W20" s="372"/>
      <c r="X20" s="372"/>
      <c r="Y20" s="372"/>
      <c r="Z20" s="372"/>
      <c r="AA20" s="372"/>
      <c r="AB20" s="347"/>
      <c r="AC20" s="367"/>
      <c r="AD20" s="367"/>
      <c r="AE20" s="367"/>
      <c r="AF20" s="367"/>
      <c r="AG20" s="340"/>
    </row>
    <row r="21" spans="1:33" ht="20.100000000000001" customHeight="1" x14ac:dyDescent="0.2">
      <c r="A21" s="7"/>
      <c r="C21" s="16"/>
      <c r="D21" s="16"/>
      <c r="E21" s="15"/>
      <c r="G21" s="32"/>
      <c r="H21" s="32"/>
      <c r="I21" s="10"/>
      <c r="J21" s="10"/>
      <c r="K21" s="32"/>
      <c r="L21" s="32"/>
      <c r="M21" s="10"/>
      <c r="N21" s="248"/>
      <c r="O21" s="234"/>
      <c r="P21" s="234"/>
      <c r="Q21" s="248"/>
      <c r="R21" s="248"/>
      <c r="S21" s="248"/>
      <c r="T21" s="234"/>
      <c r="U21" s="32"/>
      <c r="V21" s="10"/>
      <c r="W21" s="10"/>
      <c r="X21" s="32"/>
      <c r="Y21" s="32"/>
      <c r="Z21" s="10"/>
      <c r="AA21" s="10"/>
      <c r="AB21" s="105"/>
      <c r="AC21" s="24"/>
      <c r="AD21" s="24"/>
      <c r="AE21" s="25"/>
      <c r="AF21" s="25"/>
      <c r="AG21" s="97"/>
    </row>
    <row r="22" spans="1:33" ht="20.100000000000001" customHeight="1" x14ac:dyDescent="0.2">
      <c r="A22" s="7"/>
      <c r="B22" s="341" t="s">
        <v>6</v>
      </c>
      <c r="C22" s="368">
        <v>0.4513888888888889</v>
      </c>
      <c r="D22" s="368"/>
      <c r="E22" s="368"/>
      <c r="G22" s="369" t="str">
        <f>F7</f>
        <v>ＦＣカンピオーネ</v>
      </c>
      <c r="H22" s="369"/>
      <c r="I22" s="369"/>
      <c r="J22" s="369"/>
      <c r="K22" s="369"/>
      <c r="L22" s="369"/>
      <c r="M22" s="369"/>
      <c r="N22" s="370">
        <f>P22+P23</f>
        <v>0</v>
      </c>
      <c r="O22" s="371" t="s">
        <v>9</v>
      </c>
      <c r="P22" s="234">
        <v>0</v>
      </c>
      <c r="Q22" s="236" t="s">
        <v>26</v>
      </c>
      <c r="R22" s="234">
        <v>3</v>
      </c>
      <c r="S22" s="371" t="s">
        <v>10</v>
      </c>
      <c r="T22" s="370">
        <f>R22+R23</f>
        <v>6</v>
      </c>
      <c r="U22" s="372" t="str">
        <f>N7</f>
        <v>ＳＡＫＵＲＡ　ＦＯＯＴＢＡＬＬ　ＣＬＵＢ　Ｊｒ</v>
      </c>
      <c r="V22" s="372"/>
      <c r="W22" s="372"/>
      <c r="X22" s="372"/>
      <c r="Y22" s="372"/>
      <c r="Z22" s="372"/>
      <c r="AA22" s="372"/>
      <c r="AB22" s="347" t="s">
        <v>95</v>
      </c>
      <c r="AC22" s="367" t="s">
        <v>91</v>
      </c>
      <c r="AD22" s="367" t="s">
        <v>89</v>
      </c>
      <c r="AE22" s="367" t="s">
        <v>90</v>
      </c>
      <c r="AF22" s="367">
        <v>5</v>
      </c>
      <c r="AG22" s="340" t="s">
        <v>96</v>
      </c>
    </row>
    <row r="23" spans="1:33" ht="20.100000000000001" customHeight="1" x14ac:dyDescent="0.2">
      <c r="A23" s="7"/>
      <c r="B23" s="341"/>
      <c r="C23" s="368"/>
      <c r="D23" s="368"/>
      <c r="E23" s="368"/>
      <c r="G23" s="369"/>
      <c r="H23" s="369"/>
      <c r="I23" s="369"/>
      <c r="J23" s="369"/>
      <c r="K23" s="369"/>
      <c r="L23" s="369"/>
      <c r="M23" s="369"/>
      <c r="N23" s="370"/>
      <c r="O23" s="371"/>
      <c r="P23" s="234">
        <v>0</v>
      </c>
      <c r="Q23" s="236" t="s">
        <v>26</v>
      </c>
      <c r="R23" s="234">
        <v>3</v>
      </c>
      <c r="S23" s="371"/>
      <c r="T23" s="370"/>
      <c r="U23" s="372"/>
      <c r="V23" s="372"/>
      <c r="W23" s="372"/>
      <c r="X23" s="372"/>
      <c r="Y23" s="372"/>
      <c r="Z23" s="372"/>
      <c r="AA23" s="372"/>
      <c r="AB23" s="347"/>
      <c r="AC23" s="367"/>
      <c r="AD23" s="367"/>
      <c r="AE23" s="367"/>
      <c r="AF23" s="367"/>
      <c r="AG23" s="340"/>
    </row>
    <row r="24" spans="1:33" ht="20.100000000000001" customHeight="1" x14ac:dyDescent="0.2">
      <c r="A24" s="7"/>
      <c r="B24" s="31"/>
      <c r="C24" s="27"/>
      <c r="D24" s="27"/>
      <c r="E24" s="27"/>
      <c r="G24" s="32"/>
      <c r="H24" s="32"/>
      <c r="I24" s="32"/>
      <c r="J24" s="32"/>
      <c r="K24" s="32"/>
      <c r="L24" s="32"/>
      <c r="M24" s="32"/>
      <c r="N24" s="21"/>
      <c r="O24" s="235"/>
      <c r="P24" s="234"/>
      <c r="Q24" s="248"/>
      <c r="R24" s="248"/>
      <c r="S24" s="235"/>
      <c r="T24" s="21"/>
      <c r="U24" s="32"/>
      <c r="V24" s="32"/>
      <c r="W24" s="32"/>
      <c r="X24" s="32"/>
      <c r="Y24" s="32"/>
      <c r="Z24" s="32"/>
      <c r="AA24" s="32"/>
      <c r="AB24" s="105"/>
      <c r="AC24" s="24"/>
      <c r="AD24" s="24"/>
      <c r="AE24" s="25"/>
      <c r="AF24" s="25"/>
      <c r="AG24" s="97"/>
    </row>
    <row r="25" spans="1:33" ht="20.100000000000001" customHeight="1" x14ac:dyDescent="0.2">
      <c r="A25" s="7"/>
      <c r="B25" s="341" t="s">
        <v>7</v>
      </c>
      <c r="C25" s="368">
        <v>0.47916666666666669</v>
      </c>
      <c r="D25" s="368"/>
      <c r="E25" s="368"/>
      <c r="G25" s="437" t="str">
        <f>S7</f>
        <v>ＫＯＨＡＲＵ　ＰＲＯＵＤ　ピンク</v>
      </c>
      <c r="H25" s="437"/>
      <c r="I25" s="437"/>
      <c r="J25" s="437"/>
      <c r="K25" s="437"/>
      <c r="L25" s="437"/>
      <c r="M25" s="437"/>
      <c r="N25" s="370">
        <f>P25+P26</f>
        <v>0</v>
      </c>
      <c r="O25" s="371" t="s">
        <v>9</v>
      </c>
      <c r="P25" s="234">
        <v>0</v>
      </c>
      <c r="Q25" s="236" t="s">
        <v>26</v>
      </c>
      <c r="R25" s="234">
        <v>1</v>
      </c>
      <c r="S25" s="371" t="s">
        <v>10</v>
      </c>
      <c r="T25" s="370">
        <f>R25+R26</f>
        <v>3</v>
      </c>
      <c r="U25" s="372" t="str">
        <f>AA7</f>
        <v>大谷北ＦＣフォルテ</v>
      </c>
      <c r="V25" s="372"/>
      <c r="W25" s="372"/>
      <c r="X25" s="372"/>
      <c r="Y25" s="372"/>
      <c r="Z25" s="372"/>
      <c r="AA25" s="372"/>
      <c r="AB25" s="347" t="s">
        <v>95</v>
      </c>
      <c r="AC25" s="367" t="s">
        <v>94</v>
      </c>
      <c r="AD25" s="367" t="s">
        <v>92</v>
      </c>
      <c r="AE25" s="367" t="s">
        <v>93</v>
      </c>
      <c r="AF25" s="367">
        <v>2</v>
      </c>
      <c r="AG25" s="340" t="s">
        <v>96</v>
      </c>
    </row>
    <row r="26" spans="1:33" ht="20.100000000000001" customHeight="1" x14ac:dyDescent="0.2">
      <c r="A26" s="7"/>
      <c r="B26" s="341"/>
      <c r="C26" s="368"/>
      <c r="D26" s="368"/>
      <c r="E26" s="368"/>
      <c r="G26" s="437"/>
      <c r="H26" s="437"/>
      <c r="I26" s="437"/>
      <c r="J26" s="437"/>
      <c r="K26" s="437"/>
      <c r="L26" s="437"/>
      <c r="M26" s="437"/>
      <c r="N26" s="370"/>
      <c r="O26" s="371"/>
      <c r="P26" s="234">
        <v>0</v>
      </c>
      <c r="Q26" s="236" t="s">
        <v>26</v>
      </c>
      <c r="R26" s="234">
        <v>2</v>
      </c>
      <c r="S26" s="371"/>
      <c r="T26" s="370"/>
      <c r="U26" s="372"/>
      <c r="V26" s="372"/>
      <c r="W26" s="372"/>
      <c r="X26" s="372"/>
      <c r="Y26" s="372"/>
      <c r="Z26" s="372"/>
      <c r="AA26" s="372"/>
      <c r="AB26" s="347"/>
      <c r="AC26" s="367"/>
      <c r="AD26" s="367"/>
      <c r="AE26" s="367"/>
      <c r="AF26" s="367"/>
      <c r="AG26" s="340"/>
    </row>
    <row r="27" spans="1:33" ht="20.100000000000001" customHeight="1" x14ac:dyDescent="0.2">
      <c r="A27" s="7"/>
      <c r="C27" s="16"/>
      <c r="D27" s="16"/>
      <c r="E27" s="15"/>
      <c r="G27" s="32"/>
      <c r="H27" s="32"/>
      <c r="I27" s="10"/>
      <c r="J27" s="10"/>
      <c r="K27" s="32"/>
      <c r="L27" s="32"/>
      <c r="M27" s="10"/>
      <c r="N27" s="248"/>
      <c r="O27" s="234"/>
      <c r="P27" s="234"/>
      <c r="Q27" s="248"/>
      <c r="R27" s="248"/>
      <c r="S27" s="248"/>
      <c r="T27" s="234"/>
      <c r="U27" s="32"/>
      <c r="V27" s="10"/>
      <c r="W27" s="10"/>
      <c r="X27" s="32"/>
      <c r="Y27" s="32"/>
      <c r="Z27" s="10"/>
      <c r="AA27" s="10"/>
      <c r="AB27" s="105"/>
      <c r="AC27" s="24"/>
      <c r="AD27" s="24"/>
      <c r="AE27" s="25"/>
      <c r="AF27" s="25"/>
      <c r="AG27" s="97"/>
    </row>
    <row r="28" spans="1:33" ht="20.100000000000001" customHeight="1" x14ac:dyDescent="0.2">
      <c r="A28" s="7"/>
      <c r="B28" s="341" t="s">
        <v>8</v>
      </c>
      <c r="C28" s="368">
        <v>0.50694444444444442</v>
      </c>
      <c r="D28" s="368"/>
      <c r="E28" s="368"/>
      <c r="G28" s="419" t="str">
        <f>J7</f>
        <v>ヴェルフェ矢板Ｕ－１２・ｆｌｅｕｒ</v>
      </c>
      <c r="H28" s="419"/>
      <c r="I28" s="419"/>
      <c r="J28" s="419"/>
      <c r="K28" s="419"/>
      <c r="L28" s="419"/>
      <c r="M28" s="419"/>
      <c r="N28" s="370">
        <f>P28+P29</f>
        <v>4</v>
      </c>
      <c r="O28" s="371" t="s">
        <v>9</v>
      </c>
      <c r="P28" s="234">
        <v>0</v>
      </c>
      <c r="Q28" s="236" t="s">
        <v>26</v>
      </c>
      <c r="R28" s="234">
        <v>0</v>
      </c>
      <c r="S28" s="371" t="s">
        <v>10</v>
      </c>
      <c r="T28" s="370">
        <f>R28+R29</f>
        <v>0</v>
      </c>
      <c r="U28" s="369" t="str">
        <f>N7</f>
        <v>ＳＡＫＵＲＡ　ＦＯＯＴＢＡＬＬ　ＣＬＵＢ　Ｊｒ</v>
      </c>
      <c r="V28" s="369"/>
      <c r="W28" s="369"/>
      <c r="X28" s="369"/>
      <c r="Y28" s="369"/>
      <c r="Z28" s="369"/>
      <c r="AA28" s="369"/>
      <c r="AB28" s="347" t="s">
        <v>95</v>
      </c>
      <c r="AC28" s="367" t="s">
        <v>90</v>
      </c>
      <c r="AD28" s="367" t="s">
        <v>91</v>
      </c>
      <c r="AE28" s="367" t="s">
        <v>89</v>
      </c>
      <c r="AF28" s="367">
        <v>4</v>
      </c>
      <c r="AG28" s="340" t="s">
        <v>96</v>
      </c>
    </row>
    <row r="29" spans="1:33" ht="20.100000000000001" customHeight="1" x14ac:dyDescent="0.2">
      <c r="A29" s="7"/>
      <c r="B29" s="341"/>
      <c r="C29" s="368"/>
      <c r="D29" s="368"/>
      <c r="E29" s="368"/>
      <c r="G29" s="419"/>
      <c r="H29" s="419"/>
      <c r="I29" s="419"/>
      <c r="J29" s="419"/>
      <c r="K29" s="419"/>
      <c r="L29" s="419"/>
      <c r="M29" s="419"/>
      <c r="N29" s="370"/>
      <c r="O29" s="371"/>
      <c r="P29" s="234">
        <v>4</v>
      </c>
      <c r="Q29" s="236" t="s">
        <v>26</v>
      </c>
      <c r="R29" s="234">
        <v>0</v>
      </c>
      <c r="S29" s="371"/>
      <c r="T29" s="370"/>
      <c r="U29" s="369"/>
      <c r="V29" s="369"/>
      <c r="W29" s="369"/>
      <c r="X29" s="369"/>
      <c r="Y29" s="369"/>
      <c r="Z29" s="369"/>
      <c r="AA29" s="369"/>
      <c r="AB29" s="347"/>
      <c r="AC29" s="367"/>
      <c r="AD29" s="367"/>
      <c r="AE29" s="367"/>
      <c r="AF29" s="367"/>
      <c r="AG29" s="340"/>
    </row>
    <row r="30" spans="1:33" ht="20.100000000000001" customHeight="1" x14ac:dyDescent="0.2">
      <c r="A30" s="7"/>
      <c r="C30" s="16"/>
      <c r="D30" s="16"/>
      <c r="E30" s="15"/>
      <c r="G30" s="32"/>
      <c r="H30" s="32"/>
      <c r="I30" s="10"/>
      <c r="J30" s="10"/>
      <c r="K30" s="32"/>
      <c r="L30" s="32"/>
      <c r="M30" s="10"/>
      <c r="N30" s="248"/>
      <c r="O30" s="234"/>
      <c r="P30" s="234"/>
      <c r="Q30" s="248"/>
      <c r="R30" s="248"/>
      <c r="S30" s="248"/>
      <c r="T30" s="234"/>
      <c r="U30" s="32"/>
      <c r="V30" s="10"/>
      <c r="W30" s="10"/>
      <c r="X30" s="32"/>
      <c r="Y30" s="32"/>
      <c r="Z30" s="10"/>
      <c r="AA30" s="10"/>
      <c r="AB30" s="105"/>
      <c r="AC30" s="93"/>
      <c r="AD30" s="24"/>
      <c r="AE30" s="24"/>
      <c r="AF30" s="25"/>
      <c r="AG30" s="106"/>
    </row>
    <row r="31" spans="1:33" ht="20.100000000000001" customHeight="1" x14ac:dyDescent="0.2">
      <c r="A31" s="7"/>
      <c r="B31" s="341" t="s">
        <v>0</v>
      </c>
      <c r="C31" s="368">
        <v>0.53472222222222221</v>
      </c>
      <c r="D31" s="368"/>
      <c r="E31" s="368"/>
      <c r="G31" s="369" t="str">
        <f>W7</f>
        <v>本郷北フットボールクラブ</v>
      </c>
      <c r="H31" s="369"/>
      <c r="I31" s="369"/>
      <c r="J31" s="369"/>
      <c r="K31" s="369"/>
      <c r="L31" s="369"/>
      <c r="M31" s="369"/>
      <c r="N31" s="370">
        <f>P31+P32</f>
        <v>0</v>
      </c>
      <c r="O31" s="371" t="s">
        <v>9</v>
      </c>
      <c r="P31" s="234">
        <v>0</v>
      </c>
      <c r="Q31" s="236" t="s">
        <v>26</v>
      </c>
      <c r="R31" s="234">
        <v>0</v>
      </c>
      <c r="S31" s="371" t="s">
        <v>10</v>
      </c>
      <c r="T31" s="370">
        <f>R31+R32</f>
        <v>1</v>
      </c>
      <c r="U31" s="372" t="str">
        <f>AA7</f>
        <v>大谷北ＦＣフォルテ</v>
      </c>
      <c r="V31" s="372"/>
      <c r="W31" s="372"/>
      <c r="X31" s="372"/>
      <c r="Y31" s="372"/>
      <c r="Z31" s="372"/>
      <c r="AA31" s="372"/>
      <c r="AB31" s="347" t="s">
        <v>95</v>
      </c>
      <c r="AC31" s="367" t="s">
        <v>93</v>
      </c>
      <c r="AD31" s="367" t="s">
        <v>94</v>
      </c>
      <c r="AE31" s="367" t="s">
        <v>92</v>
      </c>
      <c r="AF31" s="367">
        <v>1</v>
      </c>
      <c r="AG31" s="340" t="s">
        <v>96</v>
      </c>
    </row>
    <row r="32" spans="1:33" ht="20.100000000000001" customHeight="1" x14ac:dyDescent="0.2">
      <c r="A32" s="7"/>
      <c r="B32" s="341"/>
      <c r="C32" s="368"/>
      <c r="D32" s="368"/>
      <c r="E32" s="368"/>
      <c r="G32" s="369"/>
      <c r="H32" s="369"/>
      <c r="I32" s="369"/>
      <c r="J32" s="369"/>
      <c r="K32" s="369"/>
      <c r="L32" s="369"/>
      <c r="M32" s="369"/>
      <c r="N32" s="370"/>
      <c r="O32" s="371"/>
      <c r="P32" s="234">
        <v>0</v>
      </c>
      <c r="Q32" s="236" t="s">
        <v>26</v>
      </c>
      <c r="R32" s="234">
        <v>1</v>
      </c>
      <c r="S32" s="371"/>
      <c r="T32" s="370"/>
      <c r="U32" s="372"/>
      <c r="V32" s="372"/>
      <c r="W32" s="372"/>
      <c r="X32" s="372"/>
      <c r="Y32" s="372"/>
      <c r="Z32" s="372"/>
      <c r="AA32" s="372"/>
      <c r="AB32" s="347"/>
      <c r="AC32" s="367"/>
      <c r="AD32" s="367"/>
      <c r="AE32" s="367"/>
      <c r="AF32" s="367"/>
      <c r="AG32" s="340"/>
    </row>
    <row r="33" spans="1:33" ht="20.100000000000001" customHeight="1" x14ac:dyDescent="0.2">
      <c r="B33" s="31"/>
      <c r="C33" s="23"/>
      <c r="D33" s="23"/>
      <c r="E33" s="23"/>
      <c r="G33" s="32"/>
      <c r="H33" s="32"/>
      <c r="I33" s="32"/>
      <c r="J33" s="32"/>
      <c r="K33" s="32"/>
      <c r="L33" s="32"/>
      <c r="M33" s="32"/>
      <c r="N33" s="21"/>
      <c r="O33" s="113"/>
      <c r="P33" s="32"/>
      <c r="Q33" s="22"/>
      <c r="R33" s="10"/>
      <c r="S33" s="113"/>
      <c r="T33" s="21"/>
      <c r="U33" s="32"/>
      <c r="V33" s="32"/>
      <c r="W33" s="32"/>
      <c r="X33" s="32"/>
      <c r="Y33" s="32"/>
      <c r="Z33" s="32"/>
      <c r="AA33" s="32"/>
      <c r="AB33" s="93"/>
      <c r="AC33" s="93"/>
      <c r="AF33" s="93"/>
      <c r="AG33" s="93"/>
    </row>
    <row r="34" spans="1:33" ht="20.100000000000001" customHeight="1" x14ac:dyDescent="0.2">
      <c r="C34" s="377" t="str">
        <f>J3</f>
        <v>O</v>
      </c>
      <c r="D34" s="378"/>
      <c r="E34" s="378"/>
      <c r="F34" s="379"/>
      <c r="G34" s="445" t="str">
        <f>C36</f>
        <v>ＦＣカンピオーネ</v>
      </c>
      <c r="H34" s="446"/>
      <c r="I34" s="399" t="str">
        <f>C38</f>
        <v>ヴェルフェ矢板Ｕ－１２・ｆｌｅｕｒ</v>
      </c>
      <c r="J34" s="400"/>
      <c r="K34" s="399" t="str">
        <f>C40</f>
        <v>ＳＡＫＵＲＡ　ＦＯＯＴＢＡＬＬ　ＣＬＵＢ　Ｊｒ</v>
      </c>
      <c r="L34" s="400"/>
      <c r="M34" s="373" t="s">
        <v>1</v>
      </c>
      <c r="N34" s="373" t="s">
        <v>2</v>
      </c>
      <c r="O34" s="373" t="s">
        <v>11</v>
      </c>
      <c r="P34" s="373" t="s">
        <v>3</v>
      </c>
      <c r="R34" s="389" t="str">
        <f>W3</f>
        <v>OO</v>
      </c>
      <c r="S34" s="390"/>
      <c r="T34" s="390"/>
      <c r="U34" s="391"/>
      <c r="V34" s="403" t="str">
        <f>R36</f>
        <v>ＫＯＨＡＲＵ　ＰＲＯＵＤ　ピンク</v>
      </c>
      <c r="W34" s="404"/>
      <c r="X34" s="423" t="str">
        <f>R38</f>
        <v>本郷北フットボールクラブ</v>
      </c>
      <c r="Y34" s="424"/>
      <c r="Z34" s="403" t="str">
        <f>R40</f>
        <v>大谷北ＦＣフォルテ</v>
      </c>
      <c r="AA34" s="404"/>
      <c r="AB34" s="373" t="s">
        <v>1</v>
      </c>
      <c r="AC34" s="373" t="s">
        <v>2</v>
      </c>
      <c r="AD34" s="373" t="s">
        <v>11</v>
      </c>
      <c r="AE34" s="373" t="s">
        <v>3</v>
      </c>
    </row>
    <row r="35" spans="1:33" ht="20.100000000000001" customHeight="1" x14ac:dyDescent="0.2">
      <c r="C35" s="380"/>
      <c r="D35" s="381"/>
      <c r="E35" s="381"/>
      <c r="F35" s="382"/>
      <c r="G35" s="447"/>
      <c r="H35" s="448"/>
      <c r="I35" s="401"/>
      <c r="J35" s="402"/>
      <c r="K35" s="401"/>
      <c r="L35" s="402"/>
      <c r="M35" s="374"/>
      <c r="N35" s="374"/>
      <c r="O35" s="374"/>
      <c r="P35" s="374"/>
      <c r="R35" s="392"/>
      <c r="S35" s="393"/>
      <c r="T35" s="393"/>
      <c r="U35" s="394"/>
      <c r="V35" s="405"/>
      <c r="W35" s="406"/>
      <c r="X35" s="425"/>
      <c r="Y35" s="426"/>
      <c r="Z35" s="405"/>
      <c r="AA35" s="406"/>
      <c r="AB35" s="374"/>
      <c r="AC35" s="374"/>
      <c r="AD35" s="374"/>
      <c r="AE35" s="374"/>
    </row>
    <row r="36" spans="1:33" ht="20.100000000000001" customHeight="1" x14ac:dyDescent="0.2">
      <c r="C36" s="377" t="str">
        <f>F7</f>
        <v>ＦＣカンピオーネ</v>
      </c>
      <c r="D36" s="378"/>
      <c r="E36" s="378"/>
      <c r="F36" s="379"/>
      <c r="G36" s="383"/>
      <c r="H36" s="384"/>
      <c r="I36" s="249">
        <f>N16</f>
        <v>0</v>
      </c>
      <c r="J36" s="249">
        <f>T16</f>
        <v>8</v>
      </c>
      <c r="K36" s="249">
        <f>N22</f>
        <v>0</v>
      </c>
      <c r="L36" s="249">
        <f>T22</f>
        <v>6</v>
      </c>
      <c r="M36" s="387">
        <f>COUNTIF(G37:L37,"○")*3+COUNTIF(G37:L37,"△")</f>
        <v>0</v>
      </c>
      <c r="N36" s="375">
        <f>O36-J36-L36</f>
        <v>-14</v>
      </c>
      <c r="O36" s="375">
        <f>I36+K36</f>
        <v>0</v>
      </c>
      <c r="P36" s="375">
        <v>3</v>
      </c>
      <c r="Q36" s="244"/>
      <c r="R36" s="377" t="str">
        <f>S7</f>
        <v>ＫＯＨＡＲＵ　ＰＲＯＵＤ　ピンク</v>
      </c>
      <c r="S36" s="378"/>
      <c r="T36" s="378"/>
      <c r="U36" s="379"/>
      <c r="V36" s="383"/>
      <c r="W36" s="384"/>
      <c r="X36" s="249">
        <f>N19</f>
        <v>0</v>
      </c>
      <c r="Y36" s="249">
        <f>T19</f>
        <v>2</v>
      </c>
      <c r="Z36" s="249">
        <f>N25</f>
        <v>0</v>
      </c>
      <c r="AA36" s="249">
        <f>T25</f>
        <v>3</v>
      </c>
      <c r="AB36" s="387">
        <f>COUNTIF(V37:AA37,"○")*3+COUNTIF(V37:AA37,"△")</f>
        <v>0</v>
      </c>
      <c r="AC36" s="375">
        <f>AD36-Y36-AA36</f>
        <v>-5</v>
      </c>
      <c r="AD36" s="375">
        <f>X36+Z36</f>
        <v>0</v>
      </c>
      <c r="AE36" s="375">
        <v>3</v>
      </c>
    </row>
    <row r="37" spans="1:33" ht="20.100000000000001" customHeight="1" x14ac:dyDescent="0.2">
      <c r="C37" s="380"/>
      <c r="D37" s="381"/>
      <c r="E37" s="381"/>
      <c r="F37" s="382"/>
      <c r="G37" s="385"/>
      <c r="H37" s="386"/>
      <c r="I37" s="407" t="str">
        <f>IF(I36&gt;J36,"○",IF(I36&lt;J36,"×",IF(I36=J36,"△")))</f>
        <v>×</v>
      </c>
      <c r="J37" s="408"/>
      <c r="K37" s="407" t="str">
        <f>IF(K36&gt;L36,"○",IF(K36&lt;L36,"×",IF(K36=L36,"△")))</f>
        <v>×</v>
      </c>
      <c r="L37" s="408"/>
      <c r="M37" s="388"/>
      <c r="N37" s="376"/>
      <c r="O37" s="376"/>
      <c r="P37" s="376"/>
      <c r="Q37" s="244"/>
      <c r="R37" s="380"/>
      <c r="S37" s="381"/>
      <c r="T37" s="381"/>
      <c r="U37" s="382"/>
      <c r="V37" s="385"/>
      <c r="W37" s="386"/>
      <c r="X37" s="407" t="str">
        <f>IF(X36&gt;Y36,"○",IF(X36&lt;Y36,"×",IF(X36=Y36,"△")))</f>
        <v>×</v>
      </c>
      <c r="Y37" s="408"/>
      <c r="Z37" s="407" t="str">
        <f t="shared" ref="Z37" si="0">IF(Z36&gt;AA36,"○",IF(Z36&lt;AA36,"×",IF(Z36=AA36,"△")))</f>
        <v>×</v>
      </c>
      <c r="AA37" s="408"/>
      <c r="AB37" s="388"/>
      <c r="AC37" s="376"/>
      <c r="AD37" s="376"/>
      <c r="AE37" s="376"/>
    </row>
    <row r="38" spans="1:33" ht="20.100000000000001" customHeight="1" x14ac:dyDescent="0.2">
      <c r="C38" s="409" t="str">
        <f>J7</f>
        <v>ヴェルフェ矢板Ｕ－１２・ｆｌｅｕｒ</v>
      </c>
      <c r="D38" s="410"/>
      <c r="E38" s="410"/>
      <c r="F38" s="411"/>
      <c r="G38" s="249">
        <f>J36</f>
        <v>8</v>
      </c>
      <c r="H38" s="249">
        <f>I36</f>
        <v>0</v>
      </c>
      <c r="I38" s="383"/>
      <c r="J38" s="384"/>
      <c r="K38" s="249">
        <f>N28</f>
        <v>4</v>
      </c>
      <c r="L38" s="249">
        <f>T28</f>
        <v>0</v>
      </c>
      <c r="M38" s="387">
        <f>COUNTIF(G39:L39,"○")*3+COUNTIF(G39:L39,"△")</f>
        <v>6</v>
      </c>
      <c r="N38" s="375">
        <f>O38-H38-L38</f>
        <v>12</v>
      </c>
      <c r="O38" s="375">
        <f>G38+K38</f>
        <v>12</v>
      </c>
      <c r="P38" s="375">
        <v>1</v>
      </c>
      <c r="Q38" s="244"/>
      <c r="R38" s="377" t="str">
        <f>W7</f>
        <v>本郷北フットボールクラブ</v>
      </c>
      <c r="S38" s="378"/>
      <c r="T38" s="378"/>
      <c r="U38" s="379"/>
      <c r="V38" s="249">
        <f>Y36</f>
        <v>2</v>
      </c>
      <c r="W38" s="249">
        <f>X36</f>
        <v>0</v>
      </c>
      <c r="X38" s="383"/>
      <c r="Y38" s="384"/>
      <c r="Z38" s="249">
        <f>N31</f>
        <v>0</v>
      </c>
      <c r="AA38" s="249">
        <f>T31</f>
        <v>1</v>
      </c>
      <c r="AB38" s="387">
        <f>COUNTIF(V39:AA39,"○")*3+COUNTIF(V39:AA39,"△")</f>
        <v>3</v>
      </c>
      <c r="AC38" s="375">
        <f>AD38-W38-AA38</f>
        <v>1</v>
      </c>
      <c r="AD38" s="375">
        <f>V38+Z38</f>
        <v>2</v>
      </c>
      <c r="AE38" s="375">
        <v>2</v>
      </c>
    </row>
    <row r="39" spans="1:33" ht="20.100000000000001" customHeight="1" x14ac:dyDescent="0.2">
      <c r="C39" s="412"/>
      <c r="D39" s="413"/>
      <c r="E39" s="413"/>
      <c r="F39" s="414"/>
      <c r="G39" s="407" t="str">
        <f>IF(G38&gt;H38,"○",IF(G38&lt;H38,"×",IF(G38=H38,"△")))</f>
        <v>○</v>
      </c>
      <c r="H39" s="408"/>
      <c r="I39" s="385"/>
      <c r="J39" s="386"/>
      <c r="K39" s="407" t="str">
        <f>IF(K38&gt;L38,"○",IF(K38&lt;L38,"×",IF(K38=L38,"△")))</f>
        <v>○</v>
      </c>
      <c r="L39" s="408"/>
      <c r="M39" s="388"/>
      <c r="N39" s="376"/>
      <c r="O39" s="376"/>
      <c r="P39" s="376"/>
      <c r="Q39" s="244"/>
      <c r="R39" s="380"/>
      <c r="S39" s="381"/>
      <c r="T39" s="381"/>
      <c r="U39" s="382"/>
      <c r="V39" s="407" t="str">
        <f>IF(V38&gt;W38,"○",IF(V38&lt;W38,"×",IF(V38=W38,"△")))</f>
        <v>○</v>
      </c>
      <c r="W39" s="408"/>
      <c r="X39" s="385"/>
      <c r="Y39" s="386"/>
      <c r="Z39" s="407" t="str">
        <f t="shared" ref="Z39" si="1">IF(Z38&gt;AA38,"○",IF(Z38&lt;AA38,"×",IF(Z38=AA38,"△")))</f>
        <v>×</v>
      </c>
      <c r="AA39" s="408"/>
      <c r="AB39" s="388"/>
      <c r="AC39" s="376"/>
      <c r="AD39" s="376"/>
      <c r="AE39" s="376"/>
    </row>
    <row r="40" spans="1:33" ht="20.100000000000001" customHeight="1" x14ac:dyDescent="0.2">
      <c r="C40" s="427" t="str">
        <f>N7</f>
        <v>ＳＡＫＵＲＡ　ＦＯＯＴＢＡＬＬ　ＣＬＵＢ　Ｊｒ</v>
      </c>
      <c r="D40" s="428"/>
      <c r="E40" s="428"/>
      <c r="F40" s="429"/>
      <c r="G40" s="249">
        <f>L36</f>
        <v>6</v>
      </c>
      <c r="H40" s="249">
        <f>K36</f>
        <v>0</v>
      </c>
      <c r="I40" s="249">
        <f>L38</f>
        <v>0</v>
      </c>
      <c r="J40" s="249">
        <f>K38</f>
        <v>4</v>
      </c>
      <c r="K40" s="383"/>
      <c r="L40" s="384"/>
      <c r="M40" s="387">
        <f>COUNTIF(G41:L41,"○")*3+COUNTIF(G41:L41,"△")</f>
        <v>3</v>
      </c>
      <c r="N40" s="375">
        <f>O40-H40-J40</f>
        <v>2</v>
      </c>
      <c r="O40" s="375">
        <f>G40+I40</f>
        <v>6</v>
      </c>
      <c r="P40" s="375">
        <v>2</v>
      </c>
      <c r="Q40" s="244"/>
      <c r="R40" s="409" t="str">
        <f>AA7</f>
        <v>大谷北ＦＣフォルテ</v>
      </c>
      <c r="S40" s="410"/>
      <c r="T40" s="410"/>
      <c r="U40" s="411"/>
      <c r="V40" s="249">
        <f>AA36</f>
        <v>3</v>
      </c>
      <c r="W40" s="249">
        <f>Z36</f>
        <v>0</v>
      </c>
      <c r="X40" s="249">
        <f>AA38</f>
        <v>1</v>
      </c>
      <c r="Y40" s="249">
        <f>Z38</f>
        <v>0</v>
      </c>
      <c r="Z40" s="383"/>
      <c r="AA40" s="384"/>
      <c r="AB40" s="387">
        <f>COUNTIF(V41:AA41,"○")*3+COUNTIF(V41:AA41,"△")</f>
        <v>6</v>
      </c>
      <c r="AC40" s="375">
        <f>AD40-W40-Y40</f>
        <v>4</v>
      </c>
      <c r="AD40" s="375">
        <f>V40+X40</f>
        <v>4</v>
      </c>
      <c r="AE40" s="375">
        <v>1</v>
      </c>
    </row>
    <row r="41" spans="1:33" ht="20.100000000000001" customHeight="1" x14ac:dyDescent="0.2">
      <c r="C41" s="430"/>
      <c r="D41" s="431"/>
      <c r="E41" s="431"/>
      <c r="F41" s="432"/>
      <c r="G41" s="407" t="str">
        <f>IF(G40&gt;H40,"○",IF(G40&lt;H40,"×",IF(G40=H40,"△")))</f>
        <v>○</v>
      </c>
      <c r="H41" s="408"/>
      <c r="I41" s="407" t="str">
        <f>IF(I40&gt;J40,"○",IF(I40&lt;J40,"×",IF(I40=J40,"△")))</f>
        <v>×</v>
      </c>
      <c r="J41" s="408"/>
      <c r="K41" s="385"/>
      <c r="L41" s="386"/>
      <c r="M41" s="388"/>
      <c r="N41" s="376"/>
      <c r="O41" s="376"/>
      <c r="P41" s="376"/>
      <c r="Q41" s="244"/>
      <c r="R41" s="412"/>
      <c r="S41" s="413"/>
      <c r="T41" s="413"/>
      <c r="U41" s="414"/>
      <c r="V41" s="407" t="str">
        <f>IF(V40&gt;W40,"○",IF(V40&lt;W40,"×",IF(V40=W40,"△")))</f>
        <v>○</v>
      </c>
      <c r="W41" s="408"/>
      <c r="X41" s="407" t="str">
        <f>IF(X40&gt;Y40,"○",IF(X40&lt;Y40,"×",IF(X40=Y40,"△")))</f>
        <v>○</v>
      </c>
      <c r="Y41" s="408"/>
      <c r="Z41" s="385"/>
      <c r="AA41" s="386"/>
      <c r="AB41" s="388"/>
      <c r="AC41" s="376"/>
      <c r="AD41" s="376"/>
      <c r="AE41" s="376"/>
    </row>
    <row r="42" spans="1:33" ht="20.100000000000001" customHeight="1" x14ac:dyDescent="0.2"/>
    <row r="43" spans="1:33" ht="20.100000000000001" customHeight="1" x14ac:dyDescent="0.2"/>
    <row r="44" spans="1:33" ht="21.9" customHeight="1" x14ac:dyDescent="0.2">
      <c r="A44" s="360" t="str">
        <f>A1</f>
        <v>■第1日　2月5日  一次リーグ</v>
      </c>
      <c r="B44" s="360"/>
      <c r="C44" s="360"/>
      <c r="D44" s="360"/>
      <c r="E44" s="360"/>
      <c r="F44" s="360"/>
      <c r="G44" s="360"/>
      <c r="H44" s="360"/>
      <c r="I44" s="360"/>
      <c r="J44" s="360"/>
      <c r="K44" s="360"/>
      <c r="L44" s="360"/>
      <c r="N44" s="361" t="s">
        <v>155</v>
      </c>
      <c r="O44" s="361"/>
      <c r="P44" s="361"/>
      <c r="Q44" s="361"/>
      <c r="R44" s="361"/>
      <c r="T44" s="353" t="s">
        <v>154</v>
      </c>
      <c r="U44" s="353"/>
      <c r="V44" s="353"/>
      <c r="W44" s="353"/>
      <c r="X44" s="354" t="str">
        <f>U12選手権組合せ!AN91</f>
        <v>鬼怒自然公園サッカー場BB</v>
      </c>
      <c r="Y44" s="354"/>
      <c r="Z44" s="354"/>
      <c r="AA44" s="354"/>
      <c r="AB44" s="354"/>
      <c r="AC44" s="354"/>
      <c r="AD44" s="354"/>
      <c r="AE44" s="354"/>
      <c r="AF44" s="354"/>
      <c r="AG44" s="354"/>
    </row>
    <row r="45" spans="1:33" ht="20.100000000000001" customHeight="1" x14ac:dyDescent="0.2">
      <c r="A45" s="112"/>
      <c r="B45" s="112"/>
      <c r="C45" s="112"/>
      <c r="D45" s="112"/>
      <c r="E45" s="112"/>
      <c r="F45" s="112"/>
      <c r="G45" s="112"/>
      <c r="H45" s="14"/>
      <c r="I45" s="110"/>
      <c r="J45" s="110"/>
      <c r="K45" s="110"/>
      <c r="L45" s="110"/>
      <c r="N45" s="110"/>
      <c r="O45" s="110"/>
      <c r="P45" s="110"/>
      <c r="Q45" s="110"/>
      <c r="R45" s="110"/>
      <c r="T45" s="94"/>
      <c r="U45" s="94"/>
      <c r="V45" s="94"/>
      <c r="W45" s="94"/>
      <c r="X45" s="111"/>
      <c r="Y45" s="111"/>
      <c r="AA45" s="20"/>
      <c r="AB45" s="104"/>
      <c r="AC45" s="104"/>
      <c r="AD45" s="104"/>
      <c r="AE45" s="104"/>
      <c r="AF45" s="104"/>
      <c r="AG45" s="104"/>
    </row>
    <row r="46" spans="1:33" ht="20.100000000000001" customHeight="1" x14ac:dyDescent="0.2">
      <c r="F46" s="27"/>
      <c r="J46" s="358" t="s">
        <v>156</v>
      </c>
      <c r="K46" s="358"/>
      <c r="W46" s="358" t="s">
        <v>157</v>
      </c>
      <c r="X46" s="358"/>
      <c r="Z46" s="20"/>
      <c r="AA46" s="20"/>
      <c r="AB46" s="104"/>
      <c r="AC46" s="104"/>
      <c r="AD46" s="104"/>
      <c r="AE46" s="104"/>
      <c r="AF46" s="104"/>
      <c r="AG46" s="104"/>
    </row>
    <row r="47" spans="1:33" ht="20.100000000000001" customHeight="1" thickBot="1" x14ac:dyDescent="0.25">
      <c r="G47" s="246"/>
      <c r="H47" s="246"/>
      <c r="I47" s="246"/>
      <c r="J47" s="4"/>
      <c r="K47" s="245"/>
      <c r="L47" s="2"/>
      <c r="M47" s="2"/>
      <c r="N47" s="2"/>
      <c r="O47" s="246"/>
      <c r="P47" s="246"/>
      <c r="Q47" s="246"/>
      <c r="R47" s="246"/>
      <c r="S47" s="246"/>
      <c r="T47" s="2"/>
      <c r="U47" s="2"/>
      <c r="V47" s="2"/>
      <c r="W47" s="247"/>
      <c r="X47" s="17"/>
      <c r="Y47" s="246"/>
      <c r="Z47" s="20"/>
      <c r="AA47" s="20"/>
      <c r="AB47" s="104"/>
      <c r="AC47" s="104"/>
      <c r="AD47" s="104"/>
      <c r="AE47" s="104"/>
      <c r="AF47" s="104"/>
      <c r="AG47" s="104"/>
    </row>
    <row r="48" spans="1:33" ht="20.100000000000001" customHeight="1" thickTop="1" x14ac:dyDescent="0.2">
      <c r="F48" s="246"/>
      <c r="G48" s="268"/>
      <c r="H48" s="265"/>
      <c r="I48" s="265"/>
      <c r="J48" s="269"/>
      <c r="K48" s="5"/>
      <c r="N48" s="4"/>
      <c r="S48" s="4"/>
      <c r="V48" s="5"/>
      <c r="W48" s="6"/>
      <c r="X48" s="264"/>
      <c r="Y48" s="265"/>
      <c r="Z48" s="265"/>
      <c r="AA48" s="266"/>
      <c r="AB48" s="246"/>
    </row>
    <row r="49" spans="1:33" ht="20.100000000000001" customHeight="1" x14ac:dyDescent="0.2">
      <c r="B49" s="359"/>
      <c r="C49" s="359"/>
      <c r="D49" s="7"/>
      <c r="E49" s="7"/>
      <c r="F49" s="344">
        <v>1</v>
      </c>
      <c r="G49" s="344"/>
      <c r="H49" s="11"/>
      <c r="I49" s="11"/>
      <c r="J49" s="344">
        <v>2</v>
      </c>
      <c r="K49" s="344"/>
      <c r="L49" s="11"/>
      <c r="M49" s="11"/>
      <c r="N49" s="344">
        <v>3</v>
      </c>
      <c r="O49" s="344"/>
      <c r="P49" s="26"/>
      <c r="Q49" s="11"/>
      <c r="R49" s="11"/>
      <c r="S49" s="344">
        <v>4</v>
      </c>
      <c r="T49" s="344"/>
      <c r="U49" s="11"/>
      <c r="V49" s="11"/>
      <c r="W49" s="344">
        <v>5</v>
      </c>
      <c r="X49" s="344"/>
      <c r="Y49" s="11"/>
      <c r="Z49" s="11"/>
      <c r="AA49" s="344">
        <v>6</v>
      </c>
      <c r="AB49" s="344"/>
      <c r="AC49" s="7"/>
      <c r="AD49" s="7"/>
      <c r="AE49" s="362"/>
      <c r="AF49" s="363"/>
    </row>
    <row r="50" spans="1:33" ht="20.100000000000001" customHeight="1" x14ac:dyDescent="0.2">
      <c r="B50" s="356"/>
      <c r="C50" s="356"/>
      <c r="D50" s="8"/>
      <c r="E50" s="8"/>
      <c r="F50" s="352" t="str">
        <f>U12選手権組合せ!AL96</f>
        <v>宝木キッカーズＭＯＲＡＬＥ１１</v>
      </c>
      <c r="G50" s="352"/>
      <c r="H50" s="8"/>
      <c r="I50" s="8"/>
      <c r="J50" s="481" t="str">
        <f>U12選手権組合せ!AL95</f>
        <v>ウエストフットコムＵ１１</v>
      </c>
      <c r="K50" s="481"/>
      <c r="L50" s="8"/>
      <c r="M50" s="8"/>
      <c r="N50" s="349" t="str">
        <f>U12選手権組合せ!AL94</f>
        <v>ＦＣ城東</v>
      </c>
      <c r="O50" s="349"/>
      <c r="P50" s="9"/>
      <c r="Q50" s="8"/>
      <c r="R50" s="8"/>
      <c r="S50" s="350" t="str">
        <f>U12選手権組合せ!AL93</f>
        <v>宇都宮フットボールクラブジュニア</v>
      </c>
      <c r="T50" s="350"/>
      <c r="U50" s="8"/>
      <c r="V50" s="8"/>
      <c r="W50" s="349" t="str">
        <f>U12選手権組合せ!AL92</f>
        <v>亀山サッカークラブ</v>
      </c>
      <c r="X50" s="349"/>
      <c r="Y50" s="8"/>
      <c r="Z50" s="8"/>
      <c r="AA50" s="357" t="str">
        <f>U12選手権組合せ!AL91</f>
        <v>ＦＣ　ＳＴＧＨ</v>
      </c>
      <c r="AB50" s="357"/>
      <c r="AC50" s="8"/>
      <c r="AD50" s="8"/>
      <c r="AE50" s="365"/>
      <c r="AF50" s="366"/>
    </row>
    <row r="51" spans="1:33" ht="20.100000000000001" customHeight="1" x14ac:dyDescent="0.2">
      <c r="B51" s="356"/>
      <c r="C51" s="356"/>
      <c r="D51" s="8"/>
      <c r="E51" s="8"/>
      <c r="F51" s="352"/>
      <c r="G51" s="352"/>
      <c r="H51" s="8"/>
      <c r="I51" s="8"/>
      <c r="J51" s="481"/>
      <c r="K51" s="481"/>
      <c r="L51" s="8"/>
      <c r="M51" s="8"/>
      <c r="N51" s="349"/>
      <c r="O51" s="349"/>
      <c r="P51" s="9"/>
      <c r="Q51" s="8"/>
      <c r="R51" s="8"/>
      <c r="S51" s="350"/>
      <c r="T51" s="350"/>
      <c r="U51" s="8"/>
      <c r="V51" s="8"/>
      <c r="W51" s="349"/>
      <c r="X51" s="349"/>
      <c r="Y51" s="8"/>
      <c r="Z51" s="8"/>
      <c r="AA51" s="357"/>
      <c r="AB51" s="357"/>
      <c r="AC51" s="8"/>
      <c r="AD51" s="8"/>
      <c r="AE51" s="365"/>
      <c r="AF51" s="366"/>
    </row>
    <row r="52" spans="1:33" ht="20.100000000000001" customHeight="1" x14ac:dyDescent="0.2">
      <c r="B52" s="356"/>
      <c r="C52" s="356"/>
      <c r="D52" s="8"/>
      <c r="E52" s="8"/>
      <c r="F52" s="352"/>
      <c r="G52" s="352"/>
      <c r="H52" s="8"/>
      <c r="I52" s="8"/>
      <c r="J52" s="481"/>
      <c r="K52" s="481"/>
      <c r="L52" s="8"/>
      <c r="M52" s="8"/>
      <c r="N52" s="349"/>
      <c r="O52" s="349"/>
      <c r="P52" s="9"/>
      <c r="Q52" s="8"/>
      <c r="R52" s="8"/>
      <c r="S52" s="350"/>
      <c r="T52" s="350"/>
      <c r="U52" s="8"/>
      <c r="V52" s="8"/>
      <c r="W52" s="349"/>
      <c r="X52" s="349"/>
      <c r="Y52" s="8"/>
      <c r="Z52" s="8"/>
      <c r="AA52" s="357"/>
      <c r="AB52" s="357"/>
      <c r="AC52" s="8"/>
      <c r="AD52" s="8"/>
      <c r="AE52" s="365"/>
      <c r="AF52" s="366"/>
    </row>
    <row r="53" spans="1:33" ht="20.100000000000001" customHeight="1" x14ac:dyDescent="0.2">
      <c r="B53" s="356"/>
      <c r="C53" s="356"/>
      <c r="D53" s="8"/>
      <c r="E53" s="8"/>
      <c r="F53" s="352"/>
      <c r="G53" s="352"/>
      <c r="H53" s="8"/>
      <c r="I53" s="8"/>
      <c r="J53" s="481"/>
      <c r="K53" s="481"/>
      <c r="L53" s="8"/>
      <c r="M53" s="8"/>
      <c r="N53" s="349"/>
      <c r="O53" s="349"/>
      <c r="P53" s="9"/>
      <c r="Q53" s="8"/>
      <c r="R53" s="8"/>
      <c r="S53" s="350"/>
      <c r="T53" s="350"/>
      <c r="U53" s="8"/>
      <c r="V53" s="8"/>
      <c r="W53" s="349"/>
      <c r="X53" s="349"/>
      <c r="Y53" s="8"/>
      <c r="Z53" s="8"/>
      <c r="AA53" s="357"/>
      <c r="AB53" s="357"/>
      <c r="AC53" s="8"/>
      <c r="AD53" s="8"/>
      <c r="AE53" s="365"/>
      <c r="AF53" s="366"/>
    </row>
    <row r="54" spans="1:33" ht="20.100000000000001" customHeight="1" x14ac:dyDescent="0.2">
      <c r="B54" s="356"/>
      <c r="C54" s="356"/>
      <c r="D54" s="8"/>
      <c r="E54" s="8"/>
      <c r="F54" s="352"/>
      <c r="G54" s="352"/>
      <c r="H54" s="8"/>
      <c r="I54" s="8"/>
      <c r="J54" s="481"/>
      <c r="K54" s="481"/>
      <c r="L54" s="8"/>
      <c r="M54" s="8"/>
      <c r="N54" s="349"/>
      <c r="O54" s="349"/>
      <c r="P54" s="9"/>
      <c r="Q54" s="8"/>
      <c r="R54" s="8"/>
      <c r="S54" s="350"/>
      <c r="T54" s="350"/>
      <c r="U54" s="8"/>
      <c r="V54" s="8"/>
      <c r="W54" s="349"/>
      <c r="X54" s="349"/>
      <c r="Y54" s="8"/>
      <c r="Z54" s="8"/>
      <c r="AA54" s="357"/>
      <c r="AB54" s="357"/>
      <c r="AC54" s="8"/>
      <c r="AD54" s="8"/>
      <c r="AE54" s="365"/>
      <c r="AF54" s="366"/>
    </row>
    <row r="55" spans="1:33" ht="20.100000000000001" customHeight="1" x14ac:dyDescent="0.2">
      <c r="B55" s="356"/>
      <c r="C55" s="356"/>
      <c r="D55" s="8"/>
      <c r="E55" s="8"/>
      <c r="F55" s="352"/>
      <c r="G55" s="352"/>
      <c r="H55" s="8"/>
      <c r="I55" s="8"/>
      <c r="J55" s="481"/>
      <c r="K55" s="481"/>
      <c r="L55" s="8"/>
      <c r="M55" s="8"/>
      <c r="N55" s="349"/>
      <c r="O55" s="349"/>
      <c r="P55" s="9"/>
      <c r="Q55" s="8"/>
      <c r="R55" s="8"/>
      <c r="S55" s="350"/>
      <c r="T55" s="350"/>
      <c r="U55" s="8"/>
      <c r="V55" s="8"/>
      <c r="W55" s="349"/>
      <c r="X55" s="349"/>
      <c r="Y55" s="8"/>
      <c r="Z55" s="8"/>
      <c r="AA55" s="357"/>
      <c r="AB55" s="357"/>
      <c r="AC55" s="8"/>
      <c r="AD55" s="8"/>
      <c r="AE55" s="365"/>
      <c r="AF55" s="366"/>
    </row>
    <row r="56" spans="1:33" ht="20.100000000000001" customHeight="1" x14ac:dyDescent="0.2">
      <c r="B56" s="356"/>
      <c r="C56" s="356"/>
      <c r="D56" s="9"/>
      <c r="E56" s="9"/>
      <c r="F56" s="352"/>
      <c r="G56" s="352"/>
      <c r="H56" s="9"/>
      <c r="I56" s="9"/>
      <c r="J56" s="481"/>
      <c r="K56" s="481"/>
      <c r="L56" s="9"/>
      <c r="M56" s="9"/>
      <c r="N56" s="349"/>
      <c r="O56" s="349"/>
      <c r="P56" s="9"/>
      <c r="Q56" s="9"/>
      <c r="R56" s="9"/>
      <c r="S56" s="350"/>
      <c r="T56" s="350"/>
      <c r="U56" s="9"/>
      <c r="V56" s="9"/>
      <c r="W56" s="349"/>
      <c r="X56" s="349"/>
      <c r="Y56" s="9"/>
      <c r="Z56" s="9"/>
      <c r="AA56" s="357"/>
      <c r="AB56" s="357"/>
      <c r="AC56" s="9"/>
      <c r="AD56" s="9"/>
      <c r="AE56" s="365"/>
      <c r="AF56" s="366"/>
    </row>
    <row r="57" spans="1:33" ht="20.100000000000001" customHeight="1" x14ac:dyDescent="0.2">
      <c r="B57" s="356"/>
      <c r="C57" s="356"/>
      <c r="D57" s="9"/>
      <c r="E57" s="9"/>
      <c r="F57" s="352"/>
      <c r="G57" s="352"/>
      <c r="H57" s="9"/>
      <c r="I57" s="9"/>
      <c r="J57" s="481"/>
      <c r="K57" s="481"/>
      <c r="L57" s="9"/>
      <c r="M57" s="9"/>
      <c r="N57" s="349"/>
      <c r="O57" s="349"/>
      <c r="P57" s="9"/>
      <c r="Q57" s="9"/>
      <c r="R57" s="9"/>
      <c r="S57" s="350"/>
      <c r="T57" s="350"/>
      <c r="U57" s="9"/>
      <c r="V57" s="9"/>
      <c r="W57" s="349"/>
      <c r="X57" s="349"/>
      <c r="Y57" s="9"/>
      <c r="Z57" s="9"/>
      <c r="AA57" s="357"/>
      <c r="AB57" s="357"/>
      <c r="AC57" s="9"/>
      <c r="AD57" s="9"/>
      <c r="AE57" s="365"/>
      <c r="AF57" s="366"/>
    </row>
    <row r="58" spans="1:33" ht="20.100000000000001" customHeight="1" x14ac:dyDescent="0.2">
      <c r="C58" s="93"/>
      <c r="D58" s="93"/>
      <c r="G58" s="93"/>
      <c r="H58" s="93"/>
      <c r="K58" s="93"/>
      <c r="L58" s="93"/>
      <c r="O58" s="93"/>
      <c r="P58" s="93"/>
      <c r="T58" s="93"/>
      <c r="U58" s="93"/>
      <c r="X58" s="93"/>
      <c r="Y58" s="93"/>
      <c r="AB58" s="114" t="s">
        <v>95</v>
      </c>
      <c r="AC58" s="18" t="s">
        <v>14</v>
      </c>
      <c r="AD58" s="18" t="s">
        <v>15</v>
      </c>
      <c r="AE58" s="18" t="s">
        <v>15</v>
      </c>
      <c r="AF58" s="18" t="s">
        <v>13</v>
      </c>
      <c r="AG58" s="107" t="s">
        <v>96</v>
      </c>
    </row>
    <row r="59" spans="1:33" ht="20.100000000000001" customHeight="1" x14ac:dyDescent="0.2">
      <c r="A59" s="7"/>
      <c r="B59" s="341" t="s">
        <v>4</v>
      </c>
      <c r="C59" s="368">
        <v>0.39583333333333331</v>
      </c>
      <c r="D59" s="368"/>
      <c r="E59" s="368"/>
      <c r="G59" s="419" t="str">
        <f>F50</f>
        <v>宝木キッカーズＭＯＲＡＬＥ１１</v>
      </c>
      <c r="H59" s="419"/>
      <c r="I59" s="419"/>
      <c r="J59" s="419"/>
      <c r="K59" s="419"/>
      <c r="L59" s="419"/>
      <c r="M59" s="419"/>
      <c r="N59" s="370">
        <f>P59+P60</f>
        <v>8</v>
      </c>
      <c r="O59" s="371" t="s">
        <v>9</v>
      </c>
      <c r="P59" s="234">
        <v>5</v>
      </c>
      <c r="Q59" s="236" t="s">
        <v>26</v>
      </c>
      <c r="R59" s="234">
        <v>0</v>
      </c>
      <c r="S59" s="371" t="s">
        <v>10</v>
      </c>
      <c r="T59" s="370">
        <f>R59+R60</f>
        <v>0</v>
      </c>
      <c r="U59" s="369" t="str">
        <f>J50</f>
        <v>ウエストフットコムＵ１１</v>
      </c>
      <c r="V59" s="369"/>
      <c r="W59" s="369"/>
      <c r="X59" s="369"/>
      <c r="Y59" s="369"/>
      <c r="Z59" s="369"/>
      <c r="AA59" s="369"/>
      <c r="AB59" s="347" t="s">
        <v>95</v>
      </c>
      <c r="AC59" s="367" t="s">
        <v>89</v>
      </c>
      <c r="AD59" s="367" t="s">
        <v>90</v>
      </c>
      <c r="AE59" s="367" t="s">
        <v>91</v>
      </c>
      <c r="AF59" s="367">
        <v>6</v>
      </c>
      <c r="AG59" s="340" t="s">
        <v>96</v>
      </c>
    </row>
    <row r="60" spans="1:33" ht="20.100000000000001" customHeight="1" x14ac:dyDescent="0.2">
      <c r="A60" s="7"/>
      <c r="B60" s="341"/>
      <c r="C60" s="368"/>
      <c r="D60" s="368"/>
      <c r="E60" s="368"/>
      <c r="G60" s="419"/>
      <c r="H60" s="419"/>
      <c r="I60" s="419"/>
      <c r="J60" s="419"/>
      <c r="K60" s="419"/>
      <c r="L60" s="419"/>
      <c r="M60" s="419"/>
      <c r="N60" s="370"/>
      <c r="O60" s="371"/>
      <c r="P60" s="234">
        <v>3</v>
      </c>
      <c r="Q60" s="236" t="s">
        <v>26</v>
      </c>
      <c r="R60" s="234">
        <v>0</v>
      </c>
      <c r="S60" s="371"/>
      <c r="T60" s="370"/>
      <c r="U60" s="369"/>
      <c r="V60" s="369"/>
      <c r="W60" s="369"/>
      <c r="X60" s="369"/>
      <c r="Y60" s="369"/>
      <c r="Z60" s="369"/>
      <c r="AA60" s="369"/>
      <c r="AB60" s="347"/>
      <c r="AC60" s="367"/>
      <c r="AD60" s="367"/>
      <c r="AE60" s="367"/>
      <c r="AF60" s="367"/>
      <c r="AG60" s="340"/>
    </row>
    <row r="61" spans="1:33" ht="20.100000000000001" customHeight="1" x14ac:dyDescent="0.2">
      <c r="C61" s="16"/>
      <c r="D61" s="16"/>
      <c r="E61" s="15"/>
      <c r="G61" s="32"/>
      <c r="H61" s="32"/>
      <c r="I61" s="10"/>
      <c r="J61" s="10"/>
      <c r="K61" s="32"/>
      <c r="L61" s="32"/>
      <c r="M61" s="10"/>
      <c r="N61" s="248"/>
      <c r="O61" s="234"/>
      <c r="P61" s="234"/>
      <c r="Q61" s="248"/>
      <c r="R61" s="248"/>
      <c r="S61" s="248"/>
      <c r="T61" s="234"/>
      <c r="U61" s="32"/>
      <c r="V61" s="10"/>
      <c r="W61" s="10"/>
      <c r="X61" s="32"/>
      <c r="Y61" s="32"/>
      <c r="Z61" s="10"/>
      <c r="AA61" s="10"/>
      <c r="AB61" s="105"/>
      <c r="AC61" s="24"/>
      <c r="AD61" s="24"/>
      <c r="AE61" s="25"/>
      <c r="AF61" s="25"/>
      <c r="AG61" s="97"/>
    </row>
    <row r="62" spans="1:33" ht="20.100000000000001" customHeight="1" x14ac:dyDescent="0.2">
      <c r="A62" s="7"/>
      <c r="B62" s="341" t="s">
        <v>5</v>
      </c>
      <c r="C62" s="368">
        <v>0.4236111111111111</v>
      </c>
      <c r="D62" s="368"/>
      <c r="E62" s="368"/>
      <c r="G62" s="420" t="str">
        <f>S50</f>
        <v>宇都宮フットボールクラブジュニア</v>
      </c>
      <c r="H62" s="420"/>
      <c r="I62" s="420"/>
      <c r="J62" s="420"/>
      <c r="K62" s="420"/>
      <c r="L62" s="420"/>
      <c r="M62" s="420"/>
      <c r="N62" s="370">
        <f>P62+P63</f>
        <v>0</v>
      </c>
      <c r="O62" s="371" t="s">
        <v>9</v>
      </c>
      <c r="P62" s="234">
        <v>0</v>
      </c>
      <c r="Q62" s="236" t="s">
        <v>26</v>
      </c>
      <c r="R62" s="234">
        <v>0</v>
      </c>
      <c r="S62" s="371" t="s">
        <v>10</v>
      </c>
      <c r="T62" s="370">
        <f>R62+R63</f>
        <v>0</v>
      </c>
      <c r="U62" s="420" t="str">
        <f>W50</f>
        <v>亀山サッカークラブ</v>
      </c>
      <c r="V62" s="420"/>
      <c r="W62" s="420"/>
      <c r="X62" s="420"/>
      <c r="Y62" s="420"/>
      <c r="Z62" s="420"/>
      <c r="AA62" s="420"/>
      <c r="AB62" s="347" t="s">
        <v>95</v>
      </c>
      <c r="AC62" s="367" t="s">
        <v>92</v>
      </c>
      <c r="AD62" s="367" t="s">
        <v>93</v>
      </c>
      <c r="AE62" s="367" t="s">
        <v>94</v>
      </c>
      <c r="AF62" s="367">
        <v>3</v>
      </c>
      <c r="AG62" s="340" t="s">
        <v>96</v>
      </c>
    </row>
    <row r="63" spans="1:33" ht="20.100000000000001" customHeight="1" x14ac:dyDescent="0.2">
      <c r="A63" s="7"/>
      <c r="B63" s="341"/>
      <c r="C63" s="368"/>
      <c r="D63" s="368"/>
      <c r="E63" s="368"/>
      <c r="G63" s="420"/>
      <c r="H63" s="420"/>
      <c r="I63" s="420"/>
      <c r="J63" s="420"/>
      <c r="K63" s="420"/>
      <c r="L63" s="420"/>
      <c r="M63" s="420"/>
      <c r="N63" s="370"/>
      <c r="O63" s="371"/>
      <c r="P63" s="234">
        <v>0</v>
      </c>
      <c r="Q63" s="236" t="s">
        <v>26</v>
      </c>
      <c r="R63" s="234">
        <v>0</v>
      </c>
      <c r="S63" s="371"/>
      <c r="T63" s="370"/>
      <c r="U63" s="420"/>
      <c r="V63" s="420"/>
      <c r="W63" s="420"/>
      <c r="X63" s="420"/>
      <c r="Y63" s="420"/>
      <c r="Z63" s="420"/>
      <c r="AA63" s="420"/>
      <c r="AB63" s="347"/>
      <c r="AC63" s="367"/>
      <c r="AD63" s="367"/>
      <c r="AE63" s="367"/>
      <c r="AF63" s="367"/>
      <c r="AG63" s="340"/>
    </row>
    <row r="64" spans="1:33" ht="20.100000000000001" customHeight="1" x14ac:dyDescent="0.2">
      <c r="A64" s="7"/>
      <c r="C64" s="16"/>
      <c r="D64" s="16"/>
      <c r="E64" s="15"/>
      <c r="G64" s="32"/>
      <c r="H64" s="32"/>
      <c r="I64" s="10"/>
      <c r="J64" s="10"/>
      <c r="K64" s="32"/>
      <c r="L64" s="32"/>
      <c r="M64" s="10"/>
      <c r="N64" s="248"/>
      <c r="O64" s="234"/>
      <c r="P64" s="234"/>
      <c r="Q64" s="248"/>
      <c r="R64" s="248"/>
      <c r="S64" s="248"/>
      <c r="T64" s="234"/>
      <c r="U64" s="32"/>
      <c r="V64" s="10"/>
      <c r="W64" s="10"/>
      <c r="X64" s="32"/>
      <c r="Y64" s="32"/>
      <c r="Z64" s="10"/>
      <c r="AA64" s="10"/>
      <c r="AB64" s="105"/>
      <c r="AC64" s="24"/>
      <c r="AD64" s="24"/>
      <c r="AE64" s="25"/>
      <c r="AF64" s="25"/>
      <c r="AG64" s="97"/>
    </row>
    <row r="65" spans="1:33" ht="20.100000000000001" customHeight="1" x14ac:dyDescent="0.2">
      <c r="A65" s="7"/>
      <c r="B65" s="341" t="s">
        <v>6</v>
      </c>
      <c r="C65" s="368">
        <v>0.4513888888888889</v>
      </c>
      <c r="D65" s="368"/>
      <c r="E65" s="368"/>
      <c r="G65" s="419" t="str">
        <f>F50</f>
        <v>宝木キッカーズＭＯＲＡＬＥ１１</v>
      </c>
      <c r="H65" s="419"/>
      <c r="I65" s="419"/>
      <c r="J65" s="419"/>
      <c r="K65" s="419"/>
      <c r="L65" s="419"/>
      <c r="M65" s="419"/>
      <c r="N65" s="370">
        <f>P65+P66</f>
        <v>1</v>
      </c>
      <c r="O65" s="371" t="s">
        <v>9</v>
      </c>
      <c r="P65" s="234">
        <v>0</v>
      </c>
      <c r="Q65" s="236" t="s">
        <v>26</v>
      </c>
      <c r="R65" s="234">
        <v>0</v>
      </c>
      <c r="S65" s="371" t="s">
        <v>10</v>
      </c>
      <c r="T65" s="370">
        <f>R65+R66</f>
        <v>0</v>
      </c>
      <c r="U65" s="369" t="str">
        <f>N50</f>
        <v>ＦＣ城東</v>
      </c>
      <c r="V65" s="369"/>
      <c r="W65" s="369"/>
      <c r="X65" s="369"/>
      <c r="Y65" s="369"/>
      <c r="Z65" s="369"/>
      <c r="AA65" s="369"/>
      <c r="AB65" s="347" t="s">
        <v>95</v>
      </c>
      <c r="AC65" s="367" t="s">
        <v>91</v>
      </c>
      <c r="AD65" s="367" t="s">
        <v>89</v>
      </c>
      <c r="AE65" s="367" t="s">
        <v>90</v>
      </c>
      <c r="AF65" s="367">
        <v>5</v>
      </c>
      <c r="AG65" s="340" t="s">
        <v>96</v>
      </c>
    </row>
    <row r="66" spans="1:33" ht="20.100000000000001" customHeight="1" x14ac:dyDescent="0.2">
      <c r="A66" s="7"/>
      <c r="B66" s="341"/>
      <c r="C66" s="368"/>
      <c r="D66" s="368"/>
      <c r="E66" s="368"/>
      <c r="G66" s="419"/>
      <c r="H66" s="419"/>
      <c r="I66" s="419"/>
      <c r="J66" s="419"/>
      <c r="K66" s="419"/>
      <c r="L66" s="419"/>
      <c r="M66" s="419"/>
      <c r="N66" s="370"/>
      <c r="O66" s="371"/>
      <c r="P66" s="234">
        <v>1</v>
      </c>
      <c r="Q66" s="236" t="s">
        <v>26</v>
      </c>
      <c r="R66" s="234">
        <v>0</v>
      </c>
      <c r="S66" s="371"/>
      <c r="T66" s="370"/>
      <c r="U66" s="369"/>
      <c r="V66" s="369"/>
      <c r="W66" s="369"/>
      <c r="X66" s="369"/>
      <c r="Y66" s="369"/>
      <c r="Z66" s="369"/>
      <c r="AA66" s="369"/>
      <c r="AB66" s="347"/>
      <c r="AC66" s="367"/>
      <c r="AD66" s="367"/>
      <c r="AE66" s="367"/>
      <c r="AF66" s="367"/>
      <c r="AG66" s="340"/>
    </row>
    <row r="67" spans="1:33" ht="20.100000000000001" customHeight="1" x14ac:dyDescent="0.2">
      <c r="A67" s="7"/>
      <c r="B67" s="31"/>
      <c r="C67" s="27"/>
      <c r="D67" s="27"/>
      <c r="E67" s="27"/>
      <c r="G67" s="32"/>
      <c r="H67" s="32"/>
      <c r="I67" s="32"/>
      <c r="J67" s="32"/>
      <c r="K67" s="32"/>
      <c r="L67" s="32"/>
      <c r="M67" s="32"/>
      <c r="N67" s="21"/>
      <c r="O67" s="235"/>
      <c r="P67" s="234"/>
      <c r="Q67" s="248"/>
      <c r="R67" s="248"/>
      <c r="S67" s="235"/>
      <c r="T67" s="21"/>
      <c r="U67" s="32"/>
      <c r="V67" s="32"/>
      <c r="W67" s="32"/>
      <c r="X67" s="32"/>
      <c r="Y67" s="32"/>
      <c r="Z67" s="32"/>
      <c r="AA67" s="32"/>
      <c r="AB67" s="105"/>
      <c r="AC67" s="24"/>
      <c r="AD67" s="24"/>
      <c r="AE67" s="25"/>
      <c r="AF67" s="25"/>
      <c r="AG67" s="97"/>
    </row>
    <row r="68" spans="1:33" ht="20.100000000000001" customHeight="1" x14ac:dyDescent="0.2">
      <c r="A68" s="7"/>
      <c r="B68" s="341" t="s">
        <v>7</v>
      </c>
      <c r="C68" s="368">
        <v>0.47916666666666669</v>
      </c>
      <c r="D68" s="368"/>
      <c r="E68" s="368"/>
      <c r="G68" s="369" t="str">
        <f>S50</f>
        <v>宇都宮フットボールクラブジュニア</v>
      </c>
      <c r="H68" s="369"/>
      <c r="I68" s="369"/>
      <c r="J68" s="369"/>
      <c r="K68" s="369"/>
      <c r="L68" s="369"/>
      <c r="M68" s="369"/>
      <c r="N68" s="370">
        <f>P68+P69</f>
        <v>0</v>
      </c>
      <c r="O68" s="371" t="s">
        <v>9</v>
      </c>
      <c r="P68" s="234">
        <v>0</v>
      </c>
      <c r="Q68" s="236" t="s">
        <v>26</v>
      </c>
      <c r="R68" s="234">
        <v>1</v>
      </c>
      <c r="S68" s="371" t="s">
        <v>10</v>
      </c>
      <c r="T68" s="370">
        <f>R68+R69</f>
        <v>2</v>
      </c>
      <c r="U68" s="372" t="str">
        <f>AA50</f>
        <v>ＦＣ　ＳＴＧＨ</v>
      </c>
      <c r="V68" s="372"/>
      <c r="W68" s="372"/>
      <c r="X68" s="372"/>
      <c r="Y68" s="372"/>
      <c r="Z68" s="372"/>
      <c r="AA68" s="372"/>
      <c r="AB68" s="347" t="s">
        <v>95</v>
      </c>
      <c r="AC68" s="367" t="s">
        <v>94</v>
      </c>
      <c r="AD68" s="367" t="s">
        <v>92</v>
      </c>
      <c r="AE68" s="367" t="s">
        <v>93</v>
      </c>
      <c r="AF68" s="367">
        <v>2</v>
      </c>
      <c r="AG68" s="340" t="s">
        <v>96</v>
      </c>
    </row>
    <row r="69" spans="1:33" ht="20.100000000000001" customHeight="1" x14ac:dyDescent="0.2">
      <c r="A69" s="7"/>
      <c r="B69" s="341"/>
      <c r="C69" s="368"/>
      <c r="D69" s="368"/>
      <c r="E69" s="368"/>
      <c r="G69" s="369"/>
      <c r="H69" s="369"/>
      <c r="I69" s="369"/>
      <c r="J69" s="369"/>
      <c r="K69" s="369"/>
      <c r="L69" s="369"/>
      <c r="M69" s="369"/>
      <c r="N69" s="370"/>
      <c r="O69" s="371"/>
      <c r="P69" s="234">
        <v>0</v>
      </c>
      <c r="Q69" s="236" t="s">
        <v>26</v>
      </c>
      <c r="R69" s="234">
        <v>1</v>
      </c>
      <c r="S69" s="371"/>
      <c r="T69" s="370"/>
      <c r="U69" s="372"/>
      <c r="V69" s="372"/>
      <c r="W69" s="372"/>
      <c r="X69" s="372"/>
      <c r="Y69" s="372"/>
      <c r="Z69" s="372"/>
      <c r="AA69" s="372"/>
      <c r="AB69" s="347"/>
      <c r="AC69" s="367"/>
      <c r="AD69" s="367"/>
      <c r="AE69" s="367"/>
      <c r="AF69" s="367"/>
      <c r="AG69" s="340"/>
    </row>
    <row r="70" spans="1:33" ht="20.100000000000001" customHeight="1" x14ac:dyDescent="0.2">
      <c r="A70" s="7"/>
      <c r="C70" s="16"/>
      <c r="D70" s="16"/>
      <c r="E70" s="15"/>
      <c r="G70" s="32"/>
      <c r="H70" s="32"/>
      <c r="I70" s="10"/>
      <c r="J70" s="10"/>
      <c r="K70" s="32"/>
      <c r="L70" s="32"/>
      <c r="M70" s="10"/>
      <c r="N70" s="248"/>
      <c r="O70" s="234"/>
      <c r="P70" s="234"/>
      <c r="Q70" s="248"/>
      <c r="R70" s="248"/>
      <c r="S70" s="248"/>
      <c r="T70" s="234"/>
      <c r="U70" s="32"/>
      <c r="V70" s="10"/>
      <c r="W70" s="10"/>
      <c r="X70" s="32"/>
      <c r="Y70" s="32"/>
      <c r="Z70" s="10"/>
      <c r="AA70" s="10"/>
      <c r="AB70" s="105"/>
      <c r="AC70" s="24"/>
      <c r="AD70" s="24"/>
      <c r="AE70" s="25"/>
      <c r="AF70" s="25"/>
      <c r="AG70" s="97"/>
    </row>
    <row r="71" spans="1:33" ht="20.100000000000001" customHeight="1" x14ac:dyDescent="0.2">
      <c r="A71" s="7"/>
      <c r="B71" s="341" t="s">
        <v>8</v>
      </c>
      <c r="C71" s="368">
        <v>0.50694444444444442</v>
      </c>
      <c r="D71" s="368"/>
      <c r="E71" s="368"/>
      <c r="G71" s="369" t="str">
        <f>J50</f>
        <v>ウエストフットコムＵ１１</v>
      </c>
      <c r="H71" s="369"/>
      <c r="I71" s="369"/>
      <c r="J71" s="369"/>
      <c r="K71" s="369"/>
      <c r="L71" s="369"/>
      <c r="M71" s="369"/>
      <c r="N71" s="370">
        <f>P71+P72</f>
        <v>1</v>
      </c>
      <c r="O71" s="371" t="s">
        <v>9</v>
      </c>
      <c r="P71" s="234">
        <v>0</v>
      </c>
      <c r="Q71" s="236" t="s">
        <v>26</v>
      </c>
      <c r="R71" s="234">
        <v>1</v>
      </c>
      <c r="S71" s="371" t="s">
        <v>10</v>
      </c>
      <c r="T71" s="370">
        <f>R71+R72</f>
        <v>3</v>
      </c>
      <c r="U71" s="372" t="str">
        <f>N50</f>
        <v>ＦＣ城東</v>
      </c>
      <c r="V71" s="372"/>
      <c r="W71" s="372"/>
      <c r="X71" s="372"/>
      <c r="Y71" s="372"/>
      <c r="Z71" s="372"/>
      <c r="AA71" s="372"/>
      <c r="AB71" s="347" t="s">
        <v>95</v>
      </c>
      <c r="AC71" s="367" t="s">
        <v>90</v>
      </c>
      <c r="AD71" s="367" t="s">
        <v>91</v>
      </c>
      <c r="AE71" s="367" t="s">
        <v>89</v>
      </c>
      <c r="AF71" s="367">
        <v>4</v>
      </c>
      <c r="AG71" s="340" t="s">
        <v>96</v>
      </c>
    </row>
    <row r="72" spans="1:33" ht="20.100000000000001" customHeight="1" x14ac:dyDescent="0.2">
      <c r="A72" s="7"/>
      <c r="B72" s="341"/>
      <c r="C72" s="368"/>
      <c r="D72" s="368"/>
      <c r="E72" s="368"/>
      <c r="G72" s="369"/>
      <c r="H72" s="369"/>
      <c r="I72" s="369"/>
      <c r="J72" s="369"/>
      <c r="K72" s="369"/>
      <c r="L72" s="369"/>
      <c r="M72" s="369"/>
      <c r="N72" s="370"/>
      <c r="O72" s="371"/>
      <c r="P72" s="234">
        <v>1</v>
      </c>
      <c r="Q72" s="236" t="s">
        <v>26</v>
      </c>
      <c r="R72" s="234">
        <v>2</v>
      </c>
      <c r="S72" s="371"/>
      <c r="T72" s="370"/>
      <c r="U72" s="372"/>
      <c r="V72" s="372"/>
      <c r="W72" s="372"/>
      <c r="X72" s="372"/>
      <c r="Y72" s="372"/>
      <c r="Z72" s="372"/>
      <c r="AA72" s="372"/>
      <c r="AB72" s="347"/>
      <c r="AC72" s="367"/>
      <c r="AD72" s="367"/>
      <c r="AE72" s="367"/>
      <c r="AF72" s="367"/>
      <c r="AG72" s="340"/>
    </row>
    <row r="73" spans="1:33" ht="20.100000000000001" customHeight="1" x14ac:dyDescent="0.2">
      <c r="A73" s="7"/>
      <c r="C73" s="16"/>
      <c r="D73" s="16"/>
      <c r="E73" s="15"/>
      <c r="G73" s="32"/>
      <c r="H73" s="32"/>
      <c r="I73" s="10"/>
      <c r="J73" s="10"/>
      <c r="K73" s="32"/>
      <c r="L73" s="32"/>
      <c r="M73" s="10"/>
      <c r="N73" s="248"/>
      <c r="O73" s="234"/>
      <c r="P73" s="234"/>
      <c r="Q73" s="248"/>
      <c r="R73" s="248"/>
      <c r="S73" s="248"/>
      <c r="T73" s="234"/>
      <c r="U73" s="32"/>
      <c r="V73" s="10"/>
      <c r="W73" s="10"/>
      <c r="X73" s="32"/>
      <c r="Y73" s="32"/>
      <c r="Z73" s="10"/>
      <c r="AA73" s="10"/>
      <c r="AB73" s="105"/>
      <c r="AC73" s="93"/>
      <c r="AD73" s="24"/>
      <c r="AE73" s="24"/>
      <c r="AF73" s="25"/>
      <c r="AG73" s="106"/>
    </row>
    <row r="74" spans="1:33" ht="20.100000000000001" customHeight="1" x14ac:dyDescent="0.2">
      <c r="A74" s="7"/>
      <c r="B74" s="341" t="s">
        <v>0</v>
      </c>
      <c r="C74" s="368">
        <v>0.53472222222222221</v>
      </c>
      <c r="D74" s="368"/>
      <c r="E74" s="368"/>
      <c r="G74" s="369" t="str">
        <f>W50</f>
        <v>亀山サッカークラブ</v>
      </c>
      <c r="H74" s="369"/>
      <c r="I74" s="369"/>
      <c r="J74" s="369"/>
      <c r="K74" s="369"/>
      <c r="L74" s="369"/>
      <c r="M74" s="369"/>
      <c r="N74" s="370">
        <f>P74+P75</f>
        <v>0</v>
      </c>
      <c r="O74" s="371" t="s">
        <v>9</v>
      </c>
      <c r="P74" s="234">
        <v>0</v>
      </c>
      <c r="Q74" s="236" t="s">
        <v>26</v>
      </c>
      <c r="R74" s="234">
        <v>0</v>
      </c>
      <c r="S74" s="371" t="s">
        <v>10</v>
      </c>
      <c r="T74" s="370">
        <f>R74+R75</f>
        <v>1</v>
      </c>
      <c r="U74" s="372" t="str">
        <f>AA50</f>
        <v>ＦＣ　ＳＴＧＨ</v>
      </c>
      <c r="V74" s="372"/>
      <c r="W74" s="372"/>
      <c r="X74" s="372"/>
      <c r="Y74" s="372"/>
      <c r="Z74" s="372"/>
      <c r="AA74" s="372"/>
      <c r="AB74" s="347" t="s">
        <v>95</v>
      </c>
      <c r="AC74" s="367" t="s">
        <v>93</v>
      </c>
      <c r="AD74" s="367" t="s">
        <v>94</v>
      </c>
      <c r="AE74" s="367" t="s">
        <v>92</v>
      </c>
      <c r="AF74" s="367">
        <v>1</v>
      </c>
      <c r="AG74" s="340" t="s">
        <v>96</v>
      </c>
    </row>
    <row r="75" spans="1:33" ht="20.100000000000001" customHeight="1" x14ac:dyDescent="0.2">
      <c r="A75" s="7"/>
      <c r="B75" s="341"/>
      <c r="C75" s="368"/>
      <c r="D75" s="368"/>
      <c r="E75" s="368"/>
      <c r="G75" s="369"/>
      <c r="H75" s="369"/>
      <c r="I75" s="369"/>
      <c r="J75" s="369"/>
      <c r="K75" s="369"/>
      <c r="L75" s="369"/>
      <c r="M75" s="369"/>
      <c r="N75" s="370"/>
      <c r="O75" s="371"/>
      <c r="P75" s="234">
        <v>0</v>
      </c>
      <c r="Q75" s="236" t="s">
        <v>26</v>
      </c>
      <c r="R75" s="234">
        <v>1</v>
      </c>
      <c r="S75" s="371"/>
      <c r="T75" s="370"/>
      <c r="U75" s="372"/>
      <c r="V75" s="372"/>
      <c r="W75" s="372"/>
      <c r="X75" s="372"/>
      <c r="Y75" s="372"/>
      <c r="Z75" s="372"/>
      <c r="AA75" s="372"/>
      <c r="AB75" s="347"/>
      <c r="AC75" s="367"/>
      <c r="AD75" s="367"/>
      <c r="AE75" s="367"/>
      <c r="AF75" s="367"/>
      <c r="AG75" s="340"/>
    </row>
    <row r="76" spans="1:33" ht="20.100000000000001" customHeight="1" x14ac:dyDescent="0.2">
      <c r="B76" s="31"/>
      <c r="C76" s="23"/>
      <c r="D76" s="23"/>
      <c r="E76" s="23"/>
      <c r="G76" s="32"/>
      <c r="H76" s="32"/>
      <c r="I76" s="32"/>
      <c r="J76" s="32"/>
      <c r="K76" s="32"/>
      <c r="L76" s="32"/>
      <c r="M76" s="32"/>
      <c r="N76" s="21"/>
      <c r="O76" s="113"/>
      <c r="P76" s="32"/>
      <c r="Q76" s="22"/>
      <c r="R76" s="10"/>
      <c r="S76" s="113"/>
      <c r="T76" s="21"/>
      <c r="U76" s="32"/>
      <c r="V76" s="32"/>
      <c r="W76" s="32"/>
      <c r="X76" s="32"/>
      <c r="Y76" s="32"/>
      <c r="Z76" s="32"/>
      <c r="AA76" s="32"/>
      <c r="AB76" s="93"/>
      <c r="AC76" s="93"/>
      <c r="AF76" s="93"/>
      <c r="AG76" s="93"/>
    </row>
    <row r="77" spans="1:33" ht="20.100000000000001" customHeight="1" x14ac:dyDescent="0.2">
      <c r="C77" s="377" t="str">
        <f>J46</f>
        <v>P</v>
      </c>
      <c r="D77" s="378"/>
      <c r="E77" s="378"/>
      <c r="F77" s="379"/>
      <c r="G77" s="415" t="str">
        <f>C79</f>
        <v>宝木キッカーズＭＯＲＡＬＥ１１</v>
      </c>
      <c r="H77" s="416"/>
      <c r="I77" s="415" t="str">
        <f>C81</f>
        <v>ウエストフットコムＵ１１</v>
      </c>
      <c r="J77" s="416"/>
      <c r="K77" s="395" t="str">
        <f>C83</f>
        <v>ＦＣ城東</v>
      </c>
      <c r="L77" s="396"/>
      <c r="M77" s="373" t="s">
        <v>1</v>
      </c>
      <c r="N77" s="373" t="s">
        <v>2</v>
      </c>
      <c r="O77" s="373" t="s">
        <v>11</v>
      </c>
      <c r="P77" s="373" t="s">
        <v>3</v>
      </c>
      <c r="R77" s="389" t="str">
        <f>W46</f>
        <v>PP</v>
      </c>
      <c r="S77" s="390"/>
      <c r="T77" s="390"/>
      <c r="U77" s="391"/>
      <c r="V77" s="415" t="str">
        <f>R79</f>
        <v>宇都宮フットボールクラブジュニア</v>
      </c>
      <c r="W77" s="416"/>
      <c r="X77" s="415" t="str">
        <f>R81</f>
        <v>亀山サッカークラブ</v>
      </c>
      <c r="Y77" s="416"/>
      <c r="Z77" s="415" t="str">
        <f>R83</f>
        <v>ＦＣ　ＳＴＧＨ</v>
      </c>
      <c r="AA77" s="416"/>
      <c r="AB77" s="373" t="s">
        <v>1</v>
      </c>
      <c r="AC77" s="373" t="s">
        <v>2</v>
      </c>
      <c r="AD77" s="373" t="s">
        <v>11</v>
      </c>
      <c r="AE77" s="373" t="s">
        <v>3</v>
      </c>
    </row>
    <row r="78" spans="1:33" ht="20.100000000000001" customHeight="1" x14ac:dyDescent="0.2">
      <c r="C78" s="380"/>
      <c r="D78" s="381"/>
      <c r="E78" s="381"/>
      <c r="F78" s="382"/>
      <c r="G78" s="417"/>
      <c r="H78" s="418"/>
      <c r="I78" s="417"/>
      <c r="J78" s="418"/>
      <c r="K78" s="397"/>
      <c r="L78" s="398"/>
      <c r="M78" s="374"/>
      <c r="N78" s="374"/>
      <c r="O78" s="374"/>
      <c r="P78" s="374"/>
      <c r="R78" s="392"/>
      <c r="S78" s="393"/>
      <c r="T78" s="393"/>
      <c r="U78" s="394"/>
      <c r="V78" s="417"/>
      <c r="W78" s="418"/>
      <c r="X78" s="417"/>
      <c r="Y78" s="418"/>
      <c r="Z78" s="417"/>
      <c r="AA78" s="418"/>
      <c r="AB78" s="374"/>
      <c r="AC78" s="374"/>
      <c r="AD78" s="374"/>
      <c r="AE78" s="374"/>
    </row>
    <row r="79" spans="1:33" ht="20.100000000000001" customHeight="1" x14ac:dyDescent="0.2">
      <c r="C79" s="409" t="str">
        <f>F50</f>
        <v>宝木キッカーズＭＯＲＡＬＥ１１</v>
      </c>
      <c r="D79" s="410"/>
      <c r="E79" s="410"/>
      <c r="F79" s="411"/>
      <c r="G79" s="383"/>
      <c r="H79" s="384"/>
      <c r="I79" s="249">
        <f>N59</f>
        <v>8</v>
      </c>
      <c r="J79" s="249">
        <f>T59</f>
        <v>0</v>
      </c>
      <c r="K79" s="249">
        <f>N65</f>
        <v>1</v>
      </c>
      <c r="L79" s="249">
        <f>T65</f>
        <v>0</v>
      </c>
      <c r="M79" s="387">
        <f>COUNTIF(G80:L80,"○")*3+COUNTIF(G80:L80,"△")</f>
        <v>6</v>
      </c>
      <c r="N79" s="375">
        <f>O79-J79-L79</f>
        <v>9</v>
      </c>
      <c r="O79" s="375">
        <f>I79+K79</f>
        <v>9</v>
      </c>
      <c r="P79" s="375">
        <v>1</v>
      </c>
      <c r="Q79" s="244"/>
      <c r="R79" s="377" t="str">
        <f>S50</f>
        <v>宇都宮フットボールクラブジュニア</v>
      </c>
      <c r="S79" s="378"/>
      <c r="T79" s="378"/>
      <c r="U79" s="379"/>
      <c r="V79" s="383"/>
      <c r="W79" s="384"/>
      <c r="X79" s="249">
        <f>N62</f>
        <v>0</v>
      </c>
      <c r="Y79" s="249">
        <f>T62</f>
        <v>0</v>
      </c>
      <c r="Z79" s="249">
        <f>N68</f>
        <v>0</v>
      </c>
      <c r="AA79" s="249">
        <f>T68</f>
        <v>2</v>
      </c>
      <c r="AB79" s="387">
        <f>COUNTIF(V80:AA80,"○")*3+COUNTIF(V80:AA80,"△")</f>
        <v>1</v>
      </c>
      <c r="AC79" s="375">
        <f>AD79-Y79-AA79</f>
        <v>-2</v>
      </c>
      <c r="AD79" s="375">
        <f>X79+Z79</f>
        <v>0</v>
      </c>
      <c r="AE79" s="375">
        <v>3</v>
      </c>
    </row>
    <row r="80" spans="1:33" ht="20.100000000000001" customHeight="1" x14ac:dyDescent="0.2">
      <c r="C80" s="412"/>
      <c r="D80" s="413"/>
      <c r="E80" s="413"/>
      <c r="F80" s="414"/>
      <c r="G80" s="385"/>
      <c r="H80" s="386"/>
      <c r="I80" s="407" t="str">
        <f>IF(I79&gt;J79,"○",IF(I79&lt;J79,"×",IF(I79=J79,"△")))</f>
        <v>○</v>
      </c>
      <c r="J80" s="408"/>
      <c r="K80" s="407" t="str">
        <f>IF(K79&gt;L79,"○",IF(K79&lt;L79,"×",IF(K79=L79,"△")))</f>
        <v>○</v>
      </c>
      <c r="L80" s="408"/>
      <c r="M80" s="388"/>
      <c r="N80" s="376"/>
      <c r="O80" s="376"/>
      <c r="P80" s="376"/>
      <c r="Q80" s="244"/>
      <c r="R80" s="380"/>
      <c r="S80" s="381"/>
      <c r="T80" s="381"/>
      <c r="U80" s="382"/>
      <c r="V80" s="385"/>
      <c r="W80" s="386"/>
      <c r="X80" s="407" t="str">
        <f>IF(X79&gt;Y79,"○",IF(X79&lt;Y79,"×",IF(X79=Y79,"△")))</f>
        <v>△</v>
      </c>
      <c r="Y80" s="408"/>
      <c r="Z80" s="407" t="str">
        <f t="shared" ref="Z80" si="2">IF(Z79&gt;AA79,"○",IF(Z79&lt;AA79,"×",IF(Z79=AA79,"△")))</f>
        <v>×</v>
      </c>
      <c r="AA80" s="408"/>
      <c r="AB80" s="388"/>
      <c r="AC80" s="376"/>
      <c r="AD80" s="376"/>
      <c r="AE80" s="376"/>
    </row>
    <row r="81" spans="3:31" ht="20.100000000000001" customHeight="1" x14ac:dyDescent="0.2">
      <c r="C81" s="377" t="str">
        <f>J50</f>
        <v>ウエストフットコムＵ１１</v>
      </c>
      <c r="D81" s="378"/>
      <c r="E81" s="378"/>
      <c r="F81" s="379"/>
      <c r="G81" s="249">
        <f>J79</f>
        <v>0</v>
      </c>
      <c r="H81" s="249">
        <f>I79</f>
        <v>8</v>
      </c>
      <c r="I81" s="383"/>
      <c r="J81" s="384"/>
      <c r="K81" s="249">
        <f>N71</f>
        <v>1</v>
      </c>
      <c r="L81" s="249">
        <f>T71</f>
        <v>3</v>
      </c>
      <c r="M81" s="387">
        <f>COUNTIF(G82:L82,"○")*3+COUNTIF(G82:L82,"△")</f>
        <v>0</v>
      </c>
      <c r="N81" s="375">
        <f>O81-H81-L81</f>
        <v>-10</v>
      </c>
      <c r="O81" s="375">
        <f>G81+K81</f>
        <v>1</v>
      </c>
      <c r="P81" s="375">
        <v>3</v>
      </c>
      <c r="Q81" s="244"/>
      <c r="R81" s="377" t="str">
        <f>W50</f>
        <v>亀山サッカークラブ</v>
      </c>
      <c r="S81" s="378"/>
      <c r="T81" s="378"/>
      <c r="U81" s="379"/>
      <c r="V81" s="249">
        <f>Y79</f>
        <v>0</v>
      </c>
      <c r="W81" s="249">
        <f>X79</f>
        <v>0</v>
      </c>
      <c r="X81" s="383"/>
      <c r="Y81" s="384"/>
      <c r="Z81" s="249">
        <f>N74</f>
        <v>0</v>
      </c>
      <c r="AA81" s="249">
        <f>T74</f>
        <v>1</v>
      </c>
      <c r="AB81" s="387">
        <f>COUNTIF(V82:AA82,"○")*3+COUNTIF(V82:AA82,"△")</f>
        <v>1</v>
      </c>
      <c r="AC81" s="375">
        <f>AD81-W81-AA81</f>
        <v>-1</v>
      </c>
      <c r="AD81" s="375">
        <f>V81+Z81</f>
        <v>0</v>
      </c>
      <c r="AE81" s="375">
        <v>2</v>
      </c>
    </row>
    <row r="82" spans="3:31" ht="20.100000000000001" customHeight="1" x14ac:dyDescent="0.2">
      <c r="C82" s="380"/>
      <c r="D82" s="381"/>
      <c r="E82" s="381"/>
      <c r="F82" s="382"/>
      <c r="G82" s="407" t="str">
        <f>IF(G81&gt;H81,"○",IF(G81&lt;H81,"×",IF(G81=H81,"△")))</f>
        <v>×</v>
      </c>
      <c r="H82" s="408"/>
      <c r="I82" s="385"/>
      <c r="J82" s="386"/>
      <c r="K82" s="407" t="str">
        <f>IF(K81&gt;L81,"○",IF(K81&lt;L81,"×",IF(K81=L81,"△")))</f>
        <v>×</v>
      </c>
      <c r="L82" s="408"/>
      <c r="M82" s="388"/>
      <c r="N82" s="376"/>
      <c r="O82" s="376"/>
      <c r="P82" s="376"/>
      <c r="Q82" s="244"/>
      <c r="R82" s="380"/>
      <c r="S82" s="381"/>
      <c r="T82" s="381"/>
      <c r="U82" s="382"/>
      <c r="V82" s="407" t="str">
        <f>IF(V81&gt;W81,"○",IF(V81&lt;W81,"×",IF(V81=W81,"△")))</f>
        <v>△</v>
      </c>
      <c r="W82" s="408"/>
      <c r="X82" s="385"/>
      <c r="Y82" s="386"/>
      <c r="Z82" s="407" t="str">
        <f t="shared" ref="Z82" si="3">IF(Z81&gt;AA81,"○",IF(Z81&lt;AA81,"×",IF(Z81=AA81,"△")))</f>
        <v>×</v>
      </c>
      <c r="AA82" s="408"/>
      <c r="AB82" s="388"/>
      <c r="AC82" s="376"/>
      <c r="AD82" s="376"/>
      <c r="AE82" s="376"/>
    </row>
    <row r="83" spans="3:31" ht="20.100000000000001" customHeight="1" x14ac:dyDescent="0.2">
      <c r="C83" s="377" t="str">
        <f>N50</f>
        <v>ＦＣ城東</v>
      </c>
      <c r="D83" s="378"/>
      <c r="E83" s="378"/>
      <c r="F83" s="379"/>
      <c r="G83" s="249">
        <f>L79</f>
        <v>0</v>
      </c>
      <c r="H83" s="249">
        <f>K79</f>
        <v>1</v>
      </c>
      <c r="I83" s="249">
        <f>L81</f>
        <v>3</v>
      </c>
      <c r="J83" s="249">
        <f>K81</f>
        <v>1</v>
      </c>
      <c r="K83" s="383"/>
      <c r="L83" s="384"/>
      <c r="M83" s="387">
        <f>COUNTIF(G84:L84,"○")*3+COUNTIF(G84:L84,"△")</f>
        <v>3</v>
      </c>
      <c r="N83" s="375">
        <f>O83-H83-J83</f>
        <v>1</v>
      </c>
      <c r="O83" s="375">
        <f>G83+I83</f>
        <v>3</v>
      </c>
      <c r="P83" s="375">
        <v>2</v>
      </c>
      <c r="Q83" s="244"/>
      <c r="R83" s="409" t="str">
        <f>AA50</f>
        <v>ＦＣ　ＳＴＧＨ</v>
      </c>
      <c r="S83" s="410"/>
      <c r="T83" s="410"/>
      <c r="U83" s="411"/>
      <c r="V83" s="249">
        <f>AA79</f>
        <v>2</v>
      </c>
      <c r="W83" s="249">
        <f>Z79</f>
        <v>0</v>
      </c>
      <c r="X83" s="249">
        <f>AA81</f>
        <v>1</v>
      </c>
      <c r="Y83" s="249">
        <f>Z81</f>
        <v>0</v>
      </c>
      <c r="Z83" s="383"/>
      <c r="AA83" s="384"/>
      <c r="AB83" s="387">
        <f>COUNTIF(V84:AA84,"○")*3+COUNTIF(V84:AA84,"△")</f>
        <v>6</v>
      </c>
      <c r="AC83" s="375">
        <f>AD83-W83-Y83</f>
        <v>3</v>
      </c>
      <c r="AD83" s="375">
        <f>V83+X83</f>
        <v>3</v>
      </c>
      <c r="AE83" s="375">
        <v>1</v>
      </c>
    </row>
    <row r="84" spans="3:31" ht="20.100000000000001" customHeight="1" x14ac:dyDescent="0.2">
      <c r="C84" s="380"/>
      <c r="D84" s="381"/>
      <c r="E84" s="381"/>
      <c r="F84" s="382"/>
      <c r="G84" s="407" t="str">
        <f>IF(G83&gt;H83,"○",IF(G83&lt;H83,"×",IF(G83=H83,"△")))</f>
        <v>×</v>
      </c>
      <c r="H84" s="408"/>
      <c r="I84" s="407" t="str">
        <f>IF(I83&gt;J83,"○",IF(I83&lt;J83,"×",IF(I83=J83,"△")))</f>
        <v>○</v>
      </c>
      <c r="J84" s="408"/>
      <c r="K84" s="385"/>
      <c r="L84" s="386"/>
      <c r="M84" s="388"/>
      <c r="N84" s="376"/>
      <c r="O84" s="376"/>
      <c r="P84" s="376"/>
      <c r="Q84" s="244"/>
      <c r="R84" s="412"/>
      <c r="S84" s="413"/>
      <c r="T84" s="413"/>
      <c r="U84" s="414"/>
      <c r="V84" s="407" t="str">
        <f>IF(V83&gt;W83,"○",IF(V83&lt;W83,"×",IF(V83=W83,"△")))</f>
        <v>○</v>
      </c>
      <c r="W84" s="408"/>
      <c r="X84" s="407" t="str">
        <f>IF(X83&gt;Y83,"○",IF(X83&lt;Y83,"×",IF(X83=Y83,"△")))</f>
        <v>○</v>
      </c>
      <c r="Y84" s="408"/>
      <c r="Z84" s="385"/>
      <c r="AA84" s="386"/>
      <c r="AB84" s="388"/>
      <c r="AC84" s="376"/>
      <c r="AD84" s="376"/>
      <c r="AE84" s="376"/>
    </row>
    <row r="85" spans="3:31" ht="20.100000000000001" customHeight="1" x14ac:dyDescent="0.2"/>
  </sheetData>
  <mergeCells count="340">
    <mergeCell ref="A1:L1"/>
    <mergeCell ref="N1:R1"/>
    <mergeCell ref="T1:W1"/>
    <mergeCell ref="X1:AG1"/>
    <mergeCell ref="J3:K3"/>
    <mergeCell ref="W3:X3"/>
    <mergeCell ref="G16:M17"/>
    <mergeCell ref="N16:N17"/>
    <mergeCell ref="O16:O17"/>
    <mergeCell ref="S16:S17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B19:AB20"/>
    <mergeCell ref="AC19:AC20"/>
    <mergeCell ref="AD19:AD20"/>
    <mergeCell ref="AE19:AE20"/>
    <mergeCell ref="AF19:AF20"/>
    <mergeCell ref="AG19:AG20"/>
    <mergeCell ref="AF16:AF17"/>
    <mergeCell ref="AG16:AG17"/>
    <mergeCell ref="AB16:AB17"/>
    <mergeCell ref="AC16:AC17"/>
    <mergeCell ref="AD16:AD17"/>
    <mergeCell ref="AE16:AE17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B16:B17"/>
    <mergeCell ref="C16:E17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G22:M23"/>
    <mergeCell ref="N22:N23"/>
    <mergeCell ref="O22:O23"/>
    <mergeCell ref="S22:S23"/>
    <mergeCell ref="G28:M29"/>
    <mergeCell ref="N28:N29"/>
    <mergeCell ref="O28:O29"/>
    <mergeCell ref="S28:S29"/>
    <mergeCell ref="AB25:AB26"/>
    <mergeCell ref="AC25:AC26"/>
    <mergeCell ref="AD25:AD26"/>
    <mergeCell ref="AE25:AE26"/>
    <mergeCell ref="AF25:AF26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AB28:AB29"/>
    <mergeCell ref="AC28:AC29"/>
    <mergeCell ref="AD28:AD29"/>
    <mergeCell ref="AE28:AE29"/>
    <mergeCell ref="B28:B29"/>
    <mergeCell ref="C28:E2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M40:M41"/>
    <mergeCell ref="N40:N41"/>
    <mergeCell ref="O40:O41"/>
    <mergeCell ref="P40:P41"/>
    <mergeCell ref="R38:U39"/>
    <mergeCell ref="X38:Y39"/>
    <mergeCell ref="J46:K46"/>
    <mergeCell ref="W46:X46"/>
    <mergeCell ref="AB38:AB39"/>
    <mergeCell ref="B49:C49"/>
    <mergeCell ref="F49:G49"/>
    <mergeCell ref="J49:K49"/>
    <mergeCell ref="N49:O49"/>
    <mergeCell ref="S49:T49"/>
    <mergeCell ref="W49:X49"/>
    <mergeCell ref="G41:H41"/>
    <mergeCell ref="I41:J41"/>
    <mergeCell ref="V41:W41"/>
    <mergeCell ref="X41:Y41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A49:AB49"/>
    <mergeCell ref="AE49:AF49"/>
    <mergeCell ref="C40:F41"/>
    <mergeCell ref="K40:L41"/>
    <mergeCell ref="B50:C57"/>
    <mergeCell ref="F50:G57"/>
    <mergeCell ref="J50:K57"/>
    <mergeCell ref="N50:O57"/>
    <mergeCell ref="S50:T57"/>
    <mergeCell ref="W50:X57"/>
    <mergeCell ref="AA50:AB57"/>
    <mergeCell ref="AE50:AF57"/>
    <mergeCell ref="AG62:AG63"/>
    <mergeCell ref="AF59:AF60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T59:T60"/>
    <mergeCell ref="U59:AA60"/>
    <mergeCell ref="AB59:AB60"/>
    <mergeCell ref="AC59:AC60"/>
    <mergeCell ref="AD59:AD60"/>
    <mergeCell ref="AE59:AE60"/>
    <mergeCell ref="B59:B60"/>
    <mergeCell ref="C59:E60"/>
    <mergeCell ref="G59:M60"/>
    <mergeCell ref="N59:N60"/>
    <mergeCell ref="O59:O60"/>
    <mergeCell ref="S59:S60"/>
    <mergeCell ref="G65:M66"/>
    <mergeCell ref="N65:N66"/>
    <mergeCell ref="O65:O66"/>
    <mergeCell ref="S65:S66"/>
    <mergeCell ref="AB62:AB63"/>
    <mergeCell ref="AC62:AC63"/>
    <mergeCell ref="AD62:AD63"/>
    <mergeCell ref="AE62:AE63"/>
    <mergeCell ref="AF62:AF63"/>
    <mergeCell ref="AB68:AB69"/>
    <mergeCell ref="AC68:AC69"/>
    <mergeCell ref="AD68:AD69"/>
    <mergeCell ref="AE68:AE69"/>
    <mergeCell ref="AF68:AF69"/>
    <mergeCell ref="AG68:AG69"/>
    <mergeCell ref="AF65:AF66"/>
    <mergeCell ref="AG65:AG66"/>
    <mergeCell ref="AB65:AB66"/>
    <mergeCell ref="AC65:AC66"/>
    <mergeCell ref="AD65:AD66"/>
    <mergeCell ref="AE65:AE66"/>
    <mergeCell ref="B68:B69"/>
    <mergeCell ref="C68:E69"/>
    <mergeCell ref="G68:M69"/>
    <mergeCell ref="N68:N69"/>
    <mergeCell ref="O68:O69"/>
    <mergeCell ref="S68:S69"/>
    <mergeCell ref="T68:T69"/>
    <mergeCell ref="U68:AA69"/>
    <mergeCell ref="T65:T66"/>
    <mergeCell ref="U65:AA66"/>
    <mergeCell ref="B65:B66"/>
    <mergeCell ref="C65:E66"/>
    <mergeCell ref="B74:B75"/>
    <mergeCell ref="C74:E75"/>
    <mergeCell ref="G74:M75"/>
    <mergeCell ref="N74:N75"/>
    <mergeCell ref="O74:O75"/>
    <mergeCell ref="S74:S75"/>
    <mergeCell ref="T74:T75"/>
    <mergeCell ref="U74:AA75"/>
    <mergeCell ref="T71:T72"/>
    <mergeCell ref="U71:AA72"/>
    <mergeCell ref="B71:B72"/>
    <mergeCell ref="C71:E72"/>
    <mergeCell ref="G71:M72"/>
    <mergeCell ref="N71:N72"/>
    <mergeCell ref="O71:O72"/>
    <mergeCell ref="S71:S72"/>
    <mergeCell ref="N77:N78"/>
    <mergeCell ref="AB74:AB75"/>
    <mergeCell ref="AC74:AC75"/>
    <mergeCell ref="AD74:AD75"/>
    <mergeCell ref="AE74:AE75"/>
    <mergeCell ref="AF74:AF75"/>
    <mergeCell ref="AG74:AG75"/>
    <mergeCell ref="AF71:AF72"/>
    <mergeCell ref="AG71:AG72"/>
    <mergeCell ref="AB71:AB72"/>
    <mergeCell ref="AC71:AC72"/>
    <mergeCell ref="AD71:AD72"/>
    <mergeCell ref="AE71:AE72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G85"/>
  <sheetViews>
    <sheetView view="pageBreakPreview" zoomScaleNormal="100" zoomScaleSheetLayoutView="100" workbookViewId="0">
      <selection sqref="A1:L1"/>
    </sheetView>
  </sheetViews>
  <sheetFormatPr defaultRowHeight="13.2" x14ac:dyDescent="0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21.9" customHeight="1" x14ac:dyDescent="0.2">
      <c r="A1" s="360" t="str">
        <f>U12選手権組合せ!I2</f>
        <v>■第1日　2月5日  一次リーグ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N1" s="361" t="s">
        <v>158</v>
      </c>
      <c r="O1" s="361"/>
      <c r="P1" s="361"/>
      <c r="Q1" s="361"/>
      <c r="R1" s="361"/>
      <c r="T1" s="353" t="s">
        <v>161</v>
      </c>
      <c r="U1" s="353"/>
      <c r="V1" s="353"/>
      <c r="W1" s="353"/>
      <c r="X1" s="354" t="str">
        <f>U12選手権組合せ!AN83</f>
        <v>大松山運動公園多目的グランドＡ</v>
      </c>
      <c r="Y1" s="354"/>
      <c r="Z1" s="354"/>
      <c r="AA1" s="354"/>
      <c r="AB1" s="354"/>
      <c r="AC1" s="354"/>
      <c r="AD1" s="354"/>
      <c r="AE1" s="354"/>
      <c r="AF1" s="354"/>
      <c r="AG1" s="354"/>
    </row>
    <row r="2" spans="1:33" ht="20.100000000000001" customHeight="1" x14ac:dyDescent="0.2">
      <c r="A2" s="112"/>
      <c r="B2" s="112"/>
      <c r="C2" s="112"/>
      <c r="D2" s="112"/>
      <c r="E2" s="112"/>
      <c r="F2" s="112"/>
      <c r="G2" s="112"/>
      <c r="H2" s="14"/>
      <c r="I2" s="110"/>
      <c r="J2" s="110"/>
      <c r="K2" s="110"/>
      <c r="L2" s="110"/>
      <c r="N2" s="110"/>
      <c r="O2" s="110"/>
      <c r="P2" s="110"/>
      <c r="Q2" s="110"/>
      <c r="R2" s="110"/>
      <c r="T2" s="94"/>
      <c r="U2" s="94"/>
      <c r="V2" s="94"/>
      <c r="W2" s="94"/>
      <c r="X2" s="111"/>
      <c r="Y2" s="111"/>
      <c r="AA2" s="20"/>
      <c r="AB2" s="104"/>
      <c r="AC2" s="104"/>
      <c r="AD2" s="104"/>
      <c r="AE2" s="104"/>
      <c r="AF2" s="104"/>
      <c r="AG2" s="104"/>
    </row>
    <row r="3" spans="1:33" ht="20.100000000000001" customHeight="1" x14ac:dyDescent="0.2">
      <c r="F3" s="27"/>
      <c r="J3" s="358" t="s">
        <v>159</v>
      </c>
      <c r="K3" s="358"/>
      <c r="W3" s="358" t="s">
        <v>160</v>
      </c>
      <c r="X3" s="358"/>
      <c r="Z3" s="20"/>
      <c r="AA3" s="20"/>
      <c r="AB3" s="104"/>
      <c r="AC3" s="104"/>
      <c r="AD3" s="104"/>
      <c r="AE3" s="104"/>
      <c r="AF3" s="104"/>
      <c r="AG3" s="104"/>
    </row>
    <row r="4" spans="1:33" ht="20.100000000000001" customHeight="1" thickBot="1" x14ac:dyDescent="0.25">
      <c r="G4" s="246"/>
      <c r="H4" s="246"/>
      <c r="I4" s="246"/>
      <c r="J4" s="4"/>
      <c r="K4" s="245"/>
      <c r="L4" s="2"/>
      <c r="M4" s="2"/>
      <c r="N4" s="2"/>
      <c r="O4" s="246"/>
      <c r="P4" s="246"/>
      <c r="Q4" s="246"/>
      <c r="R4" s="246"/>
      <c r="S4" s="246"/>
      <c r="T4" s="2"/>
      <c r="U4" s="2"/>
      <c r="V4" s="2"/>
      <c r="W4" s="247"/>
      <c r="X4" s="19"/>
      <c r="Y4" s="2"/>
      <c r="Z4" s="20"/>
      <c r="AA4" s="20"/>
      <c r="AB4" s="104"/>
      <c r="AC4" s="104"/>
      <c r="AD4" s="104"/>
      <c r="AE4" s="104"/>
      <c r="AF4" s="104"/>
      <c r="AG4" s="104"/>
    </row>
    <row r="5" spans="1:33" ht="20.100000000000001" customHeight="1" thickTop="1" x14ac:dyDescent="0.2">
      <c r="F5" s="246"/>
      <c r="G5" s="268"/>
      <c r="H5" s="265"/>
      <c r="I5" s="265"/>
      <c r="J5" s="269"/>
      <c r="K5" s="5"/>
      <c r="N5" s="4"/>
      <c r="S5" s="4"/>
      <c r="V5" s="5"/>
      <c r="W5" s="267"/>
      <c r="Y5" s="5"/>
      <c r="Z5" s="5"/>
      <c r="AA5" s="6"/>
      <c r="AB5" s="17"/>
    </row>
    <row r="6" spans="1:33" ht="20.100000000000001" customHeight="1" x14ac:dyDescent="0.2">
      <c r="B6" s="359"/>
      <c r="C6" s="359"/>
      <c r="D6" s="7"/>
      <c r="E6" s="7"/>
      <c r="F6" s="344">
        <v>1</v>
      </c>
      <c r="G6" s="344"/>
      <c r="H6" s="11"/>
      <c r="I6" s="11"/>
      <c r="J6" s="344">
        <v>2</v>
      </c>
      <c r="K6" s="344"/>
      <c r="L6" s="11"/>
      <c r="M6" s="11"/>
      <c r="N6" s="344">
        <v>3</v>
      </c>
      <c r="O6" s="344"/>
      <c r="P6" s="26"/>
      <c r="Q6" s="11"/>
      <c r="R6" s="11"/>
      <c r="S6" s="344">
        <v>4</v>
      </c>
      <c r="T6" s="344"/>
      <c r="U6" s="11"/>
      <c r="V6" s="11"/>
      <c r="W6" s="344">
        <v>5</v>
      </c>
      <c r="X6" s="344"/>
      <c r="Y6" s="11"/>
      <c r="Z6" s="11"/>
      <c r="AA6" s="344">
        <v>6</v>
      </c>
      <c r="AB6" s="344"/>
      <c r="AC6" s="7"/>
      <c r="AD6" s="7"/>
      <c r="AE6" s="362"/>
      <c r="AF6" s="363"/>
    </row>
    <row r="7" spans="1:33" ht="20.100000000000001" customHeight="1" x14ac:dyDescent="0.2">
      <c r="B7" s="356"/>
      <c r="C7" s="356"/>
      <c r="D7" s="8"/>
      <c r="E7" s="8"/>
      <c r="F7" s="351" t="str">
        <f>U12選手権組合せ!AL88</f>
        <v>ＭＯＲＡＮＧＯ栃木フットボールクラブＵ１２</v>
      </c>
      <c r="G7" s="351"/>
      <c r="H7" s="8"/>
      <c r="I7" s="8"/>
      <c r="J7" s="440" t="str">
        <f>U12選手権組合せ!AL87</f>
        <v>高林・青木フットボールクラブ（高林・青木ＦＣ）</v>
      </c>
      <c r="K7" s="440"/>
      <c r="L7" s="8"/>
      <c r="M7" s="8"/>
      <c r="N7" s="349" t="str">
        <f>U12選手権組合せ!AL86</f>
        <v>ジヴェルチード那須</v>
      </c>
      <c r="O7" s="349"/>
      <c r="P7" s="9"/>
      <c r="Q7" s="8"/>
      <c r="R7" s="8"/>
      <c r="S7" s="438" t="str">
        <f>U12選手権組合せ!AL85</f>
        <v>壬生町ジュニアサッカークラブ　Ｂ</v>
      </c>
      <c r="T7" s="438"/>
      <c r="U7" s="8"/>
      <c r="V7" s="8"/>
      <c r="W7" s="357" t="str">
        <f>U12選手権組合せ!AL84</f>
        <v>石橋ＦＣ</v>
      </c>
      <c r="X7" s="357"/>
      <c r="Y7" s="8"/>
      <c r="Z7" s="8"/>
      <c r="AA7" s="349" t="str">
        <f>U12選手権組合せ!AL83</f>
        <v>紫塚ＦＣ</v>
      </c>
      <c r="AB7" s="349"/>
      <c r="AC7" s="8"/>
      <c r="AD7" s="8"/>
      <c r="AE7" s="365"/>
      <c r="AF7" s="366"/>
    </row>
    <row r="8" spans="1:33" ht="20.100000000000001" customHeight="1" x14ac:dyDescent="0.2">
      <c r="B8" s="356"/>
      <c r="C8" s="356"/>
      <c r="D8" s="8"/>
      <c r="E8" s="8"/>
      <c r="F8" s="351"/>
      <c r="G8" s="351"/>
      <c r="H8" s="8"/>
      <c r="I8" s="8"/>
      <c r="J8" s="440"/>
      <c r="K8" s="440"/>
      <c r="L8" s="8"/>
      <c r="M8" s="8"/>
      <c r="N8" s="349"/>
      <c r="O8" s="349"/>
      <c r="P8" s="9"/>
      <c r="Q8" s="8"/>
      <c r="R8" s="8"/>
      <c r="S8" s="438"/>
      <c r="T8" s="438"/>
      <c r="U8" s="8"/>
      <c r="V8" s="8"/>
      <c r="W8" s="357"/>
      <c r="X8" s="357"/>
      <c r="Y8" s="8"/>
      <c r="Z8" s="8"/>
      <c r="AA8" s="349"/>
      <c r="AB8" s="349"/>
      <c r="AC8" s="8"/>
      <c r="AD8" s="8"/>
      <c r="AE8" s="365"/>
      <c r="AF8" s="366"/>
    </row>
    <row r="9" spans="1:33" ht="20.100000000000001" customHeight="1" x14ac:dyDescent="0.2">
      <c r="B9" s="356"/>
      <c r="C9" s="356"/>
      <c r="D9" s="8"/>
      <c r="E9" s="8"/>
      <c r="F9" s="351"/>
      <c r="G9" s="351"/>
      <c r="H9" s="8"/>
      <c r="I9" s="8"/>
      <c r="J9" s="440"/>
      <c r="K9" s="440"/>
      <c r="L9" s="8"/>
      <c r="M9" s="8"/>
      <c r="N9" s="349"/>
      <c r="O9" s="349"/>
      <c r="P9" s="9"/>
      <c r="Q9" s="8"/>
      <c r="R9" s="8"/>
      <c r="S9" s="438"/>
      <c r="T9" s="438"/>
      <c r="U9" s="8"/>
      <c r="V9" s="8"/>
      <c r="W9" s="357"/>
      <c r="X9" s="357"/>
      <c r="Y9" s="8"/>
      <c r="Z9" s="8"/>
      <c r="AA9" s="349"/>
      <c r="AB9" s="349"/>
      <c r="AC9" s="8"/>
      <c r="AD9" s="8"/>
      <c r="AE9" s="365"/>
      <c r="AF9" s="366"/>
    </row>
    <row r="10" spans="1:33" ht="20.100000000000001" customHeight="1" x14ac:dyDescent="0.2">
      <c r="B10" s="356"/>
      <c r="C10" s="356"/>
      <c r="D10" s="8"/>
      <c r="E10" s="8"/>
      <c r="F10" s="351"/>
      <c r="G10" s="351"/>
      <c r="H10" s="8"/>
      <c r="I10" s="8"/>
      <c r="J10" s="440"/>
      <c r="K10" s="440"/>
      <c r="L10" s="8"/>
      <c r="M10" s="8"/>
      <c r="N10" s="349"/>
      <c r="O10" s="349"/>
      <c r="P10" s="9"/>
      <c r="Q10" s="8"/>
      <c r="R10" s="8"/>
      <c r="S10" s="438"/>
      <c r="T10" s="438"/>
      <c r="U10" s="8"/>
      <c r="V10" s="8"/>
      <c r="W10" s="357"/>
      <c r="X10" s="357"/>
      <c r="Y10" s="8"/>
      <c r="Z10" s="8"/>
      <c r="AA10" s="349"/>
      <c r="AB10" s="349"/>
      <c r="AC10" s="8"/>
      <c r="AD10" s="8"/>
      <c r="AE10" s="365"/>
      <c r="AF10" s="366"/>
    </row>
    <row r="11" spans="1:33" ht="20.100000000000001" customHeight="1" x14ac:dyDescent="0.2">
      <c r="B11" s="356"/>
      <c r="C11" s="356"/>
      <c r="D11" s="8"/>
      <c r="E11" s="8"/>
      <c r="F11" s="351"/>
      <c r="G11" s="351"/>
      <c r="H11" s="8"/>
      <c r="I11" s="8"/>
      <c r="J11" s="440"/>
      <c r="K11" s="440"/>
      <c r="L11" s="8"/>
      <c r="M11" s="8"/>
      <c r="N11" s="349"/>
      <c r="O11" s="349"/>
      <c r="P11" s="9"/>
      <c r="Q11" s="8"/>
      <c r="R11" s="8"/>
      <c r="S11" s="438"/>
      <c r="T11" s="438"/>
      <c r="U11" s="8"/>
      <c r="V11" s="8"/>
      <c r="W11" s="357"/>
      <c r="X11" s="357"/>
      <c r="Y11" s="8"/>
      <c r="Z11" s="8"/>
      <c r="AA11" s="349"/>
      <c r="AB11" s="349"/>
      <c r="AC11" s="8"/>
      <c r="AD11" s="8"/>
      <c r="AE11" s="365"/>
      <c r="AF11" s="366"/>
    </row>
    <row r="12" spans="1:33" ht="20.100000000000001" customHeight="1" x14ac:dyDescent="0.2">
      <c r="B12" s="356"/>
      <c r="C12" s="356"/>
      <c r="D12" s="8"/>
      <c r="E12" s="8"/>
      <c r="F12" s="351"/>
      <c r="G12" s="351"/>
      <c r="H12" s="8"/>
      <c r="I12" s="8"/>
      <c r="J12" s="440"/>
      <c r="K12" s="440"/>
      <c r="L12" s="8"/>
      <c r="M12" s="8"/>
      <c r="N12" s="349"/>
      <c r="O12" s="349"/>
      <c r="P12" s="9"/>
      <c r="Q12" s="8"/>
      <c r="R12" s="8"/>
      <c r="S12" s="438"/>
      <c r="T12" s="438"/>
      <c r="U12" s="8"/>
      <c r="V12" s="8"/>
      <c r="W12" s="357"/>
      <c r="X12" s="357"/>
      <c r="Y12" s="8"/>
      <c r="Z12" s="8"/>
      <c r="AA12" s="349"/>
      <c r="AB12" s="349"/>
      <c r="AC12" s="8"/>
      <c r="AD12" s="8"/>
      <c r="AE12" s="365"/>
      <c r="AF12" s="366"/>
    </row>
    <row r="13" spans="1:33" ht="20.100000000000001" customHeight="1" x14ac:dyDescent="0.2">
      <c r="B13" s="356"/>
      <c r="C13" s="356"/>
      <c r="D13" s="9"/>
      <c r="E13" s="9"/>
      <c r="F13" s="351"/>
      <c r="G13" s="351"/>
      <c r="H13" s="9"/>
      <c r="I13" s="9"/>
      <c r="J13" s="440"/>
      <c r="K13" s="440"/>
      <c r="L13" s="9"/>
      <c r="M13" s="9"/>
      <c r="N13" s="349"/>
      <c r="O13" s="349"/>
      <c r="P13" s="9"/>
      <c r="Q13" s="9"/>
      <c r="R13" s="9"/>
      <c r="S13" s="438"/>
      <c r="T13" s="438"/>
      <c r="U13" s="9"/>
      <c r="V13" s="9"/>
      <c r="W13" s="357"/>
      <c r="X13" s="357"/>
      <c r="Y13" s="9"/>
      <c r="Z13" s="9"/>
      <c r="AA13" s="349"/>
      <c r="AB13" s="349"/>
      <c r="AC13" s="9"/>
      <c r="AD13" s="9"/>
      <c r="AE13" s="365"/>
      <c r="AF13" s="366"/>
    </row>
    <row r="14" spans="1:33" ht="20.100000000000001" customHeight="1" x14ac:dyDescent="0.2">
      <c r="B14" s="356"/>
      <c r="C14" s="356"/>
      <c r="D14" s="9"/>
      <c r="E14" s="9"/>
      <c r="F14" s="351"/>
      <c r="G14" s="351"/>
      <c r="H14" s="9"/>
      <c r="I14" s="9"/>
      <c r="J14" s="440"/>
      <c r="K14" s="440"/>
      <c r="L14" s="9"/>
      <c r="M14" s="9"/>
      <c r="N14" s="349"/>
      <c r="O14" s="349"/>
      <c r="P14" s="9"/>
      <c r="Q14" s="9"/>
      <c r="R14" s="9"/>
      <c r="S14" s="438"/>
      <c r="T14" s="438"/>
      <c r="U14" s="9"/>
      <c r="V14" s="9"/>
      <c r="W14" s="357"/>
      <c r="X14" s="357"/>
      <c r="Y14" s="9"/>
      <c r="Z14" s="9"/>
      <c r="AA14" s="349"/>
      <c r="AB14" s="349"/>
      <c r="AC14" s="9"/>
      <c r="AD14" s="9"/>
      <c r="AE14" s="365"/>
      <c r="AF14" s="366"/>
    </row>
    <row r="15" spans="1:33" ht="20.100000000000001" customHeight="1" x14ac:dyDescent="0.2">
      <c r="C15" s="93"/>
      <c r="D15" s="93"/>
      <c r="G15" s="93"/>
      <c r="H15" s="93"/>
      <c r="K15" s="93"/>
      <c r="L15" s="93"/>
      <c r="O15" s="93"/>
      <c r="P15" s="93"/>
      <c r="T15" s="93"/>
      <c r="U15" s="93"/>
      <c r="X15" s="93"/>
      <c r="Y15" s="93"/>
      <c r="AB15" s="114" t="s">
        <v>95</v>
      </c>
      <c r="AC15" s="18" t="s">
        <v>14</v>
      </c>
      <c r="AD15" s="18" t="s">
        <v>15</v>
      </c>
      <c r="AE15" s="18" t="s">
        <v>15</v>
      </c>
      <c r="AF15" s="18" t="s">
        <v>13</v>
      </c>
      <c r="AG15" s="107" t="s">
        <v>96</v>
      </c>
    </row>
    <row r="16" spans="1:33" ht="20.100000000000001" customHeight="1" x14ac:dyDescent="0.2">
      <c r="A16" s="7"/>
      <c r="B16" s="341" t="s">
        <v>4</v>
      </c>
      <c r="C16" s="368">
        <v>0.39583333333333331</v>
      </c>
      <c r="D16" s="368"/>
      <c r="E16" s="368"/>
      <c r="G16" s="419" t="str">
        <f>F7</f>
        <v>ＭＯＲＡＮＧＯ栃木フットボールクラブＵ１２</v>
      </c>
      <c r="H16" s="419"/>
      <c r="I16" s="419"/>
      <c r="J16" s="419"/>
      <c r="K16" s="419"/>
      <c r="L16" s="419"/>
      <c r="M16" s="419"/>
      <c r="N16" s="370">
        <f>P16+P17</f>
        <v>8</v>
      </c>
      <c r="O16" s="371" t="s">
        <v>9</v>
      </c>
      <c r="P16" s="234">
        <v>5</v>
      </c>
      <c r="Q16" s="236" t="s">
        <v>26</v>
      </c>
      <c r="R16" s="234">
        <v>0</v>
      </c>
      <c r="S16" s="371" t="s">
        <v>10</v>
      </c>
      <c r="T16" s="370">
        <f>R16+R17</f>
        <v>0</v>
      </c>
      <c r="U16" s="437" t="str">
        <f>J7</f>
        <v>高林・青木フットボールクラブ（高林・青木ＦＣ）</v>
      </c>
      <c r="V16" s="437"/>
      <c r="W16" s="437"/>
      <c r="X16" s="437"/>
      <c r="Y16" s="437"/>
      <c r="Z16" s="437"/>
      <c r="AA16" s="437"/>
      <c r="AB16" s="347" t="s">
        <v>95</v>
      </c>
      <c r="AC16" s="367" t="s">
        <v>89</v>
      </c>
      <c r="AD16" s="367" t="s">
        <v>90</v>
      </c>
      <c r="AE16" s="367" t="s">
        <v>91</v>
      </c>
      <c r="AF16" s="367">
        <v>6</v>
      </c>
      <c r="AG16" s="340" t="s">
        <v>96</v>
      </c>
    </row>
    <row r="17" spans="1:33" ht="20.100000000000001" customHeight="1" x14ac:dyDescent="0.2">
      <c r="A17" s="7"/>
      <c r="B17" s="341"/>
      <c r="C17" s="368"/>
      <c r="D17" s="368"/>
      <c r="E17" s="368"/>
      <c r="G17" s="419"/>
      <c r="H17" s="419"/>
      <c r="I17" s="419"/>
      <c r="J17" s="419"/>
      <c r="K17" s="419"/>
      <c r="L17" s="419"/>
      <c r="M17" s="419"/>
      <c r="N17" s="370"/>
      <c r="O17" s="371"/>
      <c r="P17" s="234">
        <v>3</v>
      </c>
      <c r="Q17" s="236" t="s">
        <v>26</v>
      </c>
      <c r="R17" s="234">
        <v>0</v>
      </c>
      <c r="S17" s="371"/>
      <c r="T17" s="370"/>
      <c r="U17" s="437"/>
      <c r="V17" s="437"/>
      <c r="W17" s="437"/>
      <c r="X17" s="437"/>
      <c r="Y17" s="437"/>
      <c r="Z17" s="437"/>
      <c r="AA17" s="437"/>
      <c r="AB17" s="347"/>
      <c r="AC17" s="367"/>
      <c r="AD17" s="367"/>
      <c r="AE17" s="367"/>
      <c r="AF17" s="367"/>
      <c r="AG17" s="340"/>
    </row>
    <row r="18" spans="1:33" ht="20.100000000000001" customHeight="1" x14ac:dyDescent="0.2">
      <c r="C18" s="16"/>
      <c r="D18" s="16"/>
      <c r="E18" s="15"/>
      <c r="G18" s="32"/>
      <c r="H18" s="32"/>
      <c r="I18" s="10"/>
      <c r="J18" s="10"/>
      <c r="K18" s="32"/>
      <c r="L18" s="32"/>
      <c r="M18" s="10"/>
      <c r="N18" s="248"/>
      <c r="O18" s="234"/>
      <c r="P18" s="234"/>
      <c r="Q18" s="248"/>
      <c r="R18" s="248"/>
      <c r="S18" s="248"/>
      <c r="T18" s="234"/>
      <c r="U18" s="32"/>
      <c r="V18" s="10"/>
      <c r="W18" s="10"/>
      <c r="X18" s="32"/>
      <c r="Y18" s="32"/>
      <c r="Z18" s="10"/>
      <c r="AA18" s="10"/>
      <c r="AB18" s="105"/>
      <c r="AC18" s="24"/>
      <c r="AD18" s="24"/>
      <c r="AE18" s="25"/>
      <c r="AF18" s="25"/>
      <c r="AG18" s="97"/>
    </row>
    <row r="19" spans="1:33" ht="20.100000000000001" customHeight="1" x14ac:dyDescent="0.2">
      <c r="A19" s="7"/>
      <c r="B19" s="341" t="s">
        <v>5</v>
      </c>
      <c r="C19" s="368">
        <v>0.4236111111111111</v>
      </c>
      <c r="D19" s="368"/>
      <c r="E19" s="368"/>
      <c r="G19" s="479" t="str">
        <f>S7</f>
        <v>壬生町ジュニアサッカークラブ　Ｂ</v>
      </c>
      <c r="H19" s="479"/>
      <c r="I19" s="479"/>
      <c r="J19" s="479"/>
      <c r="K19" s="479"/>
      <c r="L19" s="479"/>
      <c r="M19" s="479"/>
      <c r="N19" s="370">
        <f>P19+P20</f>
        <v>0</v>
      </c>
      <c r="O19" s="371" t="s">
        <v>9</v>
      </c>
      <c r="P19" s="234">
        <v>0</v>
      </c>
      <c r="Q19" s="236" t="s">
        <v>26</v>
      </c>
      <c r="R19" s="234">
        <v>7</v>
      </c>
      <c r="S19" s="371" t="s">
        <v>10</v>
      </c>
      <c r="T19" s="370">
        <f>R19+R20</f>
        <v>15</v>
      </c>
      <c r="U19" s="372" t="str">
        <f>W7</f>
        <v>石橋ＦＣ</v>
      </c>
      <c r="V19" s="372"/>
      <c r="W19" s="372"/>
      <c r="X19" s="372"/>
      <c r="Y19" s="372"/>
      <c r="Z19" s="372"/>
      <c r="AA19" s="372"/>
      <c r="AB19" s="347" t="s">
        <v>95</v>
      </c>
      <c r="AC19" s="367" t="s">
        <v>92</v>
      </c>
      <c r="AD19" s="367" t="s">
        <v>93</v>
      </c>
      <c r="AE19" s="367" t="s">
        <v>94</v>
      </c>
      <c r="AF19" s="367">
        <v>3</v>
      </c>
      <c r="AG19" s="340" t="s">
        <v>96</v>
      </c>
    </row>
    <row r="20" spans="1:33" ht="20.100000000000001" customHeight="1" x14ac:dyDescent="0.2">
      <c r="A20" s="7"/>
      <c r="B20" s="341"/>
      <c r="C20" s="368"/>
      <c r="D20" s="368"/>
      <c r="E20" s="368"/>
      <c r="G20" s="479"/>
      <c r="H20" s="479"/>
      <c r="I20" s="479"/>
      <c r="J20" s="479"/>
      <c r="K20" s="479"/>
      <c r="L20" s="479"/>
      <c r="M20" s="479"/>
      <c r="N20" s="370"/>
      <c r="O20" s="371"/>
      <c r="P20" s="234">
        <v>0</v>
      </c>
      <c r="Q20" s="236" t="s">
        <v>26</v>
      </c>
      <c r="R20" s="234">
        <v>8</v>
      </c>
      <c r="S20" s="371"/>
      <c r="T20" s="370"/>
      <c r="U20" s="372"/>
      <c r="V20" s="372"/>
      <c r="W20" s="372"/>
      <c r="X20" s="372"/>
      <c r="Y20" s="372"/>
      <c r="Z20" s="372"/>
      <c r="AA20" s="372"/>
      <c r="AB20" s="347"/>
      <c r="AC20" s="367"/>
      <c r="AD20" s="367"/>
      <c r="AE20" s="367"/>
      <c r="AF20" s="367"/>
      <c r="AG20" s="340"/>
    </row>
    <row r="21" spans="1:33" ht="20.100000000000001" customHeight="1" x14ac:dyDescent="0.2">
      <c r="A21" s="7"/>
      <c r="C21" s="16"/>
      <c r="D21" s="16"/>
      <c r="E21" s="15"/>
      <c r="G21" s="32"/>
      <c r="H21" s="32"/>
      <c r="I21" s="10"/>
      <c r="J21" s="10"/>
      <c r="K21" s="32"/>
      <c r="L21" s="32"/>
      <c r="M21" s="10"/>
      <c r="N21" s="248"/>
      <c r="O21" s="234"/>
      <c r="P21" s="234"/>
      <c r="Q21" s="248"/>
      <c r="R21" s="248"/>
      <c r="S21" s="248"/>
      <c r="T21" s="234"/>
      <c r="U21" s="32"/>
      <c r="V21" s="10"/>
      <c r="W21" s="10"/>
      <c r="X21" s="32"/>
      <c r="Y21" s="32"/>
      <c r="Z21" s="10"/>
      <c r="AA21" s="10"/>
      <c r="AB21" s="105"/>
      <c r="AC21" s="24"/>
      <c r="AD21" s="24"/>
      <c r="AE21" s="25"/>
      <c r="AF21" s="25"/>
      <c r="AG21" s="97"/>
    </row>
    <row r="22" spans="1:33" ht="20.100000000000001" customHeight="1" x14ac:dyDescent="0.2">
      <c r="A22" s="7"/>
      <c r="B22" s="341" t="s">
        <v>6</v>
      </c>
      <c r="C22" s="368">
        <v>0.4513888888888889</v>
      </c>
      <c r="D22" s="368"/>
      <c r="E22" s="368"/>
      <c r="G22" s="419" t="str">
        <f>F7</f>
        <v>ＭＯＲＡＮＧＯ栃木フットボールクラブＵ１２</v>
      </c>
      <c r="H22" s="419"/>
      <c r="I22" s="419"/>
      <c r="J22" s="419"/>
      <c r="K22" s="419"/>
      <c r="L22" s="419"/>
      <c r="M22" s="419"/>
      <c r="N22" s="370">
        <f>P22+P23</f>
        <v>3</v>
      </c>
      <c r="O22" s="371" t="s">
        <v>9</v>
      </c>
      <c r="P22" s="234">
        <v>1</v>
      </c>
      <c r="Q22" s="236" t="s">
        <v>26</v>
      </c>
      <c r="R22" s="234">
        <v>0</v>
      </c>
      <c r="S22" s="371" t="s">
        <v>10</v>
      </c>
      <c r="T22" s="370">
        <f>R22+R23</f>
        <v>0</v>
      </c>
      <c r="U22" s="369" t="str">
        <f>N7</f>
        <v>ジヴェルチード那須</v>
      </c>
      <c r="V22" s="369"/>
      <c r="W22" s="369"/>
      <c r="X22" s="369"/>
      <c r="Y22" s="369"/>
      <c r="Z22" s="369"/>
      <c r="AA22" s="369"/>
      <c r="AB22" s="347" t="s">
        <v>95</v>
      </c>
      <c r="AC22" s="367" t="s">
        <v>91</v>
      </c>
      <c r="AD22" s="367" t="s">
        <v>89</v>
      </c>
      <c r="AE22" s="367" t="s">
        <v>90</v>
      </c>
      <c r="AF22" s="367">
        <v>5</v>
      </c>
      <c r="AG22" s="340" t="s">
        <v>96</v>
      </c>
    </row>
    <row r="23" spans="1:33" ht="20.100000000000001" customHeight="1" x14ac:dyDescent="0.2">
      <c r="A23" s="7"/>
      <c r="B23" s="341"/>
      <c r="C23" s="368"/>
      <c r="D23" s="368"/>
      <c r="E23" s="368"/>
      <c r="G23" s="419"/>
      <c r="H23" s="419"/>
      <c r="I23" s="419"/>
      <c r="J23" s="419"/>
      <c r="K23" s="419"/>
      <c r="L23" s="419"/>
      <c r="M23" s="419"/>
      <c r="N23" s="370"/>
      <c r="O23" s="371"/>
      <c r="P23" s="234">
        <v>2</v>
      </c>
      <c r="Q23" s="236" t="s">
        <v>26</v>
      </c>
      <c r="R23" s="234">
        <v>0</v>
      </c>
      <c r="S23" s="371"/>
      <c r="T23" s="370"/>
      <c r="U23" s="369"/>
      <c r="V23" s="369"/>
      <c r="W23" s="369"/>
      <c r="X23" s="369"/>
      <c r="Y23" s="369"/>
      <c r="Z23" s="369"/>
      <c r="AA23" s="369"/>
      <c r="AB23" s="347"/>
      <c r="AC23" s="367"/>
      <c r="AD23" s="367"/>
      <c r="AE23" s="367"/>
      <c r="AF23" s="367"/>
      <c r="AG23" s="340"/>
    </row>
    <row r="24" spans="1:33" ht="20.100000000000001" customHeight="1" x14ac:dyDescent="0.2">
      <c r="A24" s="7"/>
      <c r="B24" s="31"/>
      <c r="C24" s="27"/>
      <c r="D24" s="27"/>
      <c r="E24" s="27"/>
      <c r="G24" s="32"/>
      <c r="H24" s="32"/>
      <c r="I24" s="32"/>
      <c r="J24" s="32"/>
      <c r="K24" s="32"/>
      <c r="L24" s="32"/>
      <c r="M24" s="32"/>
      <c r="N24" s="21"/>
      <c r="O24" s="235"/>
      <c r="P24" s="234"/>
      <c r="Q24" s="248"/>
      <c r="R24" s="248"/>
      <c r="S24" s="235"/>
      <c r="T24" s="21"/>
      <c r="U24" s="32"/>
      <c r="V24" s="32"/>
      <c r="W24" s="32"/>
      <c r="X24" s="32"/>
      <c r="Y24" s="32"/>
      <c r="Z24" s="32"/>
      <c r="AA24" s="32"/>
      <c r="AB24" s="105"/>
      <c r="AC24" s="24"/>
      <c r="AD24" s="24"/>
      <c r="AE24" s="25"/>
      <c r="AF24" s="25"/>
      <c r="AG24" s="97"/>
    </row>
    <row r="25" spans="1:33" ht="20.100000000000001" customHeight="1" x14ac:dyDescent="0.2">
      <c r="A25" s="7"/>
      <c r="B25" s="341" t="s">
        <v>7</v>
      </c>
      <c r="C25" s="368">
        <v>0.47916666666666669</v>
      </c>
      <c r="D25" s="368"/>
      <c r="E25" s="368"/>
      <c r="G25" s="479" t="str">
        <f>S7</f>
        <v>壬生町ジュニアサッカークラブ　Ｂ</v>
      </c>
      <c r="H25" s="479"/>
      <c r="I25" s="479"/>
      <c r="J25" s="479"/>
      <c r="K25" s="479"/>
      <c r="L25" s="479"/>
      <c r="M25" s="479"/>
      <c r="N25" s="370">
        <f>P25+P26</f>
        <v>0</v>
      </c>
      <c r="O25" s="371" t="s">
        <v>9</v>
      </c>
      <c r="P25" s="234">
        <v>0</v>
      </c>
      <c r="Q25" s="236" t="s">
        <v>26</v>
      </c>
      <c r="R25" s="234">
        <v>5</v>
      </c>
      <c r="S25" s="371" t="s">
        <v>10</v>
      </c>
      <c r="T25" s="370">
        <f>R25+R26</f>
        <v>12</v>
      </c>
      <c r="U25" s="372" t="str">
        <f>AA7</f>
        <v>紫塚ＦＣ</v>
      </c>
      <c r="V25" s="372"/>
      <c r="W25" s="372"/>
      <c r="X25" s="372"/>
      <c r="Y25" s="372"/>
      <c r="Z25" s="372"/>
      <c r="AA25" s="372"/>
      <c r="AB25" s="347" t="s">
        <v>95</v>
      </c>
      <c r="AC25" s="367" t="s">
        <v>94</v>
      </c>
      <c r="AD25" s="367" t="s">
        <v>92</v>
      </c>
      <c r="AE25" s="367" t="s">
        <v>93</v>
      </c>
      <c r="AF25" s="367">
        <v>2</v>
      </c>
      <c r="AG25" s="340" t="s">
        <v>96</v>
      </c>
    </row>
    <row r="26" spans="1:33" ht="20.100000000000001" customHeight="1" x14ac:dyDescent="0.2">
      <c r="A26" s="7"/>
      <c r="B26" s="341"/>
      <c r="C26" s="368"/>
      <c r="D26" s="368"/>
      <c r="E26" s="368"/>
      <c r="G26" s="479"/>
      <c r="H26" s="479"/>
      <c r="I26" s="479"/>
      <c r="J26" s="479"/>
      <c r="K26" s="479"/>
      <c r="L26" s="479"/>
      <c r="M26" s="479"/>
      <c r="N26" s="370"/>
      <c r="O26" s="371"/>
      <c r="P26" s="234">
        <v>0</v>
      </c>
      <c r="Q26" s="236" t="s">
        <v>26</v>
      </c>
      <c r="R26" s="234">
        <v>7</v>
      </c>
      <c r="S26" s="371"/>
      <c r="T26" s="370"/>
      <c r="U26" s="372"/>
      <c r="V26" s="372"/>
      <c r="W26" s="372"/>
      <c r="X26" s="372"/>
      <c r="Y26" s="372"/>
      <c r="Z26" s="372"/>
      <c r="AA26" s="372"/>
      <c r="AB26" s="347"/>
      <c r="AC26" s="367"/>
      <c r="AD26" s="367"/>
      <c r="AE26" s="367"/>
      <c r="AF26" s="367"/>
      <c r="AG26" s="340"/>
    </row>
    <row r="27" spans="1:33" ht="20.100000000000001" customHeight="1" x14ac:dyDescent="0.2">
      <c r="A27" s="7"/>
      <c r="C27" s="16"/>
      <c r="D27" s="16"/>
      <c r="E27" s="15"/>
      <c r="G27" s="32"/>
      <c r="H27" s="32"/>
      <c r="I27" s="10"/>
      <c r="J27" s="10"/>
      <c r="K27" s="32"/>
      <c r="L27" s="32"/>
      <c r="M27" s="10"/>
      <c r="N27" s="248"/>
      <c r="O27" s="234"/>
      <c r="P27" s="234"/>
      <c r="Q27" s="248"/>
      <c r="R27" s="248"/>
      <c r="S27" s="248"/>
      <c r="T27" s="234"/>
      <c r="U27" s="32"/>
      <c r="V27" s="10"/>
      <c r="W27" s="10"/>
      <c r="X27" s="32"/>
      <c r="Y27" s="32"/>
      <c r="Z27" s="10"/>
      <c r="AA27" s="10"/>
      <c r="AB27" s="105"/>
      <c r="AC27" s="24"/>
      <c r="AD27" s="24"/>
      <c r="AE27" s="25"/>
      <c r="AF27" s="25"/>
      <c r="AG27" s="97"/>
    </row>
    <row r="28" spans="1:33" ht="20.100000000000001" customHeight="1" x14ac:dyDescent="0.2">
      <c r="A28" s="7"/>
      <c r="B28" s="341" t="s">
        <v>8</v>
      </c>
      <c r="C28" s="368">
        <v>0.50694444444444442</v>
      </c>
      <c r="D28" s="368"/>
      <c r="E28" s="368"/>
      <c r="G28" s="419" t="str">
        <f>J7</f>
        <v>高林・青木フットボールクラブ（高林・青木ＦＣ）</v>
      </c>
      <c r="H28" s="419"/>
      <c r="I28" s="419"/>
      <c r="J28" s="419"/>
      <c r="K28" s="419"/>
      <c r="L28" s="419"/>
      <c r="M28" s="419"/>
      <c r="N28" s="370">
        <f>P28+P29</f>
        <v>1</v>
      </c>
      <c r="O28" s="371" t="s">
        <v>9</v>
      </c>
      <c r="P28" s="234">
        <v>1</v>
      </c>
      <c r="Q28" s="236" t="s">
        <v>26</v>
      </c>
      <c r="R28" s="234">
        <v>0</v>
      </c>
      <c r="S28" s="371" t="s">
        <v>10</v>
      </c>
      <c r="T28" s="370">
        <f>R28+R29</f>
        <v>0</v>
      </c>
      <c r="U28" s="369" t="str">
        <f>N7</f>
        <v>ジヴェルチード那須</v>
      </c>
      <c r="V28" s="369"/>
      <c r="W28" s="369"/>
      <c r="X28" s="369"/>
      <c r="Y28" s="369"/>
      <c r="Z28" s="369"/>
      <c r="AA28" s="369"/>
      <c r="AB28" s="347" t="s">
        <v>95</v>
      </c>
      <c r="AC28" s="367" t="s">
        <v>90</v>
      </c>
      <c r="AD28" s="367" t="s">
        <v>91</v>
      </c>
      <c r="AE28" s="367" t="s">
        <v>89</v>
      </c>
      <c r="AF28" s="367">
        <v>4</v>
      </c>
      <c r="AG28" s="340" t="s">
        <v>96</v>
      </c>
    </row>
    <row r="29" spans="1:33" ht="20.100000000000001" customHeight="1" x14ac:dyDescent="0.2">
      <c r="A29" s="7"/>
      <c r="B29" s="341"/>
      <c r="C29" s="368"/>
      <c r="D29" s="368"/>
      <c r="E29" s="368"/>
      <c r="G29" s="419"/>
      <c r="H29" s="419"/>
      <c r="I29" s="419"/>
      <c r="J29" s="419"/>
      <c r="K29" s="419"/>
      <c r="L29" s="419"/>
      <c r="M29" s="419"/>
      <c r="N29" s="370"/>
      <c r="O29" s="371"/>
      <c r="P29" s="234">
        <v>0</v>
      </c>
      <c r="Q29" s="236" t="s">
        <v>26</v>
      </c>
      <c r="R29" s="234">
        <v>0</v>
      </c>
      <c r="S29" s="371"/>
      <c r="T29" s="370"/>
      <c r="U29" s="369"/>
      <c r="V29" s="369"/>
      <c r="W29" s="369"/>
      <c r="X29" s="369"/>
      <c r="Y29" s="369"/>
      <c r="Z29" s="369"/>
      <c r="AA29" s="369"/>
      <c r="AB29" s="347"/>
      <c r="AC29" s="367"/>
      <c r="AD29" s="367"/>
      <c r="AE29" s="367"/>
      <c r="AF29" s="367"/>
      <c r="AG29" s="340"/>
    </row>
    <row r="30" spans="1:33" ht="20.100000000000001" customHeight="1" x14ac:dyDescent="0.2">
      <c r="A30" s="7"/>
      <c r="C30" s="16"/>
      <c r="D30" s="16"/>
      <c r="E30" s="15"/>
      <c r="G30" s="32"/>
      <c r="H30" s="32"/>
      <c r="I30" s="10"/>
      <c r="J30" s="10"/>
      <c r="K30" s="32"/>
      <c r="L30" s="32"/>
      <c r="M30" s="10"/>
      <c r="N30" s="248"/>
      <c r="O30" s="234"/>
      <c r="P30" s="234"/>
      <c r="Q30" s="248"/>
      <c r="R30" s="248"/>
      <c r="S30" s="248"/>
      <c r="T30" s="234"/>
      <c r="U30" s="32"/>
      <c r="V30" s="10"/>
      <c r="W30" s="10"/>
      <c r="X30" s="32"/>
      <c r="Y30" s="32"/>
      <c r="Z30" s="10"/>
      <c r="AA30" s="10"/>
      <c r="AB30" s="105"/>
      <c r="AC30" s="93"/>
      <c r="AD30" s="24"/>
      <c r="AE30" s="24"/>
      <c r="AF30" s="25"/>
      <c r="AG30" s="106"/>
    </row>
    <row r="31" spans="1:33" ht="20.100000000000001" customHeight="1" x14ac:dyDescent="0.2">
      <c r="A31" s="7"/>
      <c r="B31" s="341" t="s">
        <v>0</v>
      </c>
      <c r="C31" s="368">
        <v>0.53472222222222221</v>
      </c>
      <c r="D31" s="368"/>
      <c r="E31" s="368"/>
      <c r="G31" s="372" t="str">
        <f>W7</f>
        <v>石橋ＦＣ</v>
      </c>
      <c r="H31" s="372"/>
      <c r="I31" s="372"/>
      <c r="J31" s="372"/>
      <c r="K31" s="372"/>
      <c r="L31" s="372"/>
      <c r="M31" s="372"/>
      <c r="N31" s="370">
        <f>P31+P32</f>
        <v>3</v>
      </c>
      <c r="O31" s="371" t="s">
        <v>9</v>
      </c>
      <c r="P31" s="234">
        <v>0</v>
      </c>
      <c r="Q31" s="236" t="s">
        <v>26</v>
      </c>
      <c r="R31" s="234">
        <v>0</v>
      </c>
      <c r="S31" s="371" t="s">
        <v>10</v>
      </c>
      <c r="T31" s="370">
        <f>R31+R32</f>
        <v>0</v>
      </c>
      <c r="U31" s="369" t="str">
        <f>AA7</f>
        <v>紫塚ＦＣ</v>
      </c>
      <c r="V31" s="369"/>
      <c r="W31" s="369"/>
      <c r="X31" s="369"/>
      <c r="Y31" s="369"/>
      <c r="Z31" s="369"/>
      <c r="AA31" s="369"/>
      <c r="AB31" s="347" t="s">
        <v>95</v>
      </c>
      <c r="AC31" s="367" t="s">
        <v>93</v>
      </c>
      <c r="AD31" s="367" t="s">
        <v>94</v>
      </c>
      <c r="AE31" s="367" t="s">
        <v>92</v>
      </c>
      <c r="AF31" s="367">
        <v>1</v>
      </c>
      <c r="AG31" s="340" t="s">
        <v>96</v>
      </c>
    </row>
    <row r="32" spans="1:33" ht="20.100000000000001" customHeight="1" x14ac:dyDescent="0.2">
      <c r="A32" s="7"/>
      <c r="B32" s="341"/>
      <c r="C32" s="368"/>
      <c r="D32" s="368"/>
      <c r="E32" s="368"/>
      <c r="G32" s="372"/>
      <c r="H32" s="372"/>
      <c r="I32" s="372"/>
      <c r="J32" s="372"/>
      <c r="K32" s="372"/>
      <c r="L32" s="372"/>
      <c r="M32" s="372"/>
      <c r="N32" s="370"/>
      <c r="O32" s="371"/>
      <c r="P32" s="234">
        <v>3</v>
      </c>
      <c r="Q32" s="236" t="s">
        <v>26</v>
      </c>
      <c r="R32" s="234">
        <v>0</v>
      </c>
      <c r="S32" s="371"/>
      <c r="T32" s="370"/>
      <c r="U32" s="369"/>
      <c r="V32" s="369"/>
      <c r="W32" s="369"/>
      <c r="X32" s="369"/>
      <c r="Y32" s="369"/>
      <c r="Z32" s="369"/>
      <c r="AA32" s="369"/>
      <c r="AB32" s="347"/>
      <c r="AC32" s="367"/>
      <c r="AD32" s="367"/>
      <c r="AE32" s="367"/>
      <c r="AF32" s="367"/>
      <c r="AG32" s="340"/>
    </row>
    <row r="33" spans="1:33" ht="20.100000000000001" customHeight="1" x14ac:dyDescent="0.2">
      <c r="B33" s="31"/>
      <c r="C33" s="23"/>
      <c r="D33" s="23"/>
      <c r="E33" s="23"/>
      <c r="G33" s="32"/>
      <c r="H33" s="32"/>
      <c r="I33" s="32"/>
      <c r="J33" s="32"/>
      <c r="K33" s="32"/>
      <c r="L33" s="32"/>
      <c r="M33" s="32"/>
      <c r="N33" s="21"/>
      <c r="O33" s="113"/>
      <c r="P33" s="32"/>
      <c r="Q33" s="22"/>
      <c r="R33" s="10"/>
      <c r="S33" s="113"/>
      <c r="T33" s="21"/>
      <c r="U33" s="32"/>
      <c r="V33" s="32"/>
      <c r="W33" s="32"/>
      <c r="X33" s="32"/>
      <c r="Y33" s="32"/>
      <c r="Z33" s="32"/>
      <c r="AA33" s="32"/>
      <c r="AB33" s="93"/>
      <c r="AC33" s="93"/>
      <c r="AF33" s="93"/>
      <c r="AG33" s="93"/>
    </row>
    <row r="34" spans="1:33" ht="20.100000000000001" customHeight="1" x14ac:dyDescent="0.2">
      <c r="C34" s="377" t="str">
        <f>J3</f>
        <v>Q</v>
      </c>
      <c r="D34" s="378"/>
      <c r="E34" s="378"/>
      <c r="F34" s="379"/>
      <c r="G34" s="441" t="str">
        <f>C36</f>
        <v>ＭＯＲＡＮＧＯ栃木フットボールクラブＵ１２</v>
      </c>
      <c r="H34" s="442"/>
      <c r="I34" s="441" t="str">
        <f>C38</f>
        <v>高林・青木フットボールクラブ（高林・青木ＦＣ）</v>
      </c>
      <c r="J34" s="442"/>
      <c r="K34" s="399" t="str">
        <f>C40</f>
        <v>ジヴェルチード那須</v>
      </c>
      <c r="L34" s="400"/>
      <c r="M34" s="373" t="s">
        <v>1</v>
      </c>
      <c r="N34" s="373" t="s">
        <v>2</v>
      </c>
      <c r="O34" s="373" t="s">
        <v>11</v>
      </c>
      <c r="P34" s="373" t="s">
        <v>3</v>
      </c>
      <c r="R34" s="389" t="str">
        <f>W3</f>
        <v>QQ</v>
      </c>
      <c r="S34" s="390"/>
      <c r="T34" s="390"/>
      <c r="U34" s="391"/>
      <c r="V34" s="399" t="str">
        <f>R36</f>
        <v>壬生町ジュニアサッカークラブ　Ｂ</v>
      </c>
      <c r="W34" s="400"/>
      <c r="X34" s="395" t="str">
        <f>R38</f>
        <v>石橋ＦＣ</v>
      </c>
      <c r="Y34" s="396"/>
      <c r="Z34" s="395" t="str">
        <f>R40</f>
        <v>紫塚ＦＣ</v>
      </c>
      <c r="AA34" s="396"/>
      <c r="AB34" s="373" t="s">
        <v>1</v>
      </c>
      <c r="AC34" s="373" t="s">
        <v>2</v>
      </c>
      <c r="AD34" s="373" t="s">
        <v>11</v>
      </c>
      <c r="AE34" s="373" t="s">
        <v>3</v>
      </c>
    </row>
    <row r="35" spans="1:33" ht="20.100000000000001" customHeight="1" x14ac:dyDescent="0.2">
      <c r="C35" s="380"/>
      <c r="D35" s="381"/>
      <c r="E35" s="381"/>
      <c r="F35" s="382"/>
      <c r="G35" s="443"/>
      <c r="H35" s="444"/>
      <c r="I35" s="443"/>
      <c r="J35" s="444"/>
      <c r="K35" s="401"/>
      <c r="L35" s="402"/>
      <c r="M35" s="374"/>
      <c r="N35" s="374"/>
      <c r="O35" s="374"/>
      <c r="P35" s="374"/>
      <c r="R35" s="392"/>
      <c r="S35" s="393"/>
      <c r="T35" s="393"/>
      <c r="U35" s="394"/>
      <c r="V35" s="401"/>
      <c r="W35" s="402"/>
      <c r="X35" s="397"/>
      <c r="Y35" s="398"/>
      <c r="Z35" s="397"/>
      <c r="AA35" s="398"/>
      <c r="AB35" s="374"/>
      <c r="AC35" s="374"/>
      <c r="AD35" s="374"/>
      <c r="AE35" s="374"/>
    </row>
    <row r="36" spans="1:33" ht="20.100000000000001" customHeight="1" x14ac:dyDescent="0.2">
      <c r="C36" s="472" t="str">
        <f>F7</f>
        <v>ＭＯＲＡＮＧＯ栃木フットボールクラブＵ１２</v>
      </c>
      <c r="D36" s="473"/>
      <c r="E36" s="473"/>
      <c r="F36" s="474"/>
      <c r="G36" s="383"/>
      <c r="H36" s="384"/>
      <c r="I36" s="249">
        <f>N16</f>
        <v>8</v>
      </c>
      <c r="J36" s="249">
        <f>T16</f>
        <v>0</v>
      </c>
      <c r="K36" s="249">
        <f>N22</f>
        <v>3</v>
      </c>
      <c r="L36" s="249">
        <f>T22</f>
        <v>0</v>
      </c>
      <c r="M36" s="387">
        <f>COUNTIF(G37:L37,"○")*3+COUNTIF(G37:L37,"△")</f>
        <v>6</v>
      </c>
      <c r="N36" s="375">
        <f>O36-J36-L36</f>
        <v>11</v>
      </c>
      <c r="O36" s="375">
        <f>I36+K36</f>
        <v>11</v>
      </c>
      <c r="P36" s="375">
        <v>1</v>
      </c>
      <c r="Q36" s="244"/>
      <c r="R36" s="489" t="str">
        <f>S7</f>
        <v>壬生町ジュニアサッカークラブ　Ｂ</v>
      </c>
      <c r="S36" s="490"/>
      <c r="T36" s="490"/>
      <c r="U36" s="491"/>
      <c r="V36" s="383"/>
      <c r="W36" s="384"/>
      <c r="X36" s="249">
        <f>N19</f>
        <v>0</v>
      </c>
      <c r="Y36" s="249">
        <f>T19</f>
        <v>15</v>
      </c>
      <c r="Z36" s="249">
        <f>N25</f>
        <v>0</v>
      </c>
      <c r="AA36" s="249">
        <f>T25</f>
        <v>12</v>
      </c>
      <c r="AB36" s="387">
        <f>COUNTIF(V37:AA37,"○")*3+COUNTIF(V37:AA37,"△")</f>
        <v>0</v>
      </c>
      <c r="AC36" s="375">
        <f>AD36-Y36-AA36</f>
        <v>-27</v>
      </c>
      <c r="AD36" s="375">
        <f>X36+Z36</f>
        <v>0</v>
      </c>
      <c r="AE36" s="375">
        <v>3</v>
      </c>
    </row>
    <row r="37" spans="1:33" ht="20.100000000000001" customHeight="1" x14ac:dyDescent="0.2">
      <c r="C37" s="475"/>
      <c r="D37" s="476"/>
      <c r="E37" s="476"/>
      <c r="F37" s="477"/>
      <c r="G37" s="385"/>
      <c r="H37" s="386"/>
      <c r="I37" s="407" t="str">
        <f>IF(I36&gt;J36,"○",IF(I36&lt;J36,"×",IF(I36=J36,"△")))</f>
        <v>○</v>
      </c>
      <c r="J37" s="408"/>
      <c r="K37" s="407" t="str">
        <f>IF(K36&gt;L36,"○",IF(K36&lt;L36,"×",IF(K36=L36,"△")))</f>
        <v>○</v>
      </c>
      <c r="L37" s="408"/>
      <c r="M37" s="388"/>
      <c r="N37" s="376"/>
      <c r="O37" s="376"/>
      <c r="P37" s="376"/>
      <c r="Q37" s="244"/>
      <c r="R37" s="492"/>
      <c r="S37" s="493"/>
      <c r="T37" s="493"/>
      <c r="U37" s="494"/>
      <c r="V37" s="385"/>
      <c r="W37" s="386"/>
      <c r="X37" s="407" t="str">
        <f>IF(X36&gt;Y36,"○",IF(X36&lt;Y36,"×",IF(X36=Y36,"△")))</f>
        <v>×</v>
      </c>
      <c r="Y37" s="408"/>
      <c r="Z37" s="407" t="str">
        <f t="shared" ref="Z37" si="0">IF(Z36&gt;AA36,"○",IF(Z36&lt;AA36,"×",IF(Z36=AA36,"△")))</f>
        <v>×</v>
      </c>
      <c r="AA37" s="408"/>
      <c r="AB37" s="388"/>
      <c r="AC37" s="376"/>
      <c r="AD37" s="376"/>
      <c r="AE37" s="376"/>
    </row>
    <row r="38" spans="1:33" ht="20.100000000000001" customHeight="1" x14ac:dyDescent="0.2">
      <c r="C38" s="483" t="str">
        <f>J7</f>
        <v>高林・青木フットボールクラブ（高林・青木ＦＣ）</v>
      </c>
      <c r="D38" s="484"/>
      <c r="E38" s="484"/>
      <c r="F38" s="485"/>
      <c r="G38" s="249">
        <f>J36</f>
        <v>0</v>
      </c>
      <c r="H38" s="249">
        <f>I36</f>
        <v>8</v>
      </c>
      <c r="I38" s="383"/>
      <c r="J38" s="384"/>
      <c r="K38" s="249">
        <f>N28</f>
        <v>1</v>
      </c>
      <c r="L38" s="249">
        <f>T28</f>
        <v>0</v>
      </c>
      <c r="M38" s="387">
        <f>COUNTIF(G39:L39,"○")*3+COUNTIF(G39:L39,"△")</f>
        <v>3</v>
      </c>
      <c r="N38" s="375">
        <f>O38-H38-L38</f>
        <v>-7</v>
      </c>
      <c r="O38" s="375">
        <f>G38+K38</f>
        <v>1</v>
      </c>
      <c r="P38" s="375">
        <v>2</v>
      </c>
      <c r="Q38" s="244"/>
      <c r="R38" s="409" t="str">
        <f>W7</f>
        <v>石橋ＦＣ</v>
      </c>
      <c r="S38" s="410"/>
      <c r="T38" s="410"/>
      <c r="U38" s="411"/>
      <c r="V38" s="249">
        <f>Y36</f>
        <v>15</v>
      </c>
      <c r="W38" s="249">
        <f>X36</f>
        <v>0</v>
      </c>
      <c r="X38" s="383"/>
      <c r="Y38" s="384"/>
      <c r="Z38" s="249">
        <f>N31</f>
        <v>3</v>
      </c>
      <c r="AA38" s="249">
        <f>T31</f>
        <v>0</v>
      </c>
      <c r="AB38" s="387">
        <f>COUNTIF(V39:AA39,"○")*3+COUNTIF(V39:AA39,"△")</f>
        <v>6</v>
      </c>
      <c r="AC38" s="375">
        <f>AD38-W38-AA38</f>
        <v>18</v>
      </c>
      <c r="AD38" s="375">
        <f>V38+Z38</f>
        <v>18</v>
      </c>
      <c r="AE38" s="375">
        <v>1</v>
      </c>
    </row>
    <row r="39" spans="1:33" ht="20.100000000000001" customHeight="1" x14ac:dyDescent="0.2">
      <c r="C39" s="486"/>
      <c r="D39" s="487"/>
      <c r="E39" s="487"/>
      <c r="F39" s="488"/>
      <c r="G39" s="407" t="str">
        <f>IF(G38&gt;H38,"○",IF(G38&lt;H38,"×",IF(G38=H38,"△")))</f>
        <v>×</v>
      </c>
      <c r="H39" s="408"/>
      <c r="I39" s="385"/>
      <c r="J39" s="386"/>
      <c r="K39" s="407" t="str">
        <f>IF(K38&gt;L38,"○",IF(K38&lt;L38,"×",IF(K38=L38,"△")))</f>
        <v>○</v>
      </c>
      <c r="L39" s="408"/>
      <c r="M39" s="388"/>
      <c r="N39" s="376"/>
      <c r="O39" s="376"/>
      <c r="P39" s="376"/>
      <c r="Q39" s="244"/>
      <c r="R39" s="412"/>
      <c r="S39" s="413"/>
      <c r="T39" s="413"/>
      <c r="U39" s="414"/>
      <c r="V39" s="407" t="str">
        <f>IF(V38&gt;W38,"○",IF(V38&lt;W38,"×",IF(V38=W38,"△")))</f>
        <v>○</v>
      </c>
      <c r="W39" s="408"/>
      <c r="X39" s="385"/>
      <c r="Y39" s="386"/>
      <c r="Z39" s="407" t="str">
        <f t="shared" ref="Z39" si="1">IF(Z38&gt;AA38,"○",IF(Z38&lt;AA38,"×",IF(Z38=AA38,"△")))</f>
        <v>○</v>
      </c>
      <c r="AA39" s="408"/>
      <c r="AB39" s="388"/>
      <c r="AC39" s="376"/>
      <c r="AD39" s="376"/>
      <c r="AE39" s="376"/>
    </row>
    <row r="40" spans="1:33" ht="20.100000000000001" customHeight="1" x14ac:dyDescent="0.2">
      <c r="C40" s="377" t="str">
        <f>N7</f>
        <v>ジヴェルチード那須</v>
      </c>
      <c r="D40" s="378"/>
      <c r="E40" s="378"/>
      <c r="F40" s="379"/>
      <c r="G40" s="249">
        <f>L36</f>
        <v>0</v>
      </c>
      <c r="H40" s="249">
        <f>K36</f>
        <v>3</v>
      </c>
      <c r="I40" s="249">
        <f>L38</f>
        <v>0</v>
      </c>
      <c r="J40" s="249">
        <f>K38</f>
        <v>1</v>
      </c>
      <c r="K40" s="383"/>
      <c r="L40" s="384"/>
      <c r="M40" s="387">
        <f>COUNTIF(G41:L41,"○")*3+COUNTIF(G41:L41,"△")</f>
        <v>0</v>
      </c>
      <c r="N40" s="375">
        <f>O40-H40-J40</f>
        <v>-4</v>
      </c>
      <c r="O40" s="375">
        <f>G40+I40</f>
        <v>0</v>
      </c>
      <c r="P40" s="375">
        <v>3</v>
      </c>
      <c r="Q40" s="244"/>
      <c r="R40" s="377" t="str">
        <f>AA7</f>
        <v>紫塚ＦＣ</v>
      </c>
      <c r="S40" s="378"/>
      <c r="T40" s="378"/>
      <c r="U40" s="379"/>
      <c r="V40" s="249">
        <f>AA36</f>
        <v>12</v>
      </c>
      <c r="W40" s="249">
        <f>Z36</f>
        <v>0</v>
      </c>
      <c r="X40" s="249">
        <f>AA38</f>
        <v>0</v>
      </c>
      <c r="Y40" s="249">
        <f>Z38</f>
        <v>3</v>
      </c>
      <c r="Z40" s="383"/>
      <c r="AA40" s="384"/>
      <c r="AB40" s="387">
        <f>COUNTIF(V41:AA41,"○")*3+COUNTIF(V41:AA41,"△")</f>
        <v>3</v>
      </c>
      <c r="AC40" s="375">
        <f>AD40-W40-Y40</f>
        <v>9</v>
      </c>
      <c r="AD40" s="375">
        <f>V40+X40</f>
        <v>12</v>
      </c>
      <c r="AE40" s="375">
        <v>2</v>
      </c>
    </row>
    <row r="41" spans="1:33" ht="20.100000000000001" customHeight="1" x14ac:dyDescent="0.2">
      <c r="C41" s="380"/>
      <c r="D41" s="381"/>
      <c r="E41" s="381"/>
      <c r="F41" s="382"/>
      <c r="G41" s="407" t="str">
        <f>IF(G40&gt;H40,"○",IF(G40&lt;H40,"×",IF(G40=H40,"△")))</f>
        <v>×</v>
      </c>
      <c r="H41" s="408"/>
      <c r="I41" s="407" t="str">
        <f>IF(I40&gt;J40,"○",IF(I40&lt;J40,"×",IF(I40=J40,"△")))</f>
        <v>×</v>
      </c>
      <c r="J41" s="408"/>
      <c r="K41" s="385"/>
      <c r="L41" s="386"/>
      <c r="M41" s="388"/>
      <c r="N41" s="376"/>
      <c r="O41" s="376"/>
      <c r="P41" s="376"/>
      <c r="Q41" s="244"/>
      <c r="R41" s="380"/>
      <c r="S41" s="381"/>
      <c r="T41" s="381"/>
      <c r="U41" s="382"/>
      <c r="V41" s="407" t="str">
        <f>IF(V40&gt;W40,"○",IF(V40&lt;W40,"×",IF(V40=W40,"△")))</f>
        <v>○</v>
      </c>
      <c r="W41" s="408"/>
      <c r="X41" s="407" t="str">
        <f>IF(X40&gt;Y40,"○",IF(X40&lt;Y40,"×",IF(X40=Y40,"△")))</f>
        <v>×</v>
      </c>
      <c r="Y41" s="408"/>
      <c r="Z41" s="385"/>
      <c r="AA41" s="386"/>
      <c r="AB41" s="388"/>
      <c r="AC41" s="376"/>
      <c r="AD41" s="376"/>
      <c r="AE41" s="376"/>
    </row>
    <row r="42" spans="1:33" ht="20.100000000000001" customHeight="1" x14ac:dyDescent="0.2"/>
    <row r="43" spans="1:33" ht="20.100000000000001" customHeight="1" x14ac:dyDescent="0.2"/>
    <row r="44" spans="1:33" ht="21.9" customHeight="1" x14ac:dyDescent="0.2">
      <c r="A44" s="360" t="str">
        <f>A1</f>
        <v>■第1日　2月5日  一次リーグ</v>
      </c>
      <c r="B44" s="360"/>
      <c r="C44" s="360"/>
      <c r="D44" s="360"/>
      <c r="E44" s="360"/>
      <c r="F44" s="360"/>
      <c r="G44" s="360"/>
      <c r="H44" s="360"/>
      <c r="I44" s="360"/>
      <c r="J44" s="360"/>
      <c r="K44" s="360"/>
      <c r="L44" s="360"/>
      <c r="N44" s="361" t="s">
        <v>163</v>
      </c>
      <c r="O44" s="361"/>
      <c r="P44" s="361"/>
      <c r="Q44" s="361"/>
      <c r="R44" s="361"/>
      <c r="T44" s="353" t="s">
        <v>162</v>
      </c>
      <c r="U44" s="353"/>
      <c r="V44" s="353"/>
      <c r="W44" s="353"/>
      <c r="X44" s="354" t="str">
        <f>U12選手権組合せ!AN75</f>
        <v>足利市西部多目的運動場（あしスタ）B</v>
      </c>
      <c r="Y44" s="354"/>
      <c r="Z44" s="354"/>
      <c r="AA44" s="354"/>
      <c r="AB44" s="354"/>
      <c r="AC44" s="354"/>
      <c r="AD44" s="354"/>
      <c r="AE44" s="354"/>
      <c r="AF44" s="354"/>
      <c r="AG44" s="354"/>
    </row>
    <row r="45" spans="1:33" ht="20.100000000000001" customHeight="1" x14ac:dyDescent="0.2">
      <c r="A45" s="112"/>
      <c r="B45" s="112"/>
      <c r="C45" s="112"/>
      <c r="D45" s="112"/>
      <c r="E45" s="112"/>
      <c r="F45" s="112"/>
      <c r="G45" s="112"/>
      <c r="H45" s="14"/>
      <c r="I45" s="110"/>
      <c r="J45" s="110"/>
      <c r="K45" s="110"/>
      <c r="L45" s="110"/>
      <c r="N45" s="110"/>
      <c r="O45" s="110"/>
      <c r="P45" s="110"/>
      <c r="Q45" s="110"/>
      <c r="R45" s="110"/>
      <c r="T45" s="94"/>
      <c r="U45" s="94"/>
      <c r="V45" s="94"/>
      <c r="W45" s="94"/>
      <c r="X45" s="111"/>
      <c r="Y45" s="111"/>
      <c r="AA45" s="20"/>
      <c r="AB45" s="104"/>
      <c r="AC45" s="104"/>
      <c r="AD45" s="104"/>
      <c r="AE45" s="104"/>
      <c r="AF45" s="104"/>
      <c r="AG45" s="104"/>
    </row>
    <row r="46" spans="1:33" ht="20.100000000000001" customHeight="1" x14ac:dyDescent="0.2">
      <c r="F46" s="27"/>
      <c r="J46" s="358" t="s">
        <v>164</v>
      </c>
      <c r="K46" s="358"/>
      <c r="W46" s="358" t="s">
        <v>165</v>
      </c>
      <c r="X46" s="358"/>
      <c r="Z46" s="20"/>
      <c r="AA46" s="20"/>
      <c r="AB46" s="104"/>
      <c r="AC46" s="104"/>
      <c r="AD46" s="104"/>
      <c r="AE46" s="104"/>
      <c r="AF46" s="104"/>
      <c r="AG46" s="104"/>
    </row>
    <row r="47" spans="1:33" ht="20.100000000000001" customHeight="1" x14ac:dyDescent="0.2">
      <c r="G47" s="2"/>
      <c r="H47" s="2"/>
      <c r="I47" s="2"/>
      <c r="J47" s="247"/>
      <c r="K47" s="2"/>
      <c r="L47" s="2"/>
      <c r="M47" s="2"/>
      <c r="N47" s="2"/>
      <c r="O47" s="246"/>
      <c r="P47" s="246"/>
      <c r="Q47" s="246"/>
      <c r="R47" s="246"/>
      <c r="S47" s="246"/>
      <c r="T47" s="2"/>
      <c r="U47" s="2"/>
      <c r="V47" s="2"/>
      <c r="W47" s="247"/>
      <c r="X47" s="19"/>
      <c r="Y47" s="2"/>
      <c r="Z47" s="20"/>
      <c r="AA47" s="20"/>
      <c r="AB47" s="104"/>
      <c r="AC47" s="104"/>
      <c r="AD47" s="104"/>
      <c r="AE47" s="104"/>
      <c r="AF47" s="104"/>
      <c r="AG47" s="104"/>
    </row>
    <row r="48" spans="1:33" ht="20.100000000000001" customHeight="1" x14ac:dyDescent="0.2">
      <c r="F48" s="4"/>
      <c r="H48" s="5"/>
      <c r="J48" s="267"/>
      <c r="K48" s="5"/>
      <c r="N48" s="4"/>
      <c r="S48" s="4"/>
      <c r="V48" s="5"/>
      <c r="W48" s="267"/>
      <c r="Y48" s="5"/>
      <c r="Z48" s="5"/>
      <c r="AA48" s="6"/>
      <c r="AB48" s="17"/>
    </row>
    <row r="49" spans="1:33" ht="20.100000000000001" customHeight="1" x14ac:dyDescent="0.2">
      <c r="B49" s="359"/>
      <c r="C49" s="359"/>
      <c r="D49" s="7"/>
      <c r="E49" s="7"/>
      <c r="F49" s="344">
        <v>1</v>
      </c>
      <c r="G49" s="344"/>
      <c r="H49" s="11"/>
      <c r="I49" s="11"/>
      <c r="J49" s="344">
        <v>2</v>
      </c>
      <c r="K49" s="344"/>
      <c r="L49" s="11"/>
      <c r="M49" s="11"/>
      <c r="N49" s="344">
        <v>3</v>
      </c>
      <c r="O49" s="344"/>
      <c r="P49" s="26"/>
      <c r="Q49" s="11"/>
      <c r="R49" s="11"/>
      <c r="S49" s="344">
        <v>4</v>
      </c>
      <c r="T49" s="344"/>
      <c r="U49" s="11"/>
      <c r="V49" s="11"/>
      <c r="W49" s="344">
        <v>5</v>
      </c>
      <c r="X49" s="344"/>
      <c r="Y49" s="11"/>
      <c r="Z49" s="11"/>
      <c r="AA49" s="344">
        <v>6</v>
      </c>
      <c r="AB49" s="344"/>
      <c r="AC49" s="7"/>
      <c r="AD49" s="7"/>
      <c r="AE49" s="362"/>
      <c r="AF49" s="363"/>
    </row>
    <row r="50" spans="1:33" ht="20.100000000000001" customHeight="1" x14ac:dyDescent="0.2">
      <c r="B50" s="356"/>
      <c r="C50" s="356"/>
      <c r="D50" s="8"/>
      <c r="E50" s="8"/>
      <c r="F50" s="421" t="str">
        <f>U12選手権組合せ!AL80</f>
        <v>ＴＥＡＭ　リフレＳＣチェルビアット</v>
      </c>
      <c r="G50" s="421"/>
      <c r="H50" s="8"/>
      <c r="I50" s="8"/>
      <c r="J50" s="352" t="str">
        <f>U12選手権組合せ!AL79</f>
        <v>ＣＡ．アトレチコ　佐野</v>
      </c>
      <c r="K50" s="352"/>
      <c r="L50" s="8"/>
      <c r="M50" s="8"/>
      <c r="N50" s="482" t="str">
        <f>U12選手権組合せ!AL78</f>
        <v>宝木キッカーズＭＯＲＡＬＥ１２</v>
      </c>
      <c r="O50" s="482"/>
      <c r="P50" s="9"/>
      <c r="Q50" s="8"/>
      <c r="R50" s="8"/>
      <c r="S50" s="349" t="str">
        <f>U12選手権組合せ!AL77</f>
        <v>ＪＦＣアミスタＵ１１</v>
      </c>
      <c r="T50" s="349"/>
      <c r="U50" s="8"/>
      <c r="V50" s="8"/>
      <c r="W50" s="364" t="str">
        <f>U12選手権組合せ!AL76</f>
        <v>足利サッカークラブジュニア</v>
      </c>
      <c r="X50" s="364"/>
      <c r="Y50" s="8"/>
      <c r="Z50" s="8"/>
      <c r="AA50" s="440" t="str">
        <f>U12選手権組合せ!AL75</f>
        <v>東那須野ＦＣフェニックス</v>
      </c>
      <c r="AB50" s="440"/>
      <c r="AC50" s="8"/>
      <c r="AD50" s="8"/>
      <c r="AE50" s="365"/>
      <c r="AF50" s="366"/>
    </row>
    <row r="51" spans="1:33" ht="20.100000000000001" customHeight="1" x14ac:dyDescent="0.2">
      <c r="B51" s="356"/>
      <c r="C51" s="356"/>
      <c r="D51" s="8"/>
      <c r="E51" s="8"/>
      <c r="F51" s="421"/>
      <c r="G51" s="421"/>
      <c r="H51" s="8"/>
      <c r="I51" s="8"/>
      <c r="J51" s="352"/>
      <c r="K51" s="352"/>
      <c r="L51" s="8"/>
      <c r="M51" s="8"/>
      <c r="N51" s="482"/>
      <c r="O51" s="482"/>
      <c r="P51" s="9"/>
      <c r="Q51" s="8"/>
      <c r="R51" s="8"/>
      <c r="S51" s="349"/>
      <c r="T51" s="349"/>
      <c r="U51" s="8"/>
      <c r="V51" s="8"/>
      <c r="W51" s="364"/>
      <c r="X51" s="364"/>
      <c r="Y51" s="8"/>
      <c r="Z51" s="8"/>
      <c r="AA51" s="440"/>
      <c r="AB51" s="440"/>
      <c r="AC51" s="8"/>
      <c r="AD51" s="8"/>
      <c r="AE51" s="365"/>
      <c r="AF51" s="366"/>
    </row>
    <row r="52" spans="1:33" ht="20.100000000000001" customHeight="1" x14ac:dyDescent="0.2">
      <c r="B52" s="356"/>
      <c r="C52" s="356"/>
      <c r="D52" s="8"/>
      <c r="E52" s="8"/>
      <c r="F52" s="421"/>
      <c r="G52" s="421"/>
      <c r="H52" s="8"/>
      <c r="I52" s="8"/>
      <c r="J52" s="352"/>
      <c r="K52" s="352"/>
      <c r="L52" s="8"/>
      <c r="M52" s="8"/>
      <c r="N52" s="482"/>
      <c r="O52" s="482"/>
      <c r="P52" s="9"/>
      <c r="Q52" s="8"/>
      <c r="R52" s="8"/>
      <c r="S52" s="349"/>
      <c r="T52" s="349"/>
      <c r="U52" s="8"/>
      <c r="V52" s="8"/>
      <c r="W52" s="364"/>
      <c r="X52" s="364"/>
      <c r="Y52" s="8"/>
      <c r="Z52" s="8"/>
      <c r="AA52" s="440"/>
      <c r="AB52" s="440"/>
      <c r="AC52" s="8"/>
      <c r="AD52" s="8"/>
      <c r="AE52" s="365"/>
      <c r="AF52" s="366"/>
    </row>
    <row r="53" spans="1:33" ht="20.100000000000001" customHeight="1" x14ac:dyDescent="0.2">
      <c r="B53" s="356"/>
      <c r="C53" s="356"/>
      <c r="D53" s="8"/>
      <c r="E53" s="8"/>
      <c r="F53" s="421"/>
      <c r="G53" s="421"/>
      <c r="H53" s="8"/>
      <c r="I53" s="8"/>
      <c r="J53" s="352"/>
      <c r="K53" s="352"/>
      <c r="L53" s="8"/>
      <c r="M53" s="8"/>
      <c r="N53" s="482"/>
      <c r="O53" s="482"/>
      <c r="P53" s="9"/>
      <c r="Q53" s="8"/>
      <c r="R53" s="8"/>
      <c r="S53" s="349"/>
      <c r="T53" s="349"/>
      <c r="U53" s="8"/>
      <c r="V53" s="8"/>
      <c r="W53" s="364"/>
      <c r="X53" s="364"/>
      <c r="Y53" s="8"/>
      <c r="Z53" s="8"/>
      <c r="AA53" s="440"/>
      <c r="AB53" s="440"/>
      <c r="AC53" s="8"/>
      <c r="AD53" s="8"/>
      <c r="AE53" s="365"/>
      <c r="AF53" s="366"/>
    </row>
    <row r="54" spans="1:33" ht="20.100000000000001" customHeight="1" x14ac:dyDescent="0.2">
      <c r="B54" s="356"/>
      <c r="C54" s="356"/>
      <c r="D54" s="8"/>
      <c r="E54" s="8"/>
      <c r="F54" s="421"/>
      <c r="G54" s="421"/>
      <c r="H54" s="8"/>
      <c r="I54" s="8"/>
      <c r="J54" s="352"/>
      <c r="K54" s="352"/>
      <c r="L54" s="8"/>
      <c r="M54" s="8"/>
      <c r="N54" s="482"/>
      <c r="O54" s="482"/>
      <c r="P54" s="9"/>
      <c r="Q54" s="8"/>
      <c r="R54" s="8"/>
      <c r="S54" s="349"/>
      <c r="T54" s="349"/>
      <c r="U54" s="8"/>
      <c r="V54" s="8"/>
      <c r="W54" s="364"/>
      <c r="X54" s="364"/>
      <c r="Y54" s="8"/>
      <c r="Z54" s="8"/>
      <c r="AA54" s="440"/>
      <c r="AB54" s="440"/>
      <c r="AC54" s="8"/>
      <c r="AD54" s="8"/>
      <c r="AE54" s="365"/>
      <c r="AF54" s="366"/>
    </row>
    <row r="55" spans="1:33" ht="20.100000000000001" customHeight="1" x14ac:dyDescent="0.2">
      <c r="B55" s="356"/>
      <c r="C55" s="356"/>
      <c r="D55" s="8"/>
      <c r="E55" s="8"/>
      <c r="F55" s="421"/>
      <c r="G55" s="421"/>
      <c r="H55" s="8"/>
      <c r="I55" s="8"/>
      <c r="J55" s="352"/>
      <c r="K55" s="352"/>
      <c r="L55" s="8"/>
      <c r="M55" s="8"/>
      <c r="N55" s="482"/>
      <c r="O55" s="482"/>
      <c r="P55" s="9"/>
      <c r="Q55" s="8"/>
      <c r="R55" s="8"/>
      <c r="S55" s="349"/>
      <c r="T55" s="349"/>
      <c r="U55" s="8"/>
      <c r="V55" s="8"/>
      <c r="W55" s="364"/>
      <c r="X55" s="364"/>
      <c r="Y55" s="8"/>
      <c r="Z55" s="8"/>
      <c r="AA55" s="440"/>
      <c r="AB55" s="440"/>
      <c r="AC55" s="8"/>
      <c r="AD55" s="8"/>
      <c r="AE55" s="365"/>
      <c r="AF55" s="366"/>
    </row>
    <row r="56" spans="1:33" ht="20.100000000000001" customHeight="1" x14ac:dyDescent="0.2">
      <c r="B56" s="356"/>
      <c r="C56" s="356"/>
      <c r="D56" s="9"/>
      <c r="E56" s="9"/>
      <c r="F56" s="421"/>
      <c r="G56" s="421"/>
      <c r="H56" s="9"/>
      <c r="I56" s="9"/>
      <c r="J56" s="352"/>
      <c r="K56" s="352"/>
      <c r="L56" s="9"/>
      <c r="M56" s="9"/>
      <c r="N56" s="482"/>
      <c r="O56" s="482"/>
      <c r="P56" s="9"/>
      <c r="Q56" s="9"/>
      <c r="R56" s="9"/>
      <c r="S56" s="349"/>
      <c r="T56" s="349"/>
      <c r="U56" s="9"/>
      <c r="V56" s="9"/>
      <c r="W56" s="364"/>
      <c r="X56" s="364"/>
      <c r="Y56" s="9"/>
      <c r="Z56" s="9"/>
      <c r="AA56" s="440"/>
      <c r="AB56" s="440"/>
      <c r="AC56" s="9"/>
      <c r="AD56" s="9"/>
      <c r="AE56" s="365"/>
      <c r="AF56" s="366"/>
    </row>
    <row r="57" spans="1:33" ht="20.100000000000001" customHeight="1" x14ac:dyDescent="0.2">
      <c r="B57" s="356"/>
      <c r="C57" s="356"/>
      <c r="D57" s="9"/>
      <c r="E57" s="9"/>
      <c r="F57" s="421"/>
      <c r="G57" s="421"/>
      <c r="H57" s="9"/>
      <c r="I57" s="9"/>
      <c r="J57" s="352"/>
      <c r="K57" s="352"/>
      <c r="L57" s="9"/>
      <c r="M57" s="9"/>
      <c r="N57" s="482"/>
      <c r="O57" s="482"/>
      <c r="P57" s="9"/>
      <c r="Q57" s="9"/>
      <c r="R57" s="9"/>
      <c r="S57" s="349"/>
      <c r="T57" s="349"/>
      <c r="U57" s="9"/>
      <c r="V57" s="9"/>
      <c r="W57" s="364"/>
      <c r="X57" s="364"/>
      <c r="Y57" s="9"/>
      <c r="Z57" s="9"/>
      <c r="AA57" s="440"/>
      <c r="AB57" s="440"/>
      <c r="AC57" s="9"/>
      <c r="AD57" s="9"/>
      <c r="AE57" s="365"/>
      <c r="AF57" s="366"/>
    </row>
    <row r="58" spans="1:33" ht="20.100000000000001" customHeight="1" x14ac:dyDescent="0.2">
      <c r="C58" s="93"/>
      <c r="D58" s="93"/>
      <c r="G58" s="93"/>
      <c r="H58" s="93"/>
      <c r="K58" s="93"/>
      <c r="L58" s="93"/>
      <c r="O58" s="93"/>
      <c r="P58" s="93"/>
      <c r="T58" s="93"/>
      <c r="U58" s="93"/>
      <c r="X58" s="93"/>
      <c r="Y58" s="93"/>
      <c r="AB58" s="114" t="s">
        <v>95</v>
      </c>
      <c r="AC58" s="18" t="s">
        <v>14</v>
      </c>
      <c r="AD58" s="18" t="s">
        <v>15</v>
      </c>
      <c r="AE58" s="18" t="s">
        <v>15</v>
      </c>
      <c r="AF58" s="18" t="s">
        <v>13</v>
      </c>
      <c r="AG58" s="107" t="s">
        <v>96</v>
      </c>
    </row>
    <row r="59" spans="1:33" ht="20.100000000000001" customHeight="1" x14ac:dyDescent="0.2">
      <c r="A59" s="7"/>
      <c r="B59" s="341" t="s">
        <v>4</v>
      </c>
      <c r="C59" s="368">
        <v>0.39583333333333331</v>
      </c>
      <c r="D59" s="368"/>
      <c r="E59" s="368"/>
      <c r="F59" s="243"/>
      <c r="G59" s="479" t="str">
        <f>F50</f>
        <v>ＴＥＡＭ　リフレＳＣチェルビアット</v>
      </c>
      <c r="H59" s="479"/>
      <c r="I59" s="479"/>
      <c r="J59" s="479"/>
      <c r="K59" s="479"/>
      <c r="L59" s="479"/>
      <c r="M59" s="479"/>
      <c r="N59" s="370">
        <f>P59+P60</f>
        <v>0</v>
      </c>
      <c r="O59" s="371" t="s">
        <v>9</v>
      </c>
      <c r="P59" s="234">
        <v>0</v>
      </c>
      <c r="Q59" s="236" t="s">
        <v>26</v>
      </c>
      <c r="R59" s="234">
        <v>3</v>
      </c>
      <c r="S59" s="371" t="s">
        <v>10</v>
      </c>
      <c r="T59" s="370">
        <f>R59+R60</f>
        <v>3</v>
      </c>
      <c r="U59" s="372" t="str">
        <f>J50</f>
        <v>ＣＡ．アトレチコ　佐野</v>
      </c>
      <c r="V59" s="372"/>
      <c r="W59" s="372"/>
      <c r="X59" s="372"/>
      <c r="Y59" s="372"/>
      <c r="Z59" s="372"/>
      <c r="AA59" s="372"/>
      <c r="AB59" s="347" t="s">
        <v>95</v>
      </c>
      <c r="AC59" s="367" t="s">
        <v>89</v>
      </c>
      <c r="AD59" s="367" t="s">
        <v>90</v>
      </c>
      <c r="AE59" s="367" t="s">
        <v>91</v>
      </c>
      <c r="AF59" s="367">
        <v>6</v>
      </c>
      <c r="AG59" s="340" t="s">
        <v>96</v>
      </c>
    </row>
    <row r="60" spans="1:33" ht="20.100000000000001" customHeight="1" x14ac:dyDescent="0.2">
      <c r="A60" s="7"/>
      <c r="B60" s="341"/>
      <c r="C60" s="368"/>
      <c r="D60" s="368"/>
      <c r="E60" s="368"/>
      <c r="F60" s="243"/>
      <c r="G60" s="479"/>
      <c r="H60" s="479"/>
      <c r="I60" s="479"/>
      <c r="J60" s="479"/>
      <c r="K60" s="479"/>
      <c r="L60" s="479"/>
      <c r="M60" s="479"/>
      <c r="N60" s="370"/>
      <c r="O60" s="371"/>
      <c r="P60" s="234">
        <v>0</v>
      </c>
      <c r="Q60" s="236" t="s">
        <v>26</v>
      </c>
      <c r="R60" s="234">
        <v>0</v>
      </c>
      <c r="S60" s="371"/>
      <c r="T60" s="370"/>
      <c r="U60" s="372"/>
      <c r="V60" s="372"/>
      <c r="W60" s="372"/>
      <c r="X60" s="372"/>
      <c r="Y60" s="372"/>
      <c r="Z60" s="372"/>
      <c r="AA60" s="372"/>
      <c r="AB60" s="347"/>
      <c r="AC60" s="367"/>
      <c r="AD60" s="367"/>
      <c r="AE60" s="367"/>
      <c r="AF60" s="367"/>
      <c r="AG60" s="340"/>
    </row>
    <row r="61" spans="1:33" ht="20.100000000000001" customHeight="1" x14ac:dyDescent="0.2">
      <c r="C61" s="16"/>
      <c r="D61" s="16"/>
      <c r="E61" s="15"/>
      <c r="F61" s="243"/>
      <c r="G61" s="234"/>
      <c r="H61" s="234"/>
      <c r="I61" s="248"/>
      <c r="J61" s="248"/>
      <c r="K61" s="234"/>
      <c r="L61" s="234"/>
      <c r="M61" s="248"/>
      <c r="N61" s="248"/>
      <c r="O61" s="234"/>
      <c r="P61" s="234"/>
      <c r="Q61" s="248"/>
      <c r="R61" s="248"/>
      <c r="S61" s="248"/>
      <c r="T61" s="234"/>
      <c r="U61" s="234"/>
      <c r="V61" s="248"/>
      <c r="W61" s="248"/>
      <c r="X61" s="234"/>
      <c r="Y61" s="234"/>
      <c r="Z61" s="248"/>
      <c r="AA61" s="248"/>
      <c r="AB61" s="225"/>
      <c r="AC61" s="24"/>
      <c r="AD61" s="24"/>
      <c r="AE61" s="25"/>
      <c r="AF61" s="25"/>
      <c r="AG61" s="223"/>
    </row>
    <row r="62" spans="1:33" ht="20.100000000000001" customHeight="1" x14ac:dyDescent="0.2">
      <c r="A62" s="7"/>
      <c r="B62" s="341" t="s">
        <v>5</v>
      </c>
      <c r="C62" s="368">
        <v>0.4236111111111111</v>
      </c>
      <c r="D62" s="368"/>
      <c r="E62" s="368"/>
      <c r="F62" s="243"/>
      <c r="G62" s="369" t="str">
        <f>S50</f>
        <v>ＪＦＣアミスタＵ１１</v>
      </c>
      <c r="H62" s="369"/>
      <c r="I62" s="369"/>
      <c r="J62" s="369"/>
      <c r="K62" s="369"/>
      <c r="L62" s="369"/>
      <c r="M62" s="369"/>
      <c r="N62" s="370">
        <f>P62+P63</f>
        <v>1</v>
      </c>
      <c r="O62" s="371" t="s">
        <v>9</v>
      </c>
      <c r="P62" s="234">
        <v>1</v>
      </c>
      <c r="Q62" s="236" t="s">
        <v>26</v>
      </c>
      <c r="R62" s="234">
        <v>2</v>
      </c>
      <c r="S62" s="371" t="s">
        <v>10</v>
      </c>
      <c r="T62" s="370">
        <f>R62+R63</f>
        <v>3</v>
      </c>
      <c r="U62" s="372" t="str">
        <f>W50</f>
        <v>足利サッカークラブジュニア</v>
      </c>
      <c r="V62" s="372"/>
      <c r="W62" s="372"/>
      <c r="X62" s="372"/>
      <c r="Y62" s="372"/>
      <c r="Z62" s="372"/>
      <c r="AA62" s="372"/>
      <c r="AB62" s="347" t="s">
        <v>95</v>
      </c>
      <c r="AC62" s="367" t="s">
        <v>92</v>
      </c>
      <c r="AD62" s="367" t="s">
        <v>93</v>
      </c>
      <c r="AE62" s="367" t="s">
        <v>94</v>
      </c>
      <c r="AF62" s="367">
        <v>3</v>
      </c>
      <c r="AG62" s="340" t="s">
        <v>96</v>
      </c>
    </row>
    <row r="63" spans="1:33" ht="20.100000000000001" customHeight="1" x14ac:dyDescent="0.2">
      <c r="A63" s="7"/>
      <c r="B63" s="341"/>
      <c r="C63" s="368"/>
      <c r="D63" s="368"/>
      <c r="E63" s="368"/>
      <c r="F63" s="243"/>
      <c r="G63" s="369"/>
      <c r="H63" s="369"/>
      <c r="I63" s="369"/>
      <c r="J63" s="369"/>
      <c r="K63" s="369"/>
      <c r="L63" s="369"/>
      <c r="M63" s="369"/>
      <c r="N63" s="370"/>
      <c r="O63" s="371"/>
      <c r="P63" s="234">
        <v>0</v>
      </c>
      <c r="Q63" s="236" t="s">
        <v>26</v>
      </c>
      <c r="R63" s="234">
        <v>1</v>
      </c>
      <c r="S63" s="371"/>
      <c r="T63" s="370"/>
      <c r="U63" s="372"/>
      <c r="V63" s="372"/>
      <c r="W63" s="372"/>
      <c r="X63" s="372"/>
      <c r="Y63" s="372"/>
      <c r="Z63" s="372"/>
      <c r="AA63" s="372"/>
      <c r="AB63" s="347"/>
      <c r="AC63" s="367"/>
      <c r="AD63" s="367"/>
      <c r="AE63" s="367"/>
      <c r="AF63" s="367"/>
      <c r="AG63" s="340"/>
    </row>
    <row r="64" spans="1:33" ht="20.100000000000001" customHeight="1" x14ac:dyDescent="0.2">
      <c r="A64" s="7"/>
      <c r="C64" s="16"/>
      <c r="D64" s="16"/>
      <c r="E64" s="15"/>
      <c r="F64" s="243"/>
      <c r="G64" s="234"/>
      <c r="H64" s="234"/>
      <c r="I64" s="248"/>
      <c r="J64" s="248"/>
      <c r="K64" s="234"/>
      <c r="L64" s="234"/>
      <c r="M64" s="248"/>
      <c r="N64" s="248"/>
      <c r="O64" s="234"/>
      <c r="P64" s="234"/>
      <c r="Q64" s="248"/>
      <c r="R64" s="248"/>
      <c r="S64" s="248"/>
      <c r="T64" s="234"/>
      <c r="U64" s="234"/>
      <c r="V64" s="248"/>
      <c r="W64" s="248"/>
      <c r="X64" s="234"/>
      <c r="Y64" s="234"/>
      <c r="Z64" s="248"/>
      <c r="AA64" s="248"/>
      <c r="AB64" s="225"/>
      <c r="AC64" s="24"/>
      <c r="AD64" s="24"/>
      <c r="AE64" s="25"/>
      <c r="AF64" s="25"/>
      <c r="AG64" s="223"/>
    </row>
    <row r="65" spans="1:33" ht="20.100000000000001" customHeight="1" x14ac:dyDescent="0.2">
      <c r="A65" s="7"/>
      <c r="B65" s="341" t="s">
        <v>6</v>
      </c>
      <c r="C65" s="368">
        <v>0.4513888888888889</v>
      </c>
      <c r="D65" s="368"/>
      <c r="E65" s="368"/>
      <c r="F65" s="243"/>
      <c r="G65" s="479" t="str">
        <f>F50</f>
        <v>ＴＥＡＭ　リフレＳＣチェルビアット</v>
      </c>
      <c r="H65" s="479"/>
      <c r="I65" s="479"/>
      <c r="J65" s="479"/>
      <c r="K65" s="479"/>
      <c r="L65" s="479"/>
      <c r="M65" s="479"/>
      <c r="N65" s="370">
        <f>P65+P66</f>
        <v>0</v>
      </c>
      <c r="O65" s="371" t="s">
        <v>9</v>
      </c>
      <c r="P65" s="234">
        <v>0</v>
      </c>
      <c r="Q65" s="236" t="s">
        <v>26</v>
      </c>
      <c r="R65" s="234">
        <v>1</v>
      </c>
      <c r="S65" s="371" t="s">
        <v>10</v>
      </c>
      <c r="T65" s="370">
        <f>R65+R66</f>
        <v>2</v>
      </c>
      <c r="U65" s="419" t="str">
        <f>N50</f>
        <v>宝木キッカーズＭＯＲＡＬＥ１２</v>
      </c>
      <c r="V65" s="419"/>
      <c r="W65" s="419"/>
      <c r="X65" s="419"/>
      <c r="Y65" s="419"/>
      <c r="Z65" s="419"/>
      <c r="AA65" s="419"/>
      <c r="AB65" s="347" t="s">
        <v>95</v>
      </c>
      <c r="AC65" s="367" t="s">
        <v>91</v>
      </c>
      <c r="AD65" s="367" t="s">
        <v>89</v>
      </c>
      <c r="AE65" s="367" t="s">
        <v>90</v>
      </c>
      <c r="AF65" s="367">
        <v>5</v>
      </c>
      <c r="AG65" s="340" t="s">
        <v>96</v>
      </c>
    </row>
    <row r="66" spans="1:33" ht="20.100000000000001" customHeight="1" x14ac:dyDescent="0.2">
      <c r="A66" s="7"/>
      <c r="B66" s="341"/>
      <c r="C66" s="368"/>
      <c r="D66" s="368"/>
      <c r="E66" s="368"/>
      <c r="F66" s="243"/>
      <c r="G66" s="479"/>
      <c r="H66" s="479"/>
      <c r="I66" s="479"/>
      <c r="J66" s="479"/>
      <c r="K66" s="479"/>
      <c r="L66" s="479"/>
      <c r="M66" s="479"/>
      <c r="N66" s="370"/>
      <c r="O66" s="371"/>
      <c r="P66" s="234">
        <v>0</v>
      </c>
      <c r="Q66" s="236" t="s">
        <v>26</v>
      </c>
      <c r="R66" s="234">
        <v>1</v>
      </c>
      <c r="S66" s="371"/>
      <c r="T66" s="370"/>
      <c r="U66" s="419"/>
      <c r="V66" s="419"/>
      <c r="W66" s="419"/>
      <c r="X66" s="419"/>
      <c r="Y66" s="419"/>
      <c r="Z66" s="419"/>
      <c r="AA66" s="419"/>
      <c r="AB66" s="347"/>
      <c r="AC66" s="367"/>
      <c r="AD66" s="367"/>
      <c r="AE66" s="367"/>
      <c r="AF66" s="367"/>
      <c r="AG66" s="340"/>
    </row>
    <row r="67" spans="1:33" ht="20.100000000000001" customHeight="1" x14ac:dyDescent="0.2">
      <c r="A67" s="7"/>
      <c r="B67" s="31"/>
      <c r="C67" s="229"/>
      <c r="D67" s="229"/>
      <c r="E67" s="229"/>
      <c r="F67" s="243"/>
      <c r="G67" s="234"/>
      <c r="H67" s="234"/>
      <c r="I67" s="234"/>
      <c r="J67" s="234"/>
      <c r="K67" s="234"/>
      <c r="L67" s="234"/>
      <c r="M67" s="234"/>
      <c r="N67" s="21"/>
      <c r="O67" s="235"/>
      <c r="P67" s="234"/>
      <c r="Q67" s="248"/>
      <c r="R67" s="248"/>
      <c r="S67" s="235"/>
      <c r="T67" s="21"/>
      <c r="U67" s="234"/>
      <c r="V67" s="234"/>
      <c r="W67" s="234"/>
      <c r="X67" s="234"/>
      <c r="Y67" s="234"/>
      <c r="Z67" s="234"/>
      <c r="AA67" s="234"/>
      <c r="AB67" s="225"/>
      <c r="AC67" s="24"/>
      <c r="AD67" s="24"/>
      <c r="AE67" s="25"/>
      <c r="AF67" s="25"/>
      <c r="AG67" s="223"/>
    </row>
    <row r="68" spans="1:33" ht="20.100000000000001" customHeight="1" x14ac:dyDescent="0.2">
      <c r="A68" s="7"/>
      <c r="B68" s="341" t="s">
        <v>7</v>
      </c>
      <c r="C68" s="368">
        <v>0.47916666666666669</v>
      </c>
      <c r="D68" s="368"/>
      <c r="E68" s="368"/>
      <c r="F68" s="243"/>
      <c r="G68" s="369" t="str">
        <f>S50</f>
        <v>ＪＦＣアミスタＵ１１</v>
      </c>
      <c r="H68" s="369"/>
      <c r="I68" s="369"/>
      <c r="J68" s="369"/>
      <c r="K68" s="369"/>
      <c r="L68" s="369"/>
      <c r="M68" s="369"/>
      <c r="N68" s="370">
        <f>P68+P69</f>
        <v>0</v>
      </c>
      <c r="O68" s="371" t="s">
        <v>9</v>
      </c>
      <c r="P68" s="234">
        <v>0</v>
      </c>
      <c r="Q68" s="236" t="s">
        <v>26</v>
      </c>
      <c r="R68" s="234">
        <v>0</v>
      </c>
      <c r="S68" s="371" t="s">
        <v>10</v>
      </c>
      <c r="T68" s="370">
        <f>R68+R69</f>
        <v>2</v>
      </c>
      <c r="U68" s="372" t="str">
        <f>AA50</f>
        <v>東那須野ＦＣフェニックス</v>
      </c>
      <c r="V68" s="372"/>
      <c r="W68" s="372"/>
      <c r="X68" s="372"/>
      <c r="Y68" s="372"/>
      <c r="Z68" s="372"/>
      <c r="AA68" s="372"/>
      <c r="AB68" s="347" t="s">
        <v>95</v>
      </c>
      <c r="AC68" s="367" t="s">
        <v>94</v>
      </c>
      <c r="AD68" s="367" t="s">
        <v>92</v>
      </c>
      <c r="AE68" s="367" t="s">
        <v>93</v>
      </c>
      <c r="AF68" s="367">
        <v>2</v>
      </c>
      <c r="AG68" s="340" t="s">
        <v>96</v>
      </c>
    </row>
    <row r="69" spans="1:33" ht="20.100000000000001" customHeight="1" x14ac:dyDescent="0.2">
      <c r="A69" s="7"/>
      <c r="B69" s="341"/>
      <c r="C69" s="368"/>
      <c r="D69" s="368"/>
      <c r="E69" s="368"/>
      <c r="F69" s="243"/>
      <c r="G69" s="369"/>
      <c r="H69" s="369"/>
      <c r="I69" s="369"/>
      <c r="J69" s="369"/>
      <c r="K69" s="369"/>
      <c r="L69" s="369"/>
      <c r="M69" s="369"/>
      <c r="N69" s="370"/>
      <c r="O69" s="371"/>
      <c r="P69" s="234">
        <v>0</v>
      </c>
      <c r="Q69" s="236" t="s">
        <v>26</v>
      </c>
      <c r="R69" s="234">
        <v>2</v>
      </c>
      <c r="S69" s="371"/>
      <c r="T69" s="370"/>
      <c r="U69" s="372"/>
      <c r="V69" s="372"/>
      <c r="W69" s="372"/>
      <c r="X69" s="372"/>
      <c r="Y69" s="372"/>
      <c r="Z69" s="372"/>
      <c r="AA69" s="372"/>
      <c r="AB69" s="347"/>
      <c r="AC69" s="367"/>
      <c r="AD69" s="367"/>
      <c r="AE69" s="367"/>
      <c r="AF69" s="367"/>
      <c r="AG69" s="340"/>
    </row>
    <row r="70" spans="1:33" ht="20.100000000000001" customHeight="1" x14ac:dyDescent="0.2">
      <c r="A70" s="7"/>
      <c r="C70" s="16"/>
      <c r="D70" s="16"/>
      <c r="E70" s="15"/>
      <c r="F70" s="243"/>
      <c r="G70" s="234"/>
      <c r="H70" s="234"/>
      <c r="I70" s="248"/>
      <c r="J70" s="248"/>
      <c r="K70" s="234"/>
      <c r="L70" s="234"/>
      <c r="M70" s="248"/>
      <c r="N70" s="248"/>
      <c r="O70" s="234"/>
      <c r="P70" s="234"/>
      <c r="Q70" s="248"/>
      <c r="R70" s="248"/>
      <c r="S70" s="248"/>
      <c r="T70" s="234"/>
      <c r="U70" s="234"/>
      <c r="V70" s="248"/>
      <c r="W70" s="248"/>
      <c r="X70" s="234"/>
      <c r="Y70" s="234"/>
      <c r="Z70" s="248"/>
      <c r="AA70" s="248"/>
      <c r="AB70" s="225"/>
      <c r="AC70" s="24"/>
      <c r="AD70" s="24"/>
      <c r="AE70" s="25"/>
      <c r="AF70" s="25"/>
      <c r="AG70" s="223"/>
    </row>
    <row r="71" spans="1:33" ht="20.100000000000001" customHeight="1" x14ac:dyDescent="0.2">
      <c r="A71" s="7"/>
      <c r="B71" s="341" t="s">
        <v>8</v>
      </c>
      <c r="C71" s="368">
        <v>0.50694444444444442</v>
      </c>
      <c r="D71" s="368"/>
      <c r="E71" s="368"/>
      <c r="F71" s="243"/>
      <c r="G71" s="372" t="str">
        <f>J50</f>
        <v>ＣＡ．アトレチコ　佐野</v>
      </c>
      <c r="H71" s="372"/>
      <c r="I71" s="372"/>
      <c r="J71" s="372"/>
      <c r="K71" s="372"/>
      <c r="L71" s="372"/>
      <c r="M71" s="372"/>
      <c r="N71" s="370">
        <f>P71+P72</f>
        <v>3</v>
      </c>
      <c r="O71" s="371" t="s">
        <v>9</v>
      </c>
      <c r="P71" s="234">
        <v>3</v>
      </c>
      <c r="Q71" s="236" t="s">
        <v>26</v>
      </c>
      <c r="R71" s="234">
        <v>0</v>
      </c>
      <c r="S71" s="371" t="s">
        <v>10</v>
      </c>
      <c r="T71" s="370">
        <f>R71+R72</f>
        <v>0</v>
      </c>
      <c r="U71" s="437" t="str">
        <f>N50</f>
        <v>宝木キッカーズＭＯＲＡＬＥ１２</v>
      </c>
      <c r="V71" s="437"/>
      <c r="W71" s="437"/>
      <c r="X71" s="437"/>
      <c r="Y71" s="437"/>
      <c r="Z71" s="437"/>
      <c r="AA71" s="437"/>
      <c r="AB71" s="347" t="s">
        <v>95</v>
      </c>
      <c r="AC71" s="367" t="s">
        <v>90</v>
      </c>
      <c r="AD71" s="367" t="s">
        <v>91</v>
      </c>
      <c r="AE71" s="367" t="s">
        <v>89</v>
      </c>
      <c r="AF71" s="367">
        <v>4</v>
      </c>
      <c r="AG71" s="340" t="s">
        <v>96</v>
      </c>
    </row>
    <row r="72" spans="1:33" ht="20.100000000000001" customHeight="1" x14ac:dyDescent="0.2">
      <c r="A72" s="7"/>
      <c r="B72" s="341"/>
      <c r="C72" s="368"/>
      <c r="D72" s="368"/>
      <c r="E72" s="368"/>
      <c r="F72" s="243"/>
      <c r="G72" s="372"/>
      <c r="H72" s="372"/>
      <c r="I72" s="372"/>
      <c r="J72" s="372"/>
      <c r="K72" s="372"/>
      <c r="L72" s="372"/>
      <c r="M72" s="372"/>
      <c r="N72" s="370"/>
      <c r="O72" s="371"/>
      <c r="P72" s="234">
        <v>0</v>
      </c>
      <c r="Q72" s="236" t="s">
        <v>26</v>
      </c>
      <c r="R72" s="234">
        <v>0</v>
      </c>
      <c r="S72" s="371"/>
      <c r="T72" s="370"/>
      <c r="U72" s="437"/>
      <c r="V72" s="437"/>
      <c r="W72" s="437"/>
      <c r="X72" s="437"/>
      <c r="Y72" s="437"/>
      <c r="Z72" s="437"/>
      <c r="AA72" s="437"/>
      <c r="AB72" s="347"/>
      <c r="AC72" s="367"/>
      <c r="AD72" s="367"/>
      <c r="AE72" s="367"/>
      <c r="AF72" s="367"/>
      <c r="AG72" s="340"/>
    </row>
    <row r="73" spans="1:33" ht="20.100000000000001" customHeight="1" x14ac:dyDescent="0.2">
      <c r="A73" s="7"/>
      <c r="C73" s="16"/>
      <c r="D73" s="16"/>
      <c r="E73" s="15"/>
      <c r="F73" s="243"/>
      <c r="G73" s="234"/>
      <c r="H73" s="234"/>
      <c r="I73" s="248"/>
      <c r="J73" s="248"/>
      <c r="K73" s="234"/>
      <c r="L73" s="234"/>
      <c r="M73" s="248"/>
      <c r="N73" s="248"/>
      <c r="O73" s="234"/>
      <c r="P73" s="234"/>
      <c r="Q73" s="248"/>
      <c r="R73" s="248"/>
      <c r="S73" s="248"/>
      <c r="T73" s="234"/>
      <c r="U73" s="234"/>
      <c r="V73" s="248"/>
      <c r="W73" s="248"/>
      <c r="X73" s="234"/>
      <c r="Y73" s="234"/>
      <c r="Z73" s="248"/>
      <c r="AA73" s="248"/>
      <c r="AB73" s="225"/>
      <c r="AC73" s="230"/>
      <c r="AD73" s="24"/>
      <c r="AE73" s="24"/>
      <c r="AF73" s="25"/>
      <c r="AG73" s="106"/>
    </row>
    <row r="74" spans="1:33" ht="20.100000000000001" customHeight="1" x14ac:dyDescent="0.2">
      <c r="A74" s="7"/>
      <c r="B74" s="341" t="s">
        <v>0</v>
      </c>
      <c r="C74" s="368">
        <v>0.53472222222222221</v>
      </c>
      <c r="D74" s="368"/>
      <c r="E74" s="368"/>
      <c r="F74" s="243"/>
      <c r="G74" s="420" t="str">
        <f>W50</f>
        <v>足利サッカークラブジュニア</v>
      </c>
      <c r="H74" s="420"/>
      <c r="I74" s="420"/>
      <c r="J74" s="420"/>
      <c r="K74" s="420"/>
      <c r="L74" s="420"/>
      <c r="M74" s="420"/>
      <c r="N74" s="370">
        <f>P74+P75</f>
        <v>1</v>
      </c>
      <c r="O74" s="371" t="s">
        <v>9</v>
      </c>
      <c r="P74" s="234">
        <v>1</v>
      </c>
      <c r="Q74" s="236" t="s">
        <v>26</v>
      </c>
      <c r="R74" s="234">
        <v>1</v>
      </c>
      <c r="S74" s="371" t="s">
        <v>10</v>
      </c>
      <c r="T74" s="370">
        <f>R74+R75</f>
        <v>1</v>
      </c>
      <c r="U74" s="420" t="str">
        <f>AA50</f>
        <v>東那須野ＦＣフェニックス</v>
      </c>
      <c r="V74" s="420"/>
      <c r="W74" s="420"/>
      <c r="X74" s="420"/>
      <c r="Y74" s="420"/>
      <c r="Z74" s="420"/>
      <c r="AA74" s="420"/>
      <c r="AB74" s="347" t="s">
        <v>95</v>
      </c>
      <c r="AC74" s="367" t="s">
        <v>93</v>
      </c>
      <c r="AD74" s="367" t="s">
        <v>94</v>
      </c>
      <c r="AE74" s="367" t="s">
        <v>92</v>
      </c>
      <c r="AF74" s="367">
        <v>1</v>
      </c>
      <c r="AG74" s="340" t="s">
        <v>96</v>
      </c>
    </row>
    <row r="75" spans="1:33" ht="20.100000000000001" customHeight="1" x14ac:dyDescent="0.2">
      <c r="A75" s="7"/>
      <c r="B75" s="341"/>
      <c r="C75" s="368"/>
      <c r="D75" s="368"/>
      <c r="E75" s="368"/>
      <c r="F75" s="243"/>
      <c r="G75" s="420"/>
      <c r="H75" s="420"/>
      <c r="I75" s="420"/>
      <c r="J75" s="420"/>
      <c r="K75" s="420"/>
      <c r="L75" s="420"/>
      <c r="M75" s="420"/>
      <c r="N75" s="370"/>
      <c r="O75" s="371"/>
      <c r="P75" s="234">
        <v>0</v>
      </c>
      <c r="Q75" s="236" t="s">
        <v>26</v>
      </c>
      <c r="R75" s="234">
        <v>0</v>
      </c>
      <c r="S75" s="371"/>
      <c r="T75" s="370"/>
      <c r="U75" s="420"/>
      <c r="V75" s="420"/>
      <c r="W75" s="420"/>
      <c r="X75" s="420"/>
      <c r="Y75" s="420"/>
      <c r="Z75" s="420"/>
      <c r="AA75" s="420"/>
      <c r="AB75" s="347"/>
      <c r="AC75" s="367"/>
      <c r="AD75" s="367"/>
      <c r="AE75" s="367"/>
      <c r="AF75" s="367"/>
      <c r="AG75" s="340"/>
    </row>
    <row r="76" spans="1:33" ht="20.100000000000001" customHeight="1" x14ac:dyDescent="0.2">
      <c r="B76" s="31"/>
      <c r="C76" s="23"/>
      <c r="D76" s="23"/>
      <c r="E76" s="23"/>
      <c r="F76" s="243"/>
      <c r="G76" s="234"/>
      <c r="H76" s="234"/>
      <c r="I76" s="234"/>
      <c r="J76" s="234"/>
      <c r="K76" s="234"/>
      <c r="L76" s="234"/>
      <c r="M76" s="234"/>
      <c r="N76" s="21"/>
      <c r="O76" s="235"/>
      <c r="P76" s="234"/>
      <c r="Q76" s="236"/>
      <c r="R76" s="248"/>
      <c r="S76" s="235"/>
      <c r="T76" s="21"/>
      <c r="U76" s="234"/>
      <c r="V76" s="234"/>
      <c r="W76" s="234"/>
      <c r="X76" s="234"/>
      <c r="Y76" s="234"/>
      <c r="Z76" s="234"/>
      <c r="AA76" s="234"/>
      <c r="AB76" s="230"/>
      <c r="AC76" s="230"/>
      <c r="AD76" s="243"/>
      <c r="AE76" s="243"/>
      <c r="AF76" s="230"/>
      <c r="AG76" s="230"/>
    </row>
    <row r="77" spans="1:33" ht="20.100000000000001" customHeight="1" x14ac:dyDescent="0.2">
      <c r="C77" s="377" t="str">
        <f>J46</f>
        <v>R</v>
      </c>
      <c r="D77" s="378"/>
      <c r="E77" s="378"/>
      <c r="F77" s="379"/>
      <c r="G77" s="399" t="str">
        <f>C79</f>
        <v>ＴＥＡＭ　リフレＳＣチェルビアット</v>
      </c>
      <c r="H77" s="400"/>
      <c r="I77" s="399" t="str">
        <f>C81</f>
        <v>ＣＡ．アトレチコ　佐野</v>
      </c>
      <c r="J77" s="400"/>
      <c r="K77" s="399" t="str">
        <f>C83</f>
        <v>宝木キッカーズＭＯＲＡＬＥ１２</v>
      </c>
      <c r="L77" s="400"/>
      <c r="M77" s="373" t="s">
        <v>1</v>
      </c>
      <c r="N77" s="373" t="s">
        <v>2</v>
      </c>
      <c r="O77" s="373" t="s">
        <v>11</v>
      </c>
      <c r="P77" s="373" t="s">
        <v>3</v>
      </c>
      <c r="Q77" s="243"/>
      <c r="R77" s="389" t="str">
        <f>W46</f>
        <v>RR</v>
      </c>
      <c r="S77" s="390"/>
      <c r="T77" s="390"/>
      <c r="U77" s="391"/>
      <c r="V77" s="415" t="str">
        <f>R79</f>
        <v>ＪＦＣアミスタＵ１１</v>
      </c>
      <c r="W77" s="416"/>
      <c r="X77" s="423" t="str">
        <f>R81</f>
        <v>足利サッカークラブジュニア</v>
      </c>
      <c r="Y77" s="424"/>
      <c r="Z77" s="423" t="str">
        <f>R83</f>
        <v>東那須野ＦＣフェニックス</v>
      </c>
      <c r="AA77" s="424"/>
      <c r="AB77" s="373" t="s">
        <v>1</v>
      </c>
      <c r="AC77" s="373" t="s">
        <v>2</v>
      </c>
      <c r="AD77" s="373" t="s">
        <v>11</v>
      </c>
      <c r="AE77" s="373" t="s">
        <v>3</v>
      </c>
      <c r="AF77" s="243"/>
      <c r="AG77" s="243"/>
    </row>
    <row r="78" spans="1:33" ht="20.100000000000001" customHeight="1" x14ac:dyDescent="0.2">
      <c r="C78" s="380"/>
      <c r="D78" s="381"/>
      <c r="E78" s="381"/>
      <c r="F78" s="382"/>
      <c r="G78" s="401"/>
      <c r="H78" s="402"/>
      <c r="I78" s="401"/>
      <c r="J78" s="402"/>
      <c r="K78" s="401"/>
      <c r="L78" s="402"/>
      <c r="M78" s="374"/>
      <c r="N78" s="374"/>
      <c r="O78" s="374"/>
      <c r="P78" s="374"/>
      <c r="Q78" s="243"/>
      <c r="R78" s="392"/>
      <c r="S78" s="393"/>
      <c r="T78" s="393"/>
      <c r="U78" s="394"/>
      <c r="V78" s="417"/>
      <c r="W78" s="418"/>
      <c r="X78" s="425"/>
      <c r="Y78" s="426"/>
      <c r="Z78" s="425"/>
      <c r="AA78" s="426"/>
      <c r="AB78" s="374"/>
      <c r="AC78" s="374"/>
      <c r="AD78" s="374"/>
      <c r="AE78" s="374"/>
      <c r="AF78" s="243"/>
      <c r="AG78" s="243"/>
    </row>
    <row r="79" spans="1:33" ht="20.100000000000001" customHeight="1" x14ac:dyDescent="0.2">
      <c r="C79" s="377" t="str">
        <f>F50</f>
        <v>ＴＥＡＭ　リフレＳＣチェルビアット</v>
      </c>
      <c r="D79" s="378"/>
      <c r="E79" s="378"/>
      <c r="F79" s="379"/>
      <c r="G79" s="383"/>
      <c r="H79" s="384"/>
      <c r="I79" s="249">
        <f>N59</f>
        <v>0</v>
      </c>
      <c r="J79" s="249">
        <f>T59</f>
        <v>3</v>
      </c>
      <c r="K79" s="249">
        <f>N65</f>
        <v>0</v>
      </c>
      <c r="L79" s="249">
        <f>T65</f>
        <v>2</v>
      </c>
      <c r="M79" s="387">
        <f>COUNTIF(G80:L80,"○")*3+COUNTIF(G80:L80,"△")</f>
        <v>0</v>
      </c>
      <c r="N79" s="375">
        <f>O79-J79-L79</f>
        <v>-5</v>
      </c>
      <c r="O79" s="375">
        <f>I79+K79</f>
        <v>0</v>
      </c>
      <c r="P79" s="375">
        <v>3</v>
      </c>
      <c r="Q79" s="244"/>
      <c r="R79" s="377" t="str">
        <f>S50</f>
        <v>ＪＦＣアミスタＵ１１</v>
      </c>
      <c r="S79" s="378"/>
      <c r="T79" s="378"/>
      <c r="U79" s="379"/>
      <c r="V79" s="383"/>
      <c r="W79" s="384"/>
      <c r="X79" s="249">
        <f>N62</f>
        <v>1</v>
      </c>
      <c r="Y79" s="249">
        <f>T62</f>
        <v>3</v>
      </c>
      <c r="Z79" s="249">
        <f>N68</f>
        <v>0</v>
      </c>
      <c r="AA79" s="249">
        <f>T68</f>
        <v>2</v>
      </c>
      <c r="AB79" s="387">
        <f>COUNTIF(V80:AA80,"○")*3+COUNTIF(V80:AA80,"△")</f>
        <v>0</v>
      </c>
      <c r="AC79" s="375">
        <f>AD79-Y79-AA79</f>
        <v>-4</v>
      </c>
      <c r="AD79" s="375">
        <f>X79+Z79</f>
        <v>1</v>
      </c>
      <c r="AE79" s="375">
        <v>3</v>
      </c>
      <c r="AF79" s="243"/>
      <c r="AG79" s="243"/>
    </row>
    <row r="80" spans="1:33" ht="20.100000000000001" customHeight="1" x14ac:dyDescent="0.2">
      <c r="C80" s="380"/>
      <c r="D80" s="381"/>
      <c r="E80" s="381"/>
      <c r="F80" s="382"/>
      <c r="G80" s="385"/>
      <c r="H80" s="386"/>
      <c r="I80" s="407" t="str">
        <f>IF(I79&gt;J79,"○",IF(I79&lt;J79,"×",IF(I79=J79,"△")))</f>
        <v>×</v>
      </c>
      <c r="J80" s="408"/>
      <c r="K80" s="407" t="str">
        <f>IF(K79&gt;L79,"○",IF(K79&lt;L79,"×",IF(K79=L79,"△")))</f>
        <v>×</v>
      </c>
      <c r="L80" s="408"/>
      <c r="M80" s="388"/>
      <c r="N80" s="376"/>
      <c r="O80" s="376"/>
      <c r="P80" s="376"/>
      <c r="Q80" s="244"/>
      <c r="R80" s="380"/>
      <c r="S80" s="381"/>
      <c r="T80" s="381"/>
      <c r="U80" s="382"/>
      <c r="V80" s="385"/>
      <c r="W80" s="386"/>
      <c r="X80" s="407" t="str">
        <f>IF(X79&gt;Y79,"○",IF(X79&lt;Y79,"×",IF(X79=Y79,"△")))</f>
        <v>×</v>
      </c>
      <c r="Y80" s="408"/>
      <c r="Z80" s="407" t="str">
        <f t="shared" ref="Z80" si="2">IF(Z79&gt;AA79,"○",IF(Z79&lt;AA79,"×",IF(Z79=AA79,"△")))</f>
        <v>×</v>
      </c>
      <c r="AA80" s="408"/>
      <c r="AB80" s="388"/>
      <c r="AC80" s="376"/>
      <c r="AD80" s="376"/>
      <c r="AE80" s="376"/>
      <c r="AF80" s="243"/>
      <c r="AG80" s="243"/>
    </row>
    <row r="81" spans="3:33" ht="20.100000000000001" customHeight="1" x14ac:dyDescent="0.2">
      <c r="C81" s="409" t="str">
        <f>J50</f>
        <v>ＣＡ．アトレチコ　佐野</v>
      </c>
      <c r="D81" s="410"/>
      <c r="E81" s="410"/>
      <c r="F81" s="411"/>
      <c r="G81" s="249">
        <f>J79</f>
        <v>3</v>
      </c>
      <c r="H81" s="249">
        <f>I79</f>
        <v>0</v>
      </c>
      <c r="I81" s="383"/>
      <c r="J81" s="384"/>
      <c r="K81" s="249">
        <f>N71</f>
        <v>3</v>
      </c>
      <c r="L81" s="249">
        <f>T71</f>
        <v>0</v>
      </c>
      <c r="M81" s="387">
        <f>COUNTIF(G82:L82,"○")*3+COUNTIF(G82:L82,"△")</f>
        <v>6</v>
      </c>
      <c r="N81" s="375">
        <f>O81-H81-L81</f>
        <v>6</v>
      </c>
      <c r="O81" s="375">
        <f>G81+K81</f>
        <v>6</v>
      </c>
      <c r="P81" s="375">
        <v>1</v>
      </c>
      <c r="Q81" s="244"/>
      <c r="R81" s="409" t="str">
        <f>W50</f>
        <v>足利サッカークラブジュニア</v>
      </c>
      <c r="S81" s="410"/>
      <c r="T81" s="410"/>
      <c r="U81" s="411"/>
      <c r="V81" s="249">
        <f>Y79</f>
        <v>3</v>
      </c>
      <c r="W81" s="249">
        <f>X79</f>
        <v>1</v>
      </c>
      <c r="X81" s="383"/>
      <c r="Y81" s="384"/>
      <c r="Z81" s="249">
        <f>N74</f>
        <v>1</v>
      </c>
      <c r="AA81" s="249">
        <f>T74</f>
        <v>1</v>
      </c>
      <c r="AB81" s="387">
        <f>COUNTIF(V82:AA82,"○")*3+COUNTIF(V82:AA82,"△")</f>
        <v>4</v>
      </c>
      <c r="AC81" s="375">
        <f>AD81-W81-AA81</f>
        <v>2</v>
      </c>
      <c r="AD81" s="375">
        <f>V81+Z81</f>
        <v>4</v>
      </c>
      <c r="AE81" s="375">
        <v>1</v>
      </c>
      <c r="AF81" s="243"/>
      <c r="AG81" s="243"/>
    </row>
    <row r="82" spans="3:33" ht="20.100000000000001" customHeight="1" x14ac:dyDescent="0.2">
      <c r="C82" s="412"/>
      <c r="D82" s="413"/>
      <c r="E82" s="413"/>
      <c r="F82" s="414"/>
      <c r="G82" s="407" t="str">
        <f>IF(G81&gt;H81,"○",IF(G81&lt;H81,"×",IF(G81=H81,"△")))</f>
        <v>○</v>
      </c>
      <c r="H82" s="408"/>
      <c r="I82" s="385"/>
      <c r="J82" s="386"/>
      <c r="K82" s="407" t="str">
        <f>IF(K81&gt;L81,"○",IF(K81&lt;L81,"×",IF(K81=L81,"△")))</f>
        <v>○</v>
      </c>
      <c r="L82" s="408"/>
      <c r="M82" s="388"/>
      <c r="N82" s="376"/>
      <c r="O82" s="376"/>
      <c r="P82" s="376"/>
      <c r="Q82" s="244"/>
      <c r="R82" s="412"/>
      <c r="S82" s="413"/>
      <c r="T82" s="413"/>
      <c r="U82" s="414"/>
      <c r="V82" s="407" t="str">
        <f>IF(V81&gt;W81,"○",IF(V81&lt;W81,"×",IF(V81=W81,"△")))</f>
        <v>○</v>
      </c>
      <c r="W82" s="408"/>
      <c r="X82" s="385"/>
      <c r="Y82" s="386"/>
      <c r="Z82" s="407" t="str">
        <f t="shared" ref="Z82" si="3">IF(Z81&gt;AA81,"○",IF(Z81&lt;AA81,"×",IF(Z81=AA81,"△")))</f>
        <v>△</v>
      </c>
      <c r="AA82" s="408"/>
      <c r="AB82" s="388"/>
      <c r="AC82" s="376"/>
      <c r="AD82" s="376"/>
      <c r="AE82" s="376"/>
      <c r="AF82" s="243"/>
      <c r="AG82" s="243"/>
    </row>
    <row r="83" spans="3:33" ht="20.100000000000001" customHeight="1" x14ac:dyDescent="0.2">
      <c r="C83" s="377" t="str">
        <f>N50</f>
        <v>宝木キッカーズＭＯＲＡＬＥ１２</v>
      </c>
      <c r="D83" s="378"/>
      <c r="E83" s="378"/>
      <c r="F83" s="379"/>
      <c r="G83" s="249">
        <f>L79</f>
        <v>2</v>
      </c>
      <c r="H83" s="249">
        <f>K79</f>
        <v>0</v>
      </c>
      <c r="I83" s="249">
        <f>L81</f>
        <v>0</v>
      </c>
      <c r="J83" s="249">
        <f>K81</f>
        <v>3</v>
      </c>
      <c r="K83" s="383"/>
      <c r="L83" s="384"/>
      <c r="M83" s="387">
        <f>COUNTIF(G84:L84,"○")*3+COUNTIF(G84:L84,"△")</f>
        <v>3</v>
      </c>
      <c r="N83" s="375">
        <f>O83-H83-J83</f>
        <v>-1</v>
      </c>
      <c r="O83" s="375">
        <f>G83+I83</f>
        <v>2</v>
      </c>
      <c r="P83" s="375">
        <v>2</v>
      </c>
      <c r="Q83" s="244"/>
      <c r="R83" s="377" t="str">
        <f>AA50</f>
        <v>東那須野ＦＣフェニックス</v>
      </c>
      <c r="S83" s="378"/>
      <c r="T83" s="378"/>
      <c r="U83" s="379"/>
      <c r="V83" s="249">
        <f>AA79</f>
        <v>2</v>
      </c>
      <c r="W83" s="249">
        <f>Z79</f>
        <v>0</v>
      </c>
      <c r="X83" s="249">
        <f>AA81</f>
        <v>1</v>
      </c>
      <c r="Y83" s="249">
        <f>Z81</f>
        <v>1</v>
      </c>
      <c r="Z83" s="383"/>
      <c r="AA83" s="384"/>
      <c r="AB83" s="387">
        <f>COUNTIF(V84:AA84,"○")*3+COUNTIF(V84:AA84,"△")</f>
        <v>4</v>
      </c>
      <c r="AC83" s="375">
        <f>AD83-W83-Y83</f>
        <v>2</v>
      </c>
      <c r="AD83" s="375">
        <f>V83+X83</f>
        <v>3</v>
      </c>
      <c r="AE83" s="375">
        <v>2</v>
      </c>
      <c r="AF83" s="243"/>
      <c r="AG83" s="243"/>
    </row>
    <row r="84" spans="3:33" ht="20.100000000000001" customHeight="1" x14ac:dyDescent="0.2">
      <c r="C84" s="380"/>
      <c r="D84" s="381"/>
      <c r="E84" s="381"/>
      <c r="F84" s="382"/>
      <c r="G84" s="407" t="str">
        <f>IF(G83&gt;H83,"○",IF(G83&lt;H83,"×",IF(G83=H83,"△")))</f>
        <v>○</v>
      </c>
      <c r="H84" s="408"/>
      <c r="I84" s="407" t="str">
        <f>IF(I83&gt;J83,"○",IF(I83&lt;J83,"×",IF(I83=J83,"△")))</f>
        <v>×</v>
      </c>
      <c r="J84" s="408"/>
      <c r="K84" s="385"/>
      <c r="L84" s="386"/>
      <c r="M84" s="388"/>
      <c r="N84" s="376"/>
      <c r="O84" s="376"/>
      <c r="P84" s="376"/>
      <c r="Q84" s="244"/>
      <c r="R84" s="380"/>
      <c r="S84" s="381"/>
      <c r="T84" s="381"/>
      <c r="U84" s="382"/>
      <c r="V84" s="407" t="str">
        <f>IF(V83&gt;W83,"○",IF(V83&lt;W83,"×",IF(V83=W83,"△")))</f>
        <v>○</v>
      </c>
      <c r="W84" s="408"/>
      <c r="X84" s="407" t="str">
        <f>IF(X83&gt;Y83,"○",IF(X83&lt;Y83,"×",IF(X83=Y83,"△")))</f>
        <v>△</v>
      </c>
      <c r="Y84" s="408"/>
      <c r="Z84" s="385"/>
      <c r="AA84" s="386"/>
      <c r="AB84" s="388"/>
      <c r="AC84" s="376"/>
      <c r="AD84" s="376"/>
      <c r="AE84" s="376"/>
      <c r="AF84" s="243"/>
      <c r="AG84" s="243"/>
    </row>
    <row r="85" spans="3:33" ht="20.100000000000001" customHeight="1" x14ac:dyDescent="0.2"/>
  </sheetData>
  <mergeCells count="340">
    <mergeCell ref="A1:L1"/>
    <mergeCell ref="N1:R1"/>
    <mergeCell ref="T1:W1"/>
    <mergeCell ref="X1:AG1"/>
    <mergeCell ref="J3:K3"/>
    <mergeCell ref="W3:X3"/>
    <mergeCell ref="G16:M17"/>
    <mergeCell ref="N16:N17"/>
    <mergeCell ref="O16:O17"/>
    <mergeCell ref="S16:S17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B19:AB20"/>
    <mergeCell ref="AC19:AC20"/>
    <mergeCell ref="AD19:AD20"/>
    <mergeCell ref="AE19:AE20"/>
    <mergeCell ref="AF19:AF20"/>
    <mergeCell ref="AG19:AG20"/>
    <mergeCell ref="AF16:AF17"/>
    <mergeCell ref="AG16:AG17"/>
    <mergeCell ref="AB16:AB17"/>
    <mergeCell ref="AC16:AC17"/>
    <mergeCell ref="AD16:AD17"/>
    <mergeCell ref="AE16:AE17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B16:B17"/>
    <mergeCell ref="C16:E17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G22:M23"/>
    <mergeCell ref="N22:N23"/>
    <mergeCell ref="O22:O23"/>
    <mergeCell ref="S22:S23"/>
    <mergeCell ref="G28:M29"/>
    <mergeCell ref="N28:N29"/>
    <mergeCell ref="O28:O29"/>
    <mergeCell ref="S28:S29"/>
    <mergeCell ref="AB25:AB26"/>
    <mergeCell ref="AC25:AC26"/>
    <mergeCell ref="AD25:AD26"/>
    <mergeCell ref="AE25:AE26"/>
    <mergeCell ref="AF25:AF26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AB28:AB29"/>
    <mergeCell ref="AC28:AC29"/>
    <mergeCell ref="AD28:AD29"/>
    <mergeCell ref="AE28:AE29"/>
    <mergeCell ref="B28:B29"/>
    <mergeCell ref="C28:E2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M40:M41"/>
    <mergeCell ref="N40:N41"/>
    <mergeCell ref="O40:O41"/>
    <mergeCell ref="P40:P41"/>
    <mergeCell ref="R38:U39"/>
    <mergeCell ref="X38:Y39"/>
    <mergeCell ref="J46:K46"/>
    <mergeCell ref="W46:X46"/>
    <mergeCell ref="AB38:AB39"/>
    <mergeCell ref="B49:C49"/>
    <mergeCell ref="F49:G49"/>
    <mergeCell ref="J49:K49"/>
    <mergeCell ref="N49:O49"/>
    <mergeCell ref="S49:T49"/>
    <mergeCell ref="W49:X49"/>
    <mergeCell ref="G41:H41"/>
    <mergeCell ref="I41:J41"/>
    <mergeCell ref="V41:W41"/>
    <mergeCell ref="X41:Y41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A49:AB49"/>
    <mergeCell ref="AE49:AF49"/>
    <mergeCell ref="C40:F41"/>
    <mergeCell ref="K40:L41"/>
    <mergeCell ref="B50:C57"/>
    <mergeCell ref="F50:G57"/>
    <mergeCell ref="J50:K57"/>
    <mergeCell ref="N50:O57"/>
    <mergeCell ref="S50:T57"/>
    <mergeCell ref="W50:X57"/>
    <mergeCell ref="AA50:AB57"/>
    <mergeCell ref="AE50:AF57"/>
    <mergeCell ref="AG62:AG63"/>
    <mergeCell ref="AF59:AF60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T59:T60"/>
    <mergeCell ref="U59:AA60"/>
    <mergeCell ref="AB59:AB60"/>
    <mergeCell ref="AC59:AC60"/>
    <mergeCell ref="AD59:AD60"/>
    <mergeCell ref="AE59:AE60"/>
    <mergeCell ref="B59:B60"/>
    <mergeCell ref="C59:E60"/>
    <mergeCell ref="G59:M60"/>
    <mergeCell ref="N59:N60"/>
    <mergeCell ref="O59:O60"/>
    <mergeCell ref="S59:S60"/>
    <mergeCell ref="G65:M66"/>
    <mergeCell ref="N65:N66"/>
    <mergeCell ref="O65:O66"/>
    <mergeCell ref="S65:S66"/>
    <mergeCell ref="AB62:AB63"/>
    <mergeCell ref="AC62:AC63"/>
    <mergeCell ref="AD62:AD63"/>
    <mergeCell ref="AE62:AE63"/>
    <mergeCell ref="AF62:AF63"/>
    <mergeCell ref="AB68:AB69"/>
    <mergeCell ref="AC68:AC69"/>
    <mergeCell ref="AD68:AD69"/>
    <mergeCell ref="AE68:AE69"/>
    <mergeCell ref="AF68:AF69"/>
    <mergeCell ref="AG68:AG69"/>
    <mergeCell ref="AF65:AF66"/>
    <mergeCell ref="AG65:AG66"/>
    <mergeCell ref="AB65:AB66"/>
    <mergeCell ref="AC65:AC66"/>
    <mergeCell ref="AD65:AD66"/>
    <mergeCell ref="AE65:AE66"/>
    <mergeCell ref="B68:B69"/>
    <mergeCell ref="C68:E69"/>
    <mergeCell ref="G68:M69"/>
    <mergeCell ref="N68:N69"/>
    <mergeCell ref="O68:O69"/>
    <mergeCell ref="S68:S69"/>
    <mergeCell ref="T68:T69"/>
    <mergeCell ref="U68:AA69"/>
    <mergeCell ref="T65:T66"/>
    <mergeCell ref="U65:AA66"/>
    <mergeCell ref="B65:B66"/>
    <mergeCell ref="C65:E66"/>
    <mergeCell ref="B74:B75"/>
    <mergeCell ref="C74:E75"/>
    <mergeCell ref="G74:M75"/>
    <mergeCell ref="N74:N75"/>
    <mergeCell ref="O74:O75"/>
    <mergeCell ref="S74:S75"/>
    <mergeCell ref="T74:T75"/>
    <mergeCell ref="U74:AA75"/>
    <mergeCell ref="T71:T72"/>
    <mergeCell ref="U71:AA72"/>
    <mergeCell ref="B71:B72"/>
    <mergeCell ref="C71:E72"/>
    <mergeCell ref="G71:M72"/>
    <mergeCell ref="N71:N72"/>
    <mergeCell ref="O71:O72"/>
    <mergeCell ref="S71:S72"/>
    <mergeCell ref="N77:N78"/>
    <mergeCell ref="AB74:AB75"/>
    <mergeCell ref="AC74:AC75"/>
    <mergeCell ref="AD74:AD75"/>
    <mergeCell ref="AE74:AE75"/>
    <mergeCell ref="AF74:AF75"/>
    <mergeCell ref="AG74:AG75"/>
    <mergeCell ref="AF71:AF72"/>
    <mergeCell ref="AG71:AG72"/>
    <mergeCell ref="AB71:AB72"/>
    <mergeCell ref="AC71:AC72"/>
    <mergeCell ref="AD71:AD72"/>
    <mergeCell ref="AE71:AE72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G85"/>
  <sheetViews>
    <sheetView view="pageBreakPreview" zoomScaleNormal="100" zoomScaleSheetLayoutView="100" workbookViewId="0">
      <selection sqref="A1:L1"/>
    </sheetView>
  </sheetViews>
  <sheetFormatPr defaultRowHeight="13.2" x14ac:dyDescent="0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21.9" customHeight="1" x14ac:dyDescent="0.2">
      <c r="A1" s="360" t="str">
        <f>U12選手権組合せ!I2</f>
        <v>■第1日　2月5日  一次リーグ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N1" s="361" t="s">
        <v>167</v>
      </c>
      <c r="O1" s="361"/>
      <c r="P1" s="361"/>
      <c r="Q1" s="361"/>
      <c r="R1" s="361"/>
      <c r="T1" s="353" t="s">
        <v>166</v>
      </c>
      <c r="U1" s="353"/>
      <c r="V1" s="353"/>
      <c r="W1" s="353"/>
      <c r="X1" s="354" t="str">
        <f>U12選手権組合せ!AN67</f>
        <v>石井緑地サッカー場No1</v>
      </c>
      <c r="Y1" s="354"/>
      <c r="Z1" s="354"/>
      <c r="AA1" s="354"/>
      <c r="AB1" s="354"/>
      <c r="AC1" s="354"/>
      <c r="AD1" s="354"/>
      <c r="AE1" s="354"/>
      <c r="AF1" s="354"/>
      <c r="AG1" s="354"/>
    </row>
    <row r="2" spans="1:33" ht="20.100000000000001" customHeight="1" x14ac:dyDescent="0.2">
      <c r="A2" s="112"/>
      <c r="B2" s="112"/>
      <c r="C2" s="112"/>
      <c r="D2" s="112"/>
      <c r="E2" s="112"/>
      <c r="F2" s="112"/>
      <c r="G2" s="112"/>
      <c r="H2" s="14"/>
      <c r="I2" s="110"/>
      <c r="J2" s="110"/>
      <c r="K2" s="110"/>
      <c r="L2" s="110"/>
      <c r="N2" s="110"/>
      <c r="O2" s="110"/>
      <c r="P2" s="110"/>
      <c r="Q2" s="110"/>
      <c r="R2" s="110"/>
      <c r="T2" s="94"/>
      <c r="U2" s="94"/>
      <c r="V2" s="94"/>
      <c r="W2" s="94"/>
      <c r="X2" s="111"/>
      <c r="Y2" s="111"/>
      <c r="AA2" s="20"/>
      <c r="AB2" s="104"/>
      <c r="AC2" s="104"/>
      <c r="AD2" s="104"/>
      <c r="AE2" s="104"/>
      <c r="AF2" s="104"/>
      <c r="AG2" s="104"/>
    </row>
    <row r="3" spans="1:33" ht="20.100000000000001" customHeight="1" x14ac:dyDescent="0.2">
      <c r="F3" s="27"/>
      <c r="J3" s="358" t="s">
        <v>168</v>
      </c>
      <c r="K3" s="358"/>
      <c r="W3" s="358" t="s">
        <v>169</v>
      </c>
      <c r="X3" s="358"/>
      <c r="Z3" s="20"/>
      <c r="AA3" s="20"/>
      <c r="AB3" s="104"/>
      <c r="AC3" s="104"/>
      <c r="AD3" s="104"/>
      <c r="AE3" s="104"/>
      <c r="AF3" s="104"/>
      <c r="AG3" s="104"/>
    </row>
    <row r="4" spans="1:33" ht="20.100000000000001" customHeight="1" thickBot="1" x14ac:dyDescent="0.25">
      <c r="G4" s="246"/>
      <c r="H4" s="246"/>
      <c r="I4" s="246"/>
      <c r="J4" s="4"/>
      <c r="K4" s="245"/>
      <c r="L4" s="2"/>
      <c r="M4" s="2"/>
      <c r="N4" s="2"/>
      <c r="O4" s="246"/>
      <c r="P4" s="246"/>
      <c r="Q4" s="246"/>
      <c r="R4" s="246"/>
      <c r="S4" s="246"/>
      <c r="T4" s="2"/>
      <c r="U4" s="2"/>
      <c r="V4" s="2"/>
      <c r="W4" s="247"/>
      <c r="X4" s="17"/>
      <c r="Y4" s="246"/>
      <c r="Z4" s="20"/>
      <c r="AA4" s="20"/>
      <c r="AB4" s="104"/>
      <c r="AC4" s="104"/>
      <c r="AD4" s="104"/>
      <c r="AE4" s="104"/>
      <c r="AF4" s="104"/>
      <c r="AG4" s="104"/>
    </row>
    <row r="5" spans="1:33" ht="20.100000000000001" customHeight="1" thickTop="1" x14ac:dyDescent="0.2">
      <c r="F5" s="246"/>
      <c r="G5" s="268"/>
      <c r="H5" s="265"/>
      <c r="I5" s="265"/>
      <c r="J5" s="269"/>
      <c r="K5" s="5"/>
      <c r="N5" s="4"/>
      <c r="S5" s="4"/>
      <c r="V5" s="5"/>
      <c r="W5" s="6"/>
      <c r="X5" s="264"/>
      <c r="Y5" s="265"/>
      <c r="Z5" s="265"/>
      <c r="AA5" s="266"/>
      <c r="AB5" s="246"/>
    </row>
    <row r="6" spans="1:33" ht="20.100000000000001" customHeight="1" x14ac:dyDescent="0.2">
      <c r="B6" s="359"/>
      <c r="C6" s="359"/>
      <c r="D6" s="7"/>
      <c r="E6" s="7"/>
      <c r="F6" s="344">
        <v>1</v>
      </c>
      <c r="G6" s="344"/>
      <c r="H6" s="11"/>
      <c r="I6" s="11"/>
      <c r="J6" s="344">
        <v>2</v>
      </c>
      <c r="K6" s="344"/>
      <c r="L6" s="11"/>
      <c r="M6" s="11"/>
      <c r="N6" s="344">
        <v>3</v>
      </c>
      <c r="O6" s="344"/>
      <c r="P6" s="26"/>
      <c r="Q6" s="11"/>
      <c r="R6" s="11"/>
      <c r="S6" s="344">
        <v>4</v>
      </c>
      <c r="T6" s="344"/>
      <c r="U6" s="11"/>
      <c r="V6" s="11"/>
      <c r="W6" s="344">
        <v>5</v>
      </c>
      <c r="X6" s="344"/>
      <c r="Y6" s="11"/>
      <c r="Z6" s="11"/>
      <c r="AA6" s="344">
        <v>6</v>
      </c>
      <c r="AB6" s="344"/>
      <c r="AC6" s="7"/>
      <c r="AD6" s="7"/>
      <c r="AE6" s="362"/>
      <c r="AF6" s="363"/>
    </row>
    <row r="7" spans="1:33" ht="20.100000000000001" customHeight="1" x14ac:dyDescent="0.2">
      <c r="B7" s="356"/>
      <c r="C7" s="356"/>
      <c r="D7" s="8"/>
      <c r="E7" s="8"/>
      <c r="F7" s="357" t="str">
        <f>U12選手権組合せ!AL72</f>
        <v>ＪＦＣアミスタ市貝</v>
      </c>
      <c r="G7" s="357"/>
      <c r="H7" s="8"/>
      <c r="I7" s="8"/>
      <c r="J7" s="349" t="str">
        <f>U12選手権組合せ!AL71</f>
        <v>今市ＦＣプログレスセカンド</v>
      </c>
      <c r="K7" s="349"/>
      <c r="L7" s="8"/>
      <c r="M7" s="8"/>
      <c r="N7" s="349" t="str">
        <f>U12選手権組合せ!AL70</f>
        <v>ＦＣアリーバ　フトゥーロ</v>
      </c>
      <c r="O7" s="349"/>
      <c r="P7" s="9"/>
      <c r="Q7" s="8"/>
      <c r="R7" s="8"/>
      <c r="S7" s="349" t="str">
        <f>U12選手権組合せ!AL69</f>
        <v>呑竜ＦＣ</v>
      </c>
      <c r="T7" s="349"/>
      <c r="U7" s="8"/>
      <c r="V7" s="8"/>
      <c r="W7" s="349" t="str">
        <f>U12選手権組合せ!AL68</f>
        <v>石井フットボールクラブ</v>
      </c>
      <c r="X7" s="349"/>
      <c r="Y7" s="8"/>
      <c r="Z7" s="8"/>
      <c r="AA7" s="357" t="str">
        <f>U12選手権組合せ!AL67</f>
        <v>ＦＣ真岡２１ファンタジー</v>
      </c>
      <c r="AB7" s="357"/>
      <c r="AC7" s="8"/>
      <c r="AD7" s="8"/>
      <c r="AE7" s="365"/>
      <c r="AF7" s="366"/>
    </row>
    <row r="8" spans="1:33" ht="20.100000000000001" customHeight="1" x14ac:dyDescent="0.2">
      <c r="B8" s="356"/>
      <c r="C8" s="356"/>
      <c r="D8" s="8"/>
      <c r="E8" s="8"/>
      <c r="F8" s="357"/>
      <c r="G8" s="357"/>
      <c r="H8" s="8"/>
      <c r="I8" s="8"/>
      <c r="J8" s="349"/>
      <c r="K8" s="349"/>
      <c r="L8" s="8"/>
      <c r="M8" s="8"/>
      <c r="N8" s="349"/>
      <c r="O8" s="349"/>
      <c r="P8" s="9"/>
      <c r="Q8" s="8"/>
      <c r="R8" s="8"/>
      <c r="S8" s="349"/>
      <c r="T8" s="349"/>
      <c r="U8" s="8"/>
      <c r="V8" s="8"/>
      <c r="W8" s="349"/>
      <c r="X8" s="349"/>
      <c r="Y8" s="8"/>
      <c r="Z8" s="8"/>
      <c r="AA8" s="357"/>
      <c r="AB8" s="357"/>
      <c r="AC8" s="8"/>
      <c r="AD8" s="8"/>
      <c r="AE8" s="365"/>
      <c r="AF8" s="366"/>
    </row>
    <row r="9" spans="1:33" ht="20.100000000000001" customHeight="1" x14ac:dyDescent="0.2">
      <c r="B9" s="356"/>
      <c r="C9" s="356"/>
      <c r="D9" s="8"/>
      <c r="E9" s="8"/>
      <c r="F9" s="357"/>
      <c r="G9" s="357"/>
      <c r="H9" s="8"/>
      <c r="I9" s="8"/>
      <c r="J9" s="349"/>
      <c r="K9" s="349"/>
      <c r="L9" s="8"/>
      <c r="M9" s="8"/>
      <c r="N9" s="349"/>
      <c r="O9" s="349"/>
      <c r="P9" s="9"/>
      <c r="Q9" s="8"/>
      <c r="R9" s="8"/>
      <c r="S9" s="349"/>
      <c r="T9" s="349"/>
      <c r="U9" s="8"/>
      <c r="V9" s="8"/>
      <c r="W9" s="349"/>
      <c r="X9" s="349"/>
      <c r="Y9" s="8"/>
      <c r="Z9" s="8"/>
      <c r="AA9" s="357"/>
      <c r="AB9" s="357"/>
      <c r="AC9" s="8"/>
      <c r="AD9" s="8"/>
      <c r="AE9" s="365"/>
      <c r="AF9" s="366"/>
    </row>
    <row r="10" spans="1:33" ht="20.100000000000001" customHeight="1" x14ac:dyDescent="0.2">
      <c r="B10" s="356"/>
      <c r="C10" s="356"/>
      <c r="D10" s="8"/>
      <c r="E10" s="8"/>
      <c r="F10" s="357"/>
      <c r="G10" s="357"/>
      <c r="H10" s="8"/>
      <c r="I10" s="8"/>
      <c r="J10" s="349"/>
      <c r="K10" s="349"/>
      <c r="L10" s="8"/>
      <c r="M10" s="8"/>
      <c r="N10" s="349"/>
      <c r="O10" s="349"/>
      <c r="P10" s="9"/>
      <c r="Q10" s="8"/>
      <c r="R10" s="8"/>
      <c r="S10" s="349"/>
      <c r="T10" s="349"/>
      <c r="U10" s="8"/>
      <c r="V10" s="8"/>
      <c r="W10" s="349"/>
      <c r="X10" s="349"/>
      <c r="Y10" s="8"/>
      <c r="Z10" s="8"/>
      <c r="AA10" s="357"/>
      <c r="AB10" s="357"/>
      <c r="AC10" s="8"/>
      <c r="AD10" s="8"/>
      <c r="AE10" s="365"/>
      <c r="AF10" s="366"/>
    </row>
    <row r="11" spans="1:33" ht="20.100000000000001" customHeight="1" x14ac:dyDescent="0.2">
      <c r="B11" s="356"/>
      <c r="C11" s="356"/>
      <c r="D11" s="8"/>
      <c r="E11" s="8"/>
      <c r="F11" s="357"/>
      <c r="G11" s="357"/>
      <c r="H11" s="8"/>
      <c r="I11" s="8"/>
      <c r="J11" s="349"/>
      <c r="K11" s="349"/>
      <c r="L11" s="8"/>
      <c r="M11" s="8"/>
      <c r="N11" s="349"/>
      <c r="O11" s="349"/>
      <c r="P11" s="9"/>
      <c r="Q11" s="8"/>
      <c r="R11" s="8"/>
      <c r="S11" s="349"/>
      <c r="T11" s="349"/>
      <c r="U11" s="8"/>
      <c r="V11" s="8"/>
      <c r="W11" s="349"/>
      <c r="X11" s="349"/>
      <c r="Y11" s="8"/>
      <c r="Z11" s="8"/>
      <c r="AA11" s="357"/>
      <c r="AB11" s="357"/>
      <c r="AC11" s="8"/>
      <c r="AD11" s="8"/>
      <c r="AE11" s="365"/>
      <c r="AF11" s="366"/>
    </row>
    <row r="12" spans="1:33" ht="20.100000000000001" customHeight="1" x14ac:dyDescent="0.2">
      <c r="B12" s="356"/>
      <c r="C12" s="356"/>
      <c r="D12" s="8"/>
      <c r="E12" s="8"/>
      <c r="F12" s="357"/>
      <c r="G12" s="357"/>
      <c r="H12" s="8"/>
      <c r="I12" s="8"/>
      <c r="J12" s="349"/>
      <c r="K12" s="349"/>
      <c r="L12" s="8"/>
      <c r="M12" s="8"/>
      <c r="N12" s="349"/>
      <c r="O12" s="349"/>
      <c r="P12" s="9"/>
      <c r="Q12" s="8"/>
      <c r="R12" s="8"/>
      <c r="S12" s="349"/>
      <c r="T12" s="349"/>
      <c r="U12" s="8"/>
      <c r="V12" s="8"/>
      <c r="W12" s="349"/>
      <c r="X12" s="349"/>
      <c r="Y12" s="8"/>
      <c r="Z12" s="8"/>
      <c r="AA12" s="357"/>
      <c r="AB12" s="357"/>
      <c r="AC12" s="8"/>
      <c r="AD12" s="8"/>
      <c r="AE12" s="365"/>
      <c r="AF12" s="366"/>
    </row>
    <row r="13" spans="1:33" ht="20.100000000000001" customHeight="1" x14ac:dyDescent="0.2">
      <c r="B13" s="356"/>
      <c r="C13" s="356"/>
      <c r="D13" s="9"/>
      <c r="E13" s="9"/>
      <c r="F13" s="357"/>
      <c r="G13" s="357"/>
      <c r="H13" s="9"/>
      <c r="I13" s="9"/>
      <c r="J13" s="349"/>
      <c r="K13" s="349"/>
      <c r="L13" s="9"/>
      <c r="M13" s="9"/>
      <c r="N13" s="349"/>
      <c r="O13" s="349"/>
      <c r="P13" s="9"/>
      <c r="Q13" s="9"/>
      <c r="R13" s="9"/>
      <c r="S13" s="349"/>
      <c r="T13" s="349"/>
      <c r="U13" s="9"/>
      <c r="V13" s="9"/>
      <c r="W13" s="349"/>
      <c r="X13" s="349"/>
      <c r="Y13" s="9"/>
      <c r="Z13" s="9"/>
      <c r="AA13" s="357"/>
      <c r="AB13" s="357"/>
      <c r="AC13" s="9"/>
      <c r="AD13" s="9"/>
      <c r="AE13" s="365"/>
      <c r="AF13" s="366"/>
    </row>
    <row r="14" spans="1:33" ht="20.100000000000001" customHeight="1" x14ac:dyDescent="0.2">
      <c r="B14" s="356"/>
      <c r="C14" s="356"/>
      <c r="D14" s="9"/>
      <c r="E14" s="9"/>
      <c r="F14" s="357"/>
      <c r="G14" s="357"/>
      <c r="H14" s="9"/>
      <c r="I14" s="9"/>
      <c r="J14" s="349"/>
      <c r="K14" s="349"/>
      <c r="L14" s="9"/>
      <c r="M14" s="9"/>
      <c r="N14" s="349"/>
      <c r="O14" s="349"/>
      <c r="P14" s="9"/>
      <c r="Q14" s="9"/>
      <c r="R14" s="9"/>
      <c r="S14" s="349"/>
      <c r="T14" s="349"/>
      <c r="U14" s="9"/>
      <c r="V14" s="9"/>
      <c r="W14" s="349"/>
      <c r="X14" s="349"/>
      <c r="Y14" s="9"/>
      <c r="Z14" s="9"/>
      <c r="AA14" s="357"/>
      <c r="AB14" s="357"/>
      <c r="AC14" s="9"/>
      <c r="AD14" s="9"/>
      <c r="AE14" s="365"/>
      <c r="AF14" s="366"/>
    </row>
    <row r="15" spans="1:33" ht="20.100000000000001" customHeight="1" x14ac:dyDescent="0.2">
      <c r="C15" s="93"/>
      <c r="D15" s="93"/>
      <c r="G15" s="93"/>
      <c r="H15" s="93"/>
      <c r="K15" s="93"/>
      <c r="L15" s="93"/>
      <c r="O15" s="93"/>
      <c r="P15" s="93"/>
      <c r="T15" s="93"/>
      <c r="U15" s="93"/>
      <c r="X15" s="93"/>
      <c r="Y15" s="93"/>
      <c r="AB15" s="114" t="s">
        <v>95</v>
      </c>
      <c r="AC15" s="18" t="s">
        <v>14</v>
      </c>
      <c r="AD15" s="18" t="s">
        <v>15</v>
      </c>
      <c r="AE15" s="18" t="s">
        <v>15</v>
      </c>
      <c r="AF15" s="18" t="s">
        <v>13</v>
      </c>
      <c r="AG15" s="107" t="s">
        <v>96</v>
      </c>
    </row>
    <row r="16" spans="1:33" ht="20.100000000000001" customHeight="1" x14ac:dyDescent="0.2">
      <c r="A16" s="7"/>
      <c r="B16" s="341" t="s">
        <v>4</v>
      </c>
      <c r="C16" s="368">
        <v>0.39583333333333331</v>
      </c>
      <c r="D16" s="368"/>
      <c r="E16" s="368"/>
      <c r="G16" s="372" t="str">
        <f>F7</f>
        <v>ＪＦＣアミスタ市貝</v>
      </c>
      <c r="H16" s="372"/>
      <c r="I16" s="372"/>
      <c r="J16" s="372"/>
      <c r="K16" s="372"/>
      <c r="L16" s="372"/>
      <c r="M16" s="372"/>
      <c r="N16" s="370">
        <f>P16+P17</f>
        <v>10</v>
      </c>
      <c r="O16" s="371" t="s">
        <v>9</v>
      </c>
      <c r="P16" s="234">
        <v>5</v>
      </c>
      <c r="Q16" s="236" t="s">
        <v>26</v>
      </c>
      <c r="R16" s="234">
        <v>0</v>
      </c>
      <c r="S16" s="371" t="s">
        <v>10</v>
      </c>
      <c r="T16" s="370">
        <f>R16+R17</f>
        <v>0</v>
      </c>
      <c r="U16" s="369" t="str">
        <f>J7</f>
        <v>今市ＦＣプログレスセカンド</v>
      </c>
      <c r="V16" s="369"/>
      <c r="W16" s="369"/>
      <c r="X16" s="369"/>
      <c r="Y16" s="369"/>
      <c r="Z16" s="369"/>
      <c r="AA16" s="369"/>
      <c r="AB16" s="347" t="s">
        <v>95</v>
      </c>
      <c r="AC16" s="367" t="s">
        <v>89</v>
      </c>
      <c r="AD16" s="367" t="s">
        <v>90</v>
      </c>
      <c r="AE16" s="367" t="s">
        <v>91</v>
      </c>
      <c r="AF16" s="367">
        <v>6</v>
      </c>
      <c r="AG16" s="340" t="s">
        <v>96</v>
      </c>
    </row>
    <row r="17" spans="1:33" ht="20.100000000000001" customHeight="1" x14ac:dyDescent="0.2">
      <c r="A17" s="7"/>
      <c r="B17" s="341"/>
      <c r="C17" s="368"/>
      <c r="D17" s="368"/>
      <c r="E17" s="368"/>
      <c r="G17" s="372"/>
      <c r="H17" s="372"/>
      <c r="I17" s="372"/>
      <c r="J17" s="372"/>
      <c r="K17" s="372"/>
      <c r="L17" s="372"/>
      <c r="M17" s="372"/>
      <c r="N17" s="370"/>
      <c r="O17" s="371"/>
      <c r="P17" s="234">
        <v>5</v>
      </c>
      <c r="Q17" s="236" t="s">
        <v>26</v>
      </c>
      <c r="R17" s="234">
        <v>0</v>
      </c>
      <c r="S17" s="371"/>
      <c r="T17" s="370"/>
      <c r="U17" s="369"/>
      <c r="V17" s="369"/>
      <c r="W17" s="369"/>
      <c r="X17" s="369"/>
      <c r="Y17" s="369"/>
      <c r="Z17" s="369"/>
      <c r="AA17" s="369"/>
      <c r="AB17" s="347"/>
      <c r="AC17" s="367"/>
      <c r="AD17" s="367"/>
      <c r="AE17" s="367"/>
      <c r="AF17" s="367"/>
      <c r="AG17" s="340"/>
    </row>
    <row r="18" spans="1:33" ht="20.100000000000001" customHeight="1" x14ac:dyDescent="0.2">
      <c r="C18" s="16"/>
      <c r="D18" s="16"/>
      <c r="E18" s="15"/>
      <c r="G18" s="32"/>
      <c r="H18" s="32"/>
      <c r="I18" s="10"/>
      <c r="J18" s="10"/>
      <c r="K18" s="32"/>
      <c r="L18" s="32"/>
      <c r="M18" s="10"/>
      <c r="N18" s="248"/>
      <c r="O18" s="234"/>
      <c r="P18" s="234"/>
      <c r="Q18" s="248"/>
      <c r="R18" s="248"/>
      <c r="S18" s="248"/>
      <c r="T18" s="234"/>
      <c r="U18" s="32"/>
      <c r="V18" s="10"/>
      <c r="W18" s="10"/>
      <c r="X18" s="32"/>
      <c r="Y18" s="32"/>
      <c r="Z18" s="10"/>
      <c r="AA18" s="10"/>
      <c r="AB18" s="105"/>
      <c r="AC18" s="24"/>
      <c r="AD18" s="24"/>
      <c r="AE18" s="25"/>
      <c r="AF18" s="25"/>
      <c r="AG18" s="97"/>
    </row>
    <row r="19" spans="1:33" ht="20.100000000000001" customHeight="1" x14ac:dyDescent="0.2">
      <c r="A19" s="7"/>
      <c r="B19" s="341" t="s">
        <v>5</v>
      </c>
      <c r="C19" s="368">
        <v>0.4236111111111111</v>
      </c>
      <c r="D19" s="368"/>
      <c r="E19" s="368"/>
      <c r="G19" s="369" t="str">
        <f>S7</f>
        <v>呑竜ＦＣ</v>
      </c>
      <c r="H19" s="369"/>
      <c r="I19" s="369"/>
      <c r="J19" s="369"/>
      <c r="K19" s="369"/>
      <c r="L19" s="369"/>
      <c r="M19" s="369"/>
      <c r="N19" s="370">
        <f>P19+P20</f>
        <v>0</v>
      </c>
      <c r="O19" s="371" t="s">
        <v>9</v>
      </c>
      <c r="P19" s="234">
        <v>0</v>
      </c>
      <c r="Q19" s="236" t="s">
        <v>26</v>
      </c>
      <c r="R19" s="234">
        <v>1</v>
      </c>
      <c r="S19" s="371" t="s">
        <v>10</v>
      </c>
      <c r="T19" s="370">
        <f>R19+R20</f>
        <v>3</v>
      </c>
      <c r="U19" s="372" t="str">
        <f>W7</f>
        <v>石井フットボールクラブ</v>
      </c>
      <c r="V19" s="372"/>
      <c r="W19" s="372"/>
      <c r="X19" s="372"/>
      <c r="Y19" s="372"/>
      <c r="Z19" s="372"/>
      <c r="AA19" s="372"/>
      <c r="AB19" s="347" t="s">
        <v>95</v>
      </c>
      <c r="AC19" s="367" t="s">
        <v>92</v>
      </c>
      <c r="AD19" s="367" t="s">
        <v>93</v>
      </c>
      <c r="AE19" s="367" t="s">
        <v>94</v>
      </c>
      <c r="AF19" s="367">
        <v>3</v>
      </c>
      <c r="AG19" s="340" t="s">
        <v>96</v>
      </c>
    </row>
    <row r="20" spans="1:33" ht="20.100000000000001" customHeight="1" x14ac:dyDescent="0.2">
      <c r="A20" s="7"/>
      <c r="B20" s="341"/>
      <c r="C20" s="368"/>
      <c r="D20" s="368"/>
      <c r="E20" s="368"/>
      <c r="G20" s="369"/>
      <c r="H20" s="369"/>
      <c r="I20" s="369"/>
      <c r="J20" s="369"/>
      <c r="K20" s="369"/>
      <c r="L20" s="369"/>
      <c r="M20" s="369"/>
      <c r="N20" s="370"/>
      <c r="O20" s="371"/>
      <c r="P20" s="234">
        <v>0</v>
      </c>
      <c r="Q20" s="236" t="s">
        <v>26</v>
      </c>
      <c r="R20" s="234">
        <v>2</v>
      </c>
      <c r="S20" s="371"/>
      <c r="T20" s="370"/>
      <c r="U20" s="372"/>
      <c r="V20" s="372"/>
      <c r="W20" s="372"/>
      <c r="X20" s="372"/>
      <c r="Y20" s="372"/>
      <c r="Z20" s="372"/>
      <c r="AA20" s="372"/>
      <c r="AB20" s="347"/>
      <c r="AC20" s="367"/>
      <c r="AD20" s="367"/>
      <c r="AE20" s="367"/>
      <c r="AF20" s="367"/>
      <c r="AG20" s="340"/>
    </row>
    <row r="21" spans="1:33" ht="20.100000000000001" customHeight="1" x14ac:dyDescent="0.2">
      <c r="A21" s="7"/>
      <c r="C21" s="16"/>
      <c r="D21" s="16"/>
      <c r="E21" s="15"/>
      <c r="G21" s="32"/>
      <c r="H21" s="32"/>
      <c r="I21" s="10"/>
      <c r="J21" s="10"/>
      <c r="K21" s="32"/>
      <c r="L21" s="32"/>
      <c r="M21" s="10"/>
      <c r="N21" s="248"/>
      <c r="O21" s="234"/>
      <c r="P21" s="234"/>
      <c r="Q21" s="248"/>
      <c r="R21" s="248"/>
      <c r="S21" s="248"/>
      <c r="T21" s="234"/>
      <c r="U21" s="32"/>
      <c r="V21" s="10"/>
      <c r="W21" s="10"/>
      <c r="X21" s="32"/>
      <c r="Y21" s="32"/>
      <c r="Z21" s="10"/>
      <c r="AA21" s="10"/>
      <c r="AB21" s="105"/>
      <c r="AC21" s="24"/>
      <c r="AD21" s="24"/>
      <c r="AE21" s="25"/>
      <c r="AF21" s="25"/>
      <c r="AG21" s="97"/>
    </row>
    <row r="22" spans="1:33" ht="20.100000000000001" customHeight="1" x14ac:dyDescent="0.2">
      <c r="A22" s="7"/>
      <c r="B22" s="341" t="s">
        <v>6</v>
      </c>
      <c r="C22" s="368">
        <v>0.4513888888888889</v>
      </c>
      <c r="D22" s="368"/>
      <c r="E22" s="368"/>
      <c r="G22" s="372" t="str">
        <f>F7</f>
        <v>ＪＦＣアミスタ市貝</v>
      </c>
      <c r="H22" s="372"/>
      <c r="I22" s="372"/>
      <c r="J22" s="372"/>
      <c r="K22" s="372"/>
      <c r="L22" s="372"/>
      <c r="M22" s="372"/>
      <c r="N22" s="370">
        <f>P22+P23</f>
        <v>3</v>
      </c>
      <c r="O22" s="371" t="s">
        <v>9</v>
      </c>
      <c r="P22" s="234">
        <v>1</v>
      </c>
      <c r="Q22" s="236" t="s">
        <v>26</v>
      </c>
      <c r="R22" s="234">
        <v>0</v>
      </c>
      <c r="S22" s="371" t="s">
        <v>10</v>
      </c>
      <c r="T22" s="370">
        <f>R22+R23</f>
        <v>0</v>
      </c>
      <c r="U22" s="369" t="str">
        <f>N7</f>
        <v>ＦＣアリーバ　フトゥーロ</v>
      </c>
      <c r="V22" s="369"/>
      <c r="W22" s="369"/>
      <c r="X22" s="369"/>
      <c r="Y22" s="369"/>
      <c r="Z22" s="369"/>
      <c r="AA22" s="369"/>
      <c r="AB22" s="347" t="s">
        <v>95</v>
      </c>
      <c r="AC22" s="367" t="s">
        <v>91</v>
      </c>
      <c r="AD22" s="367" t="s">
        <v>89</v>
      </c>
      <c r="AE22" s="367" t="s">
        <v>90</v>
      </c>
      <c r="AF22" s="367">
        <v>5</v>
      </c>
      <c r="AG22" s="340" t="s">
        <v>96</v>
      </c>
    </row>
    <row r="23" spans="1:33" ht="20.100000000000001" customHeight="1" x14ac:dyDescent="0.2">
      <c r="A23" s="7"/>
      <c r="B23" s="341"/>
      <c r="C23" s="368"/>
      <c r="D23" s="368"/>
      <c r="E23" s="368"/>
      <c r="G23" s="372"/>
      <c r="H23" s="372"/>
      <c r="I23" s="372"/>
      <c r="J23" s="372"/>
      <c r="K23" s="372"/>
      <c r="L23" s="372"/>
      <c r="M23" s="372"/>
      <c r="N23" s="370"/>
      <c r="O23" s="371"/>
      <c r="P23" s="234">
        <v>2</v>
      </c>
      <c r="Q23" s="236" t="s">
        <v>26</v>
      </c>
      <c r="R23" s="234">
        <v>0</v>
      </c>
      <c r="S23" s="371"/>
      <c r="T23" s="370"/>
      <c r="U23" s="369"/>
      <c r="V23" s="369"/>
      <c r="W23" s="369"/>
      <c r="X23" s="369"/>
      <c r="Y23" s="369"/>
      <c r="Z23" s="369"/>
      <c r="AA23" s="369"/>
      <c r="AB23" s="347"/>
      <c r="AC23" s="367"/>
      <c r="AD23" s="367"/>
      <c r="AE23" s="367"/>
      <c r="AF23" s="367"/>
      <c r="AG23" s="340"/>
    </row>
    <row r="24" spans="1:33" ht="20.100000000000001" customHeight="1" x14ac:dyDescent="0.2">
      <c r="A24" s="7"/>
      <c r="B24" s="31"/>
      <c r="C24" s="27"/>
      <c r="D24" s="27"/>
      <c r="E24" s="27"/>
      <c r="G24" s="32"/>
      <c r="H24" s="32"/>
      <c r="I24" s="32"/>
      <c r="J24" s="32"/>
      <c r="K24" s="32"/>
      <c r="L24" s="32"/>
      <c r="M24" s="32"/>
      <c r="N24" s="21"/>
      <c r="O24" s="235"/>
      <c r="P24" s="234"/>
      <c r="Q24" s="248"/>
      <c r="R24" s="248"/>
      <c r="S24" s="235"/>
      <c r="T24" s="21"/>
      <c r="U24" s="32"/>
      <c r="V24" s="32"/>
      <c r="W24" s="32"/>
      <c r="X24" s="32"/>
      <c r="Y24" s="32"/>
      <c r="Z24" s="32"/>
      <c r="AA24" s="32"/>
      <c r="AB24" s="105"/>
      <c r="AC24" s="24"/>
      <c r="AD24" s="24"/>
      <c r="AE24" s="25"/>
      <c r="AF24" s="25"/>
      <c r="AG24" s="97"/>
    </row>
    <row r="25" spans="1:33" ht="20.100000000000001" customHeight="1" x14ac:dyDescent="0.2">
      <c r="A25" s="7"/>
      <c r="B25" s="341" t="s">
        <v>7</v>
      </c>
      <c r="C25" s="368">
        <v>0.47916666666666669</v>
      </c>
      <c r="D25" s="368"/>
      <c r="E25" s="368"/>
      <c r="G25" s="420" t="str">
        <f>S7</f>
        <v>呑竜ＦＣ</v>
      </c>
      <c r="H25" s="420"/>
      <c r="I25" s="420"/>
      <c r="J25" s="420"/>
      <c r="K25" s="420"/>
      <c r="L25" s="420"/>
      <c r="M25" s="420"/>
      <c r="N25" s="370">
        <f>P25+P26</f>
        <v>1</v>
      </c>
      <c r="O25" s="371" t="s">
        <v>9</v>
      </c>
      <c r="P25" s="234">
        <v>0</v>
      </c>
      <c r="Q25" s="236" t="s">
        <v>26</v>
      </c>
      <c r="R25" s="234">
        <v>1</v>
      </c>
      <c r="S25" s="371" t="s">
        <v>10</v>
      </c>
      <c r="T25" s="370">
        <f>R25+R26</f>
        <v>1</v>
      </c>
      <c r="U25" s="420" t="str">
        <f>AA7</f>
        <v>ＦＣ真岡２１ファンタジー</v>
      </c>
      <c r="V25" s="420"/>
      <c r="W25" s="420"/>
      <c r="X25" s="420"/>
      <c r="Y25" s="420"/>
      <c r="Z25" s="420"/>
      <c r="AA25" s="420"/>
      <c r="AB25" s="347" t="s">
        <v>95</v>
      </c>
      <c r="AC25" s="367" t="s">
        <v>94</v>
      </c>
      <c r="AD25" s="367" t="s">
        <v>92</v>
      </c>
      <c r="AE25" s="367" t="s">
        <v>93</v>
      </c>
      <c r="AF25" s="367">
        <v>2</v>
      </c>
      <c r="AG25" s="340" t="s">
        <v>96</v>
      </c>
    </row>
    <row r="26" spans="1:33" ht="20.100000000000001" customHeight="1" x14ac:dyDescent="0.2">
      <c r="A26" s="7"/>
      <c r="B26" s="341"/>
      <c r="C26" s="368"/>
      <c r="D26" s="368"/>
      <c r="E26" s="368"/>
      <c r="G26" s="420"/>
      <c r="H26" s="420"/>
      <c r="I26" s="420"/>
      <c r="J26" s="420"/>
      <c r="K26" s="420"/>
      <c r="L26" s="420"/>
      <c r="M26" s="420"/>
      <c r="N26" s="370"/>
      <c r="O26" s="371"/>
      <c r="P26" s="234">
        <v>1</v>
      </c>
      <c r="Q26" s="236" t="s">
        <v>26</v>
      </c>
      <c r="R26" s="234">
        <v>0</v>
      </c>
      <c r="S26" s="371"/>
      <c r="T26" s="370"/>
      <c r="U26" s="420"/>
      <c r="V26" s="420"/>
      <c r="W26" s="420"/>
      <c r="X26" s="420"/>
      <c r="Y26" s="420"/>
      <c r="Z26" s="420"/>
      <c r="AA26" s="420"/>
      <c r="AB26" s="347"/>
      <c r="AC26" s="367"/>
      <c r="AD26" s="367"/>
      <c r="AE26" s="367"/>
      <c r="AF26" s="367"/>
      <c r="AG26" s="340"/>
    </row>
    <row r="27" spans="1:33" ht="20.100000000000001" customHeight="1" x14ac:dyDescent="0.2">
      <c r="A27" s="7"/>
      <c r="C27" s="16"/>
      <c r="D27" s="16"/>
      <c r="E27" s="15"/>
      <c r="G27" s="32"/>
      <c r="H27" s="32"/>
      <c r="I27" s="10"/>
      <c r="J27" s="10"/>
      <c r="K27" s="32"/>
      <c r="L27" s="32"/>
      <c r="M27" s="10"/>
      <c r="N27" s="248"/>
      <c r="O27" s="234"/>
      <c r="P27" s="234"/>
      <c r="Q27" s="248"/>
      <c r="R27" s="248"/>
      <c r="S27" s="248"/>
      <c r="T27" s="234"/>
      <c r="U27" s="32"/>
      <c r="V27" s="10"/>
      <c r="W27" s="10"/>
      <c r="X27" s="32"/>
      <c r="Y27" s="32"/>
      <c r="Z27" s="10"/>
      <c r="AA27" s="10"/>
      <c r="AB27" s="105"/>
      <c r="AC27" s="24"/>
      <c r="AD27" s="24"/>
      <c r="AE27" s="25"/>
      <c r="AF27" s="25"/>
      <c r="AG27" s="97"/>
    </row>
    <row r="28" spans="1:33" ht="20.100000000000001" customHeight="1" x14ac:dyDescent="0.2">
      <c r="A28" s="7"/>
      <c r="B28" s="341" t="s">
        <v>8</v>
      </c>
      <c r="C28" s="368">
        <v>0.50694444444444442</v>
      </c>
      <c r="D28" s="368"/>
      <c r="E28" s="368"/>
      <c r="G28" s="369" t="str">
        <f>J7</f>
        <v>今市ＦＣプログレスセカンド</v>
      </c>
      <c r="H28" s="369"/>
      <c r="I28" s="369"/>
      <c r="J28" s="369"/>
      <c r="K28" s="369"/>
      <c r="L28" s="369"/>
      <c r="M28" s="369"/>
      <c r="N28" s="370">
        <f>P28+P29</f>
        <v>0</v>
      </c>
      <c r="O28" s="371" t="s">
        <v>9</v>
      </c>
      <c r="P28" s="234">
        <v>0</v>
      </c>
      <c r="Q28" s="236" t="s">
        <v>26</v>
      </c>
      <c r="R28" s="234">
        <v>0</v>
      </c>
      <c r="S28" s="371" t="s">
        <v>10</v>
      </c>
      <c r="T28" s="370">
        <f>R28+R29</f>
        <v>4</v>
      </c>
      <c r="U28" s="372" t="str">
        <f>N7</f>
        <v>ＦＣアリーバ　フトゥーロ</v>
      </c>
      <c r="V28" s="372"/>
      <c r="W28" s="372"/>
      <c r="X28" s="372"/>
      <c r="Y28" s="372"/>
      <c r="Z28" s="372"/>
      <c r="AA28" s="372"/>
      <c r="AB28" s="347" t="s">
        <v>95</v>
      </c>
      <c r="AC28" s="367" t="s">
        <v>90</v>
      </c>
      <c r="AD28" s="367" t="s">
        <v>91</v>
      </c>
      <c r="AE28" s="367" t="s">
        <v>89</v>
      </c>
      <c r="AF28" s="367">
        <v>4</v>
      </c>
      <c r="AG28" s="340" t="s">
        <v>96</v>
      </c>
    </row>
    <row r="29" spans="1:33" ht="20.100000000000001" customHeight="1" x14ac:dyDescent="0.2">
      <c r="A29" s="7"/>
      <c r="B29" s="341"/>
      <c r="C29" s="368"/>
      <c r="D29" s="368"/>
      <c r="E29" s="368"/>
      <c r="G29" s="369"/>
      <c r="H29" s="369"/>
      <c r="I29" s="369"/>
      <c r="J29" s="369"/>
      <c r="K29" s="369"/>
      <c r="L29" s="369"/>
      <c r="M29" s="369"/>
      <c r="N29" s="370"/>
      <c r="O29" s="371"/>
      <c r="P29" s="234">
        <v>0</v>
      </c>
      <c r="Q29" s="236" t="s">
        <v>26</v>
      </c>
      <c r="R29" s="234">
        <v>4</v>
      </c>
      <c r="S29" s="371"/>
      <c r="T29" s="370"/>
      <c r="U29" s="372"/>
      <c r="V29" s="372"/>
      <c r="W29" s="372"/>
      <c r="X29" s="372"/>
      <c r="Y29" s="372"/>
      <c r="Z29" s="372"/>
      <c r="AA29" s="372"/>
      <c r="AB29" s="347"/>
      <c r="AC29" s="367"/>
      <c r="AD29" s="367"/>
      <c r="AE29" s="367"/>
      <c r="AF29" s="367"/>
      <c r="AG29" s="340"/>
    </row>
    <row r="30" spans="1:33" ht="20.100000000000001" customHeight="1" x14ac:dyDescent="0.2">
      <c r="A30" s="7"/>
      <c r="C30" s="16"/>
      <c r="D30" s="16"/>
      <c r="E30" s="15"/>
      <c r="G30" s="32"/>
      <c r="H30" s="32"/>
      <c r="I30" s="10"/>
      <c r="J30" s="10"/>
      <c r="K30" s="32"/>
      <c r="L30" s="32"/>
      <c r="M30" s="10"/>
      <c r="N30" s="248"/>
      <c r="O30" s="234"/>
      <c r="P30" s="234"/>
      <c r="Q30" s="248"/>
      <c r="R30" s="248"/>
      <c r="S30" s="248"/>
      <c r="T30" s="234"/>
      <c r="U30" s="32"/>
      <c r="V30" s="10"/>
      <c r="W30" s="10"/>
      <c r="X30" s="32"/>
      <c r="Y30" s="32"/>
      <c r="Z30" s="10"/>
      <c r="AA30" s="10"/>
      <c r="AB30" s="105"/>
      <c r="AC30" s="93"/>
      <c r="AD30" s="24"/>
      <c r="AE30" s="24"/>
      <c r="AF30" s="25"/>
      <c r="AG30" s="106"/>
    </row>
    <row r="31" spans="1:33" ht="20.100000000000001" customHeight="1" x14ac:dyDescent="0.2">
      <c r="A31" s="7"/>
      <c r="B31" s="341" t="s">
        <v>0</v>
      </c>
      <c r="C31" s="368">
        <v>0.53472222222222221</v>
      </c>
      <c r="D31" s="368"/>
      <c r="E31" s="368"/>
      <c r="G31" s="369" t="str">
        <f>W7</f>
        <v>石井フットボールクラブ</v>
      </c>
      <c r="H31" s="369"/>
      <c r="I31" s="369"/>
      <c r="J31" s="369"/>
      <c r="K31" s="369"/>
      <c r="L31" s="369"/>
      <c r="M31" s="369"/>
      <c r="N31" s="370">
        <f>P31+P32</f>
        <v>0</v>
      </c>
      <c r="O31" s="371" t="s">
        <v>9</v>
      </c>
      <c r="P31" s="234">
        <v>0</v>
      </c>
      <c r="Q31" s="236" t="s">
        <v>26</v>
      </c>
      <c r="R31" s="234">
        <v>1</v>
      </c>
      <c r="S31" s="371" t="s">
        <v>10</v>
      </c>
      <c r="T31" s="370">
        <f>R31+R32</f>
        <v>1</v>
      </c>
      <c r="U31" s="372" t="str">
        <f>AA7</f>
        <v>ＦＣ真岡２１ファンタジー</v>
      </c>
      <c r="V31" s="372"/>
      <c r="W31" s="372"/>
      <c r="X31" s="372"/>
      <c r="Y31" s="372"/>
      <c r="Z31" s="372"/>
      <c r="AA31" s="372"/>
      <c r="AB31" s="347" t="s">
        <v>95</v>
      </c>
      <c r="AC31" s="367" t="s">
        <v>93</v>
      </c>
      <c r="AD31" s="367" t="s">
        <v>94</v>
      </c>
      <c r="AE31" s="367" t="s">
        <v>92</v>
      </c>
      <c r="AF31" s="367">
        <v>1</v>
      </c>
      <c r="AG31" s="340" t="s">
        <v>96</v>
      </c>
    </row>
    <row r="32" spans="1:33" ht="20.100000000000001" customHeight="1" x14ac:dyDescent="0.2">
      <c r="A32" s="7"/>
      <c r="B32" s="341"/>
      <c r="C32" s="368"/>
      <c r="D32" s="368"/>
      <c r="E32" s="368"/>
      <c r="G32" s="369"/>
      <c r="H32" s="369"/>
      <c r="I32" s="369"/>
      <c r="J32" s="369"/>
      <c r="K32" s="369"/>
      <c r="L32" s="369"/>
      <c r="M32" s="369"/>
      <c r="N32" s="370"/>
      <c r="O32" s="371"/>
      <c r="P32" s="234">
        <v>0</v>
      </c>
      <c r="Q32" s="236" t="s">
        <v>26</v>
      </c>
      <c r="R32" s="234">
        <v>0</v>
      </c>
      <c r="S32" s="371"/>
      <c r="T32" s="370"/>
      <c r="U32" s="372"/>
      <c r="V32" s="372"/>
      <c r="W32" s="372"/>
      <c r="X32" s="372"/>
      <c r="Y32" s="372"/>
      <c r="Z32" s="372"/>
      <c r="AA32" s="372"/>
      <c r="AB32" s="347"/>
      <c r="AC32" s="367"/>
      <c r="AD32" s="367"/>
      <c r="AE32" s="367"/>
      <c r="AF32" s="367"/>
      <c r="AG32" s="340"/>
    </row>
    <row r="33" spans="1:33" ht="20.100000000000001" customHeight="1" x14ac:dyDescent="0.2">
      <c r="B33" s="31"/>
      <c r="C33" s="23"/>
      <c r="D33" s="23"/>
      <c r="E33" s="23"/>
      <c r="G33" s="32"/>
      <c r="H33" s="32"/>
      <c r="I33" s="32"/>
      <c r="J33" s="32"/>
      <c r="K33" s="32"/>
      <c r="L33" s="32"/>
      <c r="M33" s="32"/>
      <c r="N33" s="21"/>
      <c r="O33" s="113"/>
      <c r="P33" s="32"/>
      <c r="Q33" s="22"/>
      <c r="R33" s="10"/>
      <c r="S33" s="113"/>
      <c r="T33" s="21"/>
      <c r="U33" s="32"/>
      <c r="V33" s="32"/>
      <c r="W33" s="32"/>
      <c r="X33" s="32"/>
      <c r="Y33" s="32"/>
      <c r="Z33" s="32"/>
      <c r="AA33" s="32"/>
      <c r="AB33" s="93"/>
      <c r="AC33" s="93"/>
      <c r="AF33" s="93"/>
      <c r="AG33" s="93"/>
    </row>
    <row r="34" spans="1:33" ht="20.100000000000001" customHeight="1" x14ac:dyDescent="0.2">
      <c r="C34" s="377" t="str">
        <f>J3</f>
        <v>S</v>
      </c>
      <c r="D34" s="378"/>
      <c r="E34" s="378"/>
      <c r="F34" s="379"/>
      <c r="G34" s="415" t="str">
        <f>C36</f>
        <v>ＪＦＣアミスタ市貝</v>
      </c>
      <c r="H34" s="416"/>
      <c r="I34" s="399" t="str">
        <f>C38</f>
        <v>今市ＦＣプログレスセカンド</v>
      </c>
      <c r="J34" s="400"/>
      <c r="K34" s="415" t="str">
        <f>C40</f>
        <v>ＦＣアリーバ　フトゥーロ</v>
      </c>
      <c r="L34" s="416"/>
      <c r="M34" s="373" t="s">
        <v>1</v>
      </c>
      <c r="N34" s="373" t="s">
        <v>2</v>
      </c>
      <c r="O34" s="373" t="s">
        <v>11</v>
      </c>
      <c r="P34" s="373" t="s">
        <v>3</v>
      </c>
      <c r="R34" s="389" t="str">
        <f>W3</f>
        <v>SS</v>
      </c>
      <c r="S34" s="390"/>
      <c r="T34" s="390"/>
      <c r="U34" s="391"/>
      <c r="V34" s="395" t="str">
        <f>R36</f>
        <v>呑竜ＦＣ</v>
      </c>
      <c r="W34" s="396"/>
      <c r="X34" s="423" t="str">
        <f>R38</f>
        <v>石井フットボールクラブ</v>
      </c>
      <c r="Y34" s="424"/>
      <c r="Z34" s="423" t="str">
        <f>R40</f>
        <v>ＦＣ真岡２１ファンタジー</v>
      </c>
      <c r="AA34" s="424"/>
      <c r="AB34" s="373" t="s">
        <v>1</v>
      </c>
      <c r="AC34" s="373" t="s">
        <v>2</v>
      </c>
      <c r="AD34" s="373" t="s">
        <v>11</v>
      </c>
      <c r="AE34" s="373" t="s">
        <v>3</v>
      </c>
    </row>
    <row r="35" spans="1:33" ht="20.100000000000001" customHeight="1" x14ac:dyDescent="0.2">
      <c r="C35" s="380"/>
      <c r="D35" s="381"/>
      <c r="E35" s="381"/>
      <c r="F35" s="382"/>
      <c r="G35" s="417"/>
      <c r="H35" s="418"/>
      <c r="I35" s="401"/>
      <c r="J35" s="402"/>
      <c r="K35" s="417"/>
      <c r="L35" s="418"/>
      <c r="M35" s="374"/>
      <c r="N35" s="374"/>
      <c r="O35" s="374"/>
      <c r="P35" s="374"/>
      <c r="R35" s="392"/>
      <c r="S35" s="393"/>
      <c r="T35" s="393"/>
      <c r="U35" s="394"/>
      <c r="V35" s="397"/>
      <c r="W35" s="398"/>
      <c r="X35" s="425"/>
      <c r="Y35" s="426"/>
      <c r="Z35" s="425"/>
      <c r="AA35" s="426"/>
      <c r="AB35" s="374"/>
      <c r="AC35" s="374"/>
      <c r="AD35" s="374"/>
      <c r="AE35" s="374"/>
    </row>
    <row r="36" spans="1:33" ht="20.100000000000001" customHeight="1" x14ac:dyDescent="0.2">
      <c r="C36" s="409" t="str">
        <f>F7</f>
        <v>ＪＦＣアミスタ市貝</v>
      </c>
      <c r="D36" s="410"/>
      <c r="E36" s="410"/>
      <c r="F36" s="411"/>
      <c r="G36" s="383"/>
      <c r="H36" s="384"/>
      <c r="I36" s="249">
        <f>N16</f>
        <v>10</v>
      </c>
      <c r="J36" s="249">
        <f>T16</f>
        <v>0</v>
      </c>
      <c r="K36" s="249">
        <f>N22</f>
        <v>3</v>
      </c>
      <c r="L36" s="249">
        <f>T22</f>
        <v>0</v>
      </c>
      <c r="M36" s="387">
        <f>COUNTIF(G37:L37,"○")*3+COUNTIF(G37:L37,"△")</f>
        <v>6</v>
      </c>
      <c r="N36" s="375">
        <f>O36-J36-L36</f>
        <v>13</v>
      </c>
      <c r="O36" s="375">
        <f>I36+K36</f>
        <v>13</v>
      </c>
      <c r="P36" s="375">
        <v>1</v>
      </c>
      <c r="Q36" s="244"/>
      <c r="R36" s="377" t="str">
        <f>S7</f>
        <v>呑竜ＦＣ</v>
      </c>
      <c r="S36" s="378"/>
      <c r="T36" s="378"/>
      <c r="U36" s="379"/>
      <c r="V36" s="383"/>
      <c r="W36" s="384"/>
      <c r="X36" s="249">
        <f>N19</f>
        <v>0</v>
      </c>
      <c r="Y36" s="249">
        <f>T19</f>
        <v>3</v>
      </c>
      <c r="Z36" s="249">
        <f>N25</f>
        <v>1</v>
      </c>
      <c r="AA36" s="249">
        <f>T25</f>
        <v>1</v>
      </c>
      <c r="AB36" s="387">
        <f>COUNTIF(V37:AA37,"○")*3+COUNTIF(V37:AA37,"△")</f>
        <v>1</v>
      </c>
      <c r="AC36" s="375">
        <f>AD36-Y36-AA36</f>
        <v>-3</v>
      </c>
      <c r="AD36" s="375">
        <f>X36+Z36</f>
        <v>1</v>
      </c>
      <c r="AE36" s="375">
        <v>3</v>
      </c>
    </row>
    <row r="37" spans="1:33" ht="20.100000000000001" customHeight="1" x14ac:dyDescent="0.2">
      <c r="C37" s="412"/>
      <c r="D37" s="413"/>
      <c r="E37" s="413"/>
      <c r="F37" s="414"/>
      <c r="G37" s="385"/>
      <c r="H37" s="386"/>
      <c r="I37" s="407" t="str">
        <f>IF(I36&gt;J36,"○",IF(I36&lt;J36,"×",IF(I36=J36,"△")))</f>
        <v>○</v>
      </c>
      <c r="J37" s="408"/>
      <c r="K37" s="407" t="str">
        <f>IF(K36&gt;L36,"○",IF(K36&lt;L36,"×",IF(K36=L36,"△")))</f>
        <v>○</v>
      </c>
      <c r="L37" s="408"/>
      <c r="M37" s="388"/>
      <c r="N37" s="376"/>
      <c r="O37" s="376"/>
      <c r="P37" s="376"/>
      <c r="Q37" s="244"/>
      <c r="R37" s="380"/>
      <c r="S37" s="381"/>
      <c r="T37" s="381"/>
      <c r="U37" s="382"/>
      <c r="V37" s="385"/>
      <c r="W37" s="386"/>
      <c r="X37" s="407" t="str">
        <f>IF(X36&gt;Y36,"○",IF(X36&lt;Y36,"×",IF(X36=Y36,"△")))</f>
        <v>×</v>
      </c>
      <c r="Y37" s="408"/>
      <c r="Z37" s="407" t="str">
        <f t="shared" ref="Z37" si="0">IF(Z36&gt;AA36,"○",IF(Z36&lt;AA36,"×",IF(Z36=AA36,"△")))</f>
        <v>△</v>
      </c>
      <c r="AA37" s="408"/>
      <c r="AB37" s="388"/>
      <c r="AC37" s="376"/>
      <c r="AD37" s="376"/>
      <c r="AE37" s="376"/>
    </row>
    <row r="38" spans="1:33" ht="20.100000000000001" customHeight="1" x14ac:dyDescent="0.2">
      <c r="C38" s="377" t="str">
        <f>J7</f>
        <v>今市ＦＣプログレスセカンド</v>
      </c>
      <c r="D38" s="378"/>
      <c r="E38" s="378"/>
      <c r="F38" s="379"/>
      <c r="G38" s="249">
        <f>J36</f>
        <v>0</v>
      </c>
      <c r="H38" s="249">
        <f>I36</f>
        <v>10</v>
      </c>
      <c r="I38" s="383"/>
      <c r="J38" s="384"/>
      <c r="K38" s="249">
        <f>N28</f>
        <v>0</v>
      </c>
      <c r="L38" s="249">
        <f>T28</f>
        <v>4</v>
      </c>
      <c r="M38" s="387">
        <f>COUNTIF(G39:L39,"○")*3+COUNTIF(G39:L39,"△")</f>
        <v>0</v>
      </c>
      <c r="N38" s="375">
        <f>O38-H38-L38</f>
        <v>-14</v>
      </c>
      <c r="O38" s="375">
        <f>G38+K38</f>
        <v>0</v>
      </c>
      <c r="P38" s="375">
        <v>3</v>
      </c>
      <c r="Q38" s="244"/>
      <c r="R38" s="377" t="str">
        <f>W7</f>
        <v>石井フットボールクラブ</v>
      </c>
      <c r="S38" s="378"/>
      <c r="T38" s="378"/>
      <c r="U38" s="379"/>
      <c r="V38" s="249">
        <f>Y36</f>
        <v>3</v>
      </c>
      <c r="W38" s="249">
        <f>X36</f>
        <v>0</v>
      </c>
      <c r="X38" s="383"/>
      <c r="Y38" s="384"/>
      <c r="Z38" s="249">
        <f>N31</f>
        <v>0</v>
      </c>
      <c r="AA38" s="249">
        <f>T31</f>
        <v>1</v>
      </c>
      <c r="AB38" s="387">
        <f>COUNTIF(V39:AA39,"○")*3+COUNTIF(V39:AA39,"△")</f>
        <v>3</v>
      </c>
      <c r="AC38" s="375">
        <f>AD38-W38-AA38</f>
        <v>2</v>
      </c>
      <c r="AD38" s="375">
        <f>V38+Z38</f>
        <v>3</v>
      </c>
      <c r="AE38" s="375">
        <v>2</v>
      </c>
    </row>
    <row r="39" spans="1:33" ht="20.100000000000001" customHeight="1" x14ac:dyDescent="0.2">
      <c r="C39" s="380"/>
      <c r="D39" s="381"/>
      <c r="E39" s="381"/>
      <c r="F39" s="382"/>
      <c r="G39" s="407" t="str">
        <f>IF(G38&gt;H38,"○",IF(G38&lt;H38,"×",IF(G38=H38,"△")))</f>
        <v>×</v>
      </c>
      <c r="H39" s="408"/>
      <c r="I39" s="385"/>
      <c r="J39" s="386"/>
      <c r="K39" s="407" t="str">
        <f>IF(K38&gt;L38,"○",IF(K38&lt;L38,"×",IF(K38=L38,"△")))</f>
        <v>×</v>
      </c>
      <c r="L39" s="408"/>
      <c r="M39" s="388"/>
      <c r="N39" s="376"/>
      <c r="O39" s="376"/>
      <c r="P39" s="376"/>
      <c r="Q39" s="244"/>
      <c r="R39" s="380"/>
      <c r="S39" s="381"/>
      <c r="T39" s="381"/>
      <c r="U39" s="382"/>
      <c r="V39" s="407" t="str">
        <f>IF(V38&gt;W38,"○",IF(V38&lt;W38,"×",IF(V38=W38,"△")))</f>
        <v>○</v>
      </c>
      <c r="W39" s="408"/>
      <c r="X39" s="385"/>
      <c r="Y39" s="386"/>
      <c r="Z39" s="407" t="str">
        <f t="shared" ref="Z39" si="1">IF(Z38&gt;AA38,"○",IF(Z38&lt;AA38,"×",IF(Z38=AA38,"△")))</f>
        <v>×</v>
      </c>
      <c r="AA39" s="408"/>
      <c r="AB39" s="388"/>
      <c r="AC39" s="376"/>
      <c r="AD39" s="376"/>
      <c r="AE39" s="376"/>
    </row>
    <row r="40" spans="1:33" ht="20.100000000000001" customHeight="1" x14ac:dyDescent="0.2">
      <c r="C40" s="377" t="str">
        <f>N7</f>
        <v>ＦＣアリーバ　フトゥーロ</v>
      </c>
      <c r="D40" s="378"/>
      <c r="E40" s="378"/>
      <c r="F40" s="379"/>
      <c r="G40" s="249">
        <f>L36</f>
        <v>0</v>
      </c>
      <c r="H40" s="249">
        <f>K36</f>
        <v>3</v>
      </c>
      <c r="I40" s="249">
        <f>L38</f>
        <v>4</v>
      </c>
      <c r="J40" s="249">
        <f>K38</f>
        <v>0</v>
      </c>
      <c r="K40" s="383"/>
      <c r="L40" s="384"/>
      <c r="M40" s="387">
        <f>COUNTIF(G41:L41,"○")*3+COUNTIF(G41:L41,"△")</f>
        <v>3</v>
      </c>
      <c r="N40" s="375">
        <f>O40-H40-J40</f>
        <v>1</v>
      </c>
      <c r="O40" s="375">
        <f>G40+I40</f>
        <v>4</v>
      </c>
      <c r="P40" s="375">
        <v>2</v>
      </c>
      <c r="Q40" s="244"/>
      <c r="R40" s="409" t="str">
        <f>AA7</f>
        <v>ＦＣ真岡２１ファンタジー</v>
      </c>
      <c r="S40" s="410"/>
      <c r="T40" s="410"/>
      <c r="U40" s="411"/>
      <c r="V40" s="249">
        <f>AA36</f>
        <v>1</v>
      </c>
      <c r="W40" s="249">
        <f>Z36</f>
        <v>1</v>
      </c>
      <c r="X40" s="249">
        <f>AA38</f>
        <v>1</v>
      </c>
      <c r="Y40" s="249">
        <f>Z38</f>
        <v>0</v>
      </c>
      <c r="Z40" s="383"/>
      <c r="AA40" s="384"/>
      <c r="AB40" s="387">
        <f>COUNTIF(V41:AA41,"○")*3+COUNTIF(V41:AA41,"△")</f>
        <v>4</v>
      </c>
      <c r="AC40" s="375">
        <f>AD40-W40-Y40</f>
        <v>1</v>
      </c>
      <c r="AD40" s="375">
        <f>V40+X40</f>
        <v>2</v>
      </c>
      <c r="AE40" s="375">
        <v>1</v>
      </c>
    </row>
    <row r="41" spans="1:33" ht="20.100000000000001" customHeight="1" x14ac:dyDescent="0.2">
      <c r="C41" s="380"/>
      <c r="D41" s="381"/>
      <c r="E41" s="381"/>
      <c r="F41" s="382"/>
      <c r="G41" s="407" t="str">
        <f>IF(G40&gt;H40,"○",IF(G40&lt;H40,"×",IF(G40=H40,"△")))</f>
        <v>×</v>
      </c>
      <c r="H41" s="408"/>
      <c r="I41" s="407" t="str">
        <f>IF(I40&gt;J40,"○",IF(I40&lt;J40,"×",IF(I40=J40,"△")))</f>
        <v>○</v>
      </c>
      <c r="J41" s="408"/>
      <c r="K41" s="385"/>
      <c r="L41" s="386"/>
      <c r="M41" s="388"/>
      <c r="N41" s="376"/>
      <c r="O41" s="376"/>
      <c r="P41" s="376"/>
      <c r="Q41" s="244"/>
      <c r="R41" s="412"/>
      <c r="S41" s="413"/>
      <c r="T41" s="413"/>
      <c r="U41" s="414"/>
      <c r="V41" s="407" t="str">
        <f>IF(V40&gt;W40,"○",IF(V40&lt;W40,"×",IF(V40=W40,"△")))</f>
        <v>△</v>
      </c>
      <c r="W41" s="408"/>
      <c r="X41" s="407" t="str">
        <f>IF(X40&gt;Y40,"○",IF(X40&lt;Y40,"×",IF(X40=Y40,"△")))</f>
        <v>○</v>
      </c>
      <c r="Y41" s="408"/>
      <c r="Z41" s="385"/>
      <c r="AA41" s="386"/>
      <c r="AB41" s="388"/>
      <c r="AC41" s="376"/>
      <c r="AD41" s="376"/>
      <c r="AE41" s="376"/>
    </row>
    <row r="42" spans="1:33" ht="20.100000000000001" customHeight="1" x14ac:dyDescent="0.2"/>
    <row r="43" spans="1:33" ht="20.100000000000001" customHeight="1" x14ac:dyDescent="0.2"/>
    <row r="44" spans="1:33" ht="21.9" customHeight="1" x14ac:dyDescent="0.2">
      <c r="A44" s="360" t="str">
        <f>A1</f>
        <v>■第1日　2月5日  一次リーグ</v>
      </c>
      <c r="B44" s="360"/>
      <c r="C44" s="360"/>
      <c r="D44" s="360"/>
      <c r="E44" s="360"/>
      <c r="F44" s="360"/>
      <c r="G44" s="360"/>
      <c r="H44" s="360"/>
      <c r="I44" s="360"/>
      <c r="J44" s="360"/>
      <c r="K44" s="360"/>
      <c r="L44" s="360"/>
      <c r="N44" s="361" t="s">
        <v>171</v>
      </c>
      <c r="O44" s="361"/>
      <c r="P44" s="361"/>
      <c r="Q44" s="361"/>
      <c r="R44" s="361"/>
      <c r="T44" s="353" t="s">
        <v>170</v>
      </c>
      <c r="U44" s="353"/>
      <c r="V44" s="353"/>
      <c r="W44" s="353"/>
      <c r="X44" s="354" t="str">
        <f>U12選手権組合せ!AN59</f>
        <v>那須烏山市緑地運動公園A</v>
      </c>
      <c r="Y44" s="354"/>
      <c r="Z44" s="354"/>
      <c r="AA44" s="354"/>
      <c r="AB44" s="354"/>
      <c r="AC44" s="354"/>
      <c r="AD44" s="354"/>
      <c r="AE44" s="354"/>
      <c r="AF44" s="354"/>
      <c r="AG44" s="354"/>
    </row>
    <row r="45" spans="1:33" ht="20.100000000000001" customHeight="1" x14ac:dyDescent="0.2">
      <c r="A45" s="112"/>
      <c r="B45" s="112"/>
      <c r="C45" s="112"/>
      <c r="D45" s="112"/>
      <c r="E45" s="112"/>
      <c r="F45" s="112"/>
      <c r="G45" s="112"/>
      <c r="H45" s="14"/>
      <c r="I45" s="110"/>
      <c r="J45" s="110"/>
      <c r="K45" s="110"/>
      <c r="L45" s="110"/>
      <c r="N45" s="110"/>
      <c r="O45" s="110"/>
      <c r="P45" s="110"/>
      <c r="Q45" s="110"/>
      <c r="R45" s="110"/>
      <c r="T45" s="94"/>
      <c r="U45" s="94"/>
      <c r="V45" s="94"/>
      <c r="W45" s="94"/>
      <c r="X45" s="111"/>
      <c r="Y45" s="111"/>
      <c r="AA45" s="20"/>
      <c r="AB45" s="104"/>
      <c r="AC45" s="104"/>
      <c r="AD45" s="104"/>
      <c r="AE45" s="104"/>
      <c r="AF45" s="104"/>
      <c r="AG45" s="104"/>
    </row>
    <row r="46" spans="1:33" ht="20.100000000000001" customHeight="1" x14ac:dyDescent="0.2">
      <c r="F46" s="27"/>
      <c r="J46" s="358" t="s">
        <v>172</v>
      </c>
      <c r="K46" s="358"/>
      <c r="W46" s="358" t="s">
        <v>173</v>
      </c>
      <c r="X46" s="358"/>
      <c r="Z46" s="20"/>
      <c r="AA46" s="20"/>
      <c r="AB46" s="104"/>
      <c r="AC46" s="104"/>
      <c r="AD46" s="104"/>
      <c r="AE46" s="104"/>
      <c r="AF46" s="104"/>
      <c r="AG46" s="104"/>
    </row>
    <row r="47" spans="1:33" ht="20.100000000000001" customHeight="1" thickBot="1" x14ac:dyDescent="0.25">
      <c r="G47" s="2"/>
      <c r="H47" s="2"/>
      <c r="I47" s="2"/>
      <c r="J47" s="3"/>
      <c r="K47" s="245"/>
      <c r="L47" s="2"/>
      <c r="M47" s="2"/>
      <c r="N47" s="2"/>
      <c r="O47" s="246"/>
      <c r="P47" s="246"/>
      <c r="Q47" s="246"/>
      <c r="R47" s="246"/>
      <c r="S47" s="246"/>
      <c r="T47" s="2"/>
      <c r="U47" s="2"/>
      <c r="V47" s="2"/>
      <c r="W47" s="247"/>
      <c r="X47" s="2"/>
      <c r="Y47" s="2"/>
      <c r="Z47" s="20"/>
      <c r="AA47" s="20"/>
      <c r="AB47" s="104"/>
      <c r="AC47" s="104"/>
      <c r="AD47" s="104"/>
      <c r="AE47" s="104"/>
      <c r="AF47" s="104"/>
      <c r="AG47" s="104"/>
    </row>
    <row r="48" spans="1:33" ht="20.100000000000001" customHeight="1" thickTop="1" x14ac:dyDescent="0.2">
      <c r="F48" s="4"/>
      <c r="G48" s="268"/>
      <c r="H48" s="265"/>
      <c r="I48" s="265"/>
      <c r="J48" s="269"/>
      <c r="K48" s="5"/>
      <c r="N48" s="4"/>
      <c r="S48" s="4"/>
      <c r="V48" s="5"/>
      <c r="W48" s="267"/>
      <c r="Y48" s="5"/>
      <c r="Z48" s="5"/>
      <c r="AA48" s="6"/>
      <c r="AB48" s="17"/>
    </row>
    <row r="49" spans="1:33" ht="20.100000000000001" customHeight="1" x14ac:dyDescent="0.2">
      <c r="B49" s="359"/>
      <c r="C49" s="359"/>
      <c r="D49" s="7"/>
      <c r="E49" s="7"/>
      <c r="F49" s="344">
        <v>1</v>
      </c>
      <c r="G49" s="344"/>
      <c r="H49" s="11"/>
      <c r="I49" s="11"/>
      <c r="J49" s="344">
        <v>2</v>
      </c>
      <c r="K49" s="344"/>
      <c r="L49" s="11"/>
      <c r="M49" s="11"/>
      <c r="N49" s="344">
        <v>3</v>
      </c>
      <c r="O49" s="344"/>
      <c r="P49" s="26"/>
      <c r="Q49" s="11"/>
      <c r="R49" s="11"/>
      <c r="S49" s="344">
        <v>4</v>
      </c>
      <c r="T49" s="344"/>
      <c r="U49" s="11"/>
      <c r="V49" s="11"/>
      <c r="W49" s="344">
        <v>5</v>
      </c>
      <c r="X49" s="344"/>
      <c r="Y49" s="11"/>
      <c r="Z49" s="11"/>
      <c r="AA49" s="344">
        <v>6</v>
      </c>
      <c r="AB49" s="344"/>
      <c r="AC49" s="7"/>
      <c r="AD49" s="7"/>
      <c r="AE49" s="362"/>
      <c r="AF49" s="363"/>
    </row>
    <row r="50" spans="1:33" ht="20.100000000000001" customHeight="1" x14ac:dyDescent="0.2">
      <c r="B50" s="356"/>
      <c r="C50" s="356"/>
      <c r="D50" s="8"/>
      <c r="E50" s="8"/>
      <c r="F50" s="364" t="str">
        <f>U12選手権組合せ!AL64</f>
        <v>栃木サッカークラブ　Ｕ－１２</v>
      </c>
      <c r="G50" s="364"/>
      <c r="H50" s="8"/>
      <c r="I50" s="8"/>
      <c r="J50" s="349" t="str">
        <f>U12選手権組合せ!AL63</f>
        <v>Ｓ４　スペランツァ</v>
      </c>
      <c r="K50" s="349"/>
      <c r="L50" s="8"/>
      <c r="M50" s="8"/>
      <c r="N50" s="438" t="str">
        <f>U12選手権組合せ!AL62</f>
        <v>富士見サッカースポーツ少年団</v>
      </c>
      <c r="O50" s="438"/>
      <c r="P50" s="9"/>
      <c r="Q50" s="8"/>
      <c r="R50" s="8"/>
      <c r="S50" s="350" t="str">
        <f>U12選手権組合せ!AL61</f>
        <v>ＹＵＺＵＨＡ　ＦＣ　ジュニア</v>
      </c>
      <c r="T50" s="350"/>
      <c r="U50" s="8"/>
      <c r="V50" s="8"/>
      <c r="W50" s="364" t="str">
        <f>U12選手権組合せ!AL60</f>
        <v>ＦＣバジェルボ那須烏山</v>
      </c>
      <c r="X50" s="364"/>
      <c r="Y50" s="8"/>
      <c r="Z50" s="8"/>
      <c r="AA50" s="349" t="str">
        <f>U12選手権組合せ!AL59</f>
        <v>都賀クラブジュニア</v>
      </c>
      <c r="AB50" s="349"/>
      <c r="AC50" s="8"/>
      <c r="AD50" s="8"/>
      <c r="AE50" s="365"/>
      <c r="AF50" s="366"/>
    </row>
    <row r="51" spans="1:33" ht="20.100000000000001" customHeight="1" x14ac:dyDescent="0.2">
      <c r="B51" s="356"/>
      <c r="C51" s="356"/>
      <c r="D51" s="8"/>
      <c r="E51" s="8"/>
      <c r="F51" s="364"/>
      <c r="G51" s="364"/>
      <c r="H51" s="8"/>
      <c r="I51" s="8"/>
      <c r="J51" s="349"/>
      <c r="K51" s="349"/>
      <c r="L51" s="8"/>
      <c r="M51" s="8"/>
      <c r="N51" s="438"/>
      <c r="O51" s="438"/>
      <c r="P51" s="9"/>
      <c r="Q51" s="8"/>
      <c r="R51" s="8"/>
      <c r="S51" s="350"/>
      <c r="T51" s="350"/>
      <c r="U51" s="8"/>
      <c r="V51" s="8"/>
      <c r="W51" s="364"/>
      <c r="X51" s="364"/>
      <c r="Y51" s="8"/>
      <c r="Z51" s="8"/>
      <c r="AA51" s="349"/>
      <c r="AB51" s="349"/>
      <c r="AC51" s="8"/>
      <c r="AD51" s="8"/>
      <c r="AE51" s="365"/>
      <c r="AF51" s="366"/>
    </row>
    <row r="52" spans="1:33" ht="20.100000000000001" customHeight="1" x14ac:dyDescent="0.2">
      <c r="B52" s="356"/>
      <c r="C52" s="356"/>
      <c r="D52" s="8"/>
      <c r="E52" s="8"/>
      <c r="F52" s="364"/>
      <c r="G52" s="364"/>
      <c r="H52" s="8"/>
      <c r="I52" s="8"/>
      <c r="J52" s="349"/>
      <c r="K52" s="349"/>
      <c r="L52" s="8"/>
      <c r="M52" s="8"/>
      <c r="N52" s="438"/>
      <c r="O52" s="438"/>
      <c r="P52" s="9"/>
      <c r="Q52" s="8"/>
      <c r="R52" s="8"/>
      <c r="S52" s="350"/>
      <c r="T52" s="350"/>
      <c r="U52" s="8"/>
      <c r="V52" s="8"/>
      <c r="W52" s="364"/>
      <c r="X52" s="364"/>
      <c r="Y52" s="8"/>
      <c r="Z52" s="8"/>
      <c r="AA52" s="349"/>
      <c r="AB52" s="349"/>
      <c r="AC52" s="8"/>
      <c r="AD52" s="8"/>
      <c r="AE52" s="365"/>
      <c r="AF52" s="366"/>
    </row>
    <row r="53" spans="1:33" ht="20.100000000000001" customHeight="1" x14ac:dyDescent="0.2">
      <c r="B53" s="356"/>
      <c r="C53" s="356"/>
      <c r="D53" s="8"/>
      <c r="E53" s="8"/>
      <c r="F53" s="364"/>
      <c r="G53" s="364"/>
      <c r="H53" s="8"/>
      <c r="I53" s="8"/>
      <c r="J53" s="349"/>
      <c r="K53" s="349"/>
      <c r="L53" s="8"/>
      <c r="M53" s="8"/>
      <c r="N53" s="438"/>
      <c r="O53" s="438"/>
      <c r="P53" s="9"/>
      <c r="Q53" s="8"/>
      <c r="R53" s="8"/>
      <c r="S53" s="350"/>
      <c r="T53" s="350"/>
      <c r="U53" s="8"/>
      <c r="V53" s="8"/>
      <c r="W53" s="364"/>
      <c r="X53" s="364"/>
      <c r="Y53" s="8"/>
      <c r="Z53" s="8"/>
      <c r="AA53" s="349"/>
      <c r="AB53" s="349"/>
      <c r="AC53" s="8"/>
      <c r="AD53" s="8"/>
      <c r="AE53" s="365"/>
      <c r="AF53" s="366"/>
    </row>
    <row r="54" spans="1:33" ht="20.100000000000001" customHeight="1" x14ac:dyDescent="0.2">
      <c r="B54" s="356"/>
      <c r="C54" s="356"/>
      <c r="D54" s="8"/>
      <c r="E54" s="8"/>
      <c r="F54" s="364"/>
      <c r="G54" s="364"/>
      <c r="H54" s="8"/>
      <c r="I54" s="8"/>
      <c r="J54" s="349"/>
      <c r="K54" s="349"/>
      <c r="L54" s="8"/>
      <c r="M54" s="8"/>
      <c r="N54" s="438"/>
      <c r="O54" s="438"/>
      <c r="P54" s="9"/>
      <c r="Q54" s="8"/>
      <c r="R54" s="8"/>
      <c r="S54" s="350"/>
      <c r="T54" s="350"/>
      <c r="U54" s="8"/>
      <c r="V54" s="8"/>
      <c r="W54" s="364"/>
      <c r="X54" s="364"/>
      <c r="Y54" s="8"/>
      <c r="Z54" s="8"/>
      <c r="AA54" s="349"/>
      <c r="AB54" s="349"/>
      <c r="AC54" s="8"/>
      <c r="AD54" s="8"/>
      <c r="AE54" s="365"/>
      <c r="AF54" s="366"/>
    </row>
    <row r="55" spans="1:33" ht="20.100000000000001" customHeight="1" x14ac:dyDescent="0.2">
      <c r="B55" s="356"/>
      <c r="C55" s="356"/>
      <c r="D55" s="8"/>
      <c r="E55" s="8"/>
      <c r="F55" s="364"/>
      <c r="G55" s="364"/>
      <c r="H55" s="8"/>
      <c r="I55" s="8"/>
      <c r="J55" s="349"/>
      <c r="K55" s="349"/>
      <c r="L55" s="8"/>
      <c r="M55" s="8"/>
      <c r="N55" s="438"/>
      <c r="O55" s="438"/>
      <c r="P55" s="9"/>
      <c r="Q55" s="8"/>
      <c r="R55" s="8"/>
      <c r="S55" s="350"/>
      <c r="T55" s="350"/>
      <c r="U55" s="8"/>
      <c r="V55" s="8"/>
      <c r="W55" s="364"/>
      <c r="X55" s="364"/>
      <c r="Y55" s="8"/>
      <c r="Z55" s="8"/>
      <c r="AA55" s="349"/>
      <c r="AB55" s="349"/>
      <c r="AC55" s="8"/>
      <c r="AD55" s="8"/>
      <c r="AE55" s="365"/>
      <c r="AF55" s="366"/>
    </row>
    <row r="56" spans="1:33" ht="20.100000000000001" customHeight="1" x14ac:dyDescent="0.2">
      <c r="B56" s="356"/>
      <c r="C56" s="356"/>
      <c r="D56" s="9"/>
      <c r="E56" s="9"/>
      <c r="F56" s="364"/>
      <c r="G56" s="364"/>
      <c r="H56" s="9"/>
      <c r="I56" s="9"/>
      <c r="J56" s="349"/>
      <c r="K56" s="349"/>
      <c r="L56" s="9"/>
      <c r="M56" s="9"/>
      <c r="N56" s="438"/>
      <c r="O56" s="438"/>
      <c r="P56" s="9"/>
      <c r="Q56" s="9"/>
      <c r="R56" s="9"/>
      <c r="S56" s="350"/>
      <c r="T56" s="350"/>
      <c r="U56" s="9"/>
      <c r="V56" s="9"/>
      <c r="W56" s="364"/>
      <c r="X56" s="364"/>
      <c r="Y56" s="9"/>
      <c r="Z56" s="9"/>
      <c r="AA56" s="349"/>
      <c r="AB56" s="349"/>
      <c r="AC56" s="9"/>
      <c r="AD56" s="9"/>
      <c r="AE56" s="365"/>
      <c r="AF56" s="366"/>
    </row>
    <row r="57" spans="1:33" ht="20.100000000000001" customHeight="1" x14ac:dyDescent="0.2">
      <c r="B57" s="356"/>
      <c r="C57" s="356"/>
      <c r="D57" s="9"/>
      <c r="E57" s="9"/>
      <c r="F57" s="364"/>
      <c r="G57" s="364"/>
      <c r="H57" s="9"/>
      <c r="I57" s="9"/>
      <c r="J57" s="349"/>
      <c r="K57" s="349"/>
      <c r="L57" s="9"/>
      <c r="M57" s="9"/>
      <c r="N57" s="438"/>
      <c r="O57" s="438"/>
      <c r="P57" s="9"/>
      <c r="Q57" s="9"/>
      <c r="R57" s="9"/>
      <c r="S57" s="350"/>
      <c r="T57" s="350"/>
      <c r="U57" s="9"/>
      <c r="V57" s="9"/>
      <c r="W57" s="364"/>
      <c r="X57" s="364"/>
      <c r="Y57" s="9"/>
      <c r="Z57" s="9"/>
      <c r="AA57" s="349"/>
      <c r="AB57" s="349"/>
      <c r="AC57" s="9"/>
      <c r="AD57" s="9"/>
      <c r="AE57" s="365"/>
      <c r="AF57" s="366"/>
    </row>
    <row r="58" spans="1:33" ht="20.100000000000001" customHeight="1" x14ac:dyDescent="0.2">
      <c r="C58" s="230"/>
      <c r="D58" s="230"/>
      <c r="E58" s="243"/>
      <c r="F58" s="243"/>
      <c r="G58" s="230"/>
      <c r="H58" s="230"/>
      <c r="I58" s="243"/>
      <c r="J58" s="243"/>
      <c r="K58" s="230"/>
      <c r="L58" s="230"/>
      <c r="M58" s="243"/>
      <c r="N58" s="243"/>
      <c r="O58" s="230"/>
      <c r="P58" s="230"/>
      <c r="Q58" s="243"/>
      <c r="R58" s="243"/>
      <c r="S58" s="243"/>
      <c r="T58" s="230"/>
      <c r="U58" s="230"/>
      <c r="V58" s="243"/>
      <c r="W58" s="243"/>
      <c r="X58" s="230"/>
      <c r="Y58" s="230"/>
      <c r="Z58" s="243"/>
      <c r="AA58" s="243"/>
      <c r="AB58" s="228" t="s">
        <v>95</v>
      </c>
      <c r="AC58" s="222" t="s">
        <v>14</v>
      </c>
      <c r="AD58" s="222" t="s">
        <v>15</v>
      </c>
      <c r="AE58" s="222" t="s">
        <v>15</v>
      </c>
      <c r="AF58" s="222" t="s">
        <v>13</v>
      </c>
      <c r="AG58" s="107" t="s">
        <v>96</v>
      </c>
    </row>
    <row r="59" spans="1:33" ht="20.100000000000001" customHeight="1" x14ac:dyDescent="0.2">
      <c r="A59" s="7"/>
      <c r="B59" s="341" t="s">
        <v>4</v>
      </c>
      <c r="C59" s="368">
        <v>0.39583333333333331</v>
      </c>
      <c r="D59" s="368"/>
      <c r="E59" s="368"/>
      <c r="F59" s="243"/>
      <c r="G59" s="422" t="str">
        <f>F50</f>
        <v>栃木サッカークラブ　Ｕ－１２</v>
      </c>
      <c r="H59" s="422"/>
      <c r="I59" s="422"/>
      <c r="J59" s="422"/>
      <c r="K59" s="422"/>
      <c r="L59" s="422"/>
      <c r="M59" s="422"/>
      <c r="N59" s="370">
        <f>P59+P60</f>
        <v>0</v>
      </c>
      <c r="O59" s="371" t="s">
        <v>9</v>
      </c>
      <c r="P59" s="234">
        <v>0</v>
      </c>
      <c r="Q59" s="236" t="s">
        <v>26</v>
      </c>
      <c r="R59" s="234">
        <v>0</v>
      </c>
      <c r="S59" s="371" t="s">
        <v>10</v>
      </c>
      <c r="T59" s="370">
        <f>R59+R60</f>
        <v>0</v>
      </c>
      <c r="U59" s="420" t="str">
        <f>J50</f>
        <v>Ｓ４　スペランツァ</v>
      </c>
      <c r="V59" s="420"/>
      <c r="W59" s="420"/>
      <c r="X59" s="420"/>
      <c r="Y59" s="420"/>
      <c r="Z59" s="420"/>
      <c r="AA59" s="420"/>
      <c r="AB59" s="347" t="s">
        <v>95</v>
      </c>
      <c r="AC59" s="367" t="s">
        <v>89</v>
      </c>
      <c r="AD59" s="367" t="s">
        <v>90</v>
      </c>
      <c r="AE59" s="367" t="s">
        <v>91</v>
      </c>
      <c r="AF59" s="367">
        <v>6</v>
      </c>
      <c r="AG59" s="340" t="s">
        <v>96</v>
      </c>
    </row>
    <row r="60" spans="1:33" ht="20.100000000000001" customHeight="1" x14ac:dyDescent="0.2">
      <c r="A60" s="7"/>
      <c r="B60" s="341"/>
      <c r="C60" s="368"/>
      <c r="D60" s="368"/>
      <c r="E60" s="368"/>
      <c r="F60" s="243"/>
      <c r="G60" s="422"/>
      <c r="H60" s="422"/>
      <c r="I60" s="422"/>
      <c r="J60" s="422"/>
      <c r="K60" s="422"/>
      <c r="L60" s="422"/>
      <c r="M60" s="422"/>
      <c r="N60" s="370"/>
      <c r="O60" s="371"/>
      <c r="P60" s="234">
        <v>0</v>
      </c>
      <c r="Q60" s="236" t="s">
        <v>26</v>
      </c>
      <c r="R60" s="234">
        <v>0</v>
      </c>
      <c r="S60" s="371"/>
      <c r="T60" s="370"/>
      <c r="U60" s="420"/>
      <c r="V60" s="420"/>
      <c r="W60" s="420"/>
      <c r="X60" s="420"/>
      <c r="Y60" s="420"/>
      <c r="Z60" s="420"/>
      <c r="AA60" s="420"/>
      <c r="AB60" s="347"/>
      <c r="AC60" s="367"/>
      <c r="AD60" s="367"/>
      <c r="AE60" s="367"/>
      <c r="AF60" s="367"/>
      <c r="AG60" s="340"/>
    </row>
    <row r="61" spans="1:33" ht="20.100000000000001" customHeight="1" x14ac:dyDescent="0.2">
      <c r="C61" s="16"/>
      <c r="D61" s="16"/>
      <c r="E61" s="15"/>
      <c r="F61" s="243"/>
      <c r="G61" s="234"/>
      <c r="H61" s="234"/>
      <c r="I61" s="248"/>
      <c r="J61" s="248"/>
      <c r="K61" s="234"/>
      <c r="L61" s="234"/>
      <c r="M61" s="248"/>
      <c r="N61" s="248"/>
      <c r="O61" s="234"/>
      <c r="P61" s="234"/>
      <c r="Q61" s="248"/>
      <c r="R61" s="248"/>
      <c r="S61" s="248"/>
      <c r="T61" s="234"/>
      <c r="U61" s="234"/>
      <c r="V61" s="248"/>
      <c r="W61" s="248"/>
      <c r="X61" s="234"/>
      <c r="Y61" s="234"/>
      <c r="Z61" s="248"/>
      <c r="AA61" s="248"/>
      <c r="AB61" s="225"/>
      <c r="AC61" s="24"/>
      <c r="AD61" s="24"/>
      <c r="AE61" s="25"/>
      <c r="AF61" s="25"/>
      <c r="AG61" s="223"/>
    </row>
    <row r="62" spans="1:33" ht="20.100000000000001" customHeight="1" x14ac:dyDescent="0.2">
      <c r="A62" s="7"/>
      <c r="B62" s="341" t="s">
        <v>5</v>
      </c>
      <c r="C62" s="368">
        <v>0.4236111111111111</v>
      </c>
      <c r="D62" s="368"/>
      <c r="E62" s="368"/>
      <c r="F62" s="243"/>
      <c r="G62" s="369" t="str">
        <f>S50</f>
        <v>ＹＵＺＵＨＡ　ＦＣ　ジュニア</v>
      </c>
      <c r="H62" s="369"/>
      <c r="I62" s="369"/>
      <c r="J62" s="369"/>
      <c r="K62" s="369"/>
      <c r="L62" s="369"/>
      <c r="M62" s="369"/>
      <c r="N62" s="370">
        <f>P62+P63</f>
        <v>0</v>
      </c>
      <c r="O62" s="371" t="s">
        <v>9</v>
      </c>
      <c r="P62" s="234">
        <v>0</v>
      </c>
      <c r="Q62" s="236" t="s">
        <v>26</v>
      </c>
      <c r="R62" s="234">
        <v>2</v>
      </c>
      <c r="S62" s="371" t="s">
        <v>10</v>
      </c>
      <c r="T62" s="370">
        <f>R62+R63</f>
        <v>5</v>
      </c>
      <c r="U62" s="372" t="str">
        <f>W50</f>
        <v>ＦＣバジェルボ那須烏山</v>
      </c>
      <c r="V62" s="372"/>
      <c r="W62" s="372"/>
      <c r="X62" s="372"/>
      <c r="Y62" s="372"/>
      <c r="Z62" s="372"/>
      <c r="AA62" s="372"/>
      <c r="AB62" s="347" t="s">
        <v>95</v>
      </c>
      <c r="AC62" s="367" t="s">
        <v>92</v>
      </c>
      <c r="AD62" s="367" t="s">
        <v>93</v>
      </c>
      <c r="AE62" s="367" t="s">
        <v>94</v>
      </c>
      <c r="AF62" s="367">
        <v>3</v>
      </c>
      <c r="AG62" s="340" t="s">
        <v>96</v>
      </c>
    </row>
    <row r="63" spans="1:33" ht="20.100000000000001" customHeight="1" x14ac:dyDescent="0.2">
      <c r="A63" s="7"/>
      <c r="B63" s="341"/>
      <c r="C63" s="368"/>
      <c r="D63" s="368"/>
      <c r="E63" s="368"/>
      <c r="F63" s="243"/>
      <c r="G63" s="369"/>
      <c r="H63" s="369"/>
      <c r="I63" s="369"/>
      <c r="J63" s="369"/>
      <c r="K63" s="369"/>
      <c r="L63" s="369"/>
      <c r="M63" s="369"/>
      <c r="N63" s="370"/>
      <c r="O63" s="371"/>
      <c r="P63" s="234">
        <v>0</v>
      </c>
      <c r="Q63" s="236" t="s">
        <v>26</v>
      </c>
      <c r="R63" s="234">
        <v>3</v>
      </c>
      <c r="S63" s="371"/>
      <c r="T63" s="370"/>
      <c r="U63" s="372"/>
      <c r="V63" s="372"/>
      <c r="W63" s="372"/>
      <c r="X63" s="372"/>
      <c r="Y63" s="372"/>
      <c r="Z63" s="372"/>
      <c r="AA63" s="372"/>
      <c r="AB63" s="347"/>
      <c r="AC63" s="367"/>
      <c r="AD63" s="367"/>
      <c r="AE63" s="367"/>
      <c r="AF63" s="367"/>
      <c r="AG63" s="340"/>
    </row>
    <row r="64" spans="1:33" ht="20.100000000000001" customHeight="1" x14ac:dyDescent="0.2">
      <c r="A64" s="7"/>
      <c r="C64" s="16"/>
      <c r="D64" s="16"/>
      <c r="E64" s="15"/>
      <c r="F64" s="243"/>
      <c r="G64" s="234"/>
      <c r="H64" s="234"/>
      <c r="I64" s="248"/>
      <c r="J64" s="248"/>
      <c r="K64" s="234"/>
      <c r="L64" s="234"/>
      <c r="M64" s="248"/>
      <c r="N64" s="248"/>
      <c r="O64" s="234"/>
      <c r="P64" s="234"/>
      <c r="Q64" s="248"/>
      <c r="R64" s="248"/>
      <c r="S64" s="248"/>
      <c r="T64" s="234"/>
      <c r="U64" s="234"/>
      <c r="V64" s="248"/>
      <c r="W64" s="248"/>
      <c r="X64" s="234"/>
      <c r="Y64" s="234"/>
      <c r="Z64" s="248"/>
      <c r="AA64" s="248"/>
      <c r="AB64" s="225"/>
      <c r="AC64" s="24"/>
      <c r="AD64" s="24"/>
      <c r="AE64" s="25"/>
      <c r="AF64" s="25"/>
      <c r="AG64" s="223"/>
    </row>
    <row r="65" spans="1:33" ht="20.100000000000001" customHeight="1" x14ac:dyDescent="0.2">
      <c r="A65" s="7"/>
      <c r="B65" s="341" t="s">
        <v>6</v>
      </c>
      <c r="C65" s="368">
        <v>0.4513888888888889</v>
      </c>
      <c r="D65" s="368"/>
      <c r="E65" s="368"/>
      <c r="F65" s="243"/>
      <c r="G65" s="419" t="str">
        <f>F50</f>
        <v>栃木サッカークラブ　Ｕ－１２</v>
      </c>
      <c r="H65" s="419"/>
      <c r="I65" s="419"/>
      <c r="J65" s="419"/>
      <c r="K65" s="419"/>
      <c r="L65" s="419"/>
      <c r="M65" s="419"/>
      <c r="N65" s="370">
        <f>P65+P66</f>
        <v>5</v>
      </c>
      <c r="O65" s="371" t="s">
        <v>9</v>
      </c>
      <c r="P65" s="234">
        <v>1</v>
      </c>
      <c r="Q65" s="236" t="s">
        <v>26</v>
      </c>
      <c r="R65" s="234">
        <v>0</v>
      </c>
      <c r="S65" s="371" t="s">
        <v>10</v>
      </c>
      <c r="T65" s="370">
        <f>R65+R66</f>
        <v>0</v>
      </c>
      <c r="U65" s="479" t="str">
        <f>N50</f>
        <v>富士見サッカースポーツ少年団</v>
      </c>
      <c r="V65" s="479"/>
      <c r="W65" s="479"/>
      <c r="X65" s="479"/>
      <c r="Y65" s="479"/>
      <c r="Z65" s="479"/>
      <c r="AA65" s="479"/>
      <c r="AB65" s="347" t="s">
        <v>95</v>
      </c>
      <c r="AC65" s="367" t="s">
        <v>91</v>
      </c>
      <c r="AD65" s="367" t="s">
        <v>89</v>
      </c>
      <c r="AE65" s="367" t="s">
        <v>90</v>
      </c>
      <c r="AF65" s="367">
        <v>5</v>
      </c>
      <c r="AG65" s="340" t="s">
        <v>96</v>
      </c>
    </row>
    <row r="66" spans="1:33" ht="20.100000000000001" customHeight="1" x14ac:dyDescent="0.2">
      <c r="A66" s="7"/>
      <c r="B66" s="341"/>
      <c r="C66" s="368"/>
      <c r="D66" s="368"/>
      <c r="E66" s="368"/>
      <c r="F66" s="243"/>
      <c r="G66" s="419"/>
      <c r="H66" s="419"/>
      <c r="I66" s="419"/>
      <c r="J66" s="419"/>
      <c r="K66" s="419"/>
      <c r="L66" s="419"/>
      <c r="M66" s="419"/>
      <c r="N66" s="370"/>
      <c r="O66" s="371"/>
      <c r="P66" s="234">
        <v>4</v>
      </c>
      <c r="Q66" s="236" t="s">
        <v>26</v>
      </c>
      <c r="R66" s="234">
        <v>0</v>
      </c>
      <c r="S66" s="371"/>
      <c r="T66" s="370"/>
      <c r="U66" s="479"/>
      <c r="V66" s="479"/>
      <c r="W66" s="479"/>
      <c r="X66" s="479"/>
      <c r="Y66" s="479"/>
      <c r="Z66" s="479"/>
      <c r="AA66" s="479"/>
      <c r="AB66" s="347"/>
      <c r="AC66" s="367"/>
      <c r="AD66" s="367"/>
      <c r="AE66" s="367"/>
      <c r="AF66" s="367"/>
      <c r="AG66" s="340"/>
    </row>
    <row r="67" spans="1:33" ht="20.100000000000001" customHeight="1" x14ac:dyDescent="0.2">
      <c r="A67" s="7"/>
      <c r="B67" s="31"/>
      <c r="C67" s="229"/>
      <c r="D67" s="229"/>
      <c r="E67" s="229"/>
      <c r="F67" s="243"/>
      <c r="G67" s="234"/>
      <c r="H67" s="234"/>
      <c r="I67" s="234"/>
      <c r="J67" s="234"/>
      <c r="K67" s="234"/>
      <c r="L67" s="234"/>
      <c r="M67" s="234"/>
      <c r="N67" s="21"/>
      <c r="O67" s="235"/>
      <c r="P67" s="234"/>
      <c r="Q67" s="248"/>
      <c r="R67" s="248"/>
      <c r="S67" s="235"/>
      <c r="T67" s="21"/>
      <c r="U67" s="234"/>
      <c r="V67" s="234"/>
      <c r="W67" s="234"/>
      <c r="X67" s="234"/>
      <c r="Y67" s="234"/>
      <c r="Z67" s="234"/>
      <c r="AA67" s="234"/>
      <c r="AB67" s="225"/>
      <c r="AC67" s="24"/>
      <c r="AD67" s="24"/>
      <c r="AE67" s="25"/>
      <c r="AF67" s="25"/>
      <c r="AG67" s="223"/>
    </row>
    <row r="68" spans="1:33" ht="20.100000000000001" customHeight="1" x14ac:dyDescent="0.2">
      <c r="A68" s="7"/>
      <c r="B68" s="341" t="s">
        <v>7</v>
      </c>
      <c r="C68" s="368">
        <v>0.47916666666666669</v>
      </c>
      <c r="D68" s="368"/>
      <c r="E68" s="368"/>
      <c r="F68" s="243"/>
      <c r="G68" s="369" t="str">
        <f>S50</f>
        <v>ＹＵＺＵＨＡ　ＦＣ　ジュニア</v>
      </c>
      <c r="H68" s="369"/>
      <c r="I68" s="369"/>
      <c r="J68" s="369"/>
      <c r="K68" s="369"/>
      <c r="L68" s="369"/>
      <c r="M68" s="369"/>
      <c r="N68" s="370">
        <f>P68+P69</f>
        <v>0</v>
      </c>
      <c r="O68" s="371" t="s">
        <v>9</v>
      </c>
      <c r="P68" s="234">
        <v>0</v>
      </c>
      <c r="Q68" s="236" t="s">
        <v>26</v>
      </c>
      <c r="R68" s="234">
        <v>5</v>
      </c>
      <c r="S68" s="371" t="s">
        <v>10</v>
      </c>
      <c r="T68" s="370">
        <f>R68+R69</f>
        <v>8</v>
      </c>
      <c r="U68" s="372" t="str">
        <f>AA50</f>
        <v>都賀クラブジュニア</v>
      </c>
      <c r="V68" s="372"/>
      <c r="W68" s="372"/>
      <c r="X68" s="372"/>
      <c r="Y68" s="372"/>
      <c r="Z68" s="372"/>
      <c r="AA68" s="372"/>
      <c r="AB68" s="347" t="s">
        <v>95</v>
      </c>
      <c r="AC68" s="367" t="s">
        <v>94</v>
      </c>
      <c r="AD68" s="367" t="s">
        <v>92</v>
      </c>
      <c r="AE68" s="367" t="s">
        <v>93</v>
      </c>
      <c r="AF68" s="367">
        <v>2</v>
      </c>
      <c r="AG68" s="340" t="s">
        <v>96</v>
      </c>
    </row>
    <row r="69" spans="1:33" ht="20.100000000000001" customHeight="1" x14ac:dyDescent="0.2">
      <c r="A69" s="7"/>
      <c r="B69" s="341"/>
      <c r="C69" s="368"/>
      <c r="D69" s="368"/>
      <c r="E69" s="368"/>
      <c r="F69" s="243"/>
      <c r="G69" s="369"/>
      <c r="H69" s="369"/>
      <c r="I69" s="369"/>
      <c r="J69" s="369"/>
      <c r="K69" s="369"/>
      <c r="L69" s="369"/>
      <c r="M69" s="369"/>
      <c r="N69" s="370"/>
      <c r="O69" s="371"/>
      <c r="P69" s="234">
        <v>0</v>
      </c>
      <c r="Q69" s="236" t="s">
        <v>26</v>
      </c>
      <c r="R69" s="234">
        <v>3</v>
      </c>
      <c r="S69" s="371"/>
      <c r="T69" s="370"/>
      <c r="U69" s="372"/>
      <c r="V69" s="372"/>
      <c r="W69" s="372"/>
      <c r="X69" s="372"/>
      <c r="Y69" s="372"/>
      <c r="Z69" s="372"/>
      <c r="AA69" s="372"/>
      <c r="AB69" s="347"/>
      <c r="AC69" s="367"/>
      <c r="AD69" s="367"/>
      <c r="AE69" s="367"/>
      <c r="AF69" s="367"/>
      <c r="AG69" s="340"/>
    </row>
    <row r="70" spans="1:33" ht="20.100000000000001" customHeight="1" x14ac:dyDescent="0.2">
      <c r="A70" s="7"/>
      <c r="C70" s="16"/>
      <c r="D70" s="16"/>
      <c r="E70" s="15"/>
      <c r="F70" s="243"/>
      <c r="G70" s="234"/>
      <c r="H70" s="234"/>
      <c r="I70" s="248"/>
      <c r="J70" s="248"/>
      <c r="K70" s="234"/>
      <c r="L70" s="234"/>
      <c r="M70" s="248"/>
      <c r="N70" s="248"/>
      <c r="O70" s="234"/>
      <c r="P70" s="234"/>
      <c r="Q70" s="248"/>
      <c r="R70" s="248"/>
      <c r="S70" s="248"/>
      <c r="T70" s="234"/>
      <c r="U70" s="234"/>
      <c r="V70" s="248"/>
      <c r="W70" s="248"/>
      <c r="X70" s="234"/>
      <c r="Y70" s="234"/>
      <c r="Z70" s="248"/>
      <c r="AA70" s="248"/>
      <c r="AB70" s="225"/>
      <c r="AC70" s="24"/>
      <c r="AD70" s="24"/>
      <c r="AE70" s="25"/>
      <c r="AF70" s="25"/>
      <c r="AG70" s="223"/>
    </row>
    <row r="71" spans="1:33" ht="20.100000000000001" customHeight="1" x14ac:dyDescent="0.2">
      <c r="A71" s="7"/>
      <c r="B71" s="341" t="s">
        <v>8</v>
      </c>
      <c r="C71" s="368">
        <v>0.50694444444444442</v>
      </c>
      <c r="D71" s="368"/>
      <c r="E71" s="368"/>
      <c r="F71" s="243"/>
      <c r="G71" s="372" t="str">
        <f>J50</f>
        <v>Ｓ４　スペランツァ</v>
      </c>
      <c r="H71" s="372"/>
      <c r="I71" s="372"/>
      <c r="J71" s="372"/>
      <c r="K71" s="372"/>
      <c r="L71" s="372"/>
      <c r="M71" s="372"/>
      <c r="N71" s="370">
        <f>P71+P72</f>
        <v>4</v>
      </c>
      <c r="O71" s="371" t="s">
        <v>9</v>
      </c>
      <c r="P71" s="234">
        <v>3</v>
      </c>
      <c r="Q71" s="236" t="s">
        <v>26</v>
      </c>
      <c r="R71" s="234">
        <v>0</v>
      </c>
      <c r="S71" s="371" t="s">
        <v>10</v>
      </c>
      <c r="T71" s="370">
        <f>R71+R72</f>
        <v>0</v>
      </c>
      <c r="U71" s="479" t="str">
        <f>N50</f>
        <v>富士見サッカースポーツ少年団</v>
      </c>
      <c r="V71" s="479"/>
      <c r="W71" s="479"/>
      <c r="X71" s="479"/>
      <c r="Y71" s="479"/>
      <c r="Z71" s="479"/>
      <c r="AA71" s="479"/>
      <c r="AB71" s="347" t="s">
        <v>95</v>
      </c>
      <c r="AC71" s="367" t="s">
        <v>90</v>
      </c>
      <c r="AD71" s="367" t="s">
        <v>91</v>
      </c>
      <c r="AE71" s="367" t="s">
        <v>89</v>
      </c>
      <c r="AF71" s="367">
        <v>4</v>
      </c>
      <c r="AG71" s="340" t="s">
        <v>96</v>
      </c>
    </row>
    <row r="72" spans="1:33" ht="20.100000000000001" customHeight="1" x14ac:dyDescent="0.2">
      <c r="A72" s="7"/>
      <c r="B72" s="341"/>
      <c r="C72" s="368"/>
      <c r="D72" s="368"/>
      <c r="E72" s="368"/>
      <c r="F72" s="243"/>
      <c r="G72" s="372"/>
      <c r="H72" s="372"/>
      <c r="I72" s="372"/>
      <c r="J72" s="372"/>
      <c r="K72" s="372"/>
      <c r="L72" s="372"/>
      <c r="M72" s="372"/>
      <c r="N72" s="370"/>
      <c r="O72" s="371"/>
      <c r="P72" s="234">
        <v>1</v>
      </c>
      <c r="Q72" s="236" t="s">
        <v>26</v>
      </c>
      <c r="R72" s="234">
        <v>0</v>
      </c>
      <c r="S72" s="371"/>
      <c r="T72" s="370"/>
      <c r="U72" s="479"/>
      <c r="V72" s="479"/>
      <c r="W72" s="479"/>
      <c r="X72" s="479"/>
      <c r="Y72" s="479"/>
      <c r="Z72" s="479"/>
      <c r="AA72" s="479"/>
      <c r="AB72" s="347"/>
      <c r="AC72" s="367"/>
      <c r="AD72" s="367"/>
      <c r="AE72" s="367"/>
      <c r="AF72" s="367"/>
      <c r="AG72" s="340"/>
    </row>
    <row r="73" spans="1:33" ht="20.100000000000001" customHeight="1" x14ac:dyDescent="0.2">
      <c r="A73" s="7"/>
      <c r="C73" s="16"/>
      <c r="D73" s="16"/>
      <c r="E73" s="15"/>
      <c r="F73" s="243"/>
      <c r="G73" s="234"/>
      <c r="H73" s="234"/>
      <c r="I73" s="248"/>
      <c r="J73" s="248"/>
      <c r="K73" s="234"/>
      <c r="L73" s="234"/>
      <c r="M73" s="248"/>
      <c r="N73" s="248"/>
      <c r="O73" s="234"/>
      <c r="P73" s="234"/>
      <c r="Q73" s="248"/>
      <c r="R73" s="248"/>
      <c r="S73" s="248"/>
      <c r="T73" s="234"/>
      <c r="U73" s="234"/>
      <c r="V73" s="248"/>
      <c r="W73" s="248"/>
      <c r="X73" s="234"/>
      <c r="Y73" s="234"/>
      <c r="Z73" s="248"/>
      <c r="AA73" s="248"/>
      <c r="AB73" s="225"/>
      <c r="AC73" s="230"/>
      <c r="AD73" s="24"/>
      <c r="AE73" s="24"/>
      <c r="AF73" s="25"/>
      <c r="AG73" s="106"/>
    </row>
    <row r="74" spans="1:33" ht="20.100000000000001" customHeight="1" x14ac:dyDescent="0.2">
      <c r="A74" s="7"/>
      <c r="B74" s="341" t="s">
        <v>0</v>
      </c>
      <c r="C74" s="368">
        <v>0.53472222222222221</v>
      </c>
      <c r="D74" s="368"/>
      <c r="E74" s="368"/>
      <c r="F74" s="243"/>
      <c r="G74" s="372" t="str">
        <f>W50</f>
        <v>ＦＣバジェルボ那須烏山</v>
      </c>
      <c r="H74" s="372"/>
      <c r="I74" s="372"/>
      <c r="J74" s="372"/>
      <c r="K74" s="372"/>
      <c r="L74" s="372"/>
      <c r="M74" s="372"/>
      <c r="N74" s="370">
        <f>P74+P75</f>
        <v>2</v>
      </c>
      <c r="O74" s="371" t="s">
        <v>9</v>
      </c>
      <c r="P74" s="234">
        <v>0</v>
      </c>
      <c r="Q74" s="236" t="s">
        <v>26</v>
      </c>
      <c r="R74" s="234">
        <v>0</v>
      </c>
      <c r="S74" s="371" t="s">
        <v>10</v>
      </c>
      <c r="T74" s="370">
        <f>R74+R75</f>
        <v>0</v>
      </c>
      <c r="U74" s="369" t="str">
        <f>AA50</f>
        <v>都賀クラブジュニア</v>
      </c>
      <c r="V74" s="369"/>
      <c r="W74" s="369"/>
      <c r="X74" s="369"/>
      <c r="Y74" s="369"/>
      <c r="Z74" s="369"/>
      <c r="AA74" s="369"/>
      <c r="AB74" s="347" t="s">
        <v>95</v>
      </c>
      <c r="AC74" s="367" t="s">
        <v>93</v>
      </c>
      <c r="AD74" s="367" t="s">
        <v>94</v>
      </c>
      <c r="AE74" s="367" t="s">
        <v>92</v>
      </c>
      <c r="AF74" s="367">
        <v>1</v>
      </c>
      <c r="AG74" s="340" t="s">
        <v>96</v>
      </c>
    </row>
    <row r="75" spans="1:33" ht="20.100000000000001" customHeight="1" x14ac:dyDescent="0.2">
      <c r="A75" s="7"/>
      <c r="B75" s="341"/>
      <c r="C75" s="368"/>
      <c r="D75" s="368"/>
      <c r="E75" s="368"/>
      <c r="F75" s="243"/>
      <c r="G75" s="372"/>
      <c r="H75" s="372"/>
      <c r="I75" s="372"/>
      <c r="J75" s="372"/>
      <c r="K75" s="372"/>
      <c r="L75" s="372"/>
      <c r="M75" s="372"/>
      <c r="N75" s="370"/>
      <c r="O75" s="371"/>
      <c r="P75" s="234">
        <v>2</v>
      </c>
      <c r="Q75" s="236" t="s">
        <v>26</v>
      </c>
      <c r="R75" s="234">
        <v>0</v>
      </c>
      <c r="S75" s="371"/>
      <c r="T75" s="370"/>
      <c r="U75" s="369"/>
      <c r="V75" s="369"/>
      <c r="W75" s="369"/>
      <c r="X75" s="369"/>
      <c r="Y75" s="369"/>
      <c r="Z75" s="369"/>
      <c r="AA75" s="369"/>
      <c r="AB75" s="347"/>
      <c r="AC75" s="367"/>
      <c r="AD75" s="367"/>
      <c r="AE75" s="367"/>
      <c r="AF75" s="367"/>
      <c r="AG75" s="340"/>
    </row>
    <row r="76" spans="1:33" ht="20.100000000000001" customHeight="1" x14ac:dyDescent="0.2">
      <c r="B76" s="31"/>
      <c r="C76" s="23"/>
      <c r="D76" s="23"/>
      <c r="E76" s="23"/>
      <c r="F76" s="243"/>
      <c r="G76" s="234"/>
      <c r="H76" s="234"/>
      <c r="I76" s="234"/>
      <c r="J76" s="234"/>
      <c r="K76" s="234"/>
      <c r="L76" s="234"/>
      <c r="M76" s="234"/>
      <c r="N76" s="21"/>
      <c r="O76" s="235"/>
      <c r="P76" s="234"/>
      <c r="Q76" s="236"/>
      <c r="R76" s="248"/>
      <c r="S76" s="235"/>
      <c r="T76" s="21"/>
      <c r="U76" s="234"/>
      <c r="V76" s="234"/>
      <c r="W76" s="234"/>
      <c r="X76" s="234"/>
      <c r="Y76" s="234"/>
      <c r="Z76" s="234"/>
      <c r="AA76" s="234"/>
      <c r="AB76" s="230"/>
      <c r="AC76" s="230"/>
      <c r="AD76" s="243"/>
      <c r="AE76" s="243"/>
      <c r="AF76" s="230"/>
      <c r="AG76" s="230"/>
    </row>
    <row r="77" spans="1:33" ht="20.100000000000001" customHeight="1" x14ac:dyDescent="0.2">
      <c r="C77" s="377" t="str">
        <f>J46</f>
        <v>T</v>
      </c>
      <c r="D77" s="378"/>
      <c r="E77" s="378"/>
      <c r="F77" s="379"/>
      <c r="G77" s="415" t="str">
        <f>C79</f>
        <v>栃木サッカークラブ　Ｕ－１２</v>
      </c>
      <c r="H77" s="416"/>
      <c r="I77" s="415" t="str">
        <f>C81</f>
        <v>Ｓ４　スペランツァ</v>
      </c>
      <c r="J77" s="416"/>
      <c r="K77" s="415" t="str">
        <f>C83</f>
        <v>富士見サッカースポーツ少年団</v>
      </c>
      <c r="L77" s="416"/>
      <c r="M77" s="373" t="s">
        <v>1</v>
      </c>
      <c r="N77" s="373" t="s">
        <v>2</v>
      </c>
      <c r="O77" s="373" t="s">
        <v>11</v>
      </c>
      <c r="P77" s="373" t="s">
        <v>3</v>
      </c>
      <c r="Q77" s="243"/>
      <c r="R77" s="389" t="str">
        <f>W46</f>
        <v>TT</v>
      </c>
      <c r="S77" s="390"/>
      <c r="T77" s="390"/>
      <c r="U77" s="391"/>
      <c r="V77" s="415" t="str">
        <f>R79</f>
        <v>ＹＵＺＵＨＡ　ＦＣ　ジュニア</v>
      </c>
      <c r="W77" s="416"/>
      <c r="X77" s="403" t="str">
        <f>R81</f>
        <v>ＦＣバジェルボ那須烏山</v>
      </c>
      <c r="Y77" s="404"/>
      <c r="Z77" s="403" t="str">
        <f>R83</f>
        <v>都賀クラブジュニア</v>
      </c>
      <c r="AA77" s="404"/>
      <c r="AB77" s="373" t="s">
        <v>1</v>
      </c>
      <c r="AC77" s="373" t="s">
        <v>2</v>
      </c>
      <c r="AD77" s="373" t="s">
        <v>11</v>
      </c>
      <c r="AE77" s="373" t="s">
        <v>3</v>
      </c>
      <c r="AF77" s="243"/>
      <c r="AG77" s="243"/>
    </row>
    <row r="78" spans="1:33" ht="20.100000000000001" customHeight="1" x14ac:dyDescent="0.2">
      <c r="C78" s="380"/>
      <c r="D78" s="381"/>
      <c r="E78" s="381"/>
      <c r="F78" s="382"/>
      <c r="G78" s="417"/>
      <c r="H78" s="418"/>
      <c r="I78" s="417"/>
      <c r="J78" s="418"/>
      <c r="K78" s="417"/>
      <c r="L78" s="418"/>
      <c r="M78" s="374"/>
      <c r="N78" s="374"/>
      <c r="O78" s="374"/>
      <c r="P78" s="374"/>
      <c r="Q78" s="243"/>
      <c r="R78" s="392"/>
      <c r="S78" s="393"/>
      <c r="T78" s="393"/>
      <c r="U78" s="394"/>
      <c r="V78" s="417"/>
      <c r="W78" s="418"/>
      <c r="X78" s="405"/>
      <c r="Y78" s="406"/>
      <c r="Z78" s="405"/>
      <c r="AA78" s="406"/>
      <c r="AB78" s="374"/>
      <c r="AC78" s="374"/>
      <c r="AD78" s="374"/>
      <c r="AE78" s="374"/>
      <c r="AF78" s="243"/>
      <c r="AG78" s="243"/>
    </row>
    <row r="79" spans="1:33" ht="20.100000000000001" customHeight="1" x14ac:dyDescent="0.2">
      <c r="C79" s="409" t="str">
        <f>F50</f>
        <v>栃木サッカークラブ　Ｕ－１２</v>
      </c>
      <c r="D79" s="410"/>
      <c r="E79" s="410"/>
      <c r="F79" s="411"/>
      <c r="G79" s="383"/>
      <c r="H79" s="384"/>
      <c r="I79" s="249">
        <f>N59</f>
        <v>0</v>
      </c>
      <c r="J79" s="249">
        <f>T59</f>
        <v>0</v>
      </c>
      <c r="K79" s="249">
        <f>N65</f>
        <v>5</v>
      </c>
      <c r="L79" s="249">
        <f>T65</f>
        <v>0</v>
      </c>
      <c r="M79" s="387">
        <f>COUNTIF(G80:L80,"○")*3+COUNTIF(G80:L80,"△")</f>
        <v>4</v>
      </c>
      <c r="N79" s="375">
        <f>O79-J79-L79</f>
        <v>5</v>
      </c>
      <c r="O79" s="375">
        <f>I79+K79</f>
        <v>5</v>
      </c>
      <c r="P79" s="375">
        <v>1</v>
      </c>
      <c r="Q79" s="244"/>
      <c r="R79" s="377" t="str">
        <f>S50</f>
        <v>ＹＵＺＵＨＡ　ＦＣ　ジュニア</v>
      </c>
      <c r="S79" s="378"/>
      <c r="T79" s="378"/>
      <c r="U79" s="379"/>
      <c r="V79" s="383"/>
      <c r="W79" s="384"/>
      <c r="X79" s="249">
        <f>N62</f>
        <v>0</v>
      </c>
      <c r="Y79" s="249">
        <f>T62</f>
        <v>5</v>
      </c>
      <c r="Z79" s="249">
        <f>N68</f>
        <v>0</v>
      </c>
      <c r="AA79" s="249">
        <f>T68</f>
        <v>8</v>
      </c>
      <c r="AB79" s="387">
        <f>COUNTIF(V80:AA80,"○")*3+COUNTIF(V80:AA80,"△")</f>
        <v>0</v>
      </c>
      <c r="AC79" s="375">
        <f>AD79-Y79-AA79</f>
        <v>-13</v>
      </c>
      <c r="AD79" s="375">
        <f>X79+Z79</f>
        <v>0</v>
      </c>
      <c r="AE79" s="375">
        <v>3</v>
      </c>
      <c r="AF79" s="243"/>
      <c r="AG79" s="243"/>
    </row>
    <row r="80" spans="1:33" ht="20.100000000000001" customHeight="1" x14ac:dyDescent="0.2">
      <c r="C80" s="412"/>
      <c r="D80" s="413"/>
      <c r="E80" s="413"/>
      <c r="F80" s="414"/>
      <c r="G80" s="385"/>
      <c r="H80" s="386"/>
      <c r="I80" s="407" t="str">
        <f>IF(I79&gt;J79,"○",IF(I79&lt;J79,"×",IF(I79=J79,"△")))</f>
        <v>△</v>
      </c>
      <c r="J80" s="408"/>
      <c r="K80" s="407" t="str">
        <f>IF(K79&gt;L79,"○",IF(K79&lt;L79,"×",IF(K79=L79,"△")))</f>
        <v>○</v>
      </c>
      <c r="L80" s="408"/>
      <c r="M80" s="388"/>
      <c r="N80" s="376"/>
      <c r="O80" s="376"/>
      <c r="P80" s="376"/>
      <c r="Q80" s="244"/>
      <c r="R80" s="380"/>
      <c r="S80" s="381"/>
      <c r="T80" s="381"/>
      <c r="U80" s="382"/>
      <c r="V80" s="385"/>
      <c r="W80" s="386"/>
      <c r="X80" s="407" t="str">
        <f>IF(X79&gt;Y79,"○",IF(X79&lt;Y79,"×",IF(X79=Y79,"△")))</f>
        <v>×</v>
      </c>
      <c r="Y80" s="408"/>
      <c r="Z80" s="407" t="str">
        <f t="shared" ref="Z80" si="2">IF(Z79&gt;AA79,"○",IF(Z79&lt;AA79,"×",IF(Z79=AA79,"△")))</f>
        <v>×</v>
      </c>
      <c r="AA80" s="408"/>
      <c r="AB80" s="388"/>
      <c r="AC80" s="376"/>
      <c r="AD80" s="376"/>
      <c r="AE80" s="376"/>
      <c r="AF80" s="243"/>
      <c r="AG80" s="243"/>
    </row>
    <row r="81" spans="3:33" ht="20.100000000000001" customHeight="1" x14ac:dyDescent="0.2">
      <c r="C81" s="377" t="str">
        <f>J50</f>
        <v>Ｓ４　スペランツァ</v>
      </c>
      <c r="D81" s="378"/>
      <c r="E81" s="378"/>
      <c r="F81" s="379"/>
      <c r="G81" s="249">
        <f>J79</f>
        <v>0</v>
      </c>
      <c r="H81" s="249">
        <f>I79</f>
        <v>0</v>
      </c>
      <c r="I81" s="383"/>
      <c r="J81" s="384"/>
      <c r="K81" s="249">
        <f>N71</f>
        <v>4</v>
      </c>
      <c r="L81" s="249">
        <f>T71</f>
        <v>0</v>
      </c>
      <c r="M81" s="387">
        <f>COUNTIF(G82:L82,"○")*3+COUNTIF(G82:L82,"△")</f>
        <v>4</v>
      </c>
      <c r="N81" s="375">
        <f>O81-H81-L81</f>
        <v>4</v>
      </c>
      <c r="O81" s="375">
        <f>G81+K81</f>
        <v>4</v>
      </c>
      <c r="P81" s="375">
        <v>2</v>
      </c>
      <c r="Q81" s="244"/>
      <c r="R81" s="409" t="str">
        <f>W50</f>
        <v>ＦＣバジェルボ那須烏山</v>
      </c>
      <c r="S81" s="410"/>
      <c r="T81" s="410"/>
      <c r="U81" s="411"/>
      <c r="V81" s="249">
        <f>Y79</f>
        <v>5</v>
      </c>
      <c r="W81" s="249">
        <f>X79</f>
        <v>0</v>
      </c>
      <c r="X81" s="383"/>
      <c r="Y81" s="384"/>
      <c r="Z81" s="249">
        <f>N74</f>
        <v>2</v>
      </c>
      <c r="AA81" s="249">
        <f>T74</f>
        <v>0</v>
      </c>
      <c r="AB81" s="387">
        <f>COUNTIF(V82:AA82,"○")*3+COUNTIF(V82:AA82,"△")</f>
        <v>6</v>
      </c>
      <c r="AC81" s="375">
        <f>AD81-W81-AA81</f>
        <v>7</v>
      </c>
      <c r="AD81" s="375">
        <f>V81+Z81</f>
        <v>7</v>
      </c>
      <c r="AE81" s="375">
        <v>1</v>
      </c>
      <c r="AF81" s="243"/>
      <c r="AG81" s="243"/>
    </row>
    <row r="82" spans="3:33" ht="20.100000000000001" customHeight="1" x14ac:dyDescent="0.2">
      <c r="C82" s="380"/>
      <c r="D82" s="381"/>
      <c r="E82" s="381"/>
      <c r="F82" s="382"/>
      <c r="G82" s="407" t="str">
        <f>IF(G81&gt;H81,"○",IF(G81&lt;H81,"×",IF(G81=H81,"△")))</f>
        <v>△</v>
      </c>
      <c r="H82" s="408"/>
      <c r="I82" s="385"/>
      <c r="J82" s="386"/>
      <c r="K82" s="407" t="str">
        <f>IF(K81&gt;L81,"○",IF(K81&lt;L81,"×",IF(K81=L81,"△")))</f>
        <v>○</v>
      </c>
      <c r="L82" s="408"/>
      <c r="M82" s="388"/>
      <c r="N82" s="376"/>
      <c r="O82" s="376"/>
      <c r="P82" s="376"/>
      <c r="Q82" s="244"/>
      <c r="R82" s="412"/>
      <c r="S82" s="413"/>
      <c r="T82" s="413"/>
      <c r="U82" s="414"/>
      <c r="V82" s="407" t="str">
        <f>IF(V81&gt;W81,"○",IF(V81&lt;W81,"×",IF(V81=W81,"△")))</f>
        <v>○</v>
      </c>
      <c r="W82" s="408"/>
      <c r="X82" s="385"/>
      <c r="Y82" s="386"/>
      <c r="Z82" s="407" t="str">
        <f t="shared" ref="Z82" si="3">IF(Z81&gt;AA81,"○",IF(Z81&lt;AA81,"×",IF(Z81=AA81,"△")))</f>
        <v>○</v>
      </c>
      <c r="AA82" s="408"/>
      <c r="AB82" s="388"/>
      <c r="AC82" s="376"/>
      <c r="AD82" s="376"/>
      <c r="AE82" s="376"/>
      <c r="AF82" s="243"/>
      <c r="AG82" s="243"/>
    </row>
    <row r="83" spans="3:33" ht="20.100000000000001" customHeight="1" x14ac:dyDescent="0.2">
      <c r="C83" s="377" t="str">
        <f>N50</f>
        <v>富士見サッカースポーツ少年団</v>
      </c>
      <c r="D83" s="378"/>
      <c r="E83" s="378"/>
      <c r="F83" s="379"/>
      <c r="G83" s="249">
        <f>L79</f>
        <v>0</v>
      </c>
      <c r="H83" s="249">
        <f>K79</f>
        <v>5</v>
      </c>
      <c r="I83" s="249">
        <f>L81</f>
        <v>0</v>
      </c>
      <c r="J83" s="249">
        <f>K81</f>
        <v>4</v>
      </c>
      <c r="K83" s="383"/>
      <c r="L83" s="384"/>
      <c r="M83" s="387">
        <f>COUNTIF(G84:L84,"○")*3+COUNTIF(G84:L84,"△")</f>
        <v>0</v>
      </c>
      <c r="N83" s="375">
        <f>O83-H83-J83</f>
        <v>-9</v>
      </c>
      <c r="O83" s="375">
        <f>G83+I83</f>
        <v>0</v>
      </c>
      <c r="P83" s="375">
        <v>3</v>
      </c>
      <c r="Q83" s="244"/>
      <c r="R83" s="377" t="str">
        <f>AA50</f>
        <v>都賀クラブジュニア</v>
      </c>
      <c r="S83" s="378"/>
      <c r="T83" s="378"/>
      <c r="U83" s="379"/>
      <c r="V83" s="249">
        <f>AA79</f>
        <v>8</v>
      </c>
      <c r="W83" s="249">
        <f>Z79</f>
        <v>0</v>
      </c>
      <c r="X83" s="249">
        <f>AA81</f>
        <v>0</v>
      </c>
      <c r="Y83" s="249">
        <f>Z81</f>
        <v>2</v>
      </c>
      <c r="Z83" s="383"/>
      <c r="AA83" s="384"/>
      <c r="AB83" s="387">
        <f>COUNTIF(V84:AA84,"○")*3+COUNTIF(V84:AA84,"△")</f>
        <v>3</v>
      </c>
      <c r="AC83" s="375">
        <f>AD83-W83-Y83</f>
        <v>6</v>
      </c>
      <c r="AD83" s="375">
        <f>V83+X83</f>
        <v>8</v>
      </c>
      <c r="AE83" s="375">
        <v>2</v>
      </c>
      <c r="AF83" s="243"/>
      <c r="AG83" s="243"/>
    </row>
    <row r="84" spans="3:33" ht="20.100000000000001" customHeight="1" x14ac:dyDescent="0.2">
      <c r="C84" s="380"/>
      <c r="D84" s="381"/>
      <c r="E84" s="381"/>
      <c r="F84" s="382"/>
      <c r="G84" s="407" t="str">
        <f>IF(G83&gt;H83,"○",IF(G83&lt;H83,"×",IF(G83=H83,"△")))</f>
        <v>×</v>
      </c>
      <c r="H84" s="408"/>
      <c r="I84" s="407" t="str">
        <f>IF(I83&gt;J83,"○",IF(I83&lt;J83,"×",IF(I83=J83,"△")))</f>
        <v>×</v>
      </c>
      <c r="J84" s="408"/>
      <c r="K84" s="385"/>
      <c r="L84" s="386"/>
      <c r="M84" s="388"/>
      <c r="N84" s="376"/>
      <c r="O84" s="376"/>
      <c r="P84" s="376"/>
      <c r="Q84" s="244"/>
      <c r="R84" s="380"/>
      <c r="S84" s="381"/>
      <c r="T84" s="381"/>
      <c r="U84" s="382"/>
      <c r="V84" s="407" t="str">
        <f>IF(V83&gt;W83,"○",IF(V83&lt;W83,"×",IF(V83=W83,"△")))</f>
        <v>○</v>
      </c>
      <c r="W84" s="408"/>
      <c r="X84" s="407" t="str">
        <f>IF(X83&gt;Y83,"○",IF(X83&lt;Y83,"×",IF(X83=Y83,"△")))</f>
        <v>×</v>
      </c>
      <c r="Y84" s="408"/>
      <c r="Z84" s="385"/>
      <c r="AA84" s="386"/>
      <c r="AB84" s="388"/>
      <c r="AC84" s="376"/>
      <c r="AD84" s="376"/>
      <c r="AE84" s="376"/>
      <c r="AF84" s="243"/>
      <c r="AG84" s="243"/>
    </row>
    <row r="85" spans="3:33" ht="20.100000000000001" customHeight="1" x14ac:dyDescent="0.2"/>
  </sheetData>
  <mergeCells count="340">
    <mergeCell ref="A1:L1"/>
    <mergeCell ref="N1:R1"/>
    <mergeCell ref="T1:W1"/>
    <mergeCell ref="X1:AG1"/>
    <mergeCell ref="J3:K3"/>
    <mergeCell ref="W3:X3"/>
    <mergeCell ref="G16:M17"/>
    <mergeCell ref="N16:N17"/>
    <mergeCell ref="O16:O17"/>
    <mergeCell ref="S16:S17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B19:AB20"/>
    <mergeCell ref="AC19:AC20"/>
    <mergeCell ref="AD19:AD20"/>
    <mergeCell ref="AE19:AE20"/>
    <mergeCell ref="AF19:AF20"/>
    <mergeCell ref="AG19:AG20"/>
    <mergeCell ref="AF16:AF17"/>
    <mergeCell ref="AG16:AG17"/>
    <mergeCell ref="AB16:AB17"/>
    <mergeCell ref="AC16:AC17"/>
    <mergeCell ref="AD16:AD17"/>
    <mergeCell ref="AE16:AE17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B16:B17"/>
    <mergeCell ref="C16:E17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G22:M23"/>
    <mergeCell ref="N22:N23"/>
    <mergeCell ref="O22:O23"/>
    <mergeCell ref="S22:S23"/>
    <mergeCell ref="G28:M29"/>
    <mergeCell ref="N28:N29"/>
    <mergeCell ref="O28:O29"/>
    <mergeCell ref="S28:S29"/>
    <mergeCell ref="AB25:AB26"/>
    <mergeCell ref="AC25:AC26"/>
    <mergeCell ref="AD25:AD26"/>
    <mergeCell ref="AE25:AE26"/>
    <mergeCell ref="AF25:AF26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AB28:AB29"/>
    <mergeCell ref="AC28:AC29"/>
    <mergeCell ref="AD28:AD29"/>
    <mergeCell ref="AE28:AE29"/>
    <mergeCell ref="B28:B29"/>
    <mergeCell ref="C28:E2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M40:M41"/>
    <mergeCell ref="N40:N41"/>
    <mergeCell ref="O40:O41"/>
    <mergeCell ref="P40:P41"/>
    <mergeCell ref="R38:U39"/>
    <mergeCell ref="X38:Y39"/>
    <mergeCell ref="J46:K46"/>
    <mergeCell ref="W46:X46"/>
    <mergeCell ref="AB38:AB39"/>
    <mergeCell ref="B49:C49"/>
    <mergeCell ref="F49:G49"/>
    <mergeCell ref="J49:K49"/>
    <mergeCell ref="N49:O49"/>
    <mergeCell ref="S49:T49"/>
    <mergeCell ref="W49:X49"/>
    <mergeCell ref="G41:H41"/>
    <mergeCell ref="I41:J41"/>
    <mergeCell ref="V41:W41"/>
    <mergeCell ref="X41:Y41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A49:AB49"/>
    <mergeCell ref="AE49:AF49"/>
    <mergeCell ref="C40:F41"/>
    <mergeCell ref="K40:L41"/>
    <mergeCell ref="B50:C57"/>
    <mergeCell ref="F50:G57"/>
    <mergeCell ref="J50:K57"/>
    <mergeCell ref="N50:O57"/>
    <mergeCell ref="S50:T57"/>
    <mergeCell ref="W50:X57"/>
    <mergeCell ref="AA50:AB57"/>
    <mergeCell ref="AE50:AF57"/>
    <mergeCell ref="AG62:AG63"/>
    <mergeCell ref="AF59:AF60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T59:T60"/>
    <mergeCell ref="U59:AA60"/>
    <mergeCell ref="AB59:AB60"/>
    <mergeCell ref="AC59:AC60"/>
    <mergeCell ref="AD59:AD60"/>
    <mergeCell ref="AE59:AE60"/>
    <mergeCell ref="B59:B60"/>
    <mergeCell ref="C59:E60"/>
    <mergeCell ref="G59:M60"/>
    <mergeCell ref="N59:N60"/>
    <mergeCell ref="O59:O60"/>
    <mergeCell ref="S59:S60"/>
    <mergeCell ref="G65:M66"/>
    <mergeCell ref="N65:N66"/>
    <mergeCell ref="O65:O66"/>
    <mergeCell ref="S65:S66"/>
    <mergeCell ref="AB62:AB63"/>
    <mergeCell ref="AC62:AC63"/>
    <mergeCell ref="AD62:AD63"/>
    <mergeCell ref="AE62:AE63"/>
    <mergeCell ref="AF62:AF63"/>
    <mergeCell ref="AB68:AB69"/>
    <mergeCell ref="AC68:AC69"/>
    <mergeCell ref="AD68:AD69"/>
    <mergeCell ref="AE68:AE69"/>
    <mergeCell ref="AF68:AF69"/>
    <mergeCell ref="AG68:AG69"/>
    <mergeCell ref="AF65:AF66"/>
    <mergeCell ref="AG65:AG66"/>
    <mergeCell ref="AB65:AB66"/>
    <mergeCell ref="AC65:AC66"/>
    <mergeCell ref="AD65:AD66"/>
    <mergeCell ref="AE65:AE66"/>
    <mergeCell ref="B68:B69"/>
    <mergeCell ref="C68:E69"/>
    <mergeCell ref="G68:M69"/>
    <mergeCell ref="N68:N69"/>
    <mergeCell ref="O68:O69"/>
    <mergeCell ref="S68:S69"/>
    <mergeCell ref="T68:T69"/>
    <mergeCell ref="U68:AA69"/>
    <mergeCell ref="T65:T66"/>
    <mergeCell ref="U65:AA66"/>
    <mergeCell ref="B65:B66"/>
    <mergeCell ref="C65:E66"/>
    <mergeCell ref="B74:B75"/>
    <mergeCell ref="C74:E75"/>
    <mergeCell ref="G74:M75"/>
    <mergeCell ref="N74:N75"/>
    <mergeCell ref="O74:O75"/>
    <mergeCell ref="S74:S75"/>
    <mergeCell ref="T74:T75"/>
    <mergeCell ref="U74:AA75"/>
    <mergeCell ref="T71:T72"/>
    <mergeCell ref="U71:AA72"/>
    <mergeCell ref="B71:B72"/>
    <mergeCell ref="C71:E72"/>
    <mergeCell ref="G71:M72"/>
    <mergeCell ref="N71:N72"/>
    <mergeCell ref="O71:O72"/>
    <mergeCell ref="S71:S72"/>
    <mergeCell ref="N77:N78"/>
    <mergeCell ref="AB74:AB75"/>
    <mergeCell ref="AC74:AC75"/>
    <mergeCell ref="AD74:AD75"/>
    <mergeCell ref="AE74:AE75"/>
    <mergeCell ref="AF74:AF75"/>
    <mergeCell ref="AG74:AG75"/>
    <mergeCell ref="AF71:AF72"/>
    <mergeCell ref="AG71:AG72"/>
    <mergeCell ref="AB71:AB72"/>
    <mergeCell ref="AC71:AC72"/>
    <mergeCell ref="AD71:AD72"/>
    <mergeCell ref="AE71:AE72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G85"/>
  <sheetViews>
    <sheetView view="pageBreakPreview" zoomScaleNormal="100" zoomScaleSheetLayoutView="100" workbookViewId="0">
      <selection sqref="A1:L1"/>
    </sheetView>
  </sheetViews>
  <sheetFormatPr defaultRowHeight="13.2" x14ac:dyDescent="0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21.9" customHeight="1" x14ac:dyDescent="0.2">
      <c r="A1" s="360" t="str">
        <f>U12選手権組合せ!I2</f>
        <v>■第1日　2月5日  一次リーグ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N1" s="361" t="s">
        <v>174</v>
      </c>
      <c r="O1" s="361"/>
      <c r="P1" s="361"/>
      <c r="Q1" s="361"/>
      <c r="R1" s="361"/>
      <c r="T1" s="353" t="s">
        <v>177</v>
      </c>
      <c r="U1" s="353"/>
      <c r="V1" s="353"/>
      <c r="W1" s="353"/>
      <c r="X1" s="354" t="str">
        <f>U12選手権組合せ!AN51</f>
        <v>鬼怒自然公園サッカー場AA</v>
      </c>
      <c r="Y1" s="354"/>
      <c r="Z1" s="354"/>
      <c r="AA1" s="354"/>
      <c r="AB1" s="354"/>
      <c r="AC1" s="354"/>
      <c r="AD1" s="354"/>
      <c r="AE1" s="354"/>
      <c r="AF1" s="354"/>
      <c r="AG1" s="354"/>
    </row>
    <row r="2" spans="1:33" ht="20.100000000000001" customHeight="1" x14ac:dyDescent="0.2">
      <c r="A2" s="112"/>
      <c r="B2" s="112"/>
      <c r="C2" s="112"/>
      <c r="D2" s="112"/>
      <c r="E2" s="112"/>
      <c r="F2" s="112"/>
      <c r="G2" s="112"/>
      <c r="H2" s="14"/>
      <c r="I2" s="110"/>
      <c r="J2" s="110"/>
      <c r="K2" s="110"/>
      <c r="L2" s="110"/>
      <c r="N2" s="110"/>
      <c r="O2" s="110"/>
      <c r="P2" s="110"/>
      <c r="Q2" s="110"/>
      <c r="R2" s="110"/>
      <c r="T2" s="94"/>
      <c r="U2" s="94"/>
      <c r="V2" s="94"/>
      <c r="W2" s="94"/>
      <c r="X2" s="111"/>
      <c r="Y2" s="111"/>
      <c r="AA2" s="20"/>
      <c r="AB2" s="104"/>
      <c r="AC2" s="104"/>
      <c r="AD2" s="104"/>
      <c r="AE2" s="104"/>
      <c r="AF2" s="104"/>
      <c r="AG2" s="104"/>
    </row>
    <row r="3" spans="1:33" ht="20.100000000000001" customHeight="1" x14ac:dyDescent="0.2">
      <c r="F3" s="27"/>
      <c r="J3" s="358" t="s">
        <v>175</v>
      </c>
      <c r="K3" s="358"/>
      <c r="W3" s="358" t="s">
        <v>176</v>
      </c>
      <c r="X3" s="358"/>
      <c r="Z3" s="20"/>
      <c r="AA3" s="20"/>
      <c r="AB3" s="104"/>
      <c r="AC3" s="104"/>
      <c r="AD3" s="104"/>
      <c r="AE3" s="104"/>
      <c r="AF3" s="104"/>
      <c r="AG3" s="104"/>
    </row>
    <row r="4" spans="1:33" ht="20.100000000000001" customHeight="1" thickBot="1" x14ac:dyDescent="0.25">
      <c r="G4" s="2"/>
      <c r="H4" s="2"/>
      <c r="I4" s="2"/>
      <c r="J4" s="247"/>
      <c r="K4" s="245"/>
      <c r="L4" s="2"/>
      <c r="M4" s="2"/>
      <c r="N4" s="2"/>
      <c r="O4" s="246"/>
      <c r="P4" s="246"/>
      <c r="Q4" s="246"/>
      <c r="R4" s="246"/>
      <c r="S4" s="246"/>
      <c r="T4" s="246"/>
      <c r="U4" s="246"/>
      <c r="V4" s="246"/>
      <c r="W4" s="270"/>
      <c r="X4" s="19"/>
      <c r="Y4" s="2"/>
      <c r="Z4" s="20"/>
      <c r="AA4" s="20"/>
      <c r="AB4" s="104"/>
      <c r="AC4" s="104"/>
      <c r="AD4" s="104"/>
      <c r="AE4" s="104"/>
      <c r="AF4" s="104"/>
      <c r="AG4" s="104"/>
    </row>
    <row r="5" spans="1:33" ht="20.100000000000001" customHeight="1" thickTop="1" x14ac:dyDescent="0.2">
      <c r="F5" s="4"/>
      <c r="H5" s="5"/>
      <c r="J5" s="267"/>
      <c r="K5" s="5"/>
      <c r="N5" s="4"/>
      <c r="S5" s="246"/>
      <c r="T5" s="268"/>
      <c r="U5" s="265"/>
      <c r="V5" s="265"/>
      <c r="W5" s="269"/>
      <c r="Y5" s="5"/>
      <c r="Z5" s="5"/>
      <c r="AA5" s="6"/>
      <c r="AB5" s="17"/>
    </row>
    <row r="6" spans="1:33" ht="20.100000000000001" customHeight="1" x14ac:dyDescent="0.2">
      <c r="B6" s="359"/>
      <c r="C6" s="359"/>
      <c r="D6" s="7"/>
      <c r="E6" s="7"/>
      <c r="F6" s="344">
        <v>1</v>
      </c>
      <c r="G6" s="344"/>
      <c r="H6" s="11"/>
      <c r="I6" s="11"/>
      <c r="J6" s="344">
        <v>2</v>
      </c>
      <c r="K6" s="344"/>
      <c r="L6" s="11"/>
      <c r="M6" s="11"/>
      <c r="N6" s="344">
        <v>3</v>
      </c>
      <c r="O6" s="344"/>
      <c r="P6" s="26"/>
      <c r="Q6" s="11"/>
      <c r="R6" s="11"/>
      <c r="S6" s="344">
        <v>4</v>
      </c>
      <c r="T6" s="344"/>
      <c r="U6" s="11"/>
      <c r="V6" s="11"/>
      <c r="W6" s="344">
        <v>5</v>
      </c>
      <c r="X6" s="344"/>
      <c r="Y6" s="11"/>
      <c r="Z6" s="11"/>
      <c r="AA6" s="344">
        <v>6</v>
      </c>
      <c r="AB6" s="344"/>
      <c r="AC6" s="7"/>
      <c r="AD6" s="7"/>
      <c r="AE6" s="362"/>
      <c r="AF6" s="363"/>
    </row>
    <row r="7" spans="1:33" ht="20.100000000000001" customHeight="1" x14ac:dyDescent="0.2">
      <c r="B7" s="356"/>
      <c r="C7" s="356"/>
      <c r="D7" s="8"/>
      <c r="E7" s="8"/>
      <c r="F7" s="421" t="str">
        <f>U12選手権組合せ!AL56</f>
        <v>那須野ヶ原ＦＣボンジボーラ　セカンド</v>
      </c>
      <c r="G7" s="421"/>
      <c r="H7" s="8"/>
      <c r="I7" s="8"/>
      <c r="J7" s="357" t="str">
        <f>U12選手権組合せ!AL55</f>
        <v>坂西ジュニオール</v>
      </c>
      <c r="K7" s="357"/>
      <c r="L7" s="8"/>
      <c r="M7" s="8"/>
      <c r="N7" s="421" t="str">
        <f>U12選手権組合せ!AL54</f>
        <v>みはらサッカークラブジュニア</v>
      </c>
      <c r="O7" s="421"/>
      <c r="P7" s="9"/>
      <c r="Q7" s="8"/>
      <c r="R7" s="8"/>
      <c r="S7" s="357" t="str">
        <f>U12選手権組合せ!AL53</f>
        <v>ＦＣ　ＳＦｉＤＡ</v>
      </c>
      <c r="T7" s="357"/>
      <c r="U7" s="8"/>
      <c r="V7" s="8"/>
      <c r="W7" s="349" t="str">
        <f>U12選手権組合せ!AL52</f>
        <v>久下田ＦＣ</v>
      </c>
      <c r="X7" s="349"/>
      <c r="Y7" s="8"/>
      <c r="Z7" s="8"/>
      <c r="AA7" s="439" t="str">
        <f>U12選手権組合せ!AL51</f>
        <v>おおぞらＳＣオーシャン</v>
      </c>
      <c r="AB7" s="439"/>
      <c r="AC7" s="8"/>
      <c r="AD7" s="8"/>
      <c r="AE7" s="365"/>
      <c r="AF7" s="366"/>
    </row>
    <row r="8" spans="1:33" ht="20.100000000000001" customHeight="1" x14ac:dyDescent="0.2">
      <c r="B8" s="356"/>
      <c r="C8" s="356"/>
      <c r="D8" s="8"/>
      <c r="E8" s="8"/>
      <c r="F8" s="421"/>
      <c r="G8" s="421"/>
      <c r="H8" s="8"/>
      <c r="I8" s="8"/>
      <c r="J8" s="357"/>
      <c r="K8" s="357"/>
      <c r="L8" s="8"/>
      <c r="M8" s="8"/>
      <c r="N8" s="421"/>
      <c r="O8" s="421"/>
      <c r="P8" s="9"/>
      <c r="Q8" s="8"/>
      <c r="R8" s="8"/>
      <c r="S8" s="357"/>
      <c r="T8" s="357"/>
      <c r="U8" s="8"/>
      <c r="V8" s="8"/>
      <c r="W8" s="349"/>
      <c r="X8" s="349"/>
      <c r="Y8" s="8"/>
      <c r="Z8" s="8"/>
      <c r="AA8" s="439"/>
      <c r="AB8" s="439"/>
      <c r="AC8" s="8"/>
      <c r="AD8" s="8"/>
      <c r="AE8" s="365"/>
      <c r="AF8" s="366"/>
    </row>
    <row r="9" spans="1:33" ht="20.100000000000001" customHeight="1" x14ac:dyDescent="0.2">
      <c r="B9" s="356"/>
      <c r="C9" s="356"/>
      <c r="D9" s="8"/>
      <c r="E9" s="8"/>
      <c r="F9" s="421"/>
      <c r="G9" s="421"/>
      <c r="H9" s="8"/>
      <c r="I9" s="8"/>
      <c r="J9" s="357"/>
      <c r="K9" s="357"/>
      <c r="L9" s="8"/>
      <c r="M9" s="8"/>
      <c r="N9" s="421"/>
      <c r="O9" s="421"/>
      <c r="P9" s="9"/>
      <c r="Q9" s="8"/>
      <c r="R9" s="8"/>
      <c r="S9" s="357"/>
      <c r="T9" s="357"/>
      <c r="U9" s="8"/>
      <c r="V9" s="8"/>
      <c r="W9" s="349"/>
      <c r="X9" s="349"/>
      <c r="Y9" s="8"/>
      <c r="Z9" s="8"/>
      <c r="AA9" s="439"/>
      <c r="AB9" s="439"/>
      <c r="AC9" s="8"/>
      <c r="AD9" s="8"/>
      <c r="AE9" s="365"/>
      <c r="AF9" s="366"/>
    </row>
    <row r="10" spans="1:33" ht="20.100000000000001" customHeight="1" x14ac:dyDescent="0.2">
      <c r="B10" s="356"/>
      <c r="C10" s="356"/>
      <c r="D10" s="8"/>
      <c r="E10" s="8"/>
      <c r="F10" s="421"/>
      <c r="G10" s="421"/>
      <c r="H10" s="8"/>
      <c r="I10" s="8"/>
      <c r="J10" s="357"/>
      <c r="K10" s="357"/>
      <c r="L10" s="8"/>
      <c r="M10" s="8"/>
      <c r="N10" s="421"/>
      <c r="O10" s="421"/>
      <c r="P10" s="9"/>
      <c r="Q10" s="8"/>
      <c r="R10" s="8"/>
      <c r="S10" s="357"/>
      <c r="T10" s="357"/>
      <c r="U10" s="8"/>
      <c r="V10" s="8"/>
      <c r="W10" s="349"/>
      <c r="X10" s="349"/>
      <c r="Y10" s="8"/>
      <c r="Z10" s="8"/>
      <c r="AA10" s="439"/>
      <c r="AB10" s="439"/>
      <c r="AC10" s="8"/>
      <c r="AD10" s="8"/>
      <c r="AE10" s="365"/>
      <c r="AF10" s="366"/>
    </row>
    <row r="11" spans="1:33" ht="20.100000000000001" customHeight="1" x14ac:dyDescent="0.2">
      <c r="B11" s="356"/>
      <c r="C11" s="356"/>
      <c r="D11" s="8"/>
      <c r="E11" s="8"/>
      <c r="F11" s="421"/>
      <c r="G11" s="421"/>
      <c r="H11" s="8"/>
      <c r="I11" s="8"/>
      <c r="J11" s="357"/>
      <c r="K11" s="357"/>
      <c r="L11" s="8"/>
      <c r="M11" s="8"/>
      <c r="N11" s="421"/>
      <c r="O11" s="421"/>
      <c r="P11" s="9"/>
      <c r="Q11" s="8"/>
      <c r="R11" s="8"/>
      <c r="S11" s="357"/>
      <c r="T11" s="357"/>
      <c r="U11" s="8"/>
      <c r="V11" s="8"/>
      <c r="W11" s="349"/>
      <c r="X11" s="349"/>
      <c r="Y11" s="8"/>
      <c r="Z11" s="8"/>
      <c r="AA11" s="439"/>
      <c r="AB11" s="439"/>
      <c r="AC11" s="8"/>
      <c r="AD11" s="8"/>
      <c r="AE11" s="365"/>
      <c r="AF11" s="366"/>
    </row>
    <row r="12" spans="1:33" ht="20.100000000000001" customHeight="1" x14ac:dyDescent="0.2">
      <c r="B12" s="356"/>
      <c r="C12" s="356"/>
      <c r="D12" s="8"/>
      <c r="E12" s="8"/>
      <c r="F12" s="421"/>
      <c r="G12" s="421"/>
      <c r="H12" s="8"/>
      <c r="I12" s="8"/>
      <c r="J12" s="357"/>
      <c r="K12" s="357"/>
      <c r="L12" s="8"/>
      <c r="M12" s="8"/>
      <c r="N12" s="421"/>
      <c r="O12" s="421"/>
      <c r="P12" s="9"/>
      <c r="Q12" s="8"/>
      <c r="R12" s="8"/>
      <c r="S12" s="357"/>
      <c r="T12" s="357"/>
      <c r="U12" s="8"/>
      <c r="V12" s="8"/>
      <c r="W12" s="349"/>
      <c r="X12" s="349"/>
      <c r="Y12" s="8"/>
      <c r="Z12" s="8"/>
      <c r="AA12" s="439"/>
      <c r="AB12" s="439"/>
      <c r="AC12" s="8"/>
      <c r="AD12" s="8"/>
      <c r="AE12" s="365"/>
      <c r="AF12" s="366"/>
    </row>
    <row r="13" spans="1:33" ht="20.100000000000001" customHeight="1" x14ac:dyDescent="0.2">
      <c r="B13" s="356"/>
      <c r="C13" s="356"/>
      <c r="D13" s="9"/>
      <c r="E13" s="9"/>
      <c r="F13" s="421"/>
      <c r="G13" s="421"/>
      <c r="H13" s="9"/>
      <c r="I13" s="9"/>
      <c r="J13" s="357"/>
      <c r="K13" s="357"/>
      <c r="L13" s="9"/>
      <c r="M13" s="9"/>
      <c r="N13" s="421"/>
      <c r="O13" s="421"/>
      <c r="P13" s="9"/>
      <c r="Q13" s="9"/>
      <c r="R13" s="9"/>
      <c r="S13" s="357"/>
      <c r="T13" s="357"/>
      <c r="U13" s="9"/>
      <c r="V13" s="9"/>
      <c r="W13" s="349"/>
      <c r="X13" s="349"/>
      <c r="Y13" s="9"/>
      <c r="Z13" s="9"/>
      <c r="AA13" s="439"/>
      <c r="AB13" s="439"/>
      <c r="AC13" s="9"/>
      <c r="AD13" s="9"/>
      <c r="AE13" s="365"/>
      <c r="AF13" s="366"/>
    </row>
    <row r="14" spans="1:33" ht="20.100000000000001" customHeight="1" x14ac:dyDescent="0.2">
      <c r="B14" s="356"/>
      <c r="C14" s="356"/>
      <c r="D14" s="9"/>
      <c r="E14" s="9"/>
      <c r="F14" s="421"/>
      <c r="G14" s="421"/>
      <c r="H14" s="9"/>
      <c r="I14" s="9"/>
      <c r="J14" s="357"/>
      <c r="K14" s="357"/>
      <c r="L14" s="9"/>
      <c r="M14" s="9"/>
      <c r="N14" s="421"/>
      <c r="O14" s="421"/>
      <c r="P14" s="9"/>
      <c r="Q14" s="9"/>
      <c r="R14" s="9"/>
      <c r="S14" s="357"/>
      <c r="T14" s="357"/>
      <c r="U14" s="9"/>
      <c r="V14" s="9"/>
      <c r="W14" s="349"/>
      <c r="X14" s="349"/>
      <c r="Y14" s="9"/>
      <c r="Z14" s="9"/>
      <c r="AA14" s="439"/>
      <c r="AB14" s="439"/>
      <c r="AC14" s="9"/>
      <c r="AD14" s="9"/>
      <c r="AE14" s="365"/>
      <c r="AF14" s="366"/>
    </row>
    <row r="15" spans="1:33" ht="20.100000000000001" customHeight="1" x14ac:dyDescent="0.2">
      <c r="C15" s="93"/>
      <c r="D15" s="93"/>
      <c r="G15" s="93"/>
      <c r="H15" s="93"/>
      <c r="K15" s="93"/>
      <c r="L15" s="93"/>
      <c r="O15" s="93"/>
      <c r="P15" s="93"/>
      <c r="T15" s="93"/>
      <c r="U15" s="93"/>
      <c r="X15" s="93"/>
      <c r="Y15" s="93"/>
      <c r="AB15" s="114" t="s">
        <v>95</v>
      </c>
      <c r="AC15" s="18" t="s">
        <v>14</v>
      </c>
      <c r="AD15" s="18" t="s">
        <v>15</v>
      </c>
      <c r="AE15" s="18" t="s">
        <v>15</v>
      </c>
      <c r="AF15" s="18" t="s">
        <v>13</v>
      </c>
      <c r="AG15" s="107" t="s">
        <v>96</v>
      </c>
    </row>
    <row r="16" spans="1:33" ht="20.100000000000001" customHeight="1" x14ac:dyDescent="0.2">
      <c r="A16" s="7"/>
      <c r="B16" s="341" t="s">
        <v>4</v>
      </c>
      <c r="C16" s="368">
        <v>0.39583333333333331</v>
      </c>
      <c r="D16" s="368"/>
      <c r="E16" s="368"/>
      <c r="G16" s="369" t="str">
        <f>F7</f>
        <v>那須野ヶ原ＦＣボンジボーラ　セカンド</v>
      </c>
      <c r="H16" s="369"/>
      <c r="I16" s="369"/>
      <c r="J16" s="369"/>
      <c r="K16" s="369"/>
      <c r="L16" s="369"/>
      <c r="M16" s="369"/>
      <c r="N16" s="370">
        <f>P16+P17</f>
        <v>1</v>
      </c>
      <c r="O16" s="371" t="s">
        <v>9</v>
      </c>
      <c r="P16" s="234">
        <v>0</v>
      </c>
      <c r="Q16" s="236" t="s">
        <v>26</v>
      </c>
      <c r="R16" s="234">
        <v>1</v>
      </c>
      <c r="S16" s="371" t="s">
        <v>10</v>
      </c>
      <c r="T16" s="370">
        <f>R16+R17</f>
        <v>2</v>
      </c>
      <c r="U16" s="372" t="str">
        <f>J7</f>
        <v>坂西ジュニオール</v>
      </c>
      <c r="V16" s="372"/>
      <c r="W16" s="372"/>
      <c r="X16" s="372"/>
      <c r="Y16" s="372"/>
      <c r="Z16" s="372"/>
      <c r="AA16" s="372"/>
      <c r="AB16" s="347" t="s">
        <v>95</v>
      </c>
      <c r="AC16" s="367" t="s">
        <v>89</v>
      </c>
      <c r="AD16" s="367" t="s">
        <v>90</v>
      </c>
      <c r="AE16" s="367" t="s">
        <v>91</v>
      </c>
      <c r="AF16" s="367">
        <v>6</v>
      </c>
      <c r="AG16" s="340" t="s">
        <v>96</v>
      </c>
    </row>
    <row r="17" spans="1:33" ht="20.100000000000001" customHeight="1" x14ac:dyDescent="0.2">
      <c r="A17" s="7"/>
      <c r="B17" s="341"/>
      <c r="C17" s="368"/>
      <c r="D17" s="368"/>
      <c r="E17" s="368"/>
      <c r="G17" s="369"/>
      <c r="H17" s="369"/>
      <c r="I17" s="369"/>
      <c r="J17" s="369"/>
      <c r="K17" s="369"/>
      <c r="L17" s="369"/>
      <c r="M17" s="369"/>
      <c r="N17" s="370"/>
      <c r="O17" s="371"/>
      <c r="P17" s="234">
        <v>1</v>
      </c>
      <c r="Q17" s="236" t="s">
        <v>26</v>
      </c>
      <c r="R17" s="234">
        <v>1</v>
      </c>
      <c r="S17" s="371"/>
      <c r="T17" s="370"/>
      <c r="U17" s="372"/>
      <c r="V17" s="372"/>
      <c r="W17" s="372"/>
      <c r="X17" s="372"/>
      <c r="Y17" s="372"/>
      <c r="Z17" s="372"/>
      <c r="AA17" s="372"/>
      <c r="AB17" s="347"/>
      <c r="AC17" s="367"/>
      <c r="AD17" s="367"/>
      <c r="AE17" s="367"/>
      <c r="AF17" s="367"/>
      <c r="AG17" s="340"/>
    </row>
    <row r="18" spans="1:33" ht="20.100000000000001" customHeight="1" x14ac:dyDescent="0.2">
      <c r="C18" s="16"/>
      <c r="D18" s="16"/>
      <c r="E18" s="15"/>
      <c r="G18" s="32"/>
      <c r="H18" s="32"/>
      <c r="I18" s="10"/>
      <c r="J18" s="10"/>
      <c r="K18" s="32"/>
      <c r="L18" s="32"/>
      <c r="M18" s="10"/>
      <c r="N18" s="248"/>
      <c r="O18" s="234"/>
      <c r="P18" s="234"/>
      <c r="Q18" s="248"/>
      <c r="R18" s="248"/>
      <c r="S18" s="248"/>
      <c r="T18" s="234"/>
      <c r="U18" s="32"/>
      <c r="V18" s="10"/>
      <c r="W18" s="10"/>
      <c r="X18" s="32"/>
      <c r="Y18" s="32"/>
      <c r="Z18" s="10"/>
      <c r="AA18" s="10"/>
      <c r="AB18" s="105"/>
      <c r="AC18" s="24"/>
      <c r="AD18" s="24"/>
      <c r="AE18" s="25"/>
      <c r="AF18" s="25"/>
      <c r="AG18" s="97"/>
    </row>
    <row r="19" spans="1:33" ht="20.100000000000001" customHeight="1" x14ac:dyDescent="0.2">
      <c r="A19" s="7"/>
      <c r="B19" s="341" t="s">
        <v>5</v>
      </c>
      <c r="C19" s="368">
        <v>0.4236111111111111</v>
      </c>
      <c r="D19" s="368"/>
      <c r="E19" s="368"/>
      <c r="G19" s="372" t="str">
        <f>S7</f>
        <v>ＦＣ　ＳＦｉＤＡ</v>
      </c>
      <c r="H19" s="372"/>
      <c r="I19" s="372"/>
      <c r="J19" s="372"/>
      <c r="K19" s="372"/>
      <c r="L19" s="372"/>
      <c r="M19" s="372"/>
      <c r="N19" s="370">
        <f>P19+P20</f>
        <v>2</v>
      </c>
      <c r="O19" s="371" t="s">
        <v>9</v>
      </c>
      <c r="P19" s="234">
        <v>1</v>
      </c>
      <c r="Q19" s="236" t="s">
        <v>26</v>
      </c>
      <c r="R19" s="234">
        <v>0</v>
      </c>
      <c r="S19" s="371" t="s">
        <v>10</v>
      </c>
      <c r="T19" s="370">
        <f>R19+R20</f>
        <v>0</v>
      </c>
      <c r="U19" s="369" t="str">
        <f>W7</f>
        <v>久下田ＦＣ</v>
      </c>
      <c r="V19" s="369"/>
      <c r="W19" s="369"/>
      <c r="X19" s="369"/>
      <c r="Y19" s="369"/>
      <c r="Z19" s="369"/>
      <c r="AA19" s="369"/>
      <c r="AB19" s="347" t="s">
        <v>95</v>
      </c>
      <c r="AC19" s="367" t="s">
        <v>92</v>
      </c>
      <c r="AD19" s="367" t="s">
        <v>93</v>
      </c>
      <c r="AE19" s="367" t="s">
        <v>94</v>
      </c>
      <c r="AF19" s="367">
        <v>3</v>
      </c>
      <c r="AG19" s="340" t="s">
        <v>96</v>
      </c>
    </row>
    <row r="20" spans="1:33" ht="20.100000000000001" customHeight="1" x14ac:dyDescent="0.2">
      <c r="A20" s="7"/>
      <c r="B20" s="341"/>
      <c r="C20" s="368"/>
      <c r="D20" s="368"/>
      <c r="E20" s="368"/>
      <c r="G20" s="372"/>
      <c r="H20" s="372"/>
      <c r="I20" s="372"/>
      <c r="J20" s="372"/>
      <c r="K20" s="372"/>
      <c r="L20" s="372"/>
      <c r="M20" s="372"/>
      <c r="N20" s="370"/>
      <c r="O20" s="371"/>
      <c r="P20" s="234">
        <v>1</v>
      </c>
      <c r="Q20" s="236" t="s">
        <v>26</v>
      </c>
      <c r="R20" s="234">
        <v>0</v>
      </c>
      <c r="S20" s="371"/>
      <c r="T20" s="370"/>
      <c r="U20" s="369"/>
      <c r="V20" s="369"/>
      <c r="W20" s="369"/>
      <c r="X20" s="369"/>
      <c r="Y20" s="369"/>
      <c r="Z20" s="369"/>
      <c r="AA20" s="369"/>
      <c r="AB20" s="347"/>
      <c r="AC20" s="367"/>
      <c r="AD20" s="367"/>
      <c r="AE20" s="367"/>
      <c r="AF20" s="367"/>
      <c r="AG20" s="340"/>
    </row>
    <row r="21" spans="1:33" ht="20.100000000000001" customHeight="1" x14ac:dyDescent="0.2">
      <c r="A21" s="7"/>
      <c r="C21" s="16"/>
      <c r="D21" s="16"/>
      <c r="E21" s="15"/>
      <c r="G21" s="32"/>
      <c r="H21" s="32"/>
      <c r="I21" s="10"/>
      <c r="J21" s="10"/>
      <c r="K21" s="32"/>
      <c r="L21" s="32"/>
      <c r="M21" s="10"/>
      <c r="N21" s="248"/>
      <c r="O21" s="234"/>
      <c r="P21" s="234"/>
      <c r="Q21" s="248"/>
      <c r="R21" s="248"/>
      <c r="S21" s="248"/>
      <c r="T21" s="234"/>
      <c r="U21" s="32"/>
      <c r="V21" s="10"/>
      <c r="W21" s="10"/>
      <c r="X21" s="32"/>
      <c r="Y21" s="32"/>
      <c r="Z21" s="10"/>
      <c r="AA21" s="10"/>
      <c r="AB21" s="105"/>
      <c r="AC21" s="24"/>
      <c r="AD21" s="24"/>
      <c r="AE21" s="25"/>
      <c r="AF21" s="25"/>
      <c r="AG21" s="97"/>
    </row>
    <row r="22" spans="1:33" ht="20.100000000000001" customHeight="1" x14ac:dyDescent="0.2">
      <c r="A22" s="7"/>
      <c r="B22" s="341" t="s">
        <v>6</v>
      </c>
      <c r="C22" s="368">
        <v>0.4513888888888889</v>
      </c>
      <c r="D22" s="368"/>
      <c r="E22" s="368"/>
      <c r="G22" s="369" t="str">
        <f>F7</f>
        <v>那須野ヶ原ＦＣボンジボーラ　セカンド</v>
      </c>
      <c r="H22" s="369"/>
      <c r="I22" s="369"/>
      <c r="J22" s="369"/>
      <c r="K22" s="369"/>
      <c r="L22" s="369"/>
      <c r="M22" s="369"/>
      <c r="N22" s="370">
        <f>P22+P23</f>
        <v>0</v>
      </c>
      <c r="O22" s="371" t="s">
        <v>9</v>
      </c>
      <c r="P22" s="234">
        <v>0</v>
      </c>
      <c r="Q22" s="236" t="s">
        <v>26</v>
      </c>
      <c r="R22" s="234">
        <v>1</v>
      </c>
      <c r="S22" s="371" t="s">
        <v>10</v>
      </c>
      <c r="T22" s="370">
        <f>R22+R23</f>
        <v>1</v>
      </c>
      <c r="U22" s="419" t="str">
        <f>N7</f>
        <v>みはらサッカークラブジュニア</v>
      </c>
      <c r="V22" s="419"/>
      <c r="W22" s="419"/>
      <c r="X22" s="419"/>
      <c r="Y22" s="419"/>
      <c r="Z22" s="419"/>
      <c r="AA22" s="419"/>
      <c r="AB22" s="347" t="s">
        <v>95</v>
      </c>
      <c r="AC22" s="367" t="s">
        <v>91</v>
      </c>
      <c r="AD22" s="367" t="s">
        <v>89</v>
      </c>
      <c r="AE22" s="367" t="s">
        <v>90</v>
      </c>
      <c r="AF22" s="367">
        <v>5</v>
      </c>
      <c r="AG22" s="340" t="s">
        <v>96</v>
      </c>
    </row>
    <row r="23" spans="1:33" ht="20.100000000000001" customHeight="1" x14ac:dyDescent="0.2">
      <c r="A23" s="7"/>
      <c r="B23" s="341"/>
      <c r="C23" s="368"/>
      <c r="D23" s="368"/>
      <c r="E23" s="368"/>
      <c r="G23" s="369"/>
      <c r="H23" s="369"/>
      <c r="I23" s="369"/>
      <c r="J23" s="369"/>
      <c r="K23" s="369"/>
      <c r="L23" s="369"/>
      <c r="M23" s="369"/>
      <c r="N23" s="370"/>
      <c r="O23" s="371"/>
      <c r="P23" s="234">
        <v>0</v>
      </c>
      <c r="Q23" s="236" t="s">
        <v>26</v>
      </c>
      <c r="R23" s="234">
        <v>0</v>
      </c>
      <c r="S23" s="371"/>
      <c r="T23" s="370"/>
      <c r="U23" s="419"/>
      <c r="V23" s="419"/>
      <c r="W23" s="419"/>
      <c r="X23" s="419"/>
      <c r="Y23" s="419"/>
      <c r="Z23" s="419"/>
      <c r="AA23" s="419"/>
      <c r="AB23" s="347"/>
      <c r="AC23" s="367"/>
      <c r="AD23" s="367"/>
      <c r="AE23" s="367"/>
      <c r="AF23" s="367"/>
      <c r="AG23" s="340"/>
    </row>
    <row r="24" spans="1:33" ht="20.100000000000001" customHeight="1" x14ac:dyDescent="0.2">
      <c r="A24" s="7"/>
      <c r="B24" s="31"/>
      <c r="C24" s="27"/>
      <c r="D24" s="27"/>
      <c r="E24" s="27"/>
      <c r="G24" s="32"/>
      <c r="H24" s="32"/>
      <c r="I24" s="32"/>
      <c r="J24" s="32"/>
      <c r="K24" s="32"/>
      <c r="L24" s="32"/>
      <c r="M24" s="32"/>
      <c r="N24" s="21"/>
      <c r="O24" s="235"/>
      <c r="P24" s="234"/>
      <c r="Q24" s="248"/>
      <c r="R24" s="248"/>
      <c r="S24" s="235"/>
      <c r="T24" s="21"/>
      <c r="U24" s="32"/>
      <c r="V24" s="32"/>
      <c r="W24" s="32"/>
      <c r="X24" s="32"/>
      <c r="Y24" s="32"/>
      <c r="Z24" s="32"/>
      <c r="AA24" s="32"/>
      <c r="AB24" s="105"/>
      <c r="AC24" s="24"/>
      <c r="AD24" s="24"/>
      <c r="AE24" s="25"/>
      <c r="AF24" s="25"/>
      <c r="AG24" s="97"/>
    </row>
    <row r="25" spans="1:33" ht="20.100000000000001" customHeight="1" x14ac:dyDescent="0.2">
      <c r="A25" s="7"/>
      <c r="B25" s="341" t="s">
        <v>7</v>
      </c>
      <c r="C25" s="368">
        <v>0.47916666666666669</v>
      </c>
      <c r="D25" s="368"/>
      <c r="E25" s="368"/>
      <c r="G25" s="372" t="str">
        <f>S7</f>
        <v>ＦＣ　ＳＦｉＤＡ</v>
      </c>
      <c r="H25" s="372"/>
      <c r="I25" s="372"/>
      <c r="J25" s="372"/>
      <c r="K25" s="372"/>
      <c r="L25" s="372"/>
      <c r="M25" s="372"/>
      <c r="N25" s="370">
        <f>P25+P26</f>
        <v>2</v>
      </c>
      <c r="O25" s="371" t="s">
        <v>9</v>
      </c>
      <c r="P25" s="234">
        <v>2</v>
      </c>
      <c r="Q25" s="236" t="s">
        <v>26</v>
      </c>
      <c r="R25" s="234">
        <v>0</v>
      </c>
      <c r="S25" s="371" t="s">
        <v>10</v>
      </c>
      <c r="T25" s="370">
        <f>R25+R26</f>
        <v>0</v>
      </c>
      <c r="U25" s="369" t="str">
        <f>AA7</f>
        <v>おおぞらＳＣオーシャン</v>
      </c>
      <c r="V25" s="369"/>
      <c r="W25" s="369"/>
      <c r="X25" s="369"/>
      <c r="Y25" s="369"/>
      <c r="Z25" s="369"/>
      <c r="AA25" s="369"/>
      <c r="AB25" s="347" t="s">
        <v>95</v>
      </c>
      <c r="AC25" s="367" t="s">
        <v>94</v>
      </c>
      <c r="AD25" s="367" t="s">
        <v>92</v>
      </c>
      <c r="AE25" s="367" t="s">
        <v>93</v>
      </c>
      <c r="AF25" s="367">
        <v>2</v>
      </c>
      <c r="AG25" s="340" t="s">
        <v>96</v>
      </c>
    </row>
    <row r="26" spans="1:33" ht="20.100000000000001" customHeight="1" x14ac:dyDescent="0.2">
      <c r="A26" s="7"/>
      <c r="B26" s="341"/>
      <c r="C26" s="368"/>
      <c r="D26" s="368"/>
      <c r="E26" s="368"/>
      <c r="G26" s="372"/>
      <c r="H26" s="372"/>
      <c r="I26" s="372"/>
      <c r="J26" s="372"/>
      <c r="K26" s="372"/>
      <c r="L26" s="372"/>
      <c r="M26" s="372"/>
      <c r="N26" s="370"/>
      <c r="O26" s="371"/>
      <c r="P26" s="234">
        <v>0</v>
      </c>
      <c r="Q26" s="236" t="s">
        <v>26</v>
      </c>
      <c r="R26" s="234">
        <v>0</v>
      </c>
      <c r="S26" s="371"/>
      <c r="T26" s="370"/>
      <c r="U26" s="369"/>
      <c r="V26" s="369"/>
      <c r="W26" s="369"/>
      <c r="X26" s="369"/>
      <c r="Y26" s="369"/>
      <c r="Z26" s="369"/>
      <c r="AA26" s="369"/>
      <c r="AB26" s="347"/>
      <c r="AC26" s="367"/>
      <c r="AD26" s="367"/>
      <c r="AE26" s="367"/>
      <c r="AF26" s="367"/>
      <c r="AG26" s="340"/>
    </row>
    <row r="27" spans="1:33" ht="20.100000000000001" customHeight="1" x14ac:dyDescent="0.2">
      <c r="A27" s="7"/>
      <c r="C27" s="16"/>
      <c r="D27" s="16"/>
      <c r="E27" s="15"/>
      <c r="G27" s="32"/>
      <c r="H27" s="32"/>
      <c r="I27" s="10"/>
      <c r="J27" s="10"/>
      <c r="K27" s="32"/>
      <c r="L27" s="32"/>
      <c r="M27" s="10"/>
      <c r="N27" s="248"/>
      <c r="O27" s="234"/>
      <c r="P27" s="234"/>
      <c r="Q27" s="248"/>
      <c r="R27" s="248"/>
      <c r="S27" s="248"/>
      <c r="T27" s="234"/>
      <c r="U27" s="32"/>
      <c r="V27" s="10"/>
      <c r="W27" s="10"/>
      <c r="X27" s="32"/>
      <c r="Y27" s="32"/>
      <c r="Z27" s="10"/>
      <c r="AA27" s="10"/>
      <c r="AB27" s="105"/>
      <c r="AC27" s="24"/>
      <c r="AD27" s="24"/>
      <c r="AE27" s="25"/>
      <c r="AF27" s="25"/>
      <c r="AG27" s="97"/>
    </row>
    <row r="28" spans="1:33" ht="20.100000000000001" customHeight="1" x14ac:dyDescent="0.2">
      <c r="A28" s="7"/>
      <c r="B28" s="341" t="s">
        <v>8</v>
      </c>
      <c r="C28" s="368">
        <v>0.50694444444444442</v>
      </c>
      <c r="D28" s="368"/>
      <c r="E28" s="368"/>
      <c r="G28" s="420" t="str">
        <f>J7</f>
        <v>坂西ジュニオール</v>
      </c>
      <c r="H28" s="420"/>
      <c r="I28" s="420"/>
      <c r="J28" s="420"/>
      <c r="K28" s="420"/>
      <c r="L28" s="420"/>
      <c r="M28" s="420"/>
      <c r="N28" s="370">
        <f>P28+P29</f>
        <v>0</v>
      </c>
      <c r="O28" s="371" t="s">
        <v>9</v>
      </c>
      <c r="P28" s="234">
        <v>0</v>
      </c>
      <c r="Q28" s="236" t="s">
        <v>26</v>
      </c>
      <c r="R28" s="234">
        <v>0</v>
      </c>
      <c r="S28" s="371" t="s">
        <v>10</v>
      </c>
      <c r="T28" s="370">
        <f>R28+R29</f>
        <v>0</v>
      </c>
      <c r="U28" s="422" t="str">
        <f>N7</f>
        <v>みはらサッカークラブジュニア</v>
      </c>
      <c r="V28" s="422"/>
      <c r="W28" s="422"/>
      <c r="X28" s="422"/>
      <c r="Y28" s="422"/>
      <c r="Z28" s="422"/>
      <c r="AA28" s="422"/>
      <c r="AB28" s="347" t="s">
        <v>95</v>
      </c>
      <c r="AC28" s="367" t="s">
        <v>90</v>
      </c>
      <c r="AD28" s="367" t="s">
        <v>91</v>
      </c>
      <c r="AE28" s="367" t="s">
        <v>89</v>
      </c>
      <c r="AF28" s="367">
        <v>4</v>
      </c>
      <c r="AG28" s="340" t="s">
        <v>96</v>
      </c>
    </row>
    <row r="29" spans="1:33" ht="20.100000000000001" customHeight="1" x14ac:dyDescent="0.2">
      <c r="A29" s="7"/>
      <c r="B29" s="341"/>
      <c r="C29" s="368"/>
      <c r="D29" s="368"/>
      <c r="E29" s="368"/>
      <c r="G29" s="420"/>
      <c r="H29" s="420"/>
      <c r="I29" s="420"/>
      <c r="J29" s="420"/>
      <c r="K29" s="420"/>
      <c r="L29" s="420"/>
      <c r="M29" s="420"/>
      <c r="N29" s="370"/>
      <c r="O29" s="371"/>
      <c r="P29" s="234">
        <v>0</v>
      </c>
      <c r="Q29" s="236" t="s">
        <v>26</v>
      </c>
      <c r="R29" s="234">
        <v>0</v>
      </c>
      <c r="S29" s="371"/>
      <c r="T29" s="370"/>
      <c r="U29" s="422"/>
      <c r="V29" s="422"/>
      <c r="W29" s="422"/>
      <c r="X29" s="422"/>
      <c r="Y29" s="422"/>
      <c r="Z29" s="422"/>
      <c r="AA29" s="422"/>
      <c r="AB29" s="347"/>
      <c r="AC29" s="367"/>
      <c r="AD29" s="367"/>
      <c r="AE29" s="367"/>
      <c r="AF29" s="367"/>
      <c r="AG29" s="340"/>
    </row>
    <row r="30" spans="1:33" ht="20.100000000000001" customHeight="1" x14ac:dyDescent="0.2">
      <c r="A30" s="7"/>
      <c r="C30" s="16"/>
      <c r="D30" s="16"/>
      <c r="E30" s="15"/>
      <c r="G30" s="32"/>
      <c r="H30" s="32"/>
      <c r="I30" s="10"/>
      <c r="J30" s="10"/>
      <c r="K30" s="32"/>
      <c r="L30" s="32"/>
      <c r="M30" s="10"/>
      <c r="N30" s="248"/>
      <c r="O30" s="234"/>
      <c r="P30" s="234"/>
      <c r="Q30" s="248"/>
      <c r="R30" s="248"/>
      <c r="S30" s="248"/>
      <c r="T30" s="234"/>
      <c r="U30" s="32"/>
      <c r="V30" s="10"/>
      <c r="W30" s="10"/>
      <c r="X30" s="32"/>
      <c r="Y30" s="32"/>
      <c r="Z30" s="10"/>
      <c r="AA30" s="10"/>
      <c r="AB30" s="105"/>
      <c r="AC30" s="93"/>
      <c r="AD30" s="24"/>
      <c r="AE30" s="24"/>
      <c r="AF30" s="25"/>
      <c r="AG30" s="106"/>
    </row>
    <row r="31" spans="1:33" ht="20.100000000000001" customHeight="1" x14ac:dyDescent="0.2">
      <c r="A31" s="7"/>
      <c r="B31" s="341" t="s">
        <v>0</v>
      </c>
      <c r="C31" s="368">
        <v>0.53472222222222221</v>
      </c>
      <c r="D31" s="368"/>
      <c r="E31" s="368"/>
      <c r="G31" s="372" t="str">
        <f>W7</f>
        <v>久下田ＦＣ</v>
      </c>
      <c r="H31" s="372"/>
      <c r="I31" s="372"/>
      <c r="J31" s="372"/>
      <c r="K31" s="372"/>
      <c r="L31" s="372"/>
      <c r="M31" s="372"/>
      <c r="N31" s="370">
        <f>P31+P32</f>
        <v>1</v>
      </c>
      <c r="O31" s="371" t="s">
        <v>9</v>
      </c>
      <c r="P31" s="234">
        <v>0</v>
      </c>
      <c r="Q31" s="236" t="s">
        <v>26</v>
      </c>
      <c r="R31" s="234">
        <v>0</v>
      </c>
      <c r="S31" s="371" t="s">
        <v>10</v>
      </c>
      <c r="T31" s="370">
        <f>R31+R32</f>
        <v>0</v>
      </c>
      <c r="U31" s="369" t="str">
        <f>AA7</f>
        <v>おおぞらＳＣオーシャン</v>
      </c>
      <c r="V31" s="369"/>
      <c r="W31" s="369"/>
      <c r="X31" s="369"/>
      <c r="Y31" s="369"/>
      <c r="Z31" s="369"/>
      <c r="AA31" s="369"/>
      <c r="AB31" s="347" t="s">
        <v>95</v>
      </c>
      <c r="AC31" s="367" t="s">
        <v>93</v>
      </c>
      <c r="AD31" s="367" t="s">
        <v>94</v>
      </c>
      <c r="AE31" s="367" t="s">
        <v>92</v>
      </c>
      <c r="AF31" s="367">
        <v>1</v>
      </c>
      <c r="AG31" s="340" t="s">
        <v>96</v>
      </c>
    </row>
    <row r="32" spans="1:33" ht="20.100000000000001" customHeight="1" x14ac:dyDescent="0.2">
      <c r="A32" s="7"/>
      <c r="B32" s="341"/>
      <c r="C32" s="368"/>
      <c r="D32" s="368"/>
      <c r="E32" s="368"/>
      <c r="G32" s="372"/>
      <c r="H32" s="372"/>
      <c r="I32" s="372"/>
      <c r="J32" s="372"/>
      <c r="K32" s="372"/>
      <c r="L32" s="372"/>
      <c r="M32" s="372"/>
      <c r="N32" s="370"/>
      <c r="O32" s="371"/>
      <c r="P32" s="234">
        <v>1</v>
      </c>
      <c r="Q32" s="236" t="s">
        <v>26</v>
      </c>
      <c r="R32" s="234">
        <v>0</v>
      </c>
      <c r="S32" s="371"/>
      <c r="T32" s="370"/>
      <c r="U32" s="369"/>
      <c r="V32" s="369"/>
      <c r="W32" s="369"/>
      <c r="X32" s="369"/>
      <c r="Y32" s="369"/>
      <c r="Z32" s="369"/>
      <c r="AA32" s="369"/>
      <c r="AB32" s="347"/>
      <c r="AC32" s="367"/>
      <c r="AD32" s="367"/>
      <c r="AE32" s="367"/>
      <c r="AF32" s="367"/>
      <c r="AG32" s="340"/>
    </row>
    <row r="33" spans="1:33" ht="20.100000000000001" customHeight="1" x14ac:dyDescent="0.2">
      <c r="B33" s="31"/>
      <c r="C33" s="23"/>
      <c r="D33" s="23"/>
      <c r="E33" s="23"/>
      <c r="G33" s="32"/>
      <c r="H33" s="32"/>
      <c r="I33" s="32"/>
      <c r="J33" s="32"/>
      <c r="K33" s="32"/>
      <c r="L33" s="32"/>
      <c r="M33" s="32"/>
      <c r="N33" s="21"/>
      <c r="O33" s="113"/>
      <c r="P33" s="32"/>
      <c r="Q33" s="22"/>
      <c r="R33" s="10"/>
      <c r="S33" s="113"/>
      <c r="T33" s="21"/>
      <c r="U33" s="32"/>
      <c r="V33" s="32"/>
      <c r="W33" s="32"/>
      <c r="X33" s="32"/>
      <c r="Y33" s="32"/>
      <c r="Z33" s="32"/>
      <c r="AA33" s="32"/>
      <c r="AB33" s="93"/>
      <c r="AC33" s="93"/>
      <c r="AF33" s="93"/>
      <c r="AG33" s="93"/>
    </row>
    <row r="34" spans="1:33" ht="20.100000000000001" customHeight="1" x14ac:dyDescent="0.2">
      <c r="C34" s="377" t="str">
        <f>J3</f>
        <v>U</v>
      </c>
      <c r="D34" s="378"/>
      <c r="E34" s="378"/>
      <c r="F34" s="379"/>
      <c r="G34" s="415" t="str">
        <f>C36</f>
        <v>那須野ヶ原ＦＣボンジボーラ　セカンド</v>
      </c>
      <c r="H34" s="416"/>
      <c r="I34" s="415" t="str">
        <f>C38</f>
        <v>坂西ジュニオール</v>
      </c>
      <c r="J34" s="416"/>
      <c r="K34" s="415" t="str">
        <f>C40</f>
        <v>みはらサッカークラブジュニア</v>
      </c>
      <c r="L34" s="416"/>
      <c r="M34" s="373" t="s">
        <v>1</v>
      </c>
      <c r="N34" s="373" t="s">
        <v>2</v>
      </c>
      <c r="O34" s="373" t="s">
        <v>11</v>
      </c>
      <c r="P34" s="373" t="s">
        <v>3</v>
      </c>
      <c r="R34" s="389" t="str">
        <f>W3</f>
        <v>UU</v>
      </c>
      <c r="S34" s="390"/>
      <c r="T34" s="390"/>
      <c r="U34" s="391"/>
      <c r="V34" s="415" t="str">
        <f>R36</f>
        <v>ＦＣ　ＳＦｉＤＡ</v>
      </c>
      <c r="W34" s="416"/>
      <c r="X34" s="415" t="str">
        <f>R38</f>
        <v>久下田ＦＣ</v>
      </c>
      <c r="Y34" s="416"/>
      <c r="Z34" s="415" t="str">
        <f>R40</f>
        <v>おおぞらＳＣオーシャン</v>
      </c>
      <c r="AA34" s="416"/>
      <c r="AB34" s="373" t="s">
        <v>1</v>
      </c>
      <c r="AC34" s="373" t="s">
        <v>2</v>
      </c>
      <c r="AD34" s="373" t="s">
        <v>11</v>
      </c>
      <c r="AE34" s="373" t="s">
        <v>3</v>
      </c>
    </row>
    <row r="35" spans="1:33" ht="20.100000000000001" customHeight="1" x14ac:dyDescent="0.2">
      <c r="C35" s="380"/>
      <c r="D35" s="381"/>
      <c r="E35" s="381"/>
      <c r="F35" s="382"/>
      <c r="G35" s="417"/>
      <c r="H35" s="418"/>
      <c r="I35" s="417"/>
      <c r="J35" s="418"/>
      <c r="K35" s="417"/>
      <c r="L35" s="418"/>
      <c r="M35" s="374"/>
      <c r="N35" s="374"/>
      <c r="O35" s="374"/>
      <c r="P35" s="374"/>
      <c r="R35" s="392"/>
      <c r="S35" s="393"/>
      <c r="T35" s="393"/>
      <c r="U35" s="394"/>
      <c r="V35" s="417"/>
      <c r="W35" s="418"/>
      <c r="X35" s="417"/>
      <c r="Y35" s="418"/>
      <c r="Z35" s="417"/>
      <c r="AA35" s="418"/>
      <c r="AB35" s="374"/>
      <c r="AC35" s="374"/>
      <c r="AD35" s="374"/>
      <c r="AE35" s="374"/>
    </row>
    <row r="36" spans="1:33" ht="20.100000000000001" customHeight="1" x14ac:dyDescent="0.2">
      <c r="C36" s="377" t="str">
        <f>F7</f>
        <v>那須野ヶ原ＦＣボンジボーラ　セカンド</v>
      </c>
      <c r="D36" s="378"/>
      <c r="E36" s="378"/>
      <c r="F36" s="379"/>
      <c r="G36" s="383"/>
      <c r="H36" s="384"/>
      <c r="I36" s="249">
        <f>N16</f>
        <v>1</v>
      </c>
      <c r="J36" s="249">
        <f>T16</f>
        <v>2</v>
      </c>
      <c r="K36" s="249">
        <f>N22</f>
        <v>0</v>
      </c>
      <c r="L36" s="249">
        <f>T22</f>
        <v>1</v>
      </c>
      <c r="M36" s="387">
        <f>COUNTIF(G37:L37,"○")*3+COUNTIF(G37:L37,"△")</f>
        <v>0</v>
      </c>
      <c r="N36" s="375">
        <f>O36-J36-L36</f>
        <v>-2</v>
      </c>
      <c r="O36" s="375">
        <f>I36+K36</f>
        <v>1</v>
      </c>
      <c r="P36" s="375">
        <v>3</v>
      </c>
      <c r="Q36" s="244"/>
      <c r="R36" s="409" t="str">
        <f>S7</f>
        <v>ＦＣ　ＳＦｉＤＡ</v>
      </c>
      <c r="S36" s="410"/>
      <c r="T36" s="410"/>
      <c r="U36" s="411"/>
      <c r="V36" s="383"/>
      <c r="W36" s="384"/>
      <c r="X36" s="249">
        <f>N19</f>
        <v>2</v>
      </c>
      <c r="Y36" s="249">
        <f>T19</f>
        <v>0</v>
      </c>
      <c r="Z36" s="249">
        <f>N25</f>
        <v>2</v>
      </c>
      <c r="AA36" s="249">
        <f>T25</f>
        <v>0</v>
      </c>
      <c r="AB36" s="387">
        <f>COUNTIF(V37:AA37,"○")*3+COUNTIF(V37:AA37,"△")</f>
        <v>6</v>
      </c>
      <c r="AC36" s="375">
        <f>AD36-Y36-AA36</f>
        <v>4</v>
      </c>
      <c r="AD36" s="375">
        <f>X36+Z36</f>
        <v>4</v>
      </c>
      <c r="AE36" s="375">
        <v>1</v>
      </c>
    </row>
    <row r="37" spans="1:33" ht="20.100000000000001" customHeight="1" x14ac:dyDescent="0.2">
      <c r="C37" s="380"/>
      <c r="D37" s="381"/>
      <c r="E37" s="381"/>
      <c r="F37" s="382"/>
      <c r="G37" s="385"/>
      <c r="H37" s="386"/>
      <c r="I37" s="407" t="str">
        <f>IF(I36&gt;J36,"○",IF(I36&lt;J36,"×",IF(I36=J36,"△")))</f>
        <v>×</v>
      </c>
      <c r="J37" s="408"/>
      <c r="K37" s="407" t="str">
        <f>IF(K36&gt;L36,"○",IF(K36&lt;L36,"×",IF(K36=L36,"△")))</f>
        <v>×</v>
      </c>
      <c r="L37" s="408"/>
      <c r="M37" s="388"/>
      <c r="N37" s="376"/>
      <c r="O37" s="376"/>
      <c r="P37" s="376"/>
      <c r="Q37" s="244"/>
      <c r="R37" s="412"/>
      <c r="S37" s="413"/>
      <c r="T37" s="413"/>
      <c r="U37" s="414"/>
      <c r="V37" s="385"/>
      <c r="W37" s="386"/>
      <c r="X37" s="407" t="str">
        <f>IF(X36&gt;Y36,"○",IF(X36&lt;Y36,"×",IF(X36=Y36,"△")))</f>
        <v>○</v>
      </c>
      <c r="Y37" s="408"/>
      <c r="Z37" s="407" t="str">
        <f t="shared" ref="Z37" si="0">IF(Z36&gt;AA36,"○",IF(Z36&lt;AA36,"×",IF(Z36=AA36,"△")))</f>
        <v>○</v>
      </c>
      <c r="AA37" s="408"/>
      <c r="AB37" s="388"/>
      <c r="AC37" s="376"/>
      <c r="AD37" s="376"/>
      <c r="AE37" s="376"/>
    </row>
    <row r="38" spans="1:33" ht="20.100000000000001" customHeight="1" x14ac:dyDescent="0.2">
      <c r="C38" s="409" t="str">
        <f>J7</f>
        <v>坂西ジュニオール</v>
      </c>
      <c r="D38" s="410"/>
      <c r="E38" s="410"/>
      <c r="F38" s="411"/>
      <c r="G38" s="249">
        <f>J36</f>
        <v>2</v>
      </c>
      <c r="H38" s="249">
        <f>I36</f>
        <v>1</v>
      </c>
      <c r="I38" s="383"/>
      <c r="J38" s="384"/>
      <c r="K38" s="249">
        <f>N28</f>
        <v>0</v>
      </c>
      <c r="L38" s="249">
        <f>T28</f>
        <v>0</v>
      </c>
      <c r="M38" s="387">
        <f>COUNTIF(G39:L39,"○")*3+COUNTIF(G39:L39,"△")</f>
        <v>4</v>
      </c>
      <c r="N38" s="375">
        <f>O38-H38-L38</f>
        <v>1</v>
      </c>
      <c r="O38" s="375">
        <f>G38+K38</f>
        <v>2</v>
      </c>
      <c r="P38" s="375">
        <v>1</v>
      </c>
      <c r="Q38" s="244"/>
      <c r="R38" s="377" t="str">
        <f>W7</f>
        <v>久下田ＦＣ</v>
      </c>
      <c r="S38" s="378"/>
      <c r="T38" s="378"/>
      <c r="U38" s="379"/>
      <c r="V38" s="249">
        <f>Y36</f>
        <v>0</v>
      </c>
      <c r="W38" s="249">
        <f>X36</f>
        <v>2</v>
      </c>
      <c r="X38" s="383"/>
      <c r="Y38" s="384"/>
      <c r="Z38" s="249">
        <f>N31</f>
        <v>1</v>
      </c>
      <c r="AA38" s="249">
        <f>T31</f>
        <v>0</v>
      </c>
      <c r="AB38" s="387">
        <f>COUNTIF(V39:AA39,"○")*3+COUNTIF(V39:AA39,"△")</f>
        <v>3</v>
      </c>
      <c r="AC38" s="375">
        <f>AD38-W38-AA38</f>
        <v>-1</v>
      </c>
      <c r="AD38" s="375">
        <f>V38+Z38</f>
        <v>1</v>
      </c>
      <c r="AE38" s="375">
        <v>2</v>
      </c>
    </row>
    <row r="39" spans="1:33" ht="20.100000000000001" customHeight="1" x14ac:dyDescent="0.2">
      <c r="C39" s="412"/>
      <c r="D39" s="413"/>
      <c r="E39" s="413"/>
      <c r="F39" s="414"/>
      <c r="G39" s="407" t="str">
        <f>IF(G38&gt;H38,"○",IF(G38&lt;H38,"×",IF(G38=H38,"△")))</f>
        <v>○</v>
      </c>
      <c r="H39" s="408"/>
      <c r="I39" s="385"/>
      <c r="J39" s="386"/>
      <c r="K39" s="407" t="str">
        <f>IF(K38&gt;L38,"○",IF(K38&lt;L38,"×",IF(K38=L38,"△")))</f>
        <v>△</v>
      </c>
      <c r="L39" s="408"/>
      <c r="M39" s="388"/>
      <c r="N39" s="376"/>
      <c r="O39" s="376"/>
      <c r="P39" s="376"/>
      <c r="Q39" s="244"/>
      <c r="R39" s="380"/>
      <c r="S39" s="381"/>
      <c r="T39" s="381"/>
      <c r="U39" s="382"/>
      <c r="V39" s="407" t="str">
        <f>IF(V38&gt;W38,"○",IF(V38&lt;W38,"×",IF(V38=W38,"△")))</f>
        <v>×</v>
      </c>
      <c r="W39" s="408"/>
      <c r="X39" s="385"/>
      <c r="Y39" s="386"/>
      <c r="Z39" s="407" t="str">
        <f t="shared" ref="Z39" si="1">IF(Z38&gt;AA38,"○",IF(Z38&lt;AA38,"×",IF(Z38=AA38,"△")))</f>
        <v>○</v>
      </c>
      <c r="AA39" s="408"/>
      <c r="AB39" s="388"/>
      <c r="AC39" s="376"/>
      <c r="AD39" s="376"/>
      <c r="AE39" s="376"/>
    </row>
    <row r="40" spans="1:33" ht="20.100000000000001" customHeight="1" x14ac:dyDescent="0.2">
      <c r="C40" s="377" t="str">
        <f>N7</f>
        <v>みはらサッカークラブジュニア</v>
      </c>
      <c r="D40" s="378"/>
      <c r="E40" s="378"/>
      <c r="F40" s="379"/>
      <c r="G40" s="249">
        <f>L36</f>
        <v>1</v>
      </c>
      <c r="H40" s="249">
        <f>K36</f>
        <v>0</v>
      </c>
      <c r="I40" s="249">
        <f>L38</f>
        <v>0</v>
      </c>
      <c r="J40" s="249">
        <f>K38</f>
        <v>0</v>
      </c>
      <c r="K40" s="383"/>
      <c r="L40" s="384"/>
      <c r="M40" s="387">
        <f>COUNTIF(G41:L41,"○")*3+COUNTIF(G41:L41,"△")</f>
        <v>4</v>
      </c>
      <c r="N40" s="375">
        <f>O40-H40-J40</f>
        <v>1</v>
      </c>
      <c r="O40" s="375">
        <f>G40+I40</f>
        <v>1</v>
      </c>
      <c r="P40" s="375">
        <v>2</v>
      </c>
      <c r="Q40" s="244"/>
      <c r="R40" s="377" t="str">
        <f>AA7</f>
        <v>おおぞらＳＣオーシャン</v>
      </c>
      <c r="S40" s="378"/>
      <c r="T40" s="378"/>
      <c r="U40" s="379"/>
      <c r="V40" s="249">
        <f>AA36</f>
        <v>0</v>
      </c>
      <c r="W40" s="249">
        <f>Z36</f>
        <v>2</v>
      </c>
      <c r="X40" s="249">
        <f>AA38</f>
        <v>0</v>
      </c>
      <c r="Y40" s="249">
        <f>Z38</f>
        <v>1</v>
      </c>
      <c r="Z40" s="383"/>
      <c r="AA40" s="384"/>
      <c r="AB40" s="387">
        <f>COUNTIF(V41:AA41,"○")*3+COUNTIF(V41:AA41,"△")</f>
        <v>0</v>
      </c>
      <c r="AC40" s="375">
        <f>AD40-W40-Y40</f>
        <v>-3</v>
      </c>
      <c r="AD40" s="375">
        <f>V40+X40</f>
        <v>0</v>
      </c>
      <c r="AE40" s="375">
        <v>3</v>
      </c>
    </row>
    <row r="41" spans="1:33" ht="20.100000000000001" customHeight="1" x14ac:dyDescent="0.2">
      <c r="C41" s="380"/>
      <c r="D41" s="381"/>
      <c r="E41" s="381"/>
      <c r="F41" s="382"/>
      <c r="G41" s="407" t="str">
        <f>IF(G40&gt;H40,"○",IF(G40&lt;H40,"×",IF(G40=H40,"△")))</f>
        <v>○</v>
      </c>
      <c r="H41" s="408"/>
      <c r="I41" s="407" t="str">
        <f>IF(I40&gt;J40,"○",IF(I40&lt;J40,"×",IF(I40=J40,"△")))</f>
        <v>△</v>
      </c>
      <c r="J41" s="408"/>
      <c r="K41" s="385"/>
      <c r="L41" s="386"/>
      <c r="M41" s="388"/>
      <c r="N41" s="376"/>
      <c r="O41" s="376"/>
      <c r="P41" s="376"/>
      <c r="Q41" s="244"/>
      <c r="R41" s="380"/>
      <c r="S41" s="381"/>
      <c r="T41" s="381"/>
      <c r="U41" s="382"/>
      <c r="V41" s="407" t="str">
        <f>IF(V40&gt;W40,"○",IF(V40&lt;W40,"×",IF(V40=W40,"△")))</f>
        <v>×</v>
      </c>
      <c r="W41" s="408"/>
      <c r="X41" s="407" t="str">
        <f>IF(X40&gt;Y40,"○",IF(X40&lt;Y40,"×",IF(X40=Y40,"△")))</f>
        <v>×</v>
      </c>
      <c r="Y41" s="408"/>
      <c r="Z41" s="385"/>
      <c r="AA41" s="386"/>
      <c r="AB41" s="388"/>
      <c r="AC41" s="376"/>
      <c r="AD41" s="376"/>
      <c r="AE41" s="376"/>
    </row>
    <row r="42" spans="1:33" ht="20.100000000000001" customHeight="1" x14ac:dyDescent="0.2"/>
    <row r="43" spans="1:33" ht="20.100000000000001" customHeight="1" x14ac:dyDescent="0.2"/>
    <row r="44" spans="1:33" ht="21.9" customHeight="1" x14ac:dyDescent="0.2">
      <c r="A44" s="360" t="str">
        <f>A1</f>
        <v>■第1日　2月5日  一次リーグ</v>
      </c>
      <c r="B44" s="360"/>
      <c r="C44" s="360"/>
      <c r="D44" s="360"/>
      <c r="E44" s="360"/>
      <c r="F44" s="360"/>
      <c r="G44" s="360"/>
      <c r="H44" s="360"/>
      <c r="I44" s="360"/>
      <c r="J44" s="360"/>
      <c r="K44" s="360"/>
      <c r="L44" s="360"/>
      <c r="N44" s="361" t="s">
        <v>179</v>
      </c>
      <c r="O44" s="361"/>
      <c r="P44" s="361"/>
      <c r="Q44" s="361"/>
      <c r="R44" s="361"/>
      <c r="T44" s="353" t="s">
        <v>178</v>
      </c>
      <c r="U44" s="353"/>
      <c r="V44" s="353"/>
      <c r="W44" s="353"/>
      <c r="X44" s="354" t="str">
        <f>U12選手権組合せ!AN43</f>
        <v>ＳＡＫＵＲＡグリーンフィールドＡ</v>
      </c>
      <c r="Y44" s="354"/>
      <c r="Z44" s="354"/>
      <c r="AA44" s="354"/>
      <c r="AB44" s="354"/>
      <c r="AC44" s="354"/>
      <c r="AD44" s="354"/>
      <c r="AE44" s="354"/>
      <c r="AF44" s="354"/>
      <c r="AG44" s="354"/>
    </row>
    <row r="45" spans="1:33" ht="20.100000000000001" customHeight="1" x14ac:dyDescent="0.2">
      <c r="A45" s="112"/>
      <c r="B45" s="112"/>
      <c r="C45" s="112"/>
      <c r="D45" s="112"/>
      <c r="E45" s="112"/>
      <c r="F45" s="112"/>
      <c r="G45" s="112"/>
      <c r="H45" s="14"/>
      <c r="I45" s="110"/>
      <c r="J45" s="110"/>
      <c r="K45" s="110"/>
      <c r="L45" s="110"/>
      <c r="N45" s="110"/>
      <c r="O45" s="110"/>
      <c r="P45" s="110"/>
      <c r="Q45" s="110"/>
      <c r="R45" s="110"/>
      <c r="T45" s="94"/>
      <c r="U45" s="94"/>
      <c r="V45" s="94"/>
      <c r="W45" s="94"/>
      <c r="X45" s="111"/>
      <c r="Y45" s="111"/>
      <c r="AA45" s="20"/>
      <c r="AB45" s="104"/>
      <c r="AC45" s="104"/>
      <c r="AD45" s="104"/>
      <c r="AE45" s="104"/>
      <c r="AF45" s="104"/>
      <c r="AG45" s="104"/>
    </row>
    <row r="46" spans="1:33" ht="20.100000000000001" customHeight="1" x14ac:dyDescent="0.2">
      <c r="F46" s="27"/>
      <c r="J46" s="358" t="s">
        <v>180</v>
      </c>
      <c r="K46" s="358"/>
      <c r="W46" s="358" t="s">
        <v>181</v>
      </c>
      <c r="X46" s="358"/>
      <c r="Z46" s="20"/>
      <c r="AA46" s="20"/>
      <c r="AB46" s="104"/>
      <c r="AC46" s="104"/>
      <c r="AD46" s="104"/>
      <c r="AE46" s="104"/>
      <c r="AF46" s="104"/>
      <c r="AG46" s="104"/>
    </row>
    <row r="47" spans="1:33" ht="20.100000000000001" customHeight="1" thickBot="1" x14ac:dyDescent="0.25">
      <c r="G47" s="2"/>
      <c r="H47" s="2"/>
      <c r="I47" s="2"/>
      <c r="J47" s="247"/>
      <c r="K47" s="2"/>
      <c r="L47" s="2"/>
      <c r="M47" s="2"/>
      <c r="N47" s="2"/>
      <c r="O47" s="246"/>
      <c r="P47" s="246"/>
      <c r="Q47" s="246"/>
      <c r="R47" s="246"/>
      <c r="S47" s="246"/>
      <c r="T47" s="2"/>
      <c r="U47" s="2"/>
      <c r="V47" s="2"/>
      <c r="W47" s="247"/>
      <c r="X47" s="17"/>
      <c r="Y47" s="246"/>
      <c r="Z47" s="20"/>
      <c r="AA47" s="20"/>
      <c r="AB47" s="104"/>
      <c r="AC47" s="104"/>
      <c r="AD47" s="104"/>
      <c r="AE47" s="104"/>
      <c r="AF47" s="104"/>
      <c r="AG47" s="104"/>
    </row>
    <row r="48" spans="1:33" ht="20.100000000000001" customHeight="1" thickTop="1" x14ac:dyDescent="0.2">
      <c r="F48" s="4"/>
      <c r="H48" s="5"/>
      <c r="J48" s="267"/>
      <c r="K48" s="5"/>
      <c r="N48" s="4"/>
      <c r="S48" s="4"/>
      <c r="V48" s="5"/>
      <c r="W48" s="6"/>
      <c r="X48" s="264"/>
      <c r="Y48" s="265"/>
      <c r="Z48" s="265"/>
      <c r="AA48" s="266"/>
      <c r="AB48" s="246"/>
    </row>
    <row r="49" spans="1:33" ht="20.100000000000001" customHeight="1" x14ac:dyDescent="0.2">
      <c r="B49" s="359"/>
      <c r="C49" s="359"/>
      <c r="D49" s="7"/>
      <c r="E49" s="7"/>
      <c r="F49" s="344">
        <v>1</v>
      </c>
      <c r="G49" s="344"/>
      <c r="H49" s="11"/>
      <c r="I49" s="11"/>
      <c r="J49" s="344">
        <v>2</v>
      </c>
      <c r="K49" s="344"/>
      <c r="L49" s="11"/>
      <c r="M49" s="11"/>
      <c r="N49" s="344">
        <v>3</v>
      </c>
      <c r="O49" s="344"/>
      <c r="P49" s="26"/>
      <c r="Q49" s="11"/>
      <c r="R49" s="11"/>
      <c r="S49" s="344">
        <v>4</v>
      </c>
      <c r="T49" s="344"/>
      <c r="U49" s="11"/>
      <c r="V49" s="11"/>
      <c r="W49" s="344">
        <v>5</v>
      </c>
      <c r="X49" s="344"/>
      <c r="Y49" s="11"/>
      <c r="Z49" s="11"/>
      <c r="AA49" s="344">
        <v>6</v>
      </c>
      <c r="AB49" s="344"/>
      <c r="AC49" s="7"/>
      <c r="AD49" s="7"/>
      <c r="AE49" s="362"/>
      <c r="AF49" s="363"/>
    </row>
    <row r="50" spans="1:33" ht="20.100000000000001" customHeight="1" x14ac:dyDescent="0.2">
      <c r="B50" s="356"/>
      <c r="C50" s="356"/>
      <c r="D50" s="8"/>
      <c r="E50" s="8"/>
      <c r="F50" s="350" t="str">
        <f>U12選手権組合せ!AL48</f>
        <v>ＦＣ　Ａｖａｎｃｅ　ＡＺＵＬ</v>
      </c>
      <c r="G50" s="350"/>
      <c r="H50" s="8"/>
      <c r="I50" s="8"/>
      <c r="J50" s="364" t="str">
        <f>U12選手権組合せ!AL47</f>
        <v>大谷東フットボールクラブ</v>
      </c>
      <c r="K50" s="364"/>
      <c r="L50" s="8"/>
      <c r="M50" s="8"/>
      <c r="N50" s="439" t="str">
        <f>U12選手権組合せ!AL46</f>
        <v>熟田フットボールクラブ</v>
      </c>
      <c r="O50" s="439"/>
      <c r="P50" s="9"/>
      <c r="Q50" s="8"/>
      <c r="R50" s="8"/>
      <c r="S50" s="349" t="str">
        <f>U12選手権組合せ!AL45</f>
        <v>ＦＣプリメーロ</v>
      </c>
      <c r="T50" s="349"/>
      <c r="U50" s="8"/>
      <c r="V50" s="8"/>
      <c r="W50" s="349" t="str">
        <f>U12選手権組合せ!AL44</f>
        <v>喜連川ＳＣＪｒ</v>
      </c>
      <c r="X50" s="349"/>
      <c r="Y50" s="8"/>
      <c r="Z50" s="8"/>
      <c r="AA50" s="470" t="str">
        <f>U12選手権組合せ!AL43</f>
        <v>カテット白沢ボンバーズ</v>
      </c>
      <c r="AB50" s="470"/>
      <c r="AC50" s="8"/>
      <c r="AD50" s="8"/>
      <c r="AE50" s="365"/>
      <c r="AF50" s="366"/>
    </row>
    <row r="51" spans="1:33" ht="20.100000000000001" customHeight="1" x14ac:dyDescent="0.2">
      <c r="B51" s="356"/>
      <c r="C51" s="356"/>
      <c r="D51" s="8"/>
      <c r="E51" s="8"/>
      <c r="F51" s="350"/>
      <c r="G51" s="350"/>
      <c r="H51" s="8"/>
      <c r="I51" s="8"/>
      <c r="J51" s="364"/>
      <c r="K51" s="364"/>
      <c r="L51" s="8"/>
      <c r="M51" s="8"/>
      <c r="N51" s="439"/>
      <c r="O51" s="439"/>
      <c r="P51" s="9"/>
      <c r="Q51" s="8"/>
      <c r="R51" s="8"/>
      <c r="S51" s="349"/>
      <c r="T51" s="349"/>
      <c r="U51" s="8"/>
      <c r="V51" s="8"/>
      <c r="W51" s="349"/>
      <c r="X51" s="349"/>
      <c r="Y51" s="8"/>
      <c r="Z51" s="8"/>
      <c r="AA51" s="470"/>
      <c r="AB51" s="470"/>
      <c r="AC51" s="8"/>
      <c r="AD51" s="8"/>
      <c r="AE51" s="365"/>
      <c r="AF51" s="366"/>
    </row>
    <row r="52" spans="1:33" ht="20.100000000000001" customHeight="1" x14ac:dyDescent="0.2">
      <c r="B52" s="356"/>
      <c r="C52" s="356"/>
      <c r="D52" s="8"/>
      <c r="E52" s="8"/>
      <c r="F52" s="350"/>
      <c r="G52" s="350"/>
      <c r="H52" s="8"/>
      <c r="I52" s="8"/>
      <c r="J52" s="364"/>
      <c r="K52" s="364"/>
      <c r="L52" s="8"/>
      <c r="M52" s="8"/>
      <c r="N52" s="439"/>
      <c r="O52" s="439"/>
      <c r="P52" s="9"/>
      <c r="Q52" s="8"/>
      <c r="R52" s="8"/>
      <c r="S52" s="349"/>
      <c r="T52" s="349"/>
      <c r="U52" s="8"/>
      <c r="V52" s="8"/>
      <c r="W52" s="349"/>
      <c r="X52" s="349"/>
      <c r="Y52" s="8"/>
      <c r="Z52" s="8"/>
      <c r="AA52" s="470"/>
      <c r="AB52" s="470"/>
      <c r="AC52" s="8"/>
      <c r="AD52" s="8"/>
      <c r="AE52" s="365"/>
      <c r="AF52" s="366"/>
    </row>
    <row r="53" spans="1:33" ht="20.100000000000001" customHeight="1" x14ac:dyDescent="0.2">
      <c r="B53" s="356"/>
      <c r="C53" s="356"/>
      <c r="D53" s="8"/>
      <c r="E53" s="8"/>
      <c r="F53" s="350"/>
      <c r="G53" s="350"/>
      <c r="H53" s="8"/>
      <c r="I53" s="8"/>
      <c r="J53" s="364"/>
      <c r="K53" s="364"/>
      <c r="L53" s="8"/>
      <c r="M53" s="8"/>
      <c r="N53" s="439"/>
      <c r="O53" s="439"/>
      <c r="P53" s="9"/>
      <c r="Q53" s="8"/>
      <c r="R53" s="8"/>
      <c r="S53" s="349"/>
      <c r="T53" s="349"/>
      <c r="U53" s="8"/>
      <c r="V53" s="8"/>
      <c r="W53" s="349"/>
      <c r="X53" s="349"/>
      <c r="Y53" s="8"/>
      <c r="Z53" s="8"/>
      <c r="AA53" s="470"/>
      <c r="AB53" s="470"/>
      <c r="AC53" s="8"/>
      <c r="AD53" s="8"/>
      <c r="AE53" s="365"/>
      <c r="AF53" s="366"/>
    </row>
    <row r="54" spans="1:33" ht="20.100000000000001" customHeight="1" x14ac:dyDescent="0.2">
      <c r="B54" s="356"/>
      <c r="C54" s="356"/>
      <c r="D54" s="8"/>
      <c r="E54" s="8"/>
      <c r="F54" s="350"/>
      <c r="G54" s="350"/>
      <c r="H54" s="8"/>
      <c r="I54" s="8"/>
      <c r="J54" s="364"/>
      <c r="K54" s="364"/>
      <c r="L54" s="8"/>
      <c r="M54" s="8"/>
      <c r="N54" s="439"/>
      <c r="O54" s="439"/>
      <c r="P54" s="9"/>
      <c r="Q54" s="8"/>
      <c r="R54" s="8"/>
      <c r="S54" s="349"/>
      <c r="T54" s="349"/>
      <c r="U54" s="8"/>
      <c r="V54" s="8"/>
      <c r="W54" s="349"/>
      <c r="X54" s="349"/>
      <c r="Y54" s="8"/>
      <c r="Z54" s="8"/>
      <c r="AA54" s="470"/>
      <c r="AB54" s="470"/>
      <c r="AC54" s="8"/>
      <c r="AD54" s="8"/>
      <c r="AE54" s="365"/>
      <c r="AF54" s="366"/>
    </row>
    <row r="55" spans="1:33" ht="20.100000000000001" customHeight="1" x14ac:dyDescent="0.2">
      <c r="B55" s="356"/>
      <c r="C55" s="356"/>
      <c r="D55" s="8"/>
      <c r="E55" s="8"/>
      <c r="F55" s="350"/>
      <c r="G55" s="350"/>
      <c r="H55" s="8"/>
      <c r="I55" s="8"/>
      <c r="J55" s="364"/>
      <c r="K55" s="364"/>
      <c r="L55" s="8"/>
      <c r="M55" s="8"/>
      <c r="N55" s="439"/>
      <c r="O55" s="439"/>
      <c r="P55" s="9"/>
      <c r="Q55" s="8"/>
      <c r="R55" s="8"/>
      <c r="S55" s="349"/>
      <c r="T55" s="349"/>
      <c r="U55" s="8"/>
      <c r="V55" s="8"/>
      <c r="W55" s="349"/>
      <c r="X55" s="349"/>
      <c r="Y55" s="8"/>
      <c r="Z55" s="8"/>
      <c r="AA55" s="470"/>
      <c r="AB55" s="470"/>
      <c r="AC55" s="8"/>
      <c r="AD55" s="8"/>
      <c r="AE55" s="365"/>
      <c r="AF55" s="366"/>
    </row>
    <row r="56" spans="1:33" ht="20.100000000000001" customHeight="1" x14ac:dyDescent="0.2">
      <c r="B56" s="356"/>
      <c r="C56" s="356"/>
      <c r="D56" s="9"/>
      <c r="E56" s="9"/>
      <c r="F56" s="350"/>
      <c r="G56" s="350"/>
      <c r="H56" s="9"/>
      <c r="I56" s="9"/>
      <c r="J56" s="364"/>
      <c r="K56" s="364"/>
      <c r="L56" s="9"/>
      <c r="M56" s="9"/>
      <c r="N56" s="439"/>
      <c r="O56" s="439"/>
      <c r="P56" s="9"/>
      <c r="Q56" s="9"/>
      <c r="R56" s="9"/>
      <c r="S56" s="349"/>
      <c r="T56" s="349"/>
      <c r="U56" s="9"/>
      <c r="V56" s="9"/>
      <c r="W56" s="349"/>
      <c r="X56" s="349"/>
      <c r="Y56" s="9"/>
      <c r="Z56" s="9"/>
      <c r="AA56" s="470"/>
      <c r="AB56" s="470"/>
      <c r="AC56" s="9"/>
      <c r="AD56" s="9"/>
      <c r="AE56" s="365"/>
      <c r="AF56" s="366"/>
    </row>
    <row r="57" spans="1:33" ht="20.100000000000001" customHeight="1" x14ac:dyDescent="0.2">
      <c r="B57" s="356"/>
      <c r="C57" s="356"/>
      <c r="D57" s="9"/>
      <c r="E57" s="9"/>
      <c r="F57" s="350"/>
      <c r="G57" s="350"/>
      <c r="H57" s="9"/>
      <c r="I57" s="9"/>
      <c r="J57" s="364"/>
      <c r="K57" s="364"/>
      <c r="L57" s="9"/>
      <c r="M57" s="9"/>
      <c r="N57" s="439"/>
      <c r="O57" s="439"/>
      <c r="P57" s="9"/>
      <c r="Q57" s="9"/>
      <c r="R57" s="9"/>
      <c r="S57" s="349"/>
      <c r="T57" s="349"/>
      <c r="U57" s="9"/>
      <c r="V57" s="9"/>
      <c r="W57" s="349"/>
      <c r="X57" s="349"/>
      <c r="Y57" s="9"/>
      <c r="Z57" s="9"/>
      <c r="AA57" s="470"/>
      <c r="AB57" s="470"/>
      <c r="AC57" s="9"/>
      <c r="AD57" s="9"/>
      <c r="AE57" s="365"/>
      <c r="AF57" s="366"/>
    </row>
    <row r="58" spans="1:33" ht="20.100000000000001" customHeight="1" x14ac:dyDescent="0.2">
      <c r="C58" s="93"/>
      <c r="D58" s="93"/>
      <c r="G58" s="93"/>
      <c r="H58" s="93"/>
      <c r="K58" s="93"/>
      <c r="L58" s="93"/>
      <c r="O58" s="93"/>
      <c r="P58" s="93"/>
      <c r="T58" s="93"/>
      <c r="U58" s="93"/>
      <c r="X58" s="93"/>
      <c r="Y58" s="93"/>
      <c r="AB58" s="114" t="s">
        <v>95</v>
      </c>
      <c r="AC58" s="18" t="s">
        <v>14</v>
      </c>
      <c r="AD58" s="18" t="s">
        <v>15</v>
      </c>
      <c r="AE58" s="18" t="s">
        <v>15</v>
      </c>
      <c r="AF58" s="18" t="s">
        <v>13</v>
      </c>
      <c r="AG58" s="107" t="s">
        <v>96</v>
      </c>
    </row>
    <row r="59" spans="1:33" ht="20.100000000000001" customHeight="1" x14ac:dyDescent="0.2">
      <c r="A59" s="7"/>
      <c r="B59" s="341" t="s">
        <v>4</v>
      </c>
      <c r="C59" s="368">
        <v>0.39583333333333331</v>
      </c>
      <c r="D59" s="368"/>
      <c r="E59" s="368"/>
      <c r="G59" s="369" t="str">
        <f>F50</f>
        <v>ＦＣ　Ａｖａｎｃｅ　ＡＺＵＬ</v>
      </c>
      <c r="H59" s="369"/>
      <c r="I59" s="369"/>
      <c r="J59" s="369"/>
      <c r="K59" s="369"/>
      <c r="L59" s="369"/>
      <c r="M59" s="369"/>
      <c r="N59" s="370">
        <f>P59+P60</f>
        <v>0</v>
      </c>
      <c r="O59" s="371" t="s">
        <v>9</v>
      </c>
      <c r="P59" s="234">
        <v>0</v>
      </c>
      <c r="Q59" s="236" t="s">
        <v>26</v>
      </c>
      <c r="R59" s="234">
        <v>1</v>
      </c>
      <c r="S59" s="371" t="s">
        <v>10</v>
      </c>
      <c r="T59" s="370">
        <f>R59+R60</f>
        <v>1</v>
      </c>
      <c r="U59" s="372" t="str">
        <f>J50</f>
        <v>大谷東フットボールクラブ</v>
      </c>
      <c r="V59" s="372"/>
      <c r="W59" s="372"/>
      <c r="X59" s="372"/>
      <c r="Y59" s="372"/>
      <c r="Z59" s="372"/>
      <c r="AA59" s="372"/>
      <c r="AB59" s="347" t="s">
        <v>95</v>
      </c>
      <c r="AC59" s="367" t="s">
        <v>89</v>
      </c>
      <c r="AD59" s="367" t="s">
        <v>90</v>
      </c>
      <c r="AE59" s="367" t="s">
        <v>91</v>
      </c>
      <c r="AF59" s="367">
        <v>6</v>
      </c>
      <c r="AG59" s="340" t="s">
        <v>96</v>
      </c>
    </row>
    <row r="60" spans="1:33" ht="20.100000000000001" customHeight="1" x14ac:dyDescent="0.2">
      <c r="A60" s="7"/>
      <c r="B60" s="341"/>
      <c r="C60" s="368"/>
      <c r="D60" s="368"/>
      <c r="E60" s="368"/>
      <c r="G60" s="369"/>
      <c r="H60" s="369"/>
      <c r="I60" s="369"/>
      <c r="J60" s="369"/>
      <c r="K60" s="369"/>
      <c r="L60" s="369"/>
      <c r="M60" s="369"/>
      <c r="N60" s="370"/>
      <c r="O60" s="371"/>
      <c r="P60" s="234">
        <v>0</v>
      </c>
      <c r="Q60" s="236" t="s">
        <v>26</v>
      </c>
      <c r="R60" s="234">
        <v>0</v>
      </c>
      <c r="S60" s="371"/>
      <c r="T60" s="370"/>
      <c r="U60" s="372"/>
      <c r="V60" s="372"/>
      <c r="W60" s="372"/>
      <c r="X60" s="372"/>
      <c r="Y60" s="372"/>
      <c r="Z60" s="372"/>
      <c r="AA60" s="372"/>
      <c r="AB60" s="347"/>
      <c r="AC60" s="367"/>
      <c r="AD60" s="367"/>
      <c r="AE60" s="367"/>
      <c r="AF60" s="367"/>
      <c r="AG60" s="340"/>
    </row>
    <row r="61" spans="1:33" ht="20.100000000000001" customHeight="1" x14ac:dyDescent="0.2">
      <c r="C61" s="16"/>
      <c r="D61" s="16"/>
      <c r="E61" s="15"/>
      <c r="G61" s="32"/>
      <c r="H61" s="32"/>
      <c r="I61" s="10"/>
      <c r="J61" s="10"/>
      <c r="K61" s="32"/>
      <c r="L61" s="32"/>
      <c r="M61" s="10"/>
      <c r="N61" s="248"/>
      <c r="O61" s="234"/>
      <c r="P61" s="234"/>
      <c r="Q61" s="248"/>
      <c r="R61" s="248"/>
      <c r="S61" s="248"/>
      <c r="T61" s="234"/>
      <c r="U61" s="32"/>
      <c r="V61" s="10"/>
      <c r="W61" s="10"/>
      <c r="X61" s="32"/>
      <c r="Y61" s="32"/>
      <c r="Z61" s="10"/>
      <c r="AA61" s="10"/>
      <c r="AB61" s="105"/>
      <c r="AC61" s="24"/>
      <c r="AD61" s="24"/>
      <c r="AE61" s="25"/>
      <c r="AF61" s="25"/>
      <c r="AG61" s="97"/>
    </row>
    <row r="62" spans="1:33" ht="20.100000000000001" customHeight="1" x14ac:dyDescent="0.2">
      <c r="A62" s="7"/>
      <c r="B62" s="341" t="s">
        <v>5</v>
      </c>
      <c r="C62" s="368">
        <v>0.4236111111111111</v>
      </c>
      <c r="D62" s="368"/>
      <c r="E62" s="368"/>
      <c r="G62" s="372" t="str">
        <f>S50</f>
        <v>ＦＣプリメーロ</v>
      </c>
      <c r="H62" s="372"/>
      <c r="I62" s="372"/>
      <c r="J62" s="372"/>
      <c r="K62" s="372"/>
      <c r="L62" s="372"/>
      <c r="M62" s="372"/>
      <c r="N62" s="370">
        <f>P62+P63</f>
        <v>1</v>
      </c>
      <c r="O62" s="371" t="s">
        <v>9</v>
      </c>
      <c r="P62" s="234">
        <v>0</v>
      </c>
      <c r="Q62" s="236" t="s">
        <v>26</v>
      </c>
      <c r="R62" s="234">
        <v>0</v>
      </c>
      <c r="S62" s="371" t="s">
        <v>10</v>
      </c>
      <c r="T62" s="370">
        <f>R62+R63</f>
        <v>0</v>
      </c>
      <c r="U62" s="369" t="str">
        <f>W50</f>
        <v>喜連川ＳＣＪｒ</v>
      </c>
      <c r="V62" s="369"/>
      <c r="W62" s="369"/>
      <c r="X62" s="369"/>
      <c r="Y62" s="369"/>
      <c r="Z62" s="369"/>
      <c r="AA62" s="369"/>
      <c r="AB62" s="347" t="s">
        <v>95</v>
      </c>
      <c r="AC62" s="367" t="s">
        <v>92</v>
      </c>
      <c r="AD62" s="367" t="s">
        <v>93</v>
      </c>
      <c r="AE62" s="367" t="s">
        <v>94</v>
      </c>
      <c r="AF62" s="367">
        <v>3</v>
      </c>
      <c r="AG62" s="340" t="s">
        <v>96</v>
      </c>
    </row>
    <row r="63" spans="1:33" ht="20.100000000000001" customHeight="1" x14ac:dyDescent="0.2">
      <c r="A63" s="7"/>
      <c r="B63" s="341"/>
      <c r="C63" s="368"/>
      <c r="D63" s="368"/>
      <c r="E63" s="368"/>
      <c r="G63" s="372"/>
      <c r="H63" s="372"/>
      <c r="I63" s="372"/>
      <c r="J63" s="372"/>
      <c r="K63" s="372"/>
      <c r="L63" s="372"/>
      <c r="M63" s="372"/>
      <c r="N63" s="370"/>
      <c r="O63" s="371"/>
      <c r="P63" s="234">
        <v>1</v>
      </c>
      <c r="Q63" s="236" t="s">
        <v>26</v>
      </c>
      <c r="R63" s="234">
        <v>0</v>
      </c>
      <c r="S63" s="371"/>
      <c r="T63" s="370"/>
      <c r="U63" s="369"/>
      <c r="V63" s="369"/>
      <c r="W63" s="369"/>
      <c r="X63" s="369"/>
      <c r="Y63" s="369"/>
      <c r="Z63" s="369"/>
      <c r="AA63" s="369"/>
      <c r="AB63" s="347"/>
      <c r="AC63" s="367"/>
      <c r="AD63" s="367"/>
      <c r="AE63" s="367"/>
      <c r="AF63" s="367"/>
      <c r="AG63" s="340"/>
    </row>
    <row r="64" spans="1:33" ht="20.100000000000001" customHeight="1" x14ac:dyDescent="0.2">
      <c r="A64" s="7"/>
      <c r="C64" s="16"/>
      <c r="D64" s="16"/>
      <c r="E64" s="15"/>
      <c r="G64" s="32"/>
      <c r="H64" s="32"/>
      <c r="I64" s="10"/>
      <c r="J64" s="10"/>
      <c r="K64" s="32"/>
      <c r="L64" s="32"/>
      <c r="M64" s="10"/>
      <c r="N64" s="248"/>
      <c r="O64" s="234"/>
      <c r="P64" s="234"/>
      <c r="Q64" s="248"/>
      <c r="R64" s="248"/>
      <c r="S64" s="248"/>
      <c r="T64" s="234"/>
      <c r="U64" s="32"/>
      <c r="V64" s="10"/>
      <c r="W64" s="10"/>
      <c r="X64" s="32"/>
      <c r="Y64" s="32"/>
      <c r="Z64" s="10"/>
      <c r="AA64" s="10"/>
      <c r="AB64" s="105"/>
      <c r="AC64" s="24"/>
      <c r="AD64" s="24"/>
      <c r="AE64" s="25"/>
      <c r="AF64" s="25"/>
      <c r="AG64" s="97"/>
    </row>
    <row r="65" spans="1:33" ht="20.100000000000001" customHeight="1" x14ac:dyDescent="0.2">
      <c r="A65" s="7"/>
      <c r="B65" s="341" t="s">
        <v>6</v>
      </c>
      <c r="C65" s="368">
        <v>0.4513888888888889</v>
      </c>
      <c r="D65" s="368"/>
      <c r="E65" s="368"/>
      <c r="G65" s="420" t="str">
        <f>F50</f>
        <v>ＦＣ　Ａｖａｎｃｅ　ＡＺＵＬ</v>
      </c>
      <c r="H65" s="420"/>
      <c r="I65" s="420"/>
      <c r="J65" s="420"/>
      <c r="K65" s="420"/>
      <c r="L65" s="420"/>
      <c r="M65" s="420"/>
      <c r="N65" s="370">
        <f>P65+P66</f>
        <v>0</v>
      </c>
      <c r="O65" s="371" t="s">
        <v>9</v>
      </c>
      <c r="P65" s="234">
        <v>0</v>
      </c>
      <c r="Q65" s="236" t="s">
        <v>26</v>
      </c>
      <c r="R65" s="234">
        <v>0</v>
      </c>
      <c r="S65" s="371" t="s">
        <v>10</v>
      </c>
      <c r="T65" s="370">
        <f>R65+R66</f>
        <v>0</v>
      </c>
      <c r="U65" s="420" t="str">
        <f>N50</f>
        <v>熟田フットボールクラブ</v>
      </c>
      <c r="V65" s="420"/>
      <c r="W65" s="420"/>
      <c r="X65" s="420"/>
      <c r="Y65" s="420"/>
      <c r="Z65" s="420"/>
      <c r="AA65" s="420"/>
      <c r="AB65" s="347" t="s">
        <v>95</v>
      </c>
      <c r="AC65" s="367" t="s">
        <v>91</v>
      </c>
      <c r="AD65" s="367" t="s">
        <v>89</v>
      </c>
      <c r="AE65" s="367" t="s">
        <v>90</v>
      </c>
      <c r="AF65" s="367">
        <v>5</v>
      </c>
      <c r="AG65" s="340" t="s">
        <v>96</v>
      </c>
    </row>
    <row r="66" spans="1:33" ht="20.100000000000001" customHeight="1" x14ac:dyDescent="0.2">
      <c r="A66" s="7"/>
      <c r="B66" s="341"/>
      <c r="C66" s="368"/>
      <c r="D66" s="368"/>
      <c r="E66" s="368"/>
      <c r="G66" s="420"/>
      <c r="H66" s="420"/>
      <c r="I66" s="420"/>
      <c r="J66" s="420"/>
      <c r="K66" s="420"/>
      <c r="L66" s="420"/>
      <c r="M66" s="420"/>
      <c r="N66" s="370"/>
      <c r="O66" s="371"/>
      <c r="P66" s="234">
        <v>0</v>
      </c>
      <c r="Q66" s="236" t="s">
        <v>26</v>
      </c>
      <c r="R66" s="234">
        <v>0</v>
      </c>
      <c r="S66" s="371"/>
      <c r="T66" s="370"/>
      <c r="U66" s="420"/>
      <c r="V66" s="420"/>
      <c r="W66" s="420"/>
      <c r="X66" s="420"/>
      <c r="Y66" s="420"/>
      <c r="Z66" s="420"/>
      <c r="AA66" s="420"/>
      <c r="AB66" s="347"/>
      <c r="AC66" s="367"/>
      <c r="AD66" s="367"/>
      <c r="AE66" s="367"/>
      <c r="AF66" s="367"/>
      <c r="AG66" s="340"/>
    </row>
    <row r="67" spans="1:33" ht="20.100000000000001" customHeight="1" x14ac:dyDescent="0.2">
      <c r="A67" s="7"/>
      <c r="B67" s="31"/>
      <c r="C67" s="27"/>
      <c r="D67" s="27"/>
      <c r="E67" s="27"/>
      <c r="G67" s="32"/>
      <c r="H67" s="32"/>
      <c r="I67" s="32"/>
      <c r="J67" s="32"/>
      <c r="K67" s="32"/>
      <c r="L67" s="32"/>
      <c r="M67" s="32"/>
      <c r="N67" s="21"/>
      <c r="O67" s="235"/>
      <c r="P67" s="234"/>
      <c r="Q67" s="248"/>
      <c r="R67" s="248"/>
      <c r="S67" s="235"/>
      <c r="T67" s="21"/>
      <c r="U67" s="32"/>
      <c r="V67" s="32"/>
      <c r="W67" s="32"/>
      <c r="X67" s="32"/>
      <c r="Y67" s="32"/>
      <c r="Z67" s="32"/>
      <c r="AA67" s="32"/>
      <c r="AB67" s="105"/>
      <c r="AC67" s="24"/>
      <c r="AD67" s="24"/>
      <c r="AE67" s="25"/>
      <c r="AF67" s="25"/>
      <c r="AG67" s="97"/>
    </row>
    <row r="68" spans="1:33" ht="20.100000000000001" customHeight="1" x14ac:dyDescent="0.2">
      <c r="A68" s="7"/>
      <c r="B68" s="341" t="s">
        <v>7</v>
      </c>
      <c r="C68" s="368">
        <v>0.47916666666666669</v>
      </c>
      <c r="D68" s="368"/>
      <c r="E68" s="368"/>
      <c r="G68" s="369" t="str">
        <f>S50</f>
        <v>ＦＣプリメーロ</v>
      </c>
      <c r="H68" s="369"/>
      <c r="I68" s="369"/>
      <c r="J68" s="369"/>
      <c r="K68" s="369"/>
      <c r="L68" s="369"/>
      <c r="M68" s="369"/>
      <c r="N68" s="370">
        <f>P68+P69</f>
        <v>0</v>
      </c>
      <c r="O68" s="371" t="s">
        <v>9</v>
      </c>
      <c r="P68" s="234">
        <v>0</v>
      </c>
      <c r="Q68" s="236" t="s">
        <v>26</v>
      </c>
      <c r="R68" s="234">
        <v>4</v>
      </c>
      <c r="S68" s="371" t="s">
        <v>10</v>
      </c>
      <c r="T68" s="370">
        <f>R68+R69</f>
        <v>5</v>
      </c>
      <c r="U68" s="372" t="str">
        <f>AA50</f>
        <v>カテット白沢ボンバーズ</v>
      </c>
      <c r="V68" s="372"/>
      <c r="W68" s="372"/>
      <c r="X68" s="372"/>
      <c r="Y68" s="372"/>
      <c r="Z68" s="372"/>
      <c r="AA68" s="372"/>
      <c r="AB68" s="347" t="s">
        <v>95</v>
      </c>
      <c r="AC68" s="367" t="s">
        <v>94</v>
      </c>
      <c r="AD68" s="367" t="s">
        <v>92</v>
      </c>
      <c r="AE68" s="367" t="s">
        <v>93</v>
      </c>
      <c r="AF68" s="367">
        <v>2</v>
      </c>
      <c r="AG68" s="340" t="s">
        <v>96</v>
      </c>
    </row>
    <row r="69" spans="1:33" ht="20.100000000000001" customHeight="1" x14ac:dyDescent="0.2">
      <c r="A69" s="7"/>
      <c r="B69" s="341"/>
      <c r="C69" s="368"/>
      <c r="D69" s="368"/>
      <c r="E69" s="368"/>
      <c r="G69" s="369"/>
      <c r="H69" s="369"/>
      <c r="I69" s="369"/>
      <c r="J69" s="369"/>
      <c r="K69" s="369"/>
      <c r="L69" s="369"/>
      <c r="M69" s="369"/>
      <c r="N69" s="370"/>
      <c r="O69" s="371"/>
      <c r="P69" s="234">
        <v>0</v>
      </c>
      <c r="Q69" s="236" t="s">
        <v>26</v>
      </c>
      <c r="R69" s="234">
        <v>1</v>
      </c>
      <c r="S69" s="371"/>
      <c r="T69" s="370"/>
      <c r="U69" s="372"/>
      <c r="V69" s="372"/>
      <c r="W69" s="372"/>
      <c r="X69" s="372"/>
      <c r="Y69" s="372"/>
      <c r="Z69" s="372"/>
      <c r="AA69" s="372"/>
      <c r="AB69" s="347"/>
      <c r="AC69" s="367"/>
      <c r="AD69" s="367"/>
      <c r="AE69" s="367"/>
      <c r="AF69" s="367"/>
      <c r="AG69" s="340"/>
    </row>
    <row r="70" spans="1:33" ht="20.100000000000001" customHeight="1" x14ac:dyDescent="0.2">
      <c r="A70" s="7"/>
      <c r="C70" s="16"/>
      <c r="D70" s="16"/>
      <c r="E70" s="15"/>
      <c r="G70" s="32"/>
      <c r="H70" s="32"/>
      <c r="I70" s="10"/>
      <c r="J70" s="10"/>
      <c r="K70" s="32"/>
      <c r="L70" s="32"/>
      <c r="M70" s="10"/>
      <c r="N70" s="248"/>
      <c r="O70" s="234"/>
      <c r="P70" s="234"/>
      <c r="Q70" s="248"/>
      <c r="R70" s="248"/>
      <c r="S70" s="248"/>
      <c r="T70" s="234"/>
      <c r="U70" s="32"/>
      <c r="V70" s="10"/>
      <c r="W70" s="10"/>
      <c r="X70" s="32"/>
      <c r="Y70" s="32"/>
      <c r="Z70" s="10"/>
      <c r="AA70" s="10"/>
      <c r="AB70" s="105"/>
      <c r="AC70" s="24"/>
      <c r="AD70" s="24"/>
      <c r="AE70" s="25"/>
      <c r="AF70" s="25"/>
      <c r="AG70" s="97"/>
    </row>
    <row r="71" spans="1:33" ht="20.100000000000001" customHeight="1" x14ac:dyDescent="0.2">
      <c r="A71" s="7"/>
      <c r="B71" s="341" t="s">
        <v>8</v>
      </c>
      <c r="C71" s="368">
        <v>0.50694444444444442</v>
      </c>
      <c r="D71" s="368"/>
      <c r="E71" s="368"/>
      <c r="G71" s="420" t="str">
        <f>J50</f>
        <v>大谷東フットボールクラブ</v>
      </c>
      <c r="H71" s="420"/>
      <c r="I71" s="420"/>
      <c r="J71" s="420"/>
      <c r="K71" s="420"/>
      <c r="L71" s="420"/>
      <c r="M71" s="420"/>
      <c r="N71" s="370">
        <f>P71+P72</f>
        <v>1</v>
      </c>
      <c r="O71" s="371" t="s">
        <v>9</v>
      </c>
      <c r="P71" s="234">
        <v>0</v>
      </c>
      <c r="Q71" s="236" t="s">
        <v>26</v>
      </c>
      <c r="R71" s="234">
        <v>1</v>
      </c>
      <c r="S71" s="371" t="s">
        <v>10</v>
      </c>
      <c r="T71" s="370">
        <f>R71+R72</f>
        <v>1</v>
      </c>
      <c r="U71" s="420" t="str">
        <f>N50</f>
        <v>熟田フットボールクラブ</v>
      </c>
      <c r="V71" s="420"/>
      <c r="W71" s="420"/>
      <c r="X71" s="420"/>
      <c r="Y71" s="420"/>
      <c r="Z71" s="420"/>
      <c r="AA71" s="420"/>
      <c r="AB71" s="347" t="s">
        <v>95</v>
      </c>
      <c r="AC71" s="367" t="s">
        <v>90</v>
      </c>
      <c r="AD71" s="367" t="s">
        <v>91</v>
      </c>
      <c r="AE71" s="367" t="s">
        <v>89</v>
      </c>
      <c r="AF71" s="367">
        <v>4</v>
      </c>
      <c r="AG71" s="340" t="s">
        <v>96</v>
      </c>
    </row>
    <row r="72" spans="1:33" ht="20.100000000000001" customHeight="1" x14ac:dyDescent="0.2">
      <c r="A72" s="7"/>
      <c r="B72" s="341"/>
      <c r="C72" s="368"/>
      <c r="D72" s="368"/>
      <c r="E72" s="368"/>
      <c r="G72" s="420"/>
      <c r="H72" s="420"/>
      <c r="I72" s="420"/>
      <c r="J72" s="420"/>
      <c r="K72" s="420"/>
      <c r="L72" s="420"/>
      <c r="M72" s="420"/>
      <c r="N72" s="370"/>
      <c r="O72" s="371"/>
      <c r="P72" s="234">
        <v>1</v>
      </c>
      <c r="Q72" s="236" t="s">
        <v>26</v>
      </c>
      <c r="R72" s="234">
        <v>0</v>
      </c>
      <c r="S72" s="371"/>
      <c r="T72" s="370"/>
      <c r="U72" s="420"/>
      <c r="V72" s="420"/>
      <c r="W72" s="420"/>
      <c r="X72" s="420"/>
      <c r="Y72" s="420"/>
      <c r="Z72" s="420"/>
      <c r="AA72" s="420"/>
      <c r="AB72" s="347"/>
      <c r="AC72" s="367"/>
      <c r="AD72" s="367"/>
      <c r="AE72" s="367"/>
      <c r="AF72" s="367"/>
      <c r="AG72" s="340"/>
    </row>
    <row r="73" spans="1:33" ht="20.100000000000001" customHeight="1" x14ac:dyDescent="0.2">
      <c r="A73" s="7"/>
      <c r="C73" s="16"/>
      <c r="D73" s="16"/>
      <c r="E73" s="15"/>
      <c r="G73" s="32"/>
      <c r="H73" s="32"/>
      <c r="I73" s="10"/>
      <c r="J73" s="10"/>
      <c r="K73" s="32"/>
      <c r="L73" s="32"/>
      <c r="M73" s="10"/>
      <c r="N73" s="248"/>
      <c r="O73" s="234"/>
      <c r="P73" s="234"/>
      <c r="Q73" s="248"/>
      <c r="R73" s="248"/>
      <c r="S73" s="248"/>
      <c r="T73" s="234"/>
      <c r="U73" s="32"/>
      <c r="V73" s="10"/>
      <c r="W73" s="10"/>
      <c r="X73" s="32"/>
      <c r="Y73" s="32"/>
      <c r="Z73" s="10"/>
      <c r="AA73" s="10"/>
      <c r="AB73" s="105"/>
      <c r="AC73" s="93"/>
      <c r="AD73" s="24"/>
      <c r="AE73" s="24"/>
      <c r="AF73" s="25"/>
      <c r="AG73" s="106"/>
    </row>
    <row r="74" spans="1:33" ht="20.100000000000001" customHeight="1" x14ac:dyDescent="0.2">
      <c r="A74" s="7"/>
      <c r="B74" s="341" t="s">
        <v>0</v>
      </c>
      <c r="C74" s="368">
        <v>0.53472222222222221</v>
      </c>
      <c r="D74" s="368"/>
      <c r="E74" s="368"/>
      <c r="G74" s="369" t="str">
        <f>W50</f>
        <v>喜連川ＳＣＪｒ</v>
      </c>
      <c r="H74" s="369"/>
      <c r="I74" s="369"/>
      <c r="J74" s="369"/>
      <c r="K74" s="369"/>
      <c r="L74" s="369"/>
      <c r="M74" s="369"/>
      <c r="N74" s="370">
        <f>P74+P75</f>
        <v>0</v>
      </c>
      <c r="O74" s="371" t="s">
        <v>9</v>
      </c>
      <c r="P74" s="234">
        <v>0</v>
      </c>
      <c r="Q74" s="236" t="s">
        <v>26</v>
      </c>
      <c r="R74" s="234">
        <v>2</v>
      </c>
      <c r="S74" s="371" t="s">
        <v>10</v>
      </c>
      <c r="T74" s="370">
        <f>R74+R75</f>
        <v>3</v>
      </c>
      <c r="U74" s="372" t="str">
        <f>AA50</f>
        <v>カテット白沢ボンバーズ</v>
      </c>
      <c r="V74" s="372"/>
      <c r="W74" s="372"/>
      <c r="X74" s="372"/>
      <c r="Y74" s="372"/>
      <c r="Z74" s="372"/>
      <c r="AA74" s="372"/>
      <c r="AB74" s="347" t="s">
        <v>95</v>
      </c>
      <c r="AC74" s="367" t="s">
        <v>93</v>
      </c>
      <c r="AD74" s="367" t="s">
        <v>94</v>
      </c>
      <c r="AE74" s="367" t="s">
        <v>92</v>
      </c>
      <c r="AF74" s="367">
        <v>1</v>
      </c>
      <c r="AG74" s="340" t="s">
        <v>96</v>
      </c>
    </row>
    <row r="75" spans="1:33" ht="20.100000000000001" customHeight="1" x14ac:dyDescent="0.2">
      <c r="A75" s="7"/>
      <c r="B75" s="341"/>
      <c r="C75" s="368"/>
      <c r="D75" s="368"/>
      <c r="E75" s="368"/>
      <c r="G75" s="369"/>
      <c r="H75" s="369"/>
      <c r="I75" s="369"/>
      <c r="J75" s="369"/>
      <c r="K75" s="369"/>
      <c r="L75" s="369"/>
      <c r="M75" s="369"/>
      <c r="N75" s="370"/>
      <c r="O75" s="371"/>
      <c r="P75" s="234">
        <v>0</v>
      </c>
      <c r="Q75" s="236" t="s">
        <v>26</v>
      </c>
      <c r="R75" s="234">
        <v>1</v>
      </c>
      <c r="S75" s="371"/>
      <c r="T75" s="370"/>
      <c r="U75" s="372"/>
      <c r="V75" s="372"/>
      <c r="W75" s="372"/>
      <c r="X75" s="372"/>
      <c r="Y75" s="372"/>
      <c r="Z75" s="372"/>
      <c r="AA75" s="372"/>
      <c r="AB75" s="347"/>
      <c r="AC75" s="367"/>
      <c r="AD75" s="367"/>
      <c r="AE75" s="367"/>
      <c r="AF75" s="367"/>
      <c r="AG75" s="340"/>
    </row>
    <row r="76" spans="1:33" ht="20.100000000000001" customHeight="1" x14ac:dyDescent="0.2">
      <c r="B76" s="31"/>
      <c r="C76" s="23"/>
      <c r="D76" s="23"/>
      <c r="E76" s="23"/>
      <c r="G76" s="32"/>
      <c r="H76" s="32"/>
      <c r="I76" s="32"/>
      <c r="J76" s="32"/>
      <c r="K76" s="32"/>
      <c r="L76" s="32"/>
      <c r="M76" s="32"/>
      <c r="N76" s="21"/>
      <c r="O76" s="113"/>
      <c r="P76" s="32"/>
      <c r="Q76" s="22"/>
      <c r="R76" s="10"/>
      <c r="S76" s="113"/>
      <c r="T76" s="21"/>
      <c r="U76" s="32"/>
      <c r="V76" s="32"/>
      <c r="W76" s="32"/>
      <c r="X76" s="32"/>
      <c r="Y76" s="32"/>
      <c r="Z76" s="32"/>
      <c r="AA76" s="32"/>
      <c r="AB76" s="93"/>
      <c r="AC76" s="93"/>
      <c r="AF76" s="93"/>
      <c r="AG76" s="93"/>
    </row>
    <row r="77" spans="1:33" ht="20.100000000000001" customHeight="1" x14ac:dyDescent="0.2">
      <c r="C77" s="377" t="str">
        <f>J46</f>
        <v>V</v>
      </c>
      <c r="D77" s="378"/>
      <c r="E77" s="378"/>
      <c r="F77" s="379"/>
      <c r="G77" s="399" t="str">
        <f>C79</f>
        <v>ＦＣ　Ａｖａｎｃｅ　ＡＺＵＬ</v>
      </c>
      <c r="H77" s="400"/>
      <c r="I77" s="423" t="str">
        <f>C81</f>
        <v>大谷東フットボールクラブ</v>
      </c>
      <c r="J77" s="424"/>
      <c r="K77" s="423" t="str">
        <f>C83</f>
        <v>熟田フットボールクラブ</v>
      </c>
      <c r="L77" s="424"/>
      <c r="M77" s="373" t="s">
        <v>1</v>
      </c>
      <c r="N77" s="373" t="s">
        <v>2</v>
      </c>
      <c r="O77" s="373" t="s">
        <v>11</v>
      </c>
      <c r="P77" s="373" t="s">
        <v>3</v>
      </c>
      <c r="R77" s="389" t="str">
        <f>W46</f>
        <v>VV</v>
      </c>
      <c r="S77" s="390"/>
      <c r="T77" s="390"/>
      <c r="U77" s="391"/>
      <c r="V77" s="395" t="str">
        <f>R79</f>
        <v>ＦＣプリメーロ</v>
      </c>
      <c r="W77" s="396"/>
      <c r="X77" s="395" t="str">
        <f>R81</f>
        <v>喜連川ＳＣＪｒ</v>
      </c>
      <c r="Y77" s="396"/>
      <c r="Z77" s="415" t="str">
        <f>R83</f>
        <v>カテット白沢ボンバーズ</v>
      </c>
      <c r="AA77" s="416"/>
      <c r="AB77" s="373" t="s">
        <v>1</v>
      </c>
      <c r="AC77" s="373" t="s">
        <v>2</v>
      </c>
      <c r="AD77" s="373" t="s">
        <v>11</v>
      </c>
      <c r="AE77" s="373" t="s">
        <v>3</v>
      </c>
    </row>
    <row r="78" spans="1:33" ht="20.100000000000001" customHeight="1" x14ac:dyDescent="0.2">
      <c r="C78" s="380"/>
      <c r="D78" s="381"/>
      <c r="E78" s="381"/>
      <c r="F78" s="382"/>
      <c r="G78" s="401"/>
      <c r="H78" s="402"/>
      <c r="I78" s="425"/>
      <c r="J78" s="426"/>
      <c r="K78" s="425"/>
      <c r="L78" s="426"/>
      <c r="M78" s="374"/>
      <c r="N78" s="374"/>
      <c r="O78" s="374"/>
      <c r="P78" s="374"/>
      <c r="R78" s="392"/>
      <c r="S78" s="393"/>
      <c r="T78" s="393"/>
      <c r="U78" s="394"/>
      <c r="V78" s="397"/>
      <c r="W78" s="398"/>
      <c r="X78" s="397"/>
      <c r="Y78" s="398"/>
      <c r="Z78" s="417"/>
      <c r="AA78" s="418"/>
      <c r="AB78" s="374"/>
      <c r="AC78" s="374"/>
      <c r="AD78" s="374"/>
      <c r="AE78" s="374"/>
    </row>
    <row r="79" spans="1:33" ht="20.100000000000001" customHeight="1" x14ac:dyDescent="0.2">
      <c r="C79" s="377" t="str">
        <f>F50</f>
        <v>ＦＣ　Ａｖａｎｃｅ　ＡＺＵＬ</v>
      </c>
      <c r="D79" s="378"/>
      <c r="E79" s="378"/>
      <c r="F79" s="379"/>
      <c r="G79" s="383"/>
      <c r="H79" s="384"/>
      <c r="I79" s="249">
        <f>N59</f>
        <v>0</v>
      </c>
      <c r="J79" s="249">
        <f>T59</f>
        <v>1</v>
      </c>
      <c r="K79" s="249">
        <f>N65</f>
        <v>0</v>
      </c>
      <c r="L79" s="249">
        <f>T65</f>
        <v>0</v>
      </c>
      <c r="M79" s="387">
        <f>COUNTIF(G80:L80,"○")*3+COUNTIF(G80:L80,"△")</f>
        <v>1</v>
      </c>
      <c r="N79" s="375">
        <f>O79-J79-L79</f>
        <v>-1</v>
      </c>
      <c r="O79" s="375">
        <f>I79+K79</f>
        <v>0</v>
      </c>
      <c r="P79" s="375">
        <v>3</v>
      </c>
      <c r="Q79" s="244"/>
      <c r="R79" s="377" t="str">
        <f>S50</f>
        <v>ＦＣプリメーロ</v>
      </c>
      <c r="S79" s="378"/>
      <c r="T79" s="378"/>
      <c r="U79" s="379"/>
      <c r="V79" s="383"/>
      <c r="W79" s="384"/>
      <c r="X79" s="249">
        <f>N62</f>
        <v>1</v>
      </c>
      <c r="Y79" s="249">
        <f>T62</f>
        <v>0</v>
      </c>
      <c r="Z79" s="249">
        <f>N68</f>
        <v>0</v>
      </c>
      <c r="AA79" s="249">
        <f>T68</f>
        <v>5</v>
      </c>
      <c r="AB79" s="387">
        <f>COUNTIF(V80:AA80,"○")*3+COUNTIF(V80:AA80,"△")</f>
        <v>3</v>
      </c>
      <c r="AC79" s="375">
        <f>AD79-Y79-AA79</f>
        <v>-4</v>
      </c>
      <c r="AD79" s="375">
        <f>X79+Z79</f>
        <v>1</v>
      </c>
      <c r="AE79" s="375">
        <v>2</v>
      </c>
    </row>
    <row r="80" spans="1:33" ht="20.100000000000001" customHeight="1" x14ac:dyDescent="0.2">
      <c r="C80" s="380"/>
      <c r="D80" s="381"/>
      <c r="E80" s="381"/>
      <c r="F80" s="382"/>
      <c r="G80" s="385"/>
      <c r="H80" s="386"/>
      <c r="I80" s="407" t="str">
        <f>IF(I79&gt;J79,"○",IF(I79&lt;J79,"×",IF(I79=J79,"△")))</f>
        <v>×</v>
      </c>
      <c r="J80" s="408"/>
      <c r="K80" s="407" t="str">
        <f>IF(K79&gt;L79,"○",IF(K79&lt;L79,"×",IF(K79=L79,"△")))</f>
        <v>△</v>
      </c>
      <c r="L80" s="408"/>
      <c r="M80" s="388"/>
      <c r="N80" s="376"/>
      <c r="O80" s="376"/>
      <c r="P80" s="376"/>
      <c r="Q80" s="244"/>
      <c r="R80" s="380"/>
      <c r="S80" s="381"/>
      <c r="T80" s="381"/>
      <c r="U80" s="382"/>
      <c r="V80" s="385"/>
      <c r="W80" s="386"/>
      <c r="X80" s="407" t="str">
        <f>IF(X79&gt;Y79,"○",IF(X79&lt;Y79,"×",IF(X79=Y79,"△")))</f>
        <v>○</v>
      </c>
      <c r="Y80" s="408"/>
      <c r="Z80" s="407" t="str">
        <f t="shared" ref="Z80" si="2">IF(Z79&gt;AA79,"○",IF(Z79&lt;AA79,"×",IF(Z79=AA79,"△")))</f>
        <v>×</v>
      </c>
      <c r="AA80" s="408"/>
      <c r="AB80" s="388"/>
      <c r="AC80" s="376"/>
      <c r="AD80" s="376"/>
      <c r="AE80" s="376"/>
    </row>
    <row r="81" spans="3:31" ht="20.100000000000001" customHeight="1" x14ac:dyDescent="0.2">
      <c r="C81" s="409" t="str">
        <f>J50</f>
        <v>大谷東フットボールクラブ</v>
      </c>
      <c r="D81" s="410"/>
      <c r="E81" s="410"/>
      <c r="F81" s="411"/>
      <c r="G81" s="249">
        <f>J79</f>
        <v>1</v>
      </c>
      <c r="H81" s="249">
        <f>I79</f>
        <v>0</v>
      </c>
      <c r="I81" s="383"/>
      <c r="J81" s="384"/>
      <c r="K81" s="249">
        <f>N71</f>
        <v>1</v>
      </c>
      <c r="L81" s="249">
        <f>T71</f>
        <v>1</v>
      </c>
      <c r="M81" s="387">
        <f>COUNTIF(G82:L82,"○")*3+COUNTIF(G82:L82,"△")</f>
        <v>4</v>
      </c>
      <c r="N81" s="375">
        <f>O81-H81-L81</f>
        <v>1</v>
      </c>
      <c r="O81" s="375">
        <f>G81+K81</f>
        <v>2</v>
      </c>
      <c r="P81" s="375">
        <v>1</v>
      </c>
      <c r="Q81" s="244"/>
      <c r="R81" s="377" t="str">
        <f>W50</f>
        <v>喜連川ＳＣＪｒ</v>
      </c>
      <c r="S81" s="378"/>
      <c r="T81" s="378"/>
      <c r="U81" s="379"/>
      <c r="V81" s="249">
        <f>Y79</f>
        <v>0</v>
      </c>
      <c r="W81" s="249">
        <f>X79</f>
        <v>1</v>
      </c>
      <c r="X81" s="383"/>
      <c r="Y81" s="384"/>
      <c r="Z81" s="249">
        <f>N74</f>
        <v>0</v>
      </c>
      <c r="AA81" s="249">
        <f>T74</f>
        <v>3</v>
      </c>
      <c r="AB81" s="387">
        <f>COUNTIF(V82:AA82,"○")*3+COUNTIF(V82:AA82,"△")</f>
        <v>0</v>
      </c>
      <c r="AC81" s="375">
        <f>AD81-W81-AA81</f>
        <v>-4</v>
      </c>
      <c r="AD81" s="375">
        <f>V81+Z81</f>
        <v>0</v>
      </c>
      <c r="AE81" s="375">
        <v>3</v>
      </c>
    </row>
    <row r="82" spans="3:31" ht="20.100000000000001" customHeight="1" x14ac:dyDescent="0.2">
      <c r="C82" s="412"/>
      <c r="D82" s="413"/>
      <c r="E82" s="413"/>
      <c r="F82" s="414"/>
      <c r="G82" s="407" t="str">
        <f>IF(G81&gt;H81,"○",IF(G81&lt;H81,"×",IF(G81=H81,"△")))</f>
        <v>○</v>
      </c>
      <c r="H82" s="408"/>
      <c r="I82" s="385"/>
      <c r="J82" s="386"/>
      <c r="K82" s="407" t="str">
        <f>IF(K81&gt;L81,"○",IF(K81&lt;L81,"×",IF(K81=L81,"△")))</f>
        <v>△</v>
      </c>
      <c r="L82" s="408"/>
      <c r="M82" s="388"/>
      <c r="N82" s="376"/>
      <c r="O82" s="376"/>
      <c r="P82" s="376"/>
      <c r="Q82" s="244"/>
      <c r="R82" s="380"/>
      <c r="S82" s="381"/>
      <c r="T82" s="381"/>
      <c r="U82" s="382"/>
      <c r="V82" s="407" t="str">
        <f>IF(V81&gt;W81,"○",IF(V81&lt;W81,"×",IF(V81=W81,"△")))</f>
        <v>×</v>
      </c>
      <c r="W82" s="408"/>
      <c r="X82" s="385"/>
      <c r="Y82" s="386"/>
      <c r="Z82" s="407" t="str">
        <f t="shared" ref="Z82" si="3">IF(Z81&gt;AA81,"○",IF(Z81&lt;AA81,"×",IF(Z81=AA81,"△")))</f>
        <v>×</v>
      </c>
      <c r="AA82" s="408"/>
      <c r="AB82" s="388"/>
      <c r="AC82" s="376"/>
      <c r="AD82" s="376"/>
      <c r="AE82" s="376"/>
    </row>
    <row r="83" spans="3:31" ht="20.100000000000001" customHeight="1" x14ac:dyDescent="0.2">
      <c r="C83" s="377" t="str">
        <f>N50</f>
        <v>熟田フットボールクラブ</v>
      </c>
      <c r="D83" s="378"/>
      <c r="E83" s="378"/>
      <c r="F83" s="379"/>
      <c r="G83" s="249">
        <f>L79</f>
        <v>0</v>
      </c>
      <c r="H83" s="249">
        <f>K79</f>
        <v>0</v>
      </c>
      <c r="I83" s="249">
        <f>L81</f>
        <v>1</v>
      </c>
      <c r="J83" s="249">
        <f>K81</f>
        <v>1</v>
      </c>
      <c r="K83" s="383"/>
      <c r="L83" s="384"/>
      <c r="M83" s="387">
        <f>COUNTIF(G84:L84,"○")*3+COUNTIF(G84:L84,"△")</f>
        <v>2</v>
      </c>
      <c r="N83" s="375">
        <f>O83-H83-J83</f>
        <v>0</v>
      </c>
      <c r="O83" s="375">
        <f>G83+I83</f>
        <v>1</v>
      </c>
      <c r="P83" s="375">
        <v>2</v>
      </c>
      <c r="Q83" s="244"/>
      <c r="R83" s="409" t="str">
        <f>AA50</f>
        <v>カテット白沢ボンバーズ</v>
      </c>
      <c r="S83" s="410"/>
      <c r="T83" s="410"/>
      <c r="U83" s="411"/>
      <c r="V83" s="249">
        <f>AA79</f>
        <v>5</v>
      </c>
      <c r="W83" s="249">
        <f>Z79</f>
        <v>0</v>
      </c>
      <c r="X83" s="249">
        <f>AA81</f>
        <v>3</v>
      </c>
      <c r="Y83" s="249">
        <f>Z81</f>
        <v>0</v>
      </c>
      <c r="Z83" s="383"/>
      <c r="AA83" s="384"/>
      <c r="AB83" s="387">
        <f>COUNTIF(V84:AA84,"○")*3+COUNTIF(V84:AA84,"△")</f>
        <v>6</v>
      </c>
      <c r="AC83" s="375">
        <f>AD83-W83-Y83</f>
        <v>8</v>
      </c>
      <c r="AD83" s="375">
        <f>V83+X83</f>
        <v>8</v>
      </c>
      <c r="AE83" s="375">
        <v>1</v>
      </c>
    </row>
    <row r="84" spans="3:31" ht="20.100000000000001" customHeight="1" x14ac:dyDescent="0.2">
      <c r="C84" s="380"/>
      <c r="D84" s="381"/>
      <c r="E84" s="381"/>
      <c r="F84" s="382"/>
      <c r="G84" s="407" t="str">
        <f>IF(G83&gt;H83,"○",IF(G83&lt;H83,"×",IF(G83=H83,"△")))</f>
        <v>△</v>
      </c>
      <c r="H84" s="408"/>
      <c r="I84" s="407" t="str">
        <f>IF(I83&gt;J83,"○",IF(I83&lt;J83,"×",IF(I83=J83,"△")))</f>
        <v>△</v>
      </c>
      <c r="J84" s="408"/>
      <c r="K84" s="385"/>
      <c r="L84" s="386"/>
      <c r="M84" s="388"/>
      <c r="N84" s="376"/>
      <c r="O84" s="376"/>
      <c r="P84" s="376"/>
      <c r="Q84" s="244"/>
      <c r="R84" s="412"/>
      <c r="S84" s="413"/>
      <c r="T84" s="413"/>
      <c r="U84" s="414"/>
      <c r="V84" s="407" t="str">
        <f>IF(V83&gt;W83,"○",IF(V83&lt;W83,"×",IF(V83=W83,"△")))</f>
        <v>○</v>
      </c>
      <c r="W84" s="408"/>
      <c r="X84" s="407" t="str">
        <f>IF(X83&gt;Y83,"○",IF(X83&lt;Y83,"×",IF(X83=Y83,"△")))</f>
        <v>○</v>
      </c>
      <c r="Y84" s="408"/>
      <c r="Z84" s="385"/>
      <c r="AA84" s="386"/>
      <c r="AB84" s="388"/>
      <c r="AC84" s="376"/>
      <c r="AD84" s="376"/>
      <c r="AE84" s="376"/>
    </row>
    <row r="85" spans="3:31" ht="20.100000000000001" customHeight="1" x14ac:dyDescent="0.2"/>
  </sheetData>
  <mergeCells count="340">
    <mergeCell ref="A1:L1"/>
    <mergeCell ref="N1:R1"/>
    <mergeCell ref="T1:W1"/>
    <mergeCell ref="X1:AG1"/>
    <mergeCell ref="J3:K3"/>
    <mergeCell ref="W3:X3"/>
    <mergeCell ref="G16:M17"/>
    <mergeCell ref="N16:N17"/>
    <mergeCell ref="O16:O17"/>
    <mergeCell ref="S16:S17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B19:AB20"/>
    <mergeCell ref="AC19:AC20"/>
    <mergeCell ref="AD19:AD20"/>
    <mergeCell ref="AE19:AE20"/>
    <mergeCell ref="AF19:AF20"/>
    <mergeCell ref="AG19:AG20"/>
    <mergeCell ref="AF16:AF17"/>
    <mergeCell ref="AG16:AG17"/>
    <mergeCell ref="AB16:AB17"/>
    <mergeCell ref="AC16:AC17"/>
    <mergeCell ref="AD16:AD17"/>
    <mergeCell ref="AE16:AE17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B16:B17"/>
    <mergeCell ref="C16:E17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G22:M23"/>
    <mergeCell ref="N22:N23"/>
    <mergeCell ref="O22:O23"/>
    <mergeCell ref="S22:S23"/>
    <mergeCell ref="G28:M29"/>
    <mergeCell ref="N28:N29"/>
    <mergeCell ref="O28:O29"/>
    <mergeCell ref="S28:S29"/>
    <mergeCell ref="AB25:AB26"/>
    <mergeCell ref="AC25:AC26"/>
    <mergeCell ref="AD25:AD26"/>
    <mergeCell ref="AE25:AE26"/>
    <mergeCell ref="AF25:AF26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AB28:AB29"/>
    <mergeCell ref="AC28:AC29"/>
    <mergeCell ref="AD28:AD29"/>
    <mergeCell ref="AE28:AE29"/>
    <mergeCell ref="B28:B29"/>
    <mergeCell ref="C28:E2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M40:M41"/>
    <mergeCell ref="N40:N41"/>
    <mergeCell ref="O40:O41"/>
    <mergeCell ref="P40:P41"/>
    <mergeCell ref="R38:U39"/>
    <mergeCell ref="X38:Y39"/>
    <mergeCell ref="J46:K46"/>
    <mergeCell ref="W46:X46"/>
    <mergeCell ref="AB38:AB39"/>
    <mergeCell ref="B49:C49"/>
    <mergeCell ref="F49:G49"/>
    <mergeCell ref="J49:K49"/>
    <mergeCell ref="N49:O49"/>
    <mergeCell ref="S49:T49"/>
    <mergeCell ref="W49:X49"/>
    <mergeCell ref="G41:H41"/>
    <mergeCell ref="I41:J41"/>
    <mergeCell ref="V41:W41"/>
    <mergeCell ref="X41:Y41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A49:AB49"/>
    <mergeCell ref="AE49:AF49"/>
    <mergeCell ref="C40:F41"/>
    <mergeCell ref="K40:L41"/>
    <mergeCell ref="B50:C57"/>
    <mergeCell ref="F50:G57"/>
    <mergeCell ref="J50:K57"/>
    <mergeCell ref="N50:O57"/>
    <mergeCell ref="S50:T57"/>
    <mergeCell ref="W50:X57"/>
    <mergeCell ref="AA50:AB57"/>
    <mergeCell ref="AE50:AF57"/>
    <mergeCell ref="AG62:AG63"/>
    <mergeCell ref="AF59:AF60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T59:T60"/>
    <mergeCell ref="U59:AA60"/>
    <mergeCell ref="AB59:AB60"/>
    <mergeCell ref="AC59:AC60"/>
    <mergeCell ref="AD59:AD60"/>
    <mergeCell ref="AE59:AE60"/>
    <mergeCell ref="B59:B60"/>
    <mergeCell ref="C59:E60"/>
    <mergeCell ref="G59:M60"/>
    <mergeCell ref="N59:N60"/>
    <mergeCell ref="O59:O60"/>
    <mergeCell ref="S59:S60"/>
    <mergeCell ref="G65:M66"/>
    <mergeCell ref="N65:N66"/>
    <mergeCell ref="O65:O66"/>
    <mergeCell ref="S65:S66"/>
    <mergeCell ref="AB62:AB63"/>
    <mergeCell ref="AC62:AC63"/>
    <mergeCell ref="AD62:AD63"/>
    <mergeCell ref="AE62:AE63"/>
    <mergeCell ref="AF62:AF63"/>
    <mergeCell ref="AB68:AB69"/>
    <mergeCell ref="AC68:AC69"/>
    <mergeCell ref="AD68:AD69"/>
    <mergeCell ref="AE68:AE69"/>
    <mergeCell ref="AF68:AF69"/>
    <mergeCell ref="AG68:AG69"/>
    <mergeCell ref="AF65:AF66"/>
    <mergeCell ref="AG65:AG66"/>
    <mergeCell ref="AB65:AB66"/>
    <mergeCell ref="AC65:AC66"/>
    <mergeCell ref="AD65:AD66"/>
    <mergeCell ref="AE65:AE66"/>
    <mergeCell ref="B68:B69"/>
    <mergeCell ref="C68:E69"/>
    <mergeCell ref="G68:M69"/>
    <mergeCell ref="N68:N69"/>
    <mergeCell ref="O68:O69"/>
    <mergeCell ref="S68:S69"/>
    <mergeCell ref="T68:T69"/>
    <mergeCell ref="U68:AA69"/>
    <mergeCell ref="T65:T66"/>
    <mergeCell ref="U65:AA66"/>
    <mergeCell ref="B65:B66"/>
    <mergeCell ref="C65:E66"/>
    <mergeCell ref="B74:B75"/>
    <mergeCell ref="C74:E75"/>
    <mergeCell ref="G74:M75"/>
    <mergeCell ref="N74:N75"/>
    <mergeCell ref="O74:O75"/>
    <mergeCell ref="S74:S75"/>
    <mergeCell ref="T74:T75"/>
    <mergeCell ref="U74:AA75"/>
    <mergeCell ref="T71:T72"/>
    <mergeCell ref="U71:AA72"/>
    <mergeCell ref="B71:B72"/>
    <mergeCell ref="C71:E72"/>
    <mergeCell ref="G71:M72"/>
    <mergeCell ref="N71:N72"/>
    <mergeCell ref="O71:O72"/>
    <mergeCell ref="S71:S72"/>
    <mergeCell ref="N77:N78"/>
    <mergeCell ref="AB74:AB75"/>
    <mergeCell ref="AC74:AC75"/>
    <mergeCell ref="AD74:AD75"/>
    <mergeCell ref="AE74:AE75"/>
    <mergeCell ref="AF74:AF75"/>
    <mergeCell ref="AG74:AG75"/>
    <mergeCell ref="AF71:AF72"/>
    <mergeCell ref="AG71:AG72"/>
    <mergeCell ref="AB71:AB72"/>
    <mergeCell ref="AC71:AC72"/>
    <mergeCell ref="AD71:AD72"/>
    <mergeCell ref="AE71:AE72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G85"/>
  <sheetViews>
    <sheetView view="pageBreakPreview" zoomScaleNormal="100" zoomScaleSheetLayoutView="100" workbookViewId="0">
      <selection sqref="A1:L1"/>
    </sheetView>
  </sheetViews>
  <sheetFormatPr defaultRowHeight="13.2" x14ac:dyDescent="0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21.9" customHeight="1" x14ac:dyDescent="0.2">
      <c r="A1" s="360" t="str">
        <f>U12選手権組合せ!I2</f>
        <v>■第1日　2月5日  一次リーグ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N1" s="361" t="s">
        <v>183</v>
      </c>
      <c r="O1" s="361"/>
      <c r="P1" s="361"/>
      <c r="Q1" s="361"/>
      <c r="R1" s="361"/>
      <c r="T1" s="353" t="s">
        <v>182</v>
      </c>
      <c r="U1" s="353"/>
      <c r="V1" s="353"/>
      <c r="W1" s="353"/>
      <c r="X1" s="354" t="str">
        <f>U12選手権組合せ!AN35</f>
        <v>鹿沼運動公園B</v>
      </c>
      <c r="Y1" s="354"/>
      <c r="Z1" s="354"/>
      <c r="AA1" s="354"/>
      <c r="AB1" s="354"/>
      <c r="AC1" s="354"/>
      <c r="AD1" s="354"/>
      <c r="AE1" s="354"/>
      <c r="AF1" s="354"/>
      <c r="AG1" s="354"/>
    </row>
    <row r="2" spans="1:33" ht="20.100000000000001" customHeight="1" x14ac:dyDescent="0.2">
      <c r="A2" s="112"/>
      <c r="B2" s="112"/>
      <c r="C2" s="112"/>
      <c r="D2" s="112"/>
      <c r="E2" s="112"/>
      <c r="F2" s="112"/>
      <c r="G2" s="112"/>
      <c r="H2" s="14"/>
      <c r="I2" s="110"/>
      <c r="J2" s="110"/>
      <c r="K2" s="110"/>
      <c r="L2" s="110"/>
      <c r="N2" s="110"/>
      <c r="O2" s="110"/>
      <c r="P2" s="110"/>
      <c r="Q2" s="110"/>
      <c r="R2" s="110"/>
      <c r="T2" s="94"/>
      <c r="U2" s="94"/>
      <c r="V2" s="94"/>
      <c r="W2" s="94"/>
      <c r="X2" s="111"/>
      <c r="Y2" s="111"/>
      <c r="AA2" s="20"/>
      <c r="AB2" s="104"/>
      <c r="AC2" s="104"/>
      <c r="AD2" s="104"/>
      <c r="AE2" s="104"/>
      <c r="AF2" s="104"/>
      <c r="AG2" s="104"/>
    </row>
    <row r="3" spans="1:33" ht="20.100000000000001" customHeight="1" x14ac:dyDescent="0.2">
      <c r="F3" s="27"/>
      <c r="J3" s="358" t="s">
        <v>184</v>
      </c>
      <c r="K3" s="358"/>
      <c r="W3" s="358" t="s">
        <v>185</v>
      </c>
      <c r="X3" s="358"/>
      <c r="Z3" s="20"/>
      <c r="AA3" s="20"/>
      <c r="AB3" s="104"/>
      <c r="AC3" s="104"/>
      <c r="AD3" s="104"/>
      <c r="AE3" s="104"/>
      <c r="AF3" s="104"/>
      <c r="AG3" s="104"/>
    </row>
    <row r="4" spans="1:33" ht="20.100000000000001" customHeight="1" thickBot="1" x14ac:dyDescent="0.25">
      <c r="G4" s="2"/>
      <c r="H4" s="2"/>
      <c r="I4" s="2"/>
      <c r="J4" s="3"/>
      <c r="K4" s="245"/>
      <c r="L4" s="2"/>
      <c r="M4" s="2"/>
      <c r="N4" s="2"/>
      <c r="O4" s="246"/>
      <c r="P4" s="246"/>
      <c r="Q4" s="246"/>
      <c r="R4" s="246"/>
      <c r="S4" s="246"/>
      <c r="T4" s="2"/>
      <c r="U4" s="2"/>
      <c r="V4" s="2"/>
      <c r="W4" s="247"/>
      <c r="X4" s="19"/>
      <c r="Y4" s="2"/>
      <c r="Z4" s="20"/>
      <c r="AA4" s="20"/>
      <c r="AB4" s="104"/>
      <c r="AC4" s="104"/>
      <c r="AD4" s="104"/>
      <c r="AE4" s="104"/>
      <c r="AF4" s="104"/>
      <c r="AG4" s="104"/>
    </row>
    <row r="5" spans="1:33" ht="20.100000000000001" customHeight="1" thickTop="1" x14ac:dyDescent="0.2">
      <c r="F5" s="4"/>
      <c r="G5" s="268"/>
      <c r="H5" s="265"/>
      <c r="I5" s="265"/>
      <c r="J5" s="269"/>
      <c r="K5" s="5"/>
      <c r="N5" s="4"/>
      <c r="S5" s="4"/>
      <c r="T5" s="268"/>
      <c r="U5" s="265"/>
      <c r="V5" s="265"/>
      <c r="W5" s="269"/>
      <c r="Y5" s="5"/>
      <c r="Z5" s="5"/>
      <c r="AA5" s="6"/>
      <c r="AB5" s="17"/>
    </row>
    <row r="6" spans="1:33" ht="20.100000000000001" customHeight="1" x14ac:dyDescent="0.2">
      <c r="B6" s="359"/>
      <c r="C6" s="359"/>
      <c r="D6" s="7"/>
      <c r="E6" s="7"/>
      <c r="F6" s="344">
        <v>1</v>
      </c>
      <c r="G6" s="344"/>
      <c r="H6" s="11"/>
      <c r="I6" s="11"/>
      <c r="J6" s="344">
        <v>2</v>
      </c>
      <c r="K6" s="344"/>
      <c r="L6" s="11"/>
      <c r="M6" s="11"/>
      <c r="N6" s="344">
        <v>3</v>
      </c>
      <c r="O6" s="344"/>
      <c r="P6" s="26"/>
      <c r="Q6" s="11"/>
      <c r="R6" s="11"/>
      <c r="S6" s="344">
        <v>4</v>
      </c>
      <c r="T6" s="344"/>
      <c r="U6" s="11"/>
      <c r="V6" s="11"/>
      <c r="W6" s="344">
        <v>5</v>
      </c>
      <c r="X6" s="344"/>
      <c r="Y6" s="11"/>
      <c r="Z6" s="11"/>
      <c r="AA6" s="344">
        <v>6</v>
      </c>
      <c r="AB6" s="344"/>
      <c r="AC6" s="7"/>
      <c r="AD6" s="7"/>
      <c r="AE6" s="362"/>
      <c r="AF6" s="363"/>
    </row>
    <row r="7" spans="1:33" ht="20.100000000000001" customHeight="1" x14ac:dyDescent="0.2">
      <c r="B7" s="356"/>
      <c r="C7" s="356"/>
      <c r="D7" s="8"/>
      <c r="E7" s="8"/>
      <c r="F7" s="357" t="str">
        <f>U12選手権組合せ!AL40</f>
        <v>栃木ユナイテッド</v>
      </c>
      <c r="G7" s="357"/>
      <c r="H7" s="8"/>
      <c r="I7" s="8"/>
      <c r="J7" s="350" t="str">
        <f>U12選手権組合せ!AL39</f>
        <v>フットボールクラブガナドール大田原Ｕ１２</v>
      </c>
      <c r="K7" s="350"/>
      <c r="L7" s="8"/>
      <c r="M7" s="8"/>
      <c r="N7" s="349" t="str">
        <f>U12選手権組合せ!AL38</f>
        <v>今市ＦＣプログレス</v>
      </c>
      <c r="O7" s="349"/>
      <c r="P7" s="260"/>
      <c r="Q7" s="8"/>
      <c r="R7" s="8"/>
      <c r="S7" s="357" t="str">
        <f>U12選手権組合せ!AL37</f>
        <v>ＦＣ　ＶＡＬＯＮ</v>
      </c>
      <c r="T7" s="357"/>
      <c r="U7" s="8"/>
      <c r="V7" s="8"/>
      <c r="W7" s="349" t="str">
        <f>U12選手権組合せ!AL36</f>
        <v>鹿沼東光ＦＣ</v>
      </c>
      <c r="X7" s="349"/>
      <c r="Y7" s="8"/>
      <c r="Z7" s="8"/>
      <c r="AA7" s="349" t="str">
        <f>U12選手権組合せ!AL35</f>
        <v>西那須野西ＳＣ</v>
      </c>
      <c r="AB7" s="349"/>
      <c r="AC7" s="8"/>
      <c r="AD7" s="8"/>
      <c r="AE7" s="365"/>
      <c r="AF7" s="366"/>
    </row>
    <row r="8" spans="1:33" ht="20.100000000000001" customHeight="1" x14ac:dyDescent="0.2">
      <c r="B8" s="356"/>
      <c r="C8" s="356"/>
      <c r="D8" s="8"/>
      <c r="E8" s="8"/>
      <c r="F8" s="357"/>
      <c r="G8" s="357"/>
      <c r="H8" s="8"/>
      <c r="I8" s="8"/>
      <c r="J8" s="350"/>
      <c r="K8" s="350"/>
      <c r="L8" s="8"/>
      <c r="M8" s="8"/>
      <c r="N8" s="349"/>
      <c r="O8" s="349"/>
      <c r="P8" s="260"/>
      <c r="Q8" s="8"/>
      <c r="R8" s="8"/>
      <c r="S8" s="357"/>
      <c r="T8" s="357"/>
      <c r="U8" s="8"/>
      <c r="V8" s="8"/>
      <c r="W8" s="349"/>
      <c r="X8" s="349"/>
      <c r="Y8" s="8"/>
      <c r="Z8" s="8"/>
      <c r="AA8" s="349"/>
      <c r="AB8" s="349"/>
      <c r="AC8" s="8"/>
      <c r="AD8" s="8"/>
      <c r="AE8" s="365"/>
      <c r="AF8" s="366"/>
    </row>
    <row r="9" spans="1:33" ht="20.100000000000001" customHeight="1" x14ac:dyDescent="0.2">
      <c r="B9" s="356"/>
      <c r="C9" s="356"/>
      <c r="D9" s="8"/>
      <c r="E9" s="8"/>
      <c r="F9" s="357"/>
      <c r="G9" s="357"/>
      <c r="H9" s="8"/>
      <c r="I9" s="8"/>
      <c r="J9" s="350"/>
      <c r="K9" s="350"/>
      <c r="L9" s="8"/>
      <c r="M9" s="8"/>
      <c r="N9" s="349"/>
      <c r="O9" s="349"/>
      <c r="P9" s="260"/>
      <c r="Q9" s="8"/>
      <c r="R9" s="8"/>
      <c r="S9" s="357"/>
      <c r="T9" s="357"/>
      <c r="U9" s="8"/>
      <c r="V9" s="8"/>
      <c r="W9" s="349"/>
      <c r="X9" s="349"/>
      <c r="Y9" s="8"/>
      <c r="Z9" s="8"/>
      <c r="AA9" s="349"/>
      <c r="AB9" s="349"/>
      <c r="AC9" s="8"/>
      <c r="AD9" s="8"/>
      <c r="AE9" s="365"/>
      <c r="AF9" s="366"/>
    </row>
    <row r="10" spans="1:33" ht="20.100000000000001" customHeight="1" x14ac:dyDescent="0.2">
      <c r="B10" s="356"/>
      <c r="C10" s="356"/>
      <c r="D10" s="8"/>
      <c r="E10" s="8"/>
      <c r="F10" s="357"/>
      <c r="G10" s="357"/>
      <c r="H10" s="8"/>
      <c r="I10" s="8"/>
      <c r="J10" s="350"/>
      <c r="K10" s="350"/>
      <c r="L10" s="8"/>
      <c r="M10" s="8"/>
      <c r="N10" s="349"/>
      <c r="O10" s="349"/>
      <c r="P10" s="260"/>
      <c r="Q10" s="8"/>
      <c r="R10" s="8"/>
      <c r="S10" s="357"/>
      <c r="T10" s="357"/>
      <c r="U10" s="8"/>
      <c r="V10" s="8"/>
      <c r="W10" s="349"/>
      <c r="X10" s="349"/>
      <c r="Y10" s="8"/>
      <c r="Z10" s="8"/>
      <c r="AA10" s="349"/>
      <c r="AB10" s="349"/>
      <c r="AC10" s="8"/>
      <c r="AD10" s="8"/>
      <c r="AE10" s="365"/>
      <c r="AF10" s="366"/>
    </row>
    <row r="11" spans="1:33" ht="20.100000000000001" customHeight="1" x14ac:dyDescent="0.2">
      <c r="B11" s="356"/>
      <c r="C11" s="356"/>
      <c r="D11" s="8"/>
      <c r="E11" s="8"/>
      <c r="F11" s="357"/>
      <c r="G11" s="357"/>
      <c r="H11" s="8"/>
      <c r="I11" s="8"/>
      <c r="J11" s="350"/>
      <c r="K11" s="350"/>
      <c r="L11" s="8"/>
      <c r="M11" s="8"/>
      <c r="N11" s="349"/>
      <c r="O11" s="349"/>
      <c r="P11" s="260"/>
      <c r="Q11" s="8"/>
      <c r="R11" s="8"/>
      <c r="S11" s="357"/>
      <c r="T11" s="357"/>
      <c r="U11" s="8"/>
      <c r="V11" s="8"/>
      <c r="W11" s="349"/>
      <c r="X11" s="349"/>
      <c r="Y11" s="8"/>
      <c r="Z11" s="8"/>
      <c r="AA11" s="349"/>
      <c r="AB11" s="349"/>
      <c r="AC11" s="8"/>
      <c r="AD11" s="8"/>
      <c r="AE11" s="365"/>
      <c r="AF11" s="366"/>
    </row>
    <row r="12" spans="1:33" ht="20.100000000000001" customHeight="1" x14ac:dyDescent="0.2">
      <c r="B12" s="356"/>
      <c r="C12" s="356"/>
      <c r="D12" s="8"/>
      <c r="E12" s="8"/>
      <c r="F12" s="357"/>
      <c r="G12" s="357"/>
      <c r="H12" s="8"/>
      <c r="I12" s="8"/>
      <c r="J12" s="350"/>
      <c r="K12" s="350"/>
      <c r="L12" s="8"/>
      <c r="M12" s="8"/>
      <c r="N12" s="349"/>
      <c r="O12" s="349"/>
      <c r="P12" s="260"/>
      <c r="Q12" s="8"/>
      <c r="R12" s="8"/>
      <c r="S12" s="357"/>
      <c r="T12" s="357"/>
      <c r="U12" s="8"/>
      <c r="V12" s="8"/>
      <c r="W12" s="349"/>
      <c r="X12" s="349"/>
      <c r="Y12" s="8"/>
      <c r="Z12" s="8"/>
      <c r="AA12" s="349"/>
      <c r="AB12" s="349"/>
      <c r="AC12" s="8"/>
      <c r="AD12" s="8"/>
      <c r="AE12" s="365"/>
      <c r="AF12" s="366"/>
    </row>
    <row r="13" spans="1:33" ht="20.100000000000001" customHeight="1" x14ac:dyDescent="0.2">
      <c r="B13" s="356"/>
      <c r="C13" s="356"/>
      <c r="D13" s="9"/>
      <c r="E13" s="9"/>
      <c r="F13" s="357"/>
      <c r="G13" s="357"/>
      <c r="H13" s="260"/>
      <c r="I13" s="260"/>
      <c r="J13" s="350"/>
      <c r="K13" s="350"/>
      <c r="L13" s="260"/>
      <c r="M13" s="260"/>
      <c r="N13" s="349"/>
      <c r="O13" s="349"/>
      <c r="P13" s="260"/>
      <c r="Q13" s="260"/>
      <c r="R13" s="260"/>
      <c r="S13" s="357"/>
      <c r="T13" s="357"/>
      <c r="U13" s="260"/>
      <c r="V13" s="260"/>
      <c r="W13" s="349"/>
      <c r="X13" s="349"/>
      <c r="Y13" s="260"/>
      <c r="Z13" s="260"/>
      <c r="AA13" s="349"/>
      <c r="AB13" s="349"/>
      <c r="AC13" s="260"/>
      <c r="AD13" s="260"/>
      <c r="AE13" s="365"/>
      <c r="AF13" s="366"/>
    </row>
    <row r="14" spans="1:33" ht="20.100000000000001" customHeight="1" x14ac:dyDescent="0.2">
      <c r="B14" s="356"/>
      <c r="C14" s="356"/>
      <c r="D14" s="9"/>
      <c r="E14" s="9"/>
      <c r="F14" s="357"/>
      <c r="G14" s="357"/>
      <c r="H14" s="260"/>
      <c r="I14" s="260"/>
      <c r="J14" s="350"/>
      <c r="K14" s="350"/>
      <c r="L14" s="260"/>
      <c r="M14" s="260"/>
      <c r="N14" s="349"/>
      <c r="O14" s="349"/>
      <c r="P14" s="260"/>
      <c r="Q14" s="260"/>
      <c r="R14" s="260"/>
      <c r="S14" s="357"/>
      <c r="T14" s="357"/>
      <c r="U14" s="260"/>
      <c r="V14" s="260"/>
      <c r="W14" s="349"/>
      <c r="X14" s="349"/>
      <c r="Y14" s="260"/>
      <c r="Z14" s="260"/>
      <c r="AA14" s="349"/>
      <c r="AB14" s="349"/>
      <c r="AC14" s="260"/>
      <c r="AD14" s="260"/>
      <c r="AE14" s="365"/>
      <c r="AF14" s="366"/>
    </row>
    <row r="15" spans="1:33" ht="20.100000000000001" customHeight="1" x14ac:dyDescent="0.2">
      <c r="C15" s="93"/>
      <c r="D15" s="93"/>
      <c r="F15" s="243"/>
      <c r="G15" s="230"/>
      <c r="H15" s="230"/>
      <c r="I15" s="243"/>
      <c r="J15" s="243"/>
      <c r="K15" s="230"/>
      <c r="L15" s="230"/>
      <c r="M15" s="243"/>
      <c r="N15" s="243"/>
      <c r="O15" s="230"/>
      <c r="P15" s="230"/>
      <c r="Q15" s="243"/>
      <c r="R15" s="243"/>
      <c r="S15" s="243"/>
      <c r="T15" s="230"/>
      <c r="U15" s="230"/>
      <c r="V15" s="243"/>
      <c r="W15" s="243"/>
      <c r="X15" s="230"/>
      <c r="Y15" s="230"/>
      <c r="Z15" s="243"/>
      <c r="AA15" s="243"/>
      <c r="AB15" s="228" t="s">
        <v>95</v>
      </c>
      <c r="AC15" s="222" t="s">
        <v>14</v>
      </c>
      <c r="AD15" s="222" t="s">
        <v>15</v>
      </c>
      <c r="AE15" s="222" t="s">
        <v>15</v>
      </c>
      <c r="AF15" s="222" t="s">
        <v>13</v>
      </c>
      <c r="AG15" s="107" t="s">
        <v>96</v>
      </c>
    </row>
    <row r="16" spans="1:33" ht="20.100000000000001" customHeight="1" x14ac:dyDescent="0.2">
      <c r="A16" s="7"/>
      <c r="B16" s="341" t="s">
        <v>4</v>
      </c>
      <c r="C16" s="368">
        <v>0.39583333333333331</v>
      </c>
      <c r="D16" s="368"/>
      <c r="E16" s="368"/>
      <c r="F16" s="243"/>
      <c r="G16" s="372" t="str">
        <f>F7</f>
        <v>栃木ユナイテッド</v>
      </c>
      <c r="H16" s="372"/>
      <c r="I16" s="372"/>
      <c r="J16" s="372"/>
      <c r="K16" s="372"/>
      <c r="L16" s="372"/>
      <c r="M16" s="372"/>
      <c r="N16" s="370">
        <f>P16+P17</f>
        <v>3</v>
      </c>
      <c r="O16" s="371" t="s">
        <v>9</v>
      </c>
      <c r="P16" s="234">
        <v>0</v>
      </c>
      <c r="Q16" s="236" t="s">
        <v>26</v>
      </c>
      <c r="R16" s="234">
        <v>0</v>
      </c>
      <c r="S16" s="371" t="s">
        <v>10</v>
      </c>
      <c r="T16" s="370">
        <f>R16+R17</f>
        <v>0</v>
      </c>
      <c r="U16" s="437" t="str">
        <f>J7</f>
        <v>フットボールクラブガナドール大田原Ｕ１２</v>
      </c>
      <c r="V16" s="437"/>
      <c r="W16" s="437"/>
      <c r="X16" s="437"/>
      <c r="Y16" s="437"/>
      <c r="Z16" s="437"/>
      <c r="AA16" s="437"/>
      <c r="AB16" s="347" t="s">
        <v>95</v>
      </c>
      <c r="AC16" s="367" t="s">
        <v>89</v>
      </c>
      <c r="AD16" s="367" t="s">
        <v>90</v>
      </c>
      <c r="AE16" s="367" t="s">
        <v>91</v>
      </c>
      <c r="AF16" s="367">
        <v>6</v>
      </c>
      <c r="AG16" s="340" t="s">
        <v>96</v>
      </c>
    </row>
    <row r="17" spans="1:33" ht="20.100000000000001" customHeight="1" x14ac:dyDescent="0.2">
      <c r="A17" s="7"/>
      <c r="B17" s="341"/>
      <c r="C17" s="368"/>
      <c r="D17" s="368"/>
      <c r="E17" s="368"/>
      <c r="F17" s="243"/>
      <c r="G17" s="372"/>
      <c r="H17" s="372"/>
      <c r="I17" s="372"/>
      <c r="J17" s="372"/>
      <c r="K17" s="372"/>
      <c r="L17" s="372"/>
      <c r="M17" s="372"/>
      <c r="N17" s="370"/>
      <c r="O17" s="371"/>
      <c r="P17" s="234">
        <v>3</v>
      </c>
      <c r="Q17" s="236" t="s">
        <v>26</v>
      </c>
      <c r="R17" s="234">
        <v>0</v>
      </c>
      <c r="S17" s="371"/>
      <c r="T17" s="370"/>
      <c r="U17" s="437"/>
      <c r="V17" s="437"/>
      <c r="W17" s="437"/>
      <c r="X17" s="437"/>
      <c r="Y17" s="437"/>
      <c r="Z17" s="437"/>
      <c r="AA17" s="437"/>
      <c r="AB17" s="347"/>
      <c r="AC17" s="367"/>
      <c r="AD17" s="367"/>
      <c r="AE17" s="367"/>
      <c r="AF17" s="367"/>
      <c r="AG17" s="340"/>
    </row>
    <row r="18" spans="1:33" ht="20.100000000000001" customHeight="1" x14ac:dyDescent="0.2">
      <c r="C18" s="16"/>
      <c r="D18" s="16"/>
      <c r="E18" s="15"/>
      <c r="F18" s="243"/>
      <c r="G18" s="234"/>
      <c r="H18" s="234"/>
      <c r="I18" s="248"/>
      <c r="J18" s="248"/>
      <c r="K18" s="234"/>
      <c r="L18" s="234"/>
      <c r="M18" s="248"/>
      <c r="N18" s="248"/>
      <c r="O18" s="234"/>
      <c r="P18" s="234"/>
      <c r="Q18" s="248"/>
      <c r="R18" s="248"/>
      <c r="S18" s="248"/>
      <c r="T18" s="234"/>
      <c r="U18" s="234"/>
      <c r="V18" s="248"/>
      <c r="W18" s="248"/>
      <c r="X18" s="234"/>
      <c r="Y18" s="234"/>
      <c r="Z18" s="248"/>
      <c r="AA18" s="248"/>
      <c r="AB18" s="225"/>
      <c r="AC18" s="24"/>
      <c r="AD18" s="24"/>
      <c r="AE18" s="25"/>
      <c r="AF18" s="25"/>
      <c r="AG18" s="97"/>
    </row>
    <row r="19" spans="1:33" ht="20.100000000000001" customHeight="1" x14ac:dyDescent="0.2">
      <c r="A19" s="7"/>
      <c r="B19" s="341" t="s">
        <v>5</v>
      </c>
      <c r="C19" s="368">
        <v>0.4236111111111111</v>
      </c>
      <c r="D19" s="368"/>
      <c r="E19" s="368"/>
      <c r="F19" s="243"/>
      <c r="G19" s="372" t="str">
        <f>S7</f>
        <v>ＦＣ　ＶＡＬＯＮ</v>
      </c>
      <c r="H19" s="372"/>
      <c r="I19" s="372"/>
      <c r="J19" s="372"/>
      <c r="K19" s="372"/>
      <c r="L19" s="372"/>
      <c r="M19" s="372"/>
      <c r="N19" s="370">
        <f>P19+P20</f>
        <v>4</v>
      </c>
      <c r="O19" s="371" t="s">
        <v>9</v>
      </c>
      <c r="P19" s="234">
        <v>3</v>
      </c>
      <c r="Q19" s="236" t="s">
        <v>26</v>
      </c>
      <c r="R19" s="234">
        <v>0</v>
      </c>
      <c r="S19" s="371" t="s">
        <v>10</v>
      </c>
      <c r="T19" s="370">
        <f>R19+R20</f>
        <v>1</v>
      </c>
      <c r="U19" s="369" t="str">
        <f>W7</f>
        <v>鹿沼東光ＦＣ</v>
      </c>
      <c r="V19" s="369"/>
      <c r="W19" s="369"/>
      <c r="X19" s="369"/>
      <c r="Y19" s="369"/>
      <c r="Z19" s="369"/>
      <c r="AA19" s="369"/>
      <c r="AB19" s="347" t="s">
        <v>95</v>
      </c>
      <c r="AC19" s="367" t="s">
        <v>92</v>
      </c>
      <c r="AD19" s="367" t="s">
        <v>93</v>
      </c>
      <c r="AE19" s="367" t="s">
        <v>94</v>
      </c>
      <c r="AF19" s="367">
        <v>3</v>
      </c>
      <c r="AG19" s="340" t="s">
        <v>96</v>
      </c>
    </row>
    <row r="20" spans="1:33" ht="20.100000000000001" customHeight="1" x14ac:dyDescent="0.2">
      <c r="A20" s="7"/>
      <c r="B20" s="341"/>
      <c r="C20" s="368"/>
      <c r="D20" s="368"/>
      <c r="E20" s="368"/>
      <c r="F20" s="243"/>
      <c r="G20" s="372"/>
      <c r="H20" s="372"/>
      <c r="I20" s="372"/>
      <c r="J20" s="372"/>
      <c r="K20" s="372"/>
      <c r="L20" s="372"/>
      <c r="M20" s="372"/>
      <c r="N20" s="370"/>
      <c r="O20" s="371"/>
      <c r="P20" s="234">
        <v>1</v>
      </c>
      <c r="Q20" s="236" t="s">
        <v>26</v>
      </c>
      <c r="R20" s="234">
        <v>1</v>
      </c>
      <c r="S20" s="371"/>
      <c r="T20" s="370"/>
      <c r="U20" s="369"/>
      <c r="V20" s="369"/>
      <c r="W20" s="369"/>
      <c r="X20" s="369"/>
      <c r="Y20" s="369"/>
      <c r="Z20" s="369"/>
      <c r="AA20" s="369"/>
      <c r="AB20" s="347"/>
      <c r="AC20" s="367"/>
      <c r="AD20" s="367"/>
      <c r="AE20" s="367"/>
      <c r="AF20" s="367"/>
      <c r="AG20" s="340"/>
    </row>
    <row r="21" spans="1:33" ht="20.100000000000001" customHeight="1" x14ac:dyDescent="0.2">
      <c r="A21" s="7"/>
      <c r="C21" s="16"/>
      <c r="D21" s="16"/>
      <c r="E21" s="15"/>
      <c r="F21" s="243"/>
      <c r="G21" s="234"/>
      <c r="H21" s="234"/>
      <c r="I21" s="248"/>
      <c r="J21" s="248"/>
      <c r="K21" s="234"/>
      <c r="L21" s="234"/>
      <c r="M21" s="248"/>
      <c r="N21" s="248"/>
      <c r="O21" s="234"/>
      <c r="P21" s="234"/>
      <c r="Q21" s="248"/>
      <c r="R21" s="248"/>
      <c r="S21" s="248"/>
      <c r="T21" s="234"/>
      <c r="U21" s="234"/>
      <c r="V21" s="248"/>
      <c r="W21" s="248"/>
      <c r="X21" s="234"/>
      <c r="Y21" s="234"/>
      <c r="Z21" s="248"/>
      <c r="AA21" s="248"/>
      <c r="AB21" s="225"/>
      <c r="AC21" s="24"/>
      <c r="AD21" s="24"/>
      <c r="AE21" s="25"/>
      <c r="AF21" s="25"/>
      <c r="AG21" s="97"/>
    </row>
    <row r="22" spans="1:33" ht="20.100000000000001" customHeight="1" x14ac:dyDescent="0.2">
      <c r="A22" s="7"/>
      <c r="B22" s="341" t="s">
        <v>6</v>
      </c>
      <c r="C22" s="368">
        <v>0.4513888888888889</v>
      </c>
      <c r="D22" s="368"/>
      <c r="E22" s="368"/>
      <c r="F22" s="243"/>
      <c r="G22" s="372" t="str">
        <f>F7</f>
        <v>栃木ユナイテッド</v>
      </c>
      <c r="H22" s="372"/>
      <c r="I22" s="372"/>
      <c r="J22" s="372"/>
      <c r="K22" s="372"/>
      <c r="L22" s="372"/>
      <c r="M22" s="372"/>
      <c r="N22" s="370">
        <f>P22+P23</f>
        <v>1</v>
      </c>
      <c r="O22" s="371" t="s">
        <v>9</v>
      </c>
      <c r="P22" s="234">
        <v>1</v>
      </c>
      <c r="Q22" s="236" t="s">
        <v>26</v>
      </c>
      <c r="R22" s="234">
        <v>0</v>
      </c>
      <c r="S22" s="371" t="s">
        <v>10</v>
      </c>
      <c r="T22" s="370">
        <f>R22+R23</f>
        <v>0</v>
      </c>
      <c r="U22" s="369" t="str">
        <f>N7</f>
        <v>今市ＦＣプログレス</v>
      </c>
      <c r="V22" s="369"/>
      <c r="W22" s="369"/>
      <c r="X22" s="369"/>
      <c r="Y22" s="369"/>
      <c r="Z22" s="369"/>
      <c r="AA22" s="369"/>
      <c r="AB22" s="347" t="s">
        <v>95</v>
      </c>
      <c r="AC22" s="367" t="s">
        <v>91</v>
      </c>
      <c r="AD22" s="367" t="s">
        <v>89</v>
      </c>
      <c r="AE22" s="367" t="s">
        <v>90</v>
      </c>
      <c r="AF22" s="367">
        <v>5</v>
      </c>
      <c r="AG22" s="340" t="s">
        <v>96</v>
      </c>
    </row>
    <row r="23" spans="1:33" ht="20.100000000000001" customHeight="1" x14ac:dyDescent="0.2">
      <c r="A23" s="7"/>
      <c r="B23" s="341"/>
      <c r="C23" s="368"/>
      <c r="D23" s="368"/>
      <c r="E23" s="368"/>
      <c r="F23" s="243"/>
      <c r="G23" s="372"/>
      <c r="H23" s="372"/>
      <c r="I23" s="372"/>
      <c r="J23" s="372"/>
      <c r="K23" s="372"/>
      <c r="L23" s="372"/>
      <c r="M23" s="372"/>
      <c r="N23" s="370"/>
      <c r="O23" s="371"/>
      <c r="P23" s="234">
        <v>0</v>
      </c>
      <c r="Q23" s="236" t="s">
        <v>26</v>
      </c>
      <c r="R23" s="234">
        <v>0</v>
      </c>
      <c r="S23" s="371"/>
      <c r="T23" s="370"/>
      <c r="U23" s="369"/>
      <c r="V23" s="369"/>
      <c r="W23" s="369"/>
      <c r="X23" s="369"/>
      <c r="Y23" s="369"/>
      <c r="Z23" s="369"/>
      <c r="AA23" s="369"/>
      <c r="AB23" s="347"/>
      <c r="AC23" s="367"/>
      <c r="AD23" s="367"/>
      <c r="AE23" s="367"/>
      <c r="AF23" s="367"/>
      <c r="AG23" s="340"/>
    </row>
    <row r="24" spans="1:33" ht="20.100000000000001" customHeight="1" x14ac:dyDescent="0.2">
      <c r="A24" s="7"/>
      <c r="B24" s="31"/>
      <c r="C24" s="27"/>
      <c r="D24" s="27"/>
      <c r="E24" s="27"/>
      <c r="F24" s="243"/>
      <c r="G24" s="234"/>
      <c r="H24" s="234"/>
      <c r="I24" s="234"/>
      <c r="J24" s="234"/>
      <c r="K24" s="234"/>
      <c r="L24" s="234"/>
      <c r="M24" s="234"/>
      <c r="N24" s="21"/>
      <c r="O24" s="235"/>
      <c r="P24" s="234"/>
      <c r="Q24" s="248"/>
      <c r="R24" s="248"/>
      <c r="S24" s="235"/>
      <c r="T24" s="21"/>
      <c r="U24" s="234"/>
      <c r="V24" s="234"/>
      <c r="W24" s="234"/>
      <c r="X24" s="234"/>
      <c r="Y24" s="234"/>
      <c r="Z24" s="234"/>
      <c r="AA24" s="234"/>
      <c r="AB24" s="225"/>
      <c r="AC24" s="24"/>
      <c r="AD24" s="24"/>
      <c r="AE24" s="25"/>
      <c r="AF24" s="25"/>
      <c r="AG24" s="97"/>
    </row>
    <row r="25" spans="1:33" ht="20.100000000000001" customHeight="1" x14ac:dyDescent="0.2">
      <c r="A25" s="7"/>
      <c r="B25" s="341" t="s">
        <v>7</v>
      </c>
      <c r="C25" s="368">
        <v>0.47916666666666669</v>
      </c>
      <c r="D25" s="368"/>
      <c r="E25" s="368"/>
      <c r="F25" s="243"/>
      <c r="G25" s="372" t="str">
        <f>S7</f>
        <v>ＦＣ　ＶＡＬＯＮ</v>
      </c>
      <c r="H25" s="372"/>
      <c r="I25" s="372"/>
      <c r="J25" s="372"/>
      <c r="K25" s="372"/>
      <c r="L25" s="372"/>
      <c r="M25" s="372"/>
      <c r="N25" s="370">
        <f>P25+P26</f>
        <v>4</v>
      </c>
      <c r="O25" s="371" t="s">
        <v>9</v>
      </c>
      <c r="P25" s="234">
        <v>3</v>
      </c>
      <c r="Q25" s="236" t="s">
        <v>26</v>
      </c>
      <c r="R25" s="234">
        <v>0</v>
      </c>
      <c r="S25" s="371" t="s">
        <v>10</v>
      </c>
      <c r="T25" s="370">
        <f>R25+R26</f>
        <v>0</v>
      </c>
      <c r="U25" s="369" t="str">
        <f>AA7</f>
        <v>西那須野西ＳＣ</v>
      </c>
      <c r="V25" s="369"/>
      <c r="W25" s="369"/>
      <c r="X25" s="369"/>
      <c r="Y25" s="369"/>
      <c r="Z25" s="369"/>
      <c r="AA25" s="369"/>
      <c r="AB25" s="347" t="s">
        <v>95</v>
      </c>
      <c r="AC25" s="367" t="s">
        <v>94</v>
      </c>
      <c r="AD25" s="367" t="s">
        <v>92</v>
      </c>
      <c r="AE25" s="367" t="s">
        <v>93</v>
      </c>
      <c r="AF25" s="367">
        <v>2</v>
      </c>
      <c r="AG25" s="340" t="s">
        <v>96</v>
      </c>
    </row>
    <row r="26" spans="1:33" ht="20.100000000000001" customHeight="1" x14ac:dyDescent="0.2">
      <c r="A26" s="7"/>
      <c r="B26" s="341"/>
      <c r="C26" s="368"/>
      <c r="D26" s="368"/>
      <c r="E26" s="368"/>
      <c r="F26" s="243"/>
      <c r="G26" s="372"/>
      <c r="H26" s="372"/>
      <c r="I26" s="372"/>
      <c r="J26" s="372"/>
      <c r="K26" s="372"/>
      <c r="L26" s="372"/>
      <c r="M26" s="372"/>
      <c r="N26" s="370"/>
      <c r="O26" s="371"/>
      <c r="P26" s="234">
        <v>1</v>
      </c>
      <c r="Q26" s="236" t="s">
        <v>26</v>
      </c>
      <c r="R26" s="234">
        <v>0</v>
      </c>
      <c r="S26" s="371"/>
      <c r="T26" s="370"/>
      <c r="U26" s="369"/>
      <c r="V26" s="369"/>
      <c r="W26" s="369"/>
      <c r="X26" s="369"/>
      <c r="Y26" s="369"/>
      <c r="Z26" s="369"/>
      <c r="AA26" s="369"/>
      <c r="AB26" s="347"/>
      <c r="AC26" s="367"/>
      <c r="AD26" s="367"/>
      <c r="AE26" s="367"/>
      <c r="AF26" s="367"/>
      <c r="AG26" s="340"/>
    </row>
    <row r="27" spans="1:33" ht="20.100000000000001" customHeight="1" x14ac:dyDescent="0.2">
      <c r="A27" s="7"/>
      <c r="C27" s="16"/>
      <c r="D27" s="16"/>
      <c r="E27" s="15"/>
      <c r="F27" s="243"/>
      <c r="G27" s="234"/>
      <c r="H27" s="234"/>
      <c r="I27" s="248"/>
      <c r="J27" s="248"/>
      <c r="K27" s="234"/>
      <c r="L27" s="234"/>
      <c r="M27" s="248"/>
      <c r="N27" s="248"/>
      <c r="O27" s="234"/>
      <c r="P27" s="234"/>
      <c r="Q27" s="248"/>
      <c r="R27" s="248"/>
      <c r="S27" s="248"/>
      <c r="T27" s="234"/>
      <c r="U27" s="234"/>
      <c r="V27" s="248"/>
      <c r="W27" s="248"/>
      <c r="X27" s="234"/>
      <c r="Y27" s="234"/>
      <c r="Z27" s="248"/>
      <c r="AA27" s="248"/>
      <c r="AB27" s="225"/>
      <c r="AC27" s="24"/>
      <c r="AD27" s="24"/>
      <c r="AE27" s="25"/>
      <c r="AF27" s="25"/>
      <c r="AG27" s="97"/>
    </row>
    <row r="28" spans="1:33" ht="20.100000000000001" customHeight="1" x14ac:dyDescent="0.2">
      <c r="A28" s="7"/>
      <c r="B28" s="341" t="s">
        <v>8</v>
      </c>
      <c r="C28" s="368">
        <v>0.50694444444444442</v>
      </c>
      <c r="D28" s="368"/>
      <c r="E28" s="368"/>
      <c r="F28" s="243"/>
      <c r="G28" s="437" t="str">
        <f>J7</f>
        <v>フットボールクラブガナドール大田原Ｕ１２</v>
      </c>
      <c r="H28" s="437"/>
      <c r="I28" s="437"/>
      <c r="J28" s="437"/>
      <c r="K28" s="437"/>
      <c r="L28" s="437"/>
      <c r="M28" s="437"/>
      <c r="N28" s="370">
        <f>P28+P29</f>
        <v>1</v>
      </c>
      <c r="O28" s="371" t="s">
        <v>9</v>
      </c>
      <c r="P28" s="234">
        <v>1</v>
      </c>
      <c r="Q28" s="236" t="s">
        <v>26</v>
      </c>
      <c r="R28" s="234">
        <v>2</v>
      </c>
      <c r="S28" s="371" t="s">
        <v>10</v>
      </c>
      <c r="T28" s="370">
        <f>R28+R29</f>
        <v>4</v>
      </c>
      <c r="U28" s="372" t="str">
        <f>N7</f>
        <v>今市ＦＣプログレス</v>
      </c>
      <c r="V28" s="372"/>
      <c r="W28" s="372"/>
      <c r="X28" s="372"/>
      <c r="Y28" s="372"/>
      <c r="Z28" s="372"/>
      <c r="AA28" s="372"/>
      <c r="AB28" s="347" t="s">
        <v>95</v>
      </c>
      <c r="AC28" s="367" t="s">
        <v>90</v>
      </c>
      <c r="AD28" s="367" t="s">
        <v>91</v>
      </c>
      <c r="AE28" s="367" t="s">
        <v>89</v>
      </c>
      <c r="AF28" s="367">
        <v>4</v>
      </c>
      <c r="AG28" s="340" t="s">
        <v>96</v>
      </c>
    </row>
    <row r="29" spans="1:33" ht="20.100000000000001" customHeight="1" x14ac:dyDescent="0.2">
      <c r="A29" s="7"/>
      <c r="B29" s="341"/>
      <c r="C29" s="368"/>
      <c r="D29" s="368"/>
      <c r="E29" s="368"/>
      <c r="F29" s="243"/>
      <c r="G29" s="437"/>
      <c r="H29" s="437"/>
      <c r="I29" s="437"/>
      <c r="J29" s="437"/>
      <c r="K29" s="437"/>
      <c r="L29" s="437"/>
      <c r="M29" s="437"/>
      <c r="N29" s="370"/>
      <c r="O29" s="371"/>
      <c r="P29" s="234">
        <v>0</v>
      </c>
      <c r="Q29" s="236" t="s">
        <v>26</v>
      </c>
      <c r="R29" s="234">
        <v>2</v>
      </c>
      <c r="S29" s="371"/>
      <c r="T29" s="370"/>
      <c r="U29" s="372"/>
      <c r="V29" s="372"/>
      <c r="W29" s="372"/>
      <c r="X29" s="372"/>
      <c r="Y29" s="372"/>
      <c r="Z29" s="372"/>
      <c r="AA29" s="372"/>
      <c r="AB29" s="347"/>
      <c r="AC29" s="367"/>
      <c r="AD29" s="367"/>
      <c r="AE29" s="367"/>
      <c r="AF29" s="367"/>
      <c r="AG29" s="340"/>
    </row>
    <row r="30" spans="1:33" ht="20.100000000000001" customHeight="1" x14ac:dyDescent="0.2">
      <c r="A30" s="7"/>
      <c r="C30" s="16"/>
      <c r="D30" s="16"/>
      <c r="E30" s="15"/>
      <c r="F30" s="243"/>
      <c r="G30" s="234"/>
      <c r="H30" s="234"/>
      <c r="I30" s="248"/>
      <c r="J30" s="248"/>
      <c r="K30" s="234"/>
      <c r="L30" s="234"/>
      <c r="M30" s="248"/>
      <c r="N30" s="248"/>
      <c r="O30" s="234"/>
      <c r="P30" s="234"/>
      <c r="Q30" s="248"/>
      <c r="R30" s="248"/>
      <c r="S30" s="248"/>
      <c r="T30" s="234"/>
      <c r="U30" s="234"/>
      <c r="V30" s="248"/>
      <c r="W30" s="248"/>
      <c r="X30" s="234"/>
      <c r="Y30" s="234"/>
      <c r="Z30" s="248"/>
      <c r="AA30" s="248"/>
      <c r="AB30" s="225"/>
      <c r="AC30" s="230"/>
      <c r="AD30" s="24"/>
      <c r="AE30" s="24"/>
      <c r="AF30" s="25"/>
      <c r="AG30" s="106"/>
    </row>
    <row r="31" spans="1:33" ht="20.100000000000001" customHeight="1" x14ac:dyDescent="0.2">
      <c r="A31" s="7"/>
      <c r="B31" s="341" t="s">
        <v>0</v>
      </c>
      <c r="C31" s="368">
        <v>0.53472222222222221</v>
      </c>
      <c r="D31" s="368"/>
      <c r="E31" s="368"/>
      <c r="F31" s="243"/>
      <c r="G31" s="372" t="str">
        <f>W7</f>
        <v>鹿沼東光ＦＣ</v>
      </c>
      <c r="H31" s="372"/>
      <c r="I31" s="372"/>
      <c r="J31" s="372"/>
      <c r="K31" s="372"/>
      <c r="L31" s="372"/>
      <c r="M31" s="372"/>
      <c r="N31" s="370">
        <f>P31+P32</f>
        <v>2</v>
      </c>
      <c r="O31" s="371" t="s">
        <v>9</v>
      </c>
      <c r="P31" s="234">
        <v>2</v>
      </c>
      <c r="Q31" s="236" t="s">
        <v>26</v>
      </c>
      <c r="R31" s="234">
        <v>0</v>
      </c>
      <c r="S31" s="371" t="s">
        <v>10</v>
      </c>
      <c r="T31" s="370">
        <f>R31+R32</f>
        <v>0</v>
      </c>
      <c r="U31" s="369" t="str">
        <f>AA7</f>
        <v>西那須野西ＳＣ</v>
      </c>
      <c r="V31" s="369"/>
      <c r="W31" s="369"/>
      <c r="X31" s="369"/>
      <c r="Y31" s="369"/>
      <c r="Z31" s="369"/>
      <c r="AA31" s="369"/>
      <c r="AB31" s="347" t="s">
        <v>95</v>
      </c>
      <c r="AC31" s="367" t="s">
        <v>93</v>
      </c>
      <c r="AD31" s="367" t="s">
        <v>94</v>
      </c>
      <c r="AE31" s="367" t="s">
        <v>92</v>
      </c>
      <c r="AF31" s="367">
        <v>1</v>
      </c>
      <c r="AG31" s="340" t="s">
        <v>96</v>
      </c>
    </row>
    <row r="32" spans="1:33" ht="20.100000000000001" customHeight="1" x14ac:dyDescent="0.2">
      <c r="A32" s="7"/>
      <c r="B32" s="341"/>
      <c r="C32" s="368"/>
      <c r="D32" s="368"/>
      <c r="E32" s="368"/>
      <c r="F32" s="243"/>
      <c r="G32" s="372"/>
      <c r="H32" s="372"/>
      <c r="I32" s="372"/>
      <c r="J32" s="372"/>
      <c r="K32" s="372"/>
      <c r="L32" s="372"/>
      <c r="M32" s="372"/>
      <c r="N32" s="370"/>
      <c r="O32" s="371"/>
      <c r="P32" s="234">
        <v>0</v>
      </c>
      <c r="Q32" s="236" t="s">
        <v>26</v>
      </c>
      <c r="R32" s="234">
        <v>0</v>
      </c>
      <c r="S32" s="371"/>
      <c r="T32" s="370"/>
      <c r="U32" s="369"/>
      <c r="V32" s="369"/>
      <c r="W32" s="369"/>
      <c r="X32" s="369"/>
      <c r="Y32" s="369"/>
      <c r="Z32" s="369"/>
      <c r="AA32" s="369"/>
      <c r="AB32" s="347"/>
      <c r="AC32" s="367"/>
      <c r="AD32" s="367"/>
      <c r="AE32" s="367"/>
      <c r="AF32" s="367"/>
      <c r="AG32" s="340"/>
    </row>
    <row r="33" spans="1:33" ht="20.100000000000001" customHeight="1" x14ac:dyDescent="0.2">
      <c r="B33" s="31"/>
      <c r="C33" s="23"/>
      <c r="D33" s="23"/>
      <c r="E33" s="23"/>
      <c r="G33" s="32"/>
      <c r="H33" s="32"/>
      <c r="I33" s="32"/>
      <c r="J33" s="32"/>
      <c r="K33" s="32"/>
      <c r="L33" s="32"/>
      <c r="M33" s="32"/>
      <c r="N33" s="21"/>
      <c r="O33" s="113"/>
      <c r="P33" s="32"/>
      <c r="Q33" s="22"/>
      <c r="R33" s="10"/>
      <c r="S33" s="113"/>
      <c r="T33" s="21"/>
      <c r="U33" s="32"/>
      <c r="V33" s="32"/>
      <c r="W33" s="32"/>
      <c r="X33" s="32"/>
      <c r="Y33" s="32"/>
      <c r="Z33" s="32"/>
      <c r="AA33" s="32"/>
      <c r="AB33" s="93"/>
      <c r="AC33" s="93"/>
      <c r="AF33" s="93"/>
      <c r="AG33" s="93"/>
    </row>
    <row r="34" spans="1:33" ht="20.100000000000001" customHeight="1" x14ac:dyDescent="0.2">
      <c r="C34" s="377" t="str">
        <f>J3</f>
        <v>W</v>
      </c>
      <c r="D34" s="378"/>
      <c r="E34" s="378"/>
      <c r="F34" s="379"/>
      <c r="G34" s="403" t="str">
        <f>C36</f>
        <v>栃木ユナイテッド</v>
      </c>
      <c r="H34" s="404"/>
      <c r="I34" s="399" t="str">
        <f>C38</f>
        <v>フットボールクラブガナドール大田原Ｕ１２</v>
      </c>
      <c r="J34" s="400"/>
      <c r="K34" s="403" t="str">
        <f>C40</f>
        <v>今市ＦＣプログレス</v>
      </c>
      <c r="L34" s="404"/>
      <c r="M34" s="373" t="s">
        <v>1</v>
      </c>
      <c r="N34" s="373" t="s">
        <v>2</v>
      </c>
      <c r="O34" s="373" t="s">
        <v>11</v>
      </c>
      <c r="P34" s="373" t="s">
        <v>3</v>
      </c>
      <c r="R34" s="389" t="str">
        <f>W3</f>
        <v>WW</v>
      </c>
      <c r="S34" s="390"/>
      <c r="T34" s="390"/>
      <c r="U34" s="391"/>
      <c r="V34" s="399" t="str">
        <f>R36</f>
        <v>ＦＣ　ＶＡＬＯＮ</v>
      </c>
      <c r="W34" s="400"/>
      <c r="X34" s="445" t="str">
        <f>R38</f>
        <v>鹿沼東光ＦＣ</v>
      </c>
      <c r="Y34" s="446"/>
      <c r="Z34" s="445" t="str">
        <f>R40</f>
        <v>西那須野西ＳＣ</v>
      </c>
      <c r="AA34" s="446"/>
      <c r="AB34" s="373" t="s">
        <v>1</v>
      </c>
      <c r="AC34" s="373" t="s">
        <v>2</v>
      </c>
      <c r="AD34" s="373" t="s">
        <v>11</v>
      </c>
      <c r="AE34" s="373" t="s">
        <v>3</v>
      </c>
    </row>
    <row r="35" spans="1:33" ht="20.100000000000001" customHeight="1" x14ac:dyDescent="0.2">
      <c r="C35" s="380"/>
      <c r="D35" s="381"/>
      <c r="E35" s="381"/>
      <c r="F35" s="382"/>
      <c r="G35" s="405"/>
      <c r="H35" s="406"/>
      <c r="I35" s="401"/>
      <c r="J35" s="402"/>
      <c r="K35" s="405"/>
      <c r="L35" s="406"/>
      <c r="M35" s="374"/>
      <c r="N35" s="374"/>
      <c r="O35" s="374"/>
      <c r="P35" s="374"/>
      <c r="R35" s="392"/>
      <c r="S35" s="393"/>
      <c r="T35" s="393"/>
      <c r="U35" s="394"/>
      <c r="V35" s="401"/>
      <c r="W35" s="402"/>
      <c r="X35" s="447"/>
      <c r="Y35" s="448"/>
      <c r="Z35" s="447"/>
      <c r="AA35" s="448"/>
      <c r="AB35" s="374"/>
      <c r="AC35" s="374"/>
      <c r="AD35" s="374"/>
      <c r="AE35" s="374"/>
    </row>
    <row r="36" spans="1:33" ht="20.100000000000001" customHeight="1" x14ac:dyDescent="0.2">
      <c r="C36" s="409" t="str">
        <f>F7</f>
        <v>栃木ユナイテッド</v>
      </c>
      <c r="D36" s="410"/>
      <c r="E36" s="410"/>
      <c r="F36" s="411"/>
      <c r="G36" s="383"/>
      <c r="H36" s="384"/>
      <c r="I36" s="249">
        <f>N16</f>
        <v>3</v>
      </c>
      <c r="J36" s="249">
        <f>T16</f>
        <v>0</v>
      </c>
      <c r="K36" s="249">
        <f>N22</f>
        <v>1</v>
      </c>
      <c r="L36" s="249">
        <f>T22</f>
        <v>0</v>
      </c>
      <c r="M36" s="387">
        <f>COUNTIF(G37:L37,"○")*3+COUNTIF(G37:L37,"△")</f>
        <v>6</v>
      </c>
      <c r="N36" s="375">
        <f>O36-J36-L36</f>
        <v>4</v>
      </c>
      <c r="O36" s="375">
        <f>I36+K36</f>
        <v>4</v>
      </c>
      <c r="P36" s="375">
        <v>1</v>
      </c>
      <c r="Q36" s="244"/>
      <c r="R36" s="409" t="str">
        <f>S7</f>
        <v>ＦＣ　ＶＡＬＯＮ</v>
      </c>
      <c r="S36" s="410"/>
      <c r="T36" s="410"/>
      <c r="U36" s="411"/>
      <c r="V36" s="383"/>
      <c r="W36" s="384"/>
      <c r="X36" s="249">
        <f>N19</f>
        <v>4</v>
      </c>
      <c r="Y36" s="249">
        <f>T19</f>
        <v>1</v>
      </c>
      <c r="Z36" s="249">
        <f>N25</f>
        <v>4</v>
      </c>
      <c r="AA36" s="249">
        <f>T25</f>
        <v>0</v>
      </c>
      <c r="AB36" s="387">
        <f>COUNTIF(V37:AA37,"○")*3+COUNTIF(V37:AA37,"△")</f>
        <v>6</v>
      </c>
      <c r="AC36" s="375">
        <f>AD36-Y36-AA36</f>
        <v>7</v>
      </c>
      <c r="AD36" s="375">
        <f>X36+Z36</f>
        <v>8</v>
      </c>
      <c r="AE36" s="375">
        <v>1</v>
      </c>
    </row>
    <row r="37" spans="1:33" ht="20.100000000000001" customHeight="1" x14ac:dyDescent="0.2">
      <c r="C37" s="412"/>
      <c r="D37" s="413"/>
      <c r="E37" s="413"/>
      <c r="F37" s="414"/>
      <c r="G37" s="385"/>
      <c r="H37" s="386"/>
      <c r="I37" s="407" t="str">
        <f>IF(I36&gt;J36,"○",IF(I36&lt;J36,"×",IF(I36=J36,"△")))</f>
        <v>○</v>
      </c>
      <c r="J37" s="408"/>
      <c r="K37" s="407" t="str">
        <f>IF(K36&gt;L36,"○",IF(K36&lt;L36,"×",IF(K36=L36,"△")))</f>
        <v>○</v>
      </c>
      <c r="L37" s="408"/>
      <c r="M37" s="388"/>
      <c r="N37" s="376"/>
      <c r="O37" s="376"/>
      <c r="P37" s="376"/>
      <c r="Q37" s="244"/>
      <c r="R37" s="412"/>
      <c r="S37" s="413"/>
      <c r="T37" s="413"/>
      <c r="U37" s="414"/>
      <c r="V37" s="385"/>
      <c r="W37" s="386"/>
      <c r="X37" s="407" t="str">
        <f>IF(X36&gt;Y36,"○",IF(X36&lt;Y36,"×",IF(X36=Y36,"△")))</f>
        <v>○</v>
      </c>
      <c r="Y37" s="408"/>
      <c r="Z37" s="407" t="str">
        <f t="shared" ref="Z37" si="0">IF(Z36&gt;AA36,"○",IF(Z36&lt;AA36,"×",IF(Z36=AA36,"△")))</f>
        <v>○</v>
      </c>
      <c r="AA37" s="408"/>
      <c r="AB37" s="388"/>
      <c r="AC37" s="376"/>
      <c r="AD37" s="376"/>
      <c r="AE37" s="376"/>
    </row>
    <row r="38" spans="1:33" ht="20.100000000000001" customHeight="1" x14ac:dyDescent="0.2">
      <c r="C38" s="483" t="str">
        <f>J7</f>
        <v>フットボールクラブガナドール大田原Ｕ１２</v>
      </c>
      <c r="D38" s="484"/>
      <c r="E38" s="484"/>
      <c r="F38" s="485"/>
      <c r="G38" s="249">
        <f>J36</f>
        <v>0</v>
      </c>
      <c r="H38" s="249">
        <f>I36</f>
        <v>3</v>
      </c>
      <c r="I38" s="383"/>
      <c r="J38" s="384"/>
      <c r="K38" s="249">
        <f>N28</f>
        <v>1</v>
      </c>
      <c r="L38" s="249">
        <f>T28</f>
        <v>4</v>
      </c>
      <c r="M38" s="387">
        <f>COUNTIF(G39:L39,"○")*3+COUNTIF(G39:L39,"△")</f>
        <v>0</v>
      </c>
      <c r="N38" s="375">
        <f>O38-H38-L38</f>
        <v>-6</v>
      </c>
      <c r="O38" s="375">
        <f>G38+K38</f>
        <v>1</v>
      </c>
      <c r="P38" s="375">
        <v>3</v>
      </c>
      <c r="Q38" s="244"/>
      <c r="R38" s="377" t="str">
        <f>W7</f>
        <v>鹿沼東光ＦＣ</v>
      </c>
      <c r="S38" s="378"/>
      <c r="T38" s="378"/>
      <c r="U38" s="379"/>
      <c r="V38" s="249">
        <f>Y36</f>
        <v>1</v>
      </c>
      <c r="W38" s="249">
        <f>X36</f>
        <v>4</v>
      </c>
      <c r="X38" s="383"/>
      <c r="Y38" s="384"/>
      <c r="Z38" s="249">
        <f>N31</f>
        <v>2</v>
      </c>
      <c r="AA38" s="249">
        <f>T31</f>
        <v>0</v>
      </c>
      <c r="AB38" s="387">
        <f>COUNTIF(V39:AA39,"○")*3+COUNTIF(V39:AA39,"△")</f>
        <v>3</v>
      </c>
      <c r="AC38" s="375">
        <f>AD38-W38-AA38</f>
        <v>-1</v>
      </c>
      <c r="AD38" s="375">
        <f>V38+Z38</f>
        <v>3</v>
      </c>
      <c r="AE38" s="375">
        <v>2</v>
      </c>
    </row>
    <row r="39" spans="1:33" ht="20.100000000000001" customHeight="1" x14ac:dyDescent="0.2">
      <c r="C39" s="486"/>
      <c r="D39" s="487"/>
      <c r="E39" s="487"/>
      <c r="F39" s="488"/>
      <c r="G39" s="407" t="str">
        <f>IF(G38&gt;H38,"○",IF(G38&lt;H38,"×",IF(G38=H38,"△")))</f>
        <v>×</v>
      </c>
      <c r="H39" s="408"/>
      <c r="I39" s="385"/>
      <c r="J39" s="386"/>
      <c r="K39" s="407" t="str">
        <f>IF(K38&gt;L38,"○",IF(K38&lt;L38,"×",IF(K38=L38,"△")))</f>
        <v>×</v>
      </c>
      <c r="L39" s="408"/>
      <c r="M39" s="388"/>
      <c r="N39" s="376"/>
      <c r="O39" s="376"/>
      <c r="P39" s="376"/>
      <c r="Q39" s="244"/>
      <c r="R39" s="380"/>
      <c r="S39" s="381"/>
      <c r="T39" s="381"/>
      <c r="U39" s="382"/>
      <c r="V39" s="407" t="str">
        <f>IF(V38&gt;W38,"○",IF(V38&lt;W38,"×",IF(V38=W38,"△")))</f>
        <v>×</v>
      </c>
      <c r="W39" s="408"/>
      <c r="X39" s="385"/>
      <c r="Y39" s="386"/>
      <c r="Z39" s="407" t="str">
        <f t="shared" ref="Z39" si="1">IF(Z38&gt;AA38,"○",IF(Z38&lt;AA38,"×",IF(Z38=AA38,"△")))</f>
        <v>○</v>
      </c>
      <c r="AA39" s="408"/>
      <c r="AB39" s="388"/>
      <c r="AC39" s="376"/>
      <c r="AD39" s="376"/>
      <c r="AE39" s="376"/>
    </row>
    <row r="40" spans="1:33" ht="20.100000000000001" customHeight="1" x14ac:dyDescent="0.2">
      <c r="C40" s="377" t="str">
        <f>N7</f>
        <v>今市ＦＣプログレス</v>
      </c>
      <c r="D40" s="378"/>
      <c r="E40" s="378"/>
      <c r="F40" s="379"/>
      <c r="G40" s="249">
        <f>L36</f>
        <v>0</v>
      </c>
      <c r="H40" s="249">
        <f>K36</f>
        <v>1</v>
      </c>
      <c r="I40" s="249">
        <f>L38</f>
        <v>4</v>
      </c>
      <c r="J40" s="249">
        <f>K38</f>
        <v>1</v>
      </c>
      <c r="K40" s="383"/>
      <c r="L40" s="384"/>
      <c r="M40" s="387">
        <f>COUNTIF(G41:L41,"○")*3+COUNTIF(G41:L41,"△")</f>
        <v>3</v>
      </c>
      <c r="N40" s="375">
        <f>O40-H40-J40</f>
        <v>2</v>
      </c>
      <c r="O40" s="375">
        <f>G40+I40</f>
        <v>4</v>
      </c>
      <c r="P40" s="375">
        <v>2</v>
      </c>
      <c r="Q40" s="244"/>
      <c r="R40" s="377" t="str">
        <f>AA7</f>
        <v>西那須野西ＳＣ</v>
      </c>
      <c r="S40" s="378"/>
      <c r="T40" s="378"/>
      <c r="U40" s="379"/>
      <c r="V40" s="249">
        <f>AA36</f>
        <v>0</v>
      </c>
      <c r="W40" s="249">
        <f>Z36</f>
        <v>4</v>
      </c>
      <c r="X40" s="249">
        <f>AA38</f>
        <v>0</v>
      </c>
      <c r="Y40" s="249">
        <f>Z38</f>
        <v>2</v>
      </c>
      <c r="Z40" s="383"/>
      <c r="AA40" s="384"/>
      <c r="AB40" s="387">
        <f>COUNTIF(V41:AA41,"○")*3+COUNTIF(V41:AA41,"△")</f>
        <v>0</v>
      </c>
      <c r="AC40" s="375">
        <f>AD40-W40-Y40</f>
        <v>-6</v>
      </c>
      <c r="AD40" s="375">
        <f>V40+X40</f>
        <v>0</v>
      </c>
      <c r="AE40" s="375">
        <v>3</v>
      </c>
    </row>
    <row r="41" spans="1:33" ht="20.100000000000001" customHeight="1" x14ac:dyDescent="0.2">
      <c r="C41" s="380"/>
      <c r="D41" s="381"/>
      <c r="E41" s="381"/>
      <c r="F41" s="382"/>
      <c r="G41" s="407" t="str">
        <f>IF(G40&gt;H40,"○",IF(G40&lt;H40,"×",IF(G40=H40,"△")))</f>
        <v>×</v>
      </c>
      <c r="H41" s="408"/>
      <c r="I41" s="407" t="str">
        <f>IF(I40&gt;J40,"○",IF(I40&lt;J40,"×",IF(I40=J40,"△")))</f>
        <v>○</v>
      </c>
      <c r="J41" s="408"/>
      <c r="K41" s="385"/>
      <c r="L41" s="386"/>
      <c r="M41" s="388"/>
      <c r="N41" s="376"/>
      <c r="O41" s="376"/>
      <c r="P41" s="376"/>
      <c r="Q41" s="244"/>
      <c r="R41" s="380"/>
      <c r="S41" s="381"/>
      <c r="T41" s="381"/>
      <c r="U41" s="382"/>
      <c r="V41" s="407" t="str">
        <f>IF(V40&gt;W40,"○",IF(V40&lt;W40,"×",IF(V40=W40,"△")))</f>
        <v>×</v>
      </c>
      <c r="W41" s="408"/>
      <c r="X41" s="407" t="str">
        <f>IF(X40&gt;Y40,"○",IF(X40&lt;Y40,"×",IF(X40=Y40,"△")))</f>
        <v>×</v>
      </c>
      <c r="Y41" s="408"/>
      <c r="Z41" s="385"/>
      <c r="AA41" s="386"/>
      <c r="AB41" s="388"/>
      <c r="AC41" s="376"/>
      <c r="AD41" s="376"/>
      <c r="AE41" s="376"/>
    </row>
    <row r="42" spans="1:33" ht="20.100000000000001" customHeight="1" x14ac:dyDescent="0.2"/>
    <row r="43" spans="1:33" ht="20.100000000000001" customHeight="1" x14ac:dyDescent="0.2"/>
    <row r="44" spans="1:33" ht="21.9" customHeight="1" x14ac:dyDescent="0.2">
      <c r="A44" s="360" t="str">
        <f>A1</f>
        <v>■第1日　2月5日  一次リーグ</v>
      </c>
      <c r="B44" s="360"/>
      <c r="C44" s="360"/>
      <c r="D44" s="360"/>
      <c r="E44" s="360"/>
      <c r="F44" s="360"/>
      <c r="G44" s="360"/>
      <c r="H44" s="360"/>
      <c r="I44" s="360"/>
      <c r="J44" s="360"/>
      <c r="K44" s="360"/>
      <c r="L44" s="360"/>
      <c r="N44" s="361" t="s">
        <v>186</v>
      </c>
      <c r="O44" s="361"/>
      <c r="P44" s="361"/>
      <c r="Q44" s="361"/>
      <c r="R44" s="361"/>
      <c r="T44" s="353" t="s">
        <v>189</v>
      </c>
      <c r="U44" s="353"/>
      <c r="V44" s="353"/>
      <c r="W44" s="353"/>
      <c r="X44" s="354" t="str">
        <f>U12選手権組合せ!AN27</f>
        <v>鹿沼運動公園A</v>
      </c>
      <c r="Y44" s="354"/>
      <c r="Z44" s="354"/>
      <c r="AA44" s="354"/>
      <c r="AB44" s="354"/>
      <c r="AC44" s="354"/>
      <c r="AD44" s="354"/>
      <c r="AE44" s="354"/>
      <c r="AF44" s="354"/>
      <c r="AG44" s="354"/>
    </row>
    <row r="45" spans="1:33" ht="20.100000000000001" customHeight="1" x14ac:dyDescent="0.2">
      <c r="A45" s="112"/>
      <c r="B45" s="112"/>
      <c r="C45" s="112"/>
      <c r="D45" s="112"/>
      <c r="E45" s="112"/>
      <c r="F45" s="112"/>
      <c r="G45" s="112"/>
      <c r="H45" s="14"/>
      <c r="I45" s="110"/>
      <c r="J45" s="110"/>
      <c r="K45" s="110"/>
      <c r="L45" s="110"/>
      <c r="N45" s="110"/>
      <c r="O45" s="110"/>
      <c r="P45" s="110"/>
      <c r="Q45" s="110"/>
      <c r="R45" s="110"/>
      <c r="T45" s="94"/>
      <c r="U45" s="94"/>
      <c r="V45" s="94"/>
      <c r="W45" s="94"/>
      <c r="X45" s="111"/>
      <c r="Y45" s="111"/>
      <c r="AA45" s="20"/>
      <c r="AB45" s="104"/>
      <c r="AC45" s="104"/>
      <c r="AD45" s="104"/>
      <c r="AE45" s="104"/>
      <c r="AF45" s="104"/>
      <c r="AG45" s="104"/>
    </row>
    <row r="46" spans="1:33" ht="20.100000000000001" customHeight="1" x14ac:dyDescent="0.2">
      <c r="F46" s="27"/>
      <c r="J46" s="358" t="s">
        <v>187</v>
      </c>
      <c r="K46" s="358"/>
      <c r="W46" s="358" t="s">
        <v>188</v>
      </c>
      <c r="X46" s="358"/>
      <c r="Z46" s="20"/>
      <c r="AA46" s="20"/>
      <c r="AB46" s="104"/>
      <c r="AC46" s="104"/>
      <c r="AD46" s="104"/>
      <c r="AE46" s="104"/>
      <c r="AF46" s="104"/>
      <c r="AG46" s="104"/>
    </row>
    <row r="47" spans="1:33" ht="20.100000000000001" customHeight="1" thickBot="1" x14ac:dyDescent="0.25">
      <c r="G47" s="2"/>
      <c r="H47" s="2"/>
      <c r="I47" s="2"/>
      <c r="J47" s="247"/>
      <c r="K47" s="2"/>
      <c r="L47" s="2"/>
      <c r="M47" s="2"/>
      <c r="N47" s="2"/>
      <c r="O47" s="246"/>
      <c r="P47" s="246"/>
      <c r="Q47" s="246"/>
      <c r="R47" s="246"/>
      <c r="S47" s="246"/>
      <c r="T47" s="246"/>
      <c r="U47" s="246"/>
      <c r="V47" s="246"/>
      <c r="W47" s="270"/>
      <c r="X47" s="19"/>
      <c r="Y47" s="2"/>
      <c r="Z47" s="20"/>
      <c r="AA47" s="20"/>
      <c r="AB47" s="104"/>
      <c r="AC47" s="104"/>
      <c r="AD47" s="104"/>
      <c r="AE47" s="104"/>
      <c r="AF47" s="104"/>
      <c r="AG47" s="104"/>
    </row>
    <row r="48" spans="1:33" ht="20.100000000000001" customHeight="1" thickTop="1" x14ac:dyDescent="0.2">
      <c r="F48" s="4"/>
      <c r="H48" s="5"/>
      <c r="J48" s="267"/>
      <c r="K48" s="5"/>
      <c r="N48" s="4"/>
      <c r="S48" s="246"/>
      <c r="T48" s="268"/>
      <c r="U48" s="265"/>
      <c r="V48" s="265"/>
      <c r="W48" s="269"/>
      <c r="Y48" s="5"/>
      <c r="Z48" s="5"/>
      <c r="AA48" s="6"/>
      <c r="AB48" s="17"/>
    </row>
    <row r="49" spans="1:33" ht="20.100000000000001" customHeight="1" x14ac:dyDescent="0.2">
      <c r="B49" s="359"/>
      <c r="C49" s="359"/>
      <c r="D49" s="7"/>
      <c r="E49" s="7"/>
      <c r="F49" s="344">
        <v>1</v>
      </c>
      <c r="G49" s="344"/>
      <c r="H49" s="11"/>
      <c r="I49" s="11"/>
      <c r="J49" s="344">
        <v>2</v>
      </c>
      <c r="K49" s="344"/>
      <c r="L49" s="11"/>
      <c r="M49" s="11"/>
      <c r="N49" s="344">
        <v>3</v>
      </c>
      <c r="O49" s="344"/>
      <c r="P49" s="26"/>
      <c r="Q49" s="11"/>
      <c r="R49" s="11"/>
      <c r="S49" s="344">
        <v>4</v>
      </c>
      <c r="T49" s="344"/>
      <c r="U49" s="11"/>
      <c r="V49" s="11"/>
      <c r="W49" s="344">
        <v>5</v>
      </c>
      <c r="X49" s="344"/>
      <c r="Y49" s="11"/>
      <c r="Z49" s="11"/>
      <c r="AA49" s="344">
        <v>6</v>
      </c>
      <c r="AB49" s="344"/>
      <c r="AC49" s="7"/>
      <c r="AD49" s="7"/>
      <c r="AE49" s="362"/>
      <c r="AF49" s="363"/>
    </row>
    <row r="50" spans="1:33" ht="20.100000000000001" customHeight="1" x14ac:dyDescent="0.2">
      <c r="B50" s="356"/>
      <c r="C50" s="356"/>
      <c r="D50" s="8"/>
      <c r="E50" s="8"/>
      <c r="F50" s="421" t="str">
        <f>U12選手権組合せ!AL32</f>
        <v>清原サッカースポーツ少年団</v>
      </c>
      <c r="G50" s="421"/>
      <c r="H50" s="8"/>
      <c r="I50" s="8"/>
      <c r="J50" s="357" t="str">
        <f>U12選手権組合せ!AL31</f>
        <v>祖母井クラブ</v>
      </c>
      <c r="K50" s="357"/>
      <c r="L50" s="8"/>
      <c r="M50" s="8"/>
      <c r="N50" s="481" t="str">
        <f>U12選手権組合せ!AL30</f>
        <v>ＦＣアリーバ　ヴィクトリー</v>
      </c>
      <c r="O50" s="481"/>
      <c r="P50" s="9"/>
      <c r="Q50" s="8"/>
      <c r="R50" s="8"/>
      <c r="S50" s="357" t="str">
        <f>U12選手権組合せ!AL29</f>
        <v>壬生ＦＣユナイテッド</v>
      </c>
      <c r="T50" s="357"/>
      <c r="U50" s="8"/>
      <c r="V50" s="8"/>
      <c r="W50" s="349" t="str">
        <f>U12選手権組合せ!AL28</f>
        <v>鹿沼西ＦＣ</v>
      </c>
      <c r="X50" s="349"/>
      <c r="Y50" s="8"/>
      <c r="Z50" s="8"/>
      <c r="AA50" s="349" t="str">
        <f>U12選手権組合せ!AL27</f>
        <v>ＡＣ　ＥＳＰＡＣＩＯ</v>
      </c>
      <c r="AB50" s="349"/>
      <c r="AC50" s="8"/>
      <c r="AD50" s="8"/>
      <c r="AE50" s="365"/>
      <c r="AF50" s="366"/>
    </row>
    <row r="51" spans="1:33" ht="20.100000000000001" customHeight="1" x14ac:dyDescent="0.2">
      <c r="B51" s="356"/>
      <c r="C51" s="356"/>
      <c r="D51" s="8"/>
      <c r="E51" s="8"/>
      <c r="F51" s="421"/>
      <c r="G51" s="421"/>
      <c r="H51" s="8"/>
      <c r="I51" s="8"/>
      <c r="J51" s="357"/>
      <c r="K51" s="357"/>
      <c r="L51" s="8"/>
      <c r="M51" s="8"/>
      <c r="N51" s="481"/>
      <c r="O51" s="481"/>
      <c r="P51" s="9"/>
      <c r="Q51" s="8"/>
      <c r="R51" s="8"/>
      <c r="S51" s="357"/>
      <c r="T51" s="357"/>
      <c r="U51" s="8"/>
      <c r="V51" s="8"/>
      <c r="W51" s="349"/>
      <c r="X51" s="349"/>
      <c r="Y51" s="8"/>
      <c r="Z51" s="8"/>
      <c r="AA51" s="349"/>
      <c r="AB51" s="349"/>
      <c r="AC51" s="8"/>
      <c r="AD51" s="8"/>
      <c r="AE51" s="365"/>
      <c r="AF51" s="366"/>
    </row>
    <row r="52" spans="1:33" ht="20.100000000000001" customHeight="1" x14ac:dyDescent="0.2">
      <c r="B52" s="356"/>
      <c r="C52" s="356"/>
      <c r="D52" s="8"/>
      <c r="E52" s="8"/>
      <c r="F52" s="421"/>
      <c r="G52" s="421"/>
      <c r="H52" s="8"/>
      <c r="I52" s="8"/>
      <c r="J52" s="357"/>
      <c r="K52" s="357"/>
      <c r="L52" s="8"/>
      <c r="M52" s="8"/>
      <c r="N52" s="481"/>
      <c r="O52" s="481"/>
      <c r="P52" s="9"/>
      <c r="Q52" s="8"/>
      <c r="R52" s="8"/>
      <c r="S52" s="357"/>
      <c r="T52" s="357"/>
      <c r="U52" s="8"/>
      <c r="V52" s="8"/>
      <c r="W52" s="349"/>
      <c r="X52" s="349"/>
      <c r="Y52" s="8"/>
      <c r="Z52" s="8"/>
      <c r="AA52" s="349"/>
      <c r="AB52" s="349"/>
      <c r="AC52" s="8"/>
      <c r="AD52" s="8"/>
      <c r="AE52" s="365"/>
      <c r="AF52" s="366"/>
    </row>
    <row r="53" spans="1:33" ht="20.100000000000001" customHeight="1" x14ac:dyDescent="0.2">
      <c r="B53" s="356"/>
      <c r="C53" s="356"/>
      <c r="D53" s="8"/>
      <c r="E53" s="8"/>
      <c r="F53" s="421"/>
      <c r="G53" s="421"/>
      <c r="H53" s="8"/>
      <c r="I53" s="8"/>
      <c r="J53" s="357"/>
      <c r="K53" s="357"/>
      <c r="L53" s="8"/>
      <c r="M53" s="8"/>
      <c r="N53" s="481"/>
      <c r="O53" s="481"/>
      <c r="P53" s="9"/>
      <c r="Q53" s="8"/>
      <c r="R53" s="8"/>
      <c r="S53" s="357"/>
      <c r="T53" s="357"/>
      <c r="U53" s="8"/>
      <c r="V53" s="8"/>
      <c r="W53" s="349"/>
      <c r="X53" s="349"/>
      <c r="Y53" s="8"/>
      <c r="Z53" s="8"/>
      <c r="AA53" s="349"/>
      <c r="AB53" s="349"/>
      <c r="AC53" s="8"/>
      <c r="AD53" s="8"/>
      <c r="AE53" s="365"/>
      <c r="AF53" s="366"/>
    </row>
    <row r="54" spans="1:33" ht="20.100000000000001" customHeight="1" x14ac:dyDescent="0.2">
      <c r="B54" s="356"/>
      <c r="C54" s="356"/>
      <c r="D54" s="8"/>
      <c r="E54" s="8"/>
      <c r="F54" s="421"/>
      <c r="G54" s="421"/>
      <c r="H54" s="8"/>
      <c r="I54" s="8"/>
      <c r="J54" s="357"/>
      <c r="K54" s="357"/>
      <c r="L54" s="8"/>
      <c r="M54" s="8"/>
      <c r="N54" s="481"/>
      <c r="O54" s="481"/>
      <c r="P54" s="9"/>
      <c r="Q54" s="8"/>
      <c r="R54" s="8"/>
      <c r="S54" s="357"/>
      <c r="T54" s="357"/>
      <c r="U54" s="8"/>
      <c r="V54" s="8"/>
      <c r="W54" s="349"/>
      <c r="X54" s="349"/>
      <c r="Y54" s="8"/>
      <c r="Z54" s="8"/>
      <c r="AA54" s="349"/>
      <c r="AB54" s="349"/>
      <c r="AC54" s="8"/>
      <c r="AD54" s="8"/>
      <c r="AE54" s="365"/>
      <c r="AF54" s="366"/>
    </row>
    <row r="55" spans="1:33" ht="20.100000000000001" customHeight="1" x14ac:dyDescent="0.2">
      <c r="B55" s="356"/>
      <c r="C55" s="356"/>
      <c r="D55" s="8"/>
      <c r="E55" s="8"/>
      <c r="F55" s="421"/>
      <c r="G55" s="421"/>
      <c r="H55" s="8"/>
      <c r="I55" s="8"/>
      <c r="J55" s="357"/>
      <c r="K55" s="357"/>
      <c r="L55" s="8"/>
      <c r="M55" s="8"/>
      <c r="N55" s="481"/>
      <c r="O55" s="481"/>
      <c r="P55" s="9"/>
      <c r="Q55" s="8"/>
      <c r="R55" s="8"/>
      <c r="S55" s="357"/>
      <c r="T55" s="357"/>
      <c r="U55" s="8"/>
      <c r="V55" s="8"/>
      <c r="W55" s="349"/>
      <c r="X55" s="349"/>
      <c r="Y55" s="8"/>
      <c r="Z55" s="8"/>
      <c r="AA55" s="349"/>
      <c r="AB55" s="349"/>
      <c r="AC55" s="8"/>
      <c r="AD55" s="8"/>
      <c r="AE55" s="365"/>
      <c r="AF55" s="366"/>
    </row>
    <row r="56" spans="1:33" ht="20.100000000000001" customHeight="1" x14ac:dyDescent="0.2">
      <c r="B56" s="356"/>
      <c r="C56" s="356"/>
      <c r="D56" s="9"/>
      <c r="E56" s="9"/>
      <c r="F56" s="421"/>
      <c r="G56" s="421"/>
      <c r="H56" s="9"/>
      <c r="I56" s="9"/>
      <c r="J56" s="357"/>
      <c r="K56" s="357"/>
      <c r="L56" s="9"/>
      <c r="M56" s="9"/>
      <c r="N56" s="481"/>
      <c r="O56" s="481"/>
      <c r="P56" s="9"/>
      <c r="Q56" s="9"/>
      <c r="R56" s="9"/>
      <c r="S56" s="357"/>
      <c r="T56" s="357"/>
      <c r="U56" s="9"/>
      <c r="V56" s="9"/>
      <c r="W56" s="349"/>
      <c r="X56" s="349"/>
      <c r="Y56" s="9"/>
      <c r="Z56" s="9"/>
      <c r="AA56" s="349"/>
      <c r="AB56" s="349"/>
      <c r="AC56" s="9"/>
      <c r="AD56" s="9"/>
      <c r="AE56" s="365"/>
      <c r="AF56" s="366"/>
    </row>
    <row r="57" spans="1:33" ht="20.100000000000001" customHeight="1" x14ac:dyDescent="0.2">
      <c r="B57" s="356"/>
      <c r="C57" s="356"/>
      <c r="D57" s="9"/>
      <c r="E57" s="9"/>
      <c r="F57" s="421"/>
      <c r="G57" s="421"/>
      <c r="H57" s="9"/>
      <c r="I57" s="9"/>
      <c r="J57" s="357"/>
      <c r="K57" s="357"/>
      <c r="L57" s="9"/>
      <c r="M57" s="9"/>
      <c r="N57" s="481"/>
      <c r="O57" s="481"/>
      <c r="P57" s="9"/>
      <c r="Q57" s="9"/>
      <c r="R57" s="9"/>
      <c r="S57" s="357"/>
      <c r="T57" s="357"/>
      <c r="U57" s="9"/>
      <c r="V57" s="9"/>
      <c r="W57" s="349"/>
      <c r="X57" s="349"/>
      <c r="Y57" s="9"/>
      <c r="Z57" s="9"/>
      <c r="AA57" s="349"/>
      <c r="AB57" s="349"/>
      <c r="AC57" s="9"/>
      <c r="AD57" s="9"/>
      <c r="AE57" s="365"/>
      <c r="AF57" s="366"/>
    </row>
    <row r="58" spans="1:33" ht="20.100000000000001" customHeight="1" x14ac:dyDescent="0.2">
      <c r="C58" s="93"/>
      <c r="D58" s="93"/>
      <c r="G58" s="93"/>
      <c r="H58" s="93"/>
      <c r="K58" s="93"/>
      <c r="L58" s="93"/>
      <c r="O58" s="93"/>
      <c r="P58" s="93"/>
      <c r="T58" s="93"/>
      <c r="U58" s="93"/>
      <c r="X58" s="93"/>
      <c r="Y58" s="93"/>
      <c r="AB58" s="114" t="s">
        <v>95</v>
      </c>
      <c r="AC58" s="18" t="s">
        <v>14</v>
      </c>
      <c r="AD58" s="18" t="s">
        <v>15</v>
      </c>
      <c r="AE58" s="18" t="s">
        <v>15</v>
      </c>
      <c r="AF58" s="18" t="s">
        <v>13</v>
      </c>
      <c r="AG58" s="107" t="s">
        <v>96</v>
      </c>
    </row>
    <row r="59" spans="1:33" ht="20.100000000000001" customHeight="1" x14ac:dyDescent="0.2">
      <c r="A59" s="7"/>
      <c r="B59" s="341" t="s">
        <v>4</v>
      </c>
      <c r="C59" s="368">
        <v>0.39583333333333331</v>
      </c>
      <c r="D59" s="368"/>
      <c r="E59" s="368"/>
      <c r="F59" s="243"/>
      <c r="G59" s="437" t="str">
        <f>F50</f>
        <v>清原サッカースポーツ少年団</v>
      </c>
      <c r="H59" s="437"/>
      <c r="I59" s="437"/>
      <c r="J59" s="437"/>
      <c r="K59" s="437"/>
      <c r="L59" s="437"/>
      <c r="M59" s="437"/>
      <c r="N59" s="370">
        <f>P59+P60</f>
        <v>0</v>
      </c>
      <c r="O59" s="371" t="s">
        <v>9</v>
      </c>
      <c r="P59" s="234">
        <v>0</v>
      </c>
      <c r="Q59" s="236" t="s">
        <v>26</v>
      </c>
      <c r="R59" s="234">
        <v>1</v>
      </c>
      <c r="S59" s="371" t="s">
        <v>10</v>
      </c>
      <c r="T59" s="370">
        <f>R59+R60</f>
        <v>1</v>
      </c>
      <c r="U59" s="372" t="str">
        <f>J50</f>
        <v>祖母井クラブ</v>
      </c>
      <c r="V59" s="372"/>
      <c r="W59" s="372"/>
      <c r="X59" s="372"/>
      <c r="Y59" s="372"/>
      <c r="Z59" s="372"/>
      <c r="AA59" s="372"/>
      <c r="AB59" s="347" t="s">
        <v>95</v>
      </c>
      <c r="AC59" s="367" t="s">
        <v>89</v>
      </c>
      <c r="AD59" s="367" t="s">
        <v>90</v>
      </c>
      <c r="AE59" s="367" t="s">
        <v>91</v>
      </c>
      <c r="AF59" s="367">
        <v>6</v>
      </c>
      <c r="AG59" s="340" t="s">
        <v>96</v>
      </c>
    </row>
    <row r="60" spans="1:33" ht="20.100000000000001" customHeight="1" x14ac:dyDescent="0.2">
      <c r="A60" s="7"/>
      <c r="B60" s="341"/>
      <c r="C60" s="368"/>
      <c r="D60" s="368"/>
      <c r="E60" s="368"/>
      <c r="F60" s="243"/>
      <c r="G60" s="437"/>
      <c r="H60" s="437"/>
      <c r="I60" s="437"/>
      <c r="J60" s="437"/>
      <c r="K60" s="437"/>
      <c r="L60" s="437"/>
      <c r="M60" s="437"/>
      <c r="N60" s="370"/>
      <c r="O60" s="371"/>
      <c r="P60" s="234">
        <v>0</v>
      </c>
      <c r="Q60" s="236" t="s">
        <v>26</v>
      </c>
      <c r="R60" s="234">
        <v>0</v>
      </c>
      <c r="S60" s="371"/>
      <c r="T60" s="370"/>
      <c r="U60" s="372"/>
      <c r="V60" s="372"/>
      <c r="W60" s="372"/>
      <c r="X60" s="372"/>
      <c r="Y60" s="372"/>
      <c r="Z60" s="372"/>
      <c r="AA60" s="372"/>
      <c r="AB60" s="347"/>
      <c r="AC60" s="367"/>
      <c r="AD60" s="367"/>
      <c r="AE60" s="367"/>
      <c r="AF60" s="367"/>
      <c r="AG60" s="340"/>
    </row>
    <row r="61" spans="1:33" ht="20.100000000000001" customHeight="1" x14ac:dyDescent="0.2">
      <c r="C61" s="16"/>
      <c r="D61" s="16"/>
      <c r="E61" s="15"/>
      <c r="F61" s="243"/>
      <c r="G61" s="234"/>
      <c r="H61" s="234"/>
      <c r="I61" s="248"/>
      <c r="J61" s="248"/>
      <c r="K61" s="234"/>
      <c r="L61" s="234"/>
      <c r="M61" s="248"/>
      <c r="N61" s="248"/>
      <c r="O61" s="234"/>
      <c r="P61" s="234"/>
      <c r="Q61" s="248"/>
      <c r="R61" s="248"/>
      <c r="S61" s="248"/>
      <c r="T61" s="234"/>
      <c r="U61" s="234"/>
      <c r="V61" s="248"/>
      <c r="W61" s="248"/>
      <c r="X61" s="234"/>
      <c r="Y61" s="234"/>
      <c r="Z61" s="248"/>
      <c r="AA61" s="248"/>
      <c r="AB61" s="225"/>
      <c r="AC61" s="24"/>
      <c r="AD61" s="24"/>
      <c r="AE61" s="25"/>
      <c r="AF61" s="25"/>
      <c r="AG61" s="223"/>
    </row>
    <row r="62" spans="1:33" ht="20.100000000000001" customHeight="1" x14ac:dyDescent="0.2">
      <c r="A62" s="7"/>
      <c r="B62" s="341" t="s">
        <v>5</v>
      </c>
      <c r="C62" s="368">
        <v>0.4236111111111111</v>
      </c>
      <c r="D62" s="368"/>
      <c r="E62" s="368"/>
      <c r="F62" s="243"/>
      <c r="G62" s="372" t="str">
        <f>S50</f>
        <v>壬生ＦＣユナイテッド</v>
      </c>
      <c r="H62" s="372"/>
      <c r="I62" s="372"/>
      <c r="J62" s="372"/>
      <c r="K62" s="372"/>
      <c r="L62" s="372"/>
      <c r="M62" s="372"/>
      <c r="N62" s="370">
        <f>P62+P63</f>
        <v>2</v>
      </c>
      <c r="O62" s="371" t="s">
        <v>9</v>
      </c>
      <c r="P62" s="234">
        <v>2</v>
      </c>
      <c r="Q62" s="236" t="s">
        <v>26</v>
      </c>
      <c r="R62" s="234">
        <v>0</v>
      </c>
      <c r="S62" s="371" t="s">
        <v>10</v>
      </c>
      <c r="T62" s="370">
        <f>R62+R63</f>
        <v>0</v>
      </c>
      <c r="U62" s="369" t="str">
        <f>W50</f>
        <v>鹿沼西ＦＣ</v>
      </c>
      <c r="V62" s="369"/>
      <c r="W62" s="369"/>
      <c r="X62" s="369"/>
      <c r="Y62" s="369"/>
      <c r="Z62" s="369"/>
      <c r="AA62" s="369"/>
      <c r="AB62" s="347" t="s">
        <v>95</v>
      </c>
      <c r="AC62" s="367" t="s">
        <v>92</v>
      </c>
      <c r="AD62" s="367" t="s">
        <v>93</v>
      </c>
      <c r="AE62" s="367" t="s">
        <v>94</v>
      </c>
      <c r="AF62" s="367">
        <v>3</v>
      </c>
      <c r="AG62" s="340" t="s">
        <v>96</v>
      </c>
    </row>
    <row r="63" spans="1:33" ht="20.100000000000001" customHeight="1" x14ac:dyDescent="0.2">
      <c r="A63" s="7"/>
      <c r="B63" s="341"/>
      <c r="C63" s="368"/>
      <c r="D63" s="368"/>
      <c r="E63" s="368"/>
      <c r="F63" s="243"/>
      <c r="G63" s="372"/>
      <c r="H63" s="372"/>
      <c r="I63" s="372"/>
      <c r="J63" s="372"/>
      <c r="K63" s="372"/>
      <c r="L63" s="372"/>
      <c r="M63" s="372"/>
      <c r="N63" s="370"/>
      <c r="O63" s="371"/>
      <c r="P63" s="234">
        <v>0</v>
      </c>
      <c r="Q63" s="236" t="s">
        <v>26</v>
      </c>
      <c r="R63" s="234">
        <v>0</v>
      </c>
      <c r="S63" s="371"/>
      <c r="T63" s="370"/>
      <c r="U63" s="369"/>
      <c r="V63" s="369"/>
      <c r="W63" s="369"/>
      <c r="X63" s="369"/>
      <c r="Y63" s="369"/>
      <c r="Z63" s="369"/>
      <c r="AA63" s="369"/>
      <c r="AB63" s="347"/>
      <c r="AC63" s="367"/>
      <c r="AD63" s="367"/>
      <c r="AE63" s="367"/>
      <c r="AF63" s="367"/>
      <c r="AG63" s="340"/>
    </row>
    <row r="64" spans="1:33" ht="20.100000000000001" customHeight="1" x14ac:dyDescent="0.2">
      <c r="A64" s="7"/>
      <c r="C64" s="16"/>
      <c r="D64" s="16"/>
      <c r="E64" s="15"/>
      <c r="F64" s="243"/>
      <c r="G64" s="234"/>
      <c r="H64" s="234"/>
      <c r="I64" s="248"/>
      <c r="J64" s="248"/>
      <c r="K64" s="234"/>
      <c r="L64" s="234"/>
      <c r="M64" s="248"/>
      <c r="N64" s="248"/>
      <c r="O64" s="234"/>
      <c r="P64" s="234"/>
      <c r="Q64" s="248"/>
      <c r="R64" s="248"/>
      <c r="S64" s="248"/>
      <c r="T64" s="234"/>
      <c r="U64" s="234"/>
      <c r="V64" s="248"/>
      <c r="W64" s="248"/>
      <c r="X64" s="234"/>
      <c r="Y64" s="234"/>
      <c r="Z64" s="248"/>
      <c r="AA64" s="248"/>
      <c r="AB64" s="225"/>
      <c r="AC64" s="24"/>
      <c r="AD64" s="24"/>
      <c r="AE64" s="25"/>
      <c r="AF64" s="25"/>
      <c r="AG64" s="223"/>
    </row>
    <row r="65" spans="1:33" ht="20.100000000000001" customHeight="1" x14ac:dyDescent="0.2">
      <c r="A65" s="7"/>
      <c r="B65" s="341" t="s">
        <v>6</v>
      </c>
      <c r="C65" s="368">
        <v>0.4513888888888889</v>
      </c>
      <c r="D65" s="368"/>
      <c r="E65" s="368"/>
      <c r="F65" s="243"/>
      <c r="G65" s="419" t="str">
        <f>F50</f>
        <v>清原サッカースポーツ少年団</v>
      </c>
      <c r="H65" s="419"/>
      <c r="I65" s="419"/>
      <c r="J65" s="419"/>
      <c r="K65" s="419"/>
      <c r="L65" s="419"/>
      <c r="M65" s="419"/>
      <c r="N65" s="370">
        <f>P65+P66</f>
        <v>4</v>
      </c>
      <c r="O65" s="371" t="s">
        <v>9</v>
      </c>
      <c r="P65" s="234">
        <v>0</v>
      </c>
      <c r="Q65" s="236" t="s">
        <v>26</v>
      </c>
      <c r="R65" s="234">
        <v>2</v>
      </c>
      <c r="S65" s="371" t="s">
        <v>10</v>
      </c>
      <c r="T65" s="370">
        <f>R65+R66</f>
        <v>2</v>
      </c>
      <c r="U65" s="369" t="str">
        <f>N50</f>
        <v>ＦＣアリーバ　ヴィクトリー</v>
      </c>
      <c r="V65" s="369"/>
      <c r="W65" s="369"/>
      <c r="X65" s="369"/>
      <c r="Y65" s="369"/>
      <c r="Z65" s="369"/>
      <c r="AA65" s="369"/>
      <c r="AB65" s="347" t="s">
        <v>95</v>
      </c>
      <c r="AC65" s="367" t="s">
        <v>91</v>
      </c>
      <c r="AD65" s="367" t="s">
        <v>89</v>
      </c>
      <c r="AE65" s="367" t="s">
        <v>90</v>
      </c>
      <c r="AF65" s="367">
        <v>5</v>
      </c>
      <c r="AG65" s="340" t="s">
        <v>96</v>
      </c>
    </row>
    <row r="66" spans="1:33" ht="20.100000000000001" customHeight="1" x14ac:dyDescent="0.2">
      <c r="A66" s="7"/>
      <c r="B66" s="341"/>
      <c r="C66" s="368"/>
      <c r="D66" s="368"/>
      <c r="E66" s="368"/>
      <c r="F66" s="243"/>
      <c r="G66" s="419"/>
      <c r="H66" s="419"/>
      <c r="I66" s="419"/>
      <c r="J66" s="419"/>
      <c r="K66" s="419"/>
      <c r="L66" s="419"/>
      <c r="M66" s="419"/>
      <c r="N66" s="370"/>
      <c r="O66" s="371"/>
      <c r="P66" s="234">
        <v>4</v>
      </c>
      <c r="Q66" s="236" t="s">
        <v>26</v>
      </c>
      <c r="R66" s="234">
        <v>0</v>
      </c>
      <c r="S66" s="371"/>
      <c r="T66" s="370"/>
      <c r="U66" s="369"/>
      <c r="V66" s="369"/>
      <c r="W66" s="369"/>
      <c r="X66" s="369"/>
      <c r="Y66" s="369"/>
      <c r="Z66" s="369"/>
      <c r="AA66" s="369"/>
      <c r="AB66" s="347"/>
      <c r="AC66" s="367"/>
      <c r="AD66" s="367"/>
      <c r="AE66" s="367"/>
      <c r="AF66" s="367"/>
      <c r="AG66" s="340"/>
    </row>
    <row r="67" spans="1:33" ht="20.100000000000001" customHeight="1" x14ac:dyDescent="0.2">
      <c r="A67" s="7"/>
      <c r="B67" s="31"/>
      <c r="C67" s="229"/>
      <c r="D67" s="229"/>
      <c r="E67" s="229"/>
      <c r="F67" s="243"/>
      <c r="G67" s="234"/>
      <c r="H67" s="234"/>
      <c r="I67" s="234"/>
      <c r="J67" s="234"/>
      <c r="K67" s="234"/>
      <c r="L67" s="234"/>
      <c r="M67" s="234"/>
      <c r="N67" s="21"/>
      <c r="O67" s="235"/>
      <c r="P67" s="234"/>
      <c r="Q67" s="248"/>
      <c r="R67" s="248"/>
      <c r="S67" s="235"/>
      <c r="T67" s="21"/>
      <c r="U67" s="234"/>
      <c r="V67" s="234"/>
      <c r="W67" s="234"/>
      <c r="X67" s="234"/>
      <c r="Y67" s="234"/>
      <c r="Z67" s="234"/>
      <c r="AA67" s="234"/>
      <c r="AB67" s="225"/>
      <c r="AC67" s="24"/>
      <c r="AD67" s="24"/>
      <c r="AE67" s="25"/>
      <c r="AF67" s="25"/>
      <c r="AG67" s="223"/>
    </row>
    <row r="68" spans="1:33" ht="20.100000000000001" customHeight="1" x14ac:dyDescent="0.2">
      <c r="A68" s="7"/>
      <c r="B68" s="341" t="s">
        <v>7</v>
      </c>
      <c r="C68" s="368">
        <v>0.47916666666666669</v>
      </c>
      <c r="D68" s="368"/>
      <c r="E68" s="368"/>
      <c r="F68" s="243"/>
      <c r="G68" s="372" t="str">
        <f>S50</f>
        <v>壬生ＦＣユナイテッド</v>
      </c>
      <c r="H68" s="372"/>
      <c r="I68" s="372"/>
      <c r="J68" s="372"/>
      <c r="K68" s="372"/>
      <c r="L68" s="372"/>
      <c r="M68" s="372"/>
      <c r="N68" s="370">
        <f>P68+P69</f>
        <v>1</v>
      </c>
      <c r="O68" s="371" t="s">
        <v>9</v>
      </c>
      <c r="P68" s="234">
        <v>1</v>
      </c>
      <c r="Q68" s="236" t="s">
        <v>26</v>
      </c>
      <c r="R68" s="234">
        <v>0</v>
      </c>
      <c r="S68" s="371" t="s">
        <v>10</v>
      </c>
      <c r="T68" s="370">
        <f>R68+R69</f>
        <v>0</v>
      </c>
      <c r="U68" s="369" t="str">
        <f>AA50</f>
        <v>ＡＣ　ＥＳＰＡＣＩＯ</v>
      </c>
      <c r="V68" s="369"/>
      <c r="W68" s="369"/>
      <c r="X68" s="369"/>
      <c r="Y68" s="369"/>
      <c r="Z68" s="369"/>
      <c r="AA68" s="369"/>
      <c r="AB68" s="347" t="s">
        <v>95</v>
      </c>
      <c r="AC68" s="367" t="s">
        <v>94</v>
      </c>
      <c r="AD68" s="367" t="s">
        <v>92</v>
      </c>
      <c r="AE68" s="367" t="s">
        <v>93</v>
      </c>
      <c r="AF68" s="367">
        <v>2</v>
      </c>
      <c r="AG68" s="340" t="s">
        <v>96</v>
      </c>
    </row>
    <row r="69" spans="1:33" ht="20.100000000000001" customHeight="1" x14ac:dyDescent="0.2">
      <c r="A69" s="7"/>
      <c r="B69" s="341"/>
      <c r="C69" s="368"/>
      <c r="D69" s="368"/>
      <c r="E69" s="368"/>
      <c r="F69" s="243"/>
      <c r="G69" s="372"/>
      <c r="H69" s="372"/>
      <c r="I69" s="372"/>
      <c r="J69" s="372"/>
      <c r="K69" s="372"/>
      <c r="L69" s="372"/>
      <c r="M69" s="372"/>
      <c r="N69" s="370"/>
      <c r="O69" s="371"/>
      <c r="P69" s="234">
        <v>0</v>
      </c>
      <c r="Q69" s="236" t="s">
        <v>26</v>
      </c>
      <c r="R69" s="234">
        <v>0</v>
      </c>
      <c r="S69" s="371"/>
      <c r="T69" s="370"/>
      <c r="U69" s="369"/>
      <c r="V69" s="369"/>
      <c r="W69" s="369"/>
      <c r="X69" s="369"/>
      <c r="Y69" s="369"/>
      <c r="Z69" s="369"/>
      <c r="AA69" s="369"/>
      <c r="AB69" s="347"/>
      <c r="AC69" s="367"/>
      <c r="AD69" s="367"/>
      <c r="AE69" s="367"/>
      <c r="AF69" s="367"/>
      <c r="AG69" s="340"/>
    </row>
    <row r="70" spans="1:33" ht="20.100000000000001" customHeight="1" x14ac:dyDescent="0.2">
      <c r="A70" s="7"/>
      <c r="C70" s="16"/>
      <c r="D70" s="16"/>
      <c r="E70" s="15"/>
      <c r="F70" s="243"/>
      <c r="G70" s="234"/>
      <c r="H70" s="234"/>
      <c r="I70" s="248"/>
      <c r="J70" s="248"/>
      <c r="K70" s="234"/>
      <c r="L70" s="234"/>
      <c r="M70" s="248"/>
      <c r="N70" s="248"/>
      <c r="O70" s="234"/>
      <c r="P70" s="234"/>
      <c r="Q70" s="248"/>
      <c r="R70" s="248"/>
      <c r="S70" s="248"/>
      <c r="T70" s="234"/>
      <c r="U70" s="234"/>
      <c r="V70" s="248"/>
      <c r="W70" s="248"/>
      <c r="X70" s="234"/>
      <c r="Y70" s="234"/>
      <c r="Z70" s="248"/>
      <c r="AA70" s="248"/>
      <c r="AB70" s="225"/>
      <c r="AC70" s="24"/>
      <c r="AD70" s="24"/>
      <c r="AE70" s="25"/>
      <c r="AF70" s="25"/>
      <c r="AG70" s="223"/>
    </row>
    <row r="71" spans="1:33" ht="20.100000000000001" customHeight="1" x14ac:dyDescent="0.2">
      <c r="A71" s="7"/>
      <c r="B71" s="341" t="s">
        <v>8</v>
      </c>
      <c r="C71" s="368">
        <v>0.50694444444444442</v>
      </c>
      <c r="D71" s="368"/>
      <c r="E71" s="368"/>
      <c r="F71" s="243"/>
      <c r="G71" s="372" t="str">
        <f>J50</f>
        <v>祖母井クラブ</v>
      </c>
      <c r="H71" s="372"/>
      <c r="I71" s="372"/>
      <c r="J71" s="372"/>
      <c r="K71" s="372"/>
      <c r="L71" s="372"/>
      <c r="M71" s="372"/>
      <c r="N71" s="370">
        <f>P71+P72</f>
        <v>6</v>
      </c>
      <c r="O71" s="371" t="s">
        <v>9</v>
      </c>
      <c r="P71" s="234">
        <v>2</v>
      </c>
      <c r="Q71" s="236" t="s">
        <v>26</v>
      </c>
      <c r="R71" s="234">
        <v>0</v>
      </c>
      <c r="S71" s="371" t="s">
        <v>10</v>
      </c>
      <c r="T71" s="370">
        <f>R71+R72</f>
        <v>0</v>
      </c>
      <c r="U71" s="369" t="str">
        <f>N50</f>
        <v>ＦＣアリーバ　ヴィクトリー</v>
      </c>
      <c r="V71" s="369"/>
      <c r="W71" s="369"/>
      <c r="X71" s="369"/>
      <c r="Y71" s="369"/>
      <c r="Z71" s="369"/>
      <c r="AA71" s="369"/>
      <c r="AB71" s="347" t="s">
        <v>95</v>
      </c>
      <c r="AC71" s="367" t="s">
        <v>90</v>
      </c>
      <c r="AD71" s="367" t="s">
        <v>91</v>
      </c>
      <c r="AE71" s="367" t="s">
        <v>89</v>
      </c>
      <c r="AF71" s="367">
        <v>4</v>
      </c>
      <c r="AG71" s="340" t="s">
        <v>96</v>
      </c>
    </row>
    <row r="72" spans="1:33" ht="20.100000000000001" customHeight="1" x14ac:dyDescent="0.2">
      <c r="A72" s="7"/>
      <c r="B72" s="341"/>
      <c r="C72" s="368"/>
      <c r="D72" s="368"/>
      <c r="E72" s="368"/>
      <c r="F72" s="243"/>
      <c r="G72" s="372"/>
      <c r="H72" s="372"/>
      <c r="I72" s="372"/>
      <c r="J72" s="372"/>
      <c r="K72" s="372"/>
      <c r="L72" s="372"/>
      <c r="M72" s="372"/>
      <c r="N72" s="370"/>
      <c r="O72" s="371"/>
      <c r="P72" s="234">
        <v>4</v>
      </c>
      <c r="Q72" s="236" t="s">
        <v>26</v>
      </c>
      <c r="R72" s="234">
        <v>0</v>
      </c>
      <c r="S72" s="371"/>
      <c r="T72" s="370"/>
      <c r="U72" s="369"/>
      <c r="V72" s="369"/>
      <c r="W72" s="369"/>
      <c r="X72" s="369"/>
      <c r="Y72" s="369"/>
      <c r="Z72" s="369"/>
      <c r="AA72" s="369"/>
      <c r="AB72" s="347"/>
      <c r="AC72" s="367"/>
      <c r="AD72" s="367"/>
      <c r="AE72" s="367"/>
      <c r="AF72" s="367"/>
      <c r="AG72" s="340"/>
    </row>
    <row r="73" spans="1:33" ht="20.100000000000001" customHeight="1" x14ac:dyDescent="0.2">
      <c r="A73" s="7"/>
      <c r="C73" s="16"/>
      <c r="D73" s="16"/>
      <c r="E73" s="15"/>
      <c r="F73" s="243"/>
      <c r="G73" s="234"/>
      <c r="H73" s="234"/>
      <c r="I73" s="248"/>
      <c r="J73" s="248"/>
      <c r="K73" s="234"/>
      <c r="L73" s="234"/>
      <c r="M73" s="248"/>
      <c r="N73" s="248"/>
      <c r="O73" s="234"/>
      <c r="P73" s="234"/>
      <c r="Q73" s="248"/>
      <c r="R73" s="248"/>
      <c r="S73" s="248"/>
      <c r="T73" s="234"/>
      <c r="U73" s="234"/>
      <c r="V73" s="248"/>
      <c r="W73" s="248"/>
      <c r="X73" s="234"/>
      <c r="Y73" s="234"/>
      <c r="Z73" s="248"/>
      <c r="AA73" s="248"/>
      <c r="AB73" s="225"/>
      <c r="AC73" s="230"/>
      <c r="AD73" s="24"/>
      <c r="AE73" s="24"/>
      <c r="AF73" s="25"/>
      <c r="AG73" s="106"/>
    </row>
    <row r="74" spans="1:33" ht="20.100000000000001" customHeight="1" x14ac:dyDescent="0.2">
      <c r="A74" s="7"/>
      <c r="B74" s="341" t="s">
        <v>0</v>
      </c>
      <c r="C74" s="368">
        <v>0.53472222222222221</v>
      </c>
      <c r="D74" s="368"/>
      <c r="E74" s="368"/>
      <c r="F74" s="243"/>
      <c r="G74" s="420" t="str">
        <f>W50</f>
        <v>鹿沼西ＦＣ</v>
      </c>
      <c r="H74" s="420"/>
      <c r="I74" s="420"/>
      <c r="J74" s="420"/>
      <c r="K74" s="420"/>
      <c r="L74" s="420"/>
      <c r="M74" s="420"/>
      <c r="N74" s="370">
        <f>P74+P75</f>
        <v>0</v>
      </c>
      <c r="O74" s="371" t="s">
        <v>9</v>
      </c>
      <c r="P74" s="234">
        <v>0</v>
      </c>
      <c r="Q74" s="236" t="s">
        <v>26</v>
      </c>
      <c r="R74" s="234">
        <v>0</v>
      </c>
      <c r="S74" s="371" t="s">
        <v>10</v>
      </c>
      <c r="T74" s="370">
        <f>R74+R75</f>
        <v>0</v>
      </c>
      <c r="U74" s="420" t="str">
        <f>AA50</f>
        <v>ＡＣ　ＥＳＰＡＣＩＯ</v>
      </c>
      <c r="V74" s="420"/>
      <c r="W74" s="420"/>
      <c r="X74" s="420"/>
      <c r="Y74" s="420"/>
      <c r="Z74" s="420"/>
      <c r="AA74" s="420"/>
      <c r="AB74" s="347" t="s">
        <v>95</v>
      </c>
      <c r="AC74" s="367" t="s">
        <v>93</v>
      </c>
      <c r="AD74" s="367" t="s">
        <v>94</v>
      </c>
      <c r="AE74" s="367" t="s">
        <v>92</v>
      </c>
      <c r="AF74" s="367">
        <v>1</v>
      </c>
      <c r="AG74" s="340" t="s">
        <v>96</v>
      </c>
    </row>
    <row r="75" spans="1:33" ht="20.100000000000001" customHeight="1" x14ac:dyDescent="0.2">
      <c r="A75" s="7"/>
      <c r="B75" s="341"/>
      <c r="C75" s="368"/>
      <c r="D75" s="368"/>
      <c r="E75" s="368"/>
      <c r="F75" s="243"/>
      <c r="G75" s="420"/>
      <c r="H75" s="420"/>
      <c r="I75" s="420"/>
      <c r="J75" s="420"/>
      <c r="K75" s="420"/>
      <c r="L75" s="420"/>
      <c r="M75" s="420"/>
      <c r="N75" s="370"/>
      <c r="O75" s="371"/>
      <c r="P75" s="234">
        <v>0</v>
      </c>
      <c r="Q75" s="236" t="s">
        <v>26</v>
      </c>
      <c r="R75" s="234">
        <v>0</v>
      </c>
      <c r="S75" s="371"/>
      <c r="T75" s="370"/>
      <c r="U75" s="420"/>
      <c r="V75" s="420"/>
      <c r="W75" s="420"/>
      <c r="X75" s="420"/>
      <c r="Y75" s="420"/>
      <c r="Z75" s="420"/>
      <c r="AA75" s="420"/>
      <c r="AB75" s="347"/>
      <c r="AC75" s="367"/>
      <c r="AD75" s="367"/>
      <c r="AE75" s="367"/>
      <c r="AF75" s="367"/>
      <c r="AG75" s="340"/>
    </row>
    <row r="76" spans="1:33" ht="20.100000000000001" customHeight="1" x14ac:dyDescent="0.2">
      <c r="B76" s="31"/>
      <c r="C76" s="23"/>
      <c r="D76" s="23"/>
      <c r="E76" s="23"/>
      <c r="F76" s="243"/>
      <c r="G76" s="234"/>
      <c r="H76" s="234"/>
      <c r="I76" s="234"/>
      <c r="J76" s="234"/>
      <c r="K76" s="234"/>
      <c r="L76" s="234"/>
      <c r="M76" s="234"/>
      <c r="N76" s="21"/>
      <c r="O76" s="235"/>
      <c r="P76" s="234"/>
      <c r="Q76" s="236"/>
      <c r="R76" s="248"/>
      <c r="S76" s="235"/>
      <c r="T76" s="21"/>
      <c r="U76" s="234"/>
      <c r="V76" s="234"/>
      <c r="W76" s="234"/>
      <c r="X76" s="234"/>
      <c r="Y76" s="234"/>
      <c r="Z76" s="234"/>
      <c r="AA76" s="234"/>
      <c r="AB76" s="230"/>
      <c r="AC76" s="230"/>
      <c r="AD76" s="243"/>
      <c r="AE76" s="243"/>
      <c r="AF76" s="230"/>
      <c r="AG76" s="230"/>
    </row>
    <row r="77" spans="1:33" ht="20.100000000000001" customHeight="1" x14ac:dyDescent="0.2">
      <c r="C77" s="377" t="str">
        <f>J46</f>
        <v>X</v>
      </c>
      <c r="D77" s="378"/>
      <c r="E77" s="378"/>
      <c r="F77" s="379"/>
      <c r="G77" s="423" t="str">
        <f>C79</f>
        <v>清原サッカースポーツ少年団</v>
      </c>
      <c r="H77" s="424"/>
      <c r="I77" s="395" t="str">
        <f>C81</f>
        <v>祖母井クラブ</v>
      </c>
      <c r="J77" s="396"/>
      <c r="K77" s="415" t="str">
        <f>C83</f>
        <v>ＦＣアリーバ　ヴィクトリー</v>
      </c>
      <c r="L77" s="416"/>
      <c r="M77" s="373" t="s">
        <v>1</v>
      </c>
      <c r="N77" s="373" t="s">
        <v>2</v>
      </c>
      <c r="O77" s="373" t="s">
        <v>11</v>
      </c>
      <c r="P77" s="373" t="s">
        <v>3</v>
      </c>
      <c r="Q77" s="243"/>
      <c r="R77" s="389" t="str">
        <f>W46</f>
        <v>XX</v>
      </c>
      <c r="S77" s="390"/>
      <c r="T77" s="390"/>
      <c r="U77" s="391"/>
      <c r="V77" s="403" t="str">
        <f>R79</f>
        <v>壬生ＦＣユナイテッド</v>
      </c>
      <c r="W77" s="404"/>
      <c r="X77" s="395" t="str">
        <f>R81</f>
        <v>鹿沼西ＦＣ</v>
      </c>
      <c r="Y77" s="396"/>
      <c r="Z77" s="415" t="str">
        <f>R83</f>
        <v>ＡＣ　ＥＳＰＡＣＩＯ</v>
      </c>
      <c r="AA77" s="416"/>
      <c r="AB77" s="373" t="s">
        <v>1</v>
      </c>
      <c r="AC77" s="373" t="s">
        <v>2</v>
      </c>
      <c r="AD77" s="373" t="s">
        <v>11</v>
      </c>
      <c r="AE77" s="373" t="s">
        <v>3</v>
      </c>
      <c r="AF77" s="243"/>
      <c r="AG77" s="243"/>
    </row>
    <row r="78" spans="1:33" ht="20.100000000000001" customHeight="1" x14ac:dyDescent="0.2">
      <c r="C78" s="380"/>
      <c r="D78" s="381"/>
      <c r="E78" s="381"/>
      <c r="F78" s="382"/>
      <c r="G78" s="425"/>
      <c r="H78" s="426"/>
      <c r="I78" s="397"/>
      <c r="J78" s="398"/>
      <c r="K78" s="417"/>
      <c r="L78" s="418"/>
      <c r="M78" s="374"/>
      <c r="N78" s="374"/>
      <c r="O78" s="374"/>
      <c r="P78" s="374"/>
      <c r="Q78" s="243"/>
      <c r="R78" s="392"/>
      <c r="S78" s="393"/>
      <c r="T78" s="393"/>
      <c r="U78" s="394"/>
      <c r="V78" s="405"/>
      <c r="W78" s="406"/>
      <c r="X78" s="397"/>
      <c r="Y78" s="398"/>
      <c r="Z78" s="417"/>
      <c r="AA78" s="418"/>
      <c r="AB78" s="374"/>
      <c r="AC78" s="374"/>
      <c r="AD78" s="374"/>
      <c r="AE78" s="374"/>
      <c r="AF78" s="243"/>
      <c r="AG78" s="243"/>
    </row>
    <row r="79" spans="1:33" ht="20.100000000000001" customHeight="1" x14ac:dyDescent="0.2">
      <c r="C79" s="377" t="str">
        <f>F50</f>
        <v>清原サッカースポーツ少年団</v>
      </c>
      <c r="D79" s="378"/>
      <c r="E79" s="378"/>
      <c r="F79" s="379"/>
      <c r="G79" s="383"/>
      <c r="H79" s="384"/>
      <c r="I79" s="249">
        <f>N59</f>
        <v>0</v>
      </c>
      <c r="J79" s="249">
        <f>T59</f>
        <v>1</v>
      </c>
      <c r="K79" s="249">
        <f>N65</f>
        <v>4</v>
      </c>
      <c r="L79" s="249">
        <f>T65</f>
        <v>2</v>
      </c>
      <c r="M79" s="387">
        <f>COUNTIF(G80:L80,"○")*3+COUNTIF(G80:L80,"△")</f>
        <v>3</v>
      </c>
      <c r="N79" s="375">
        <f>O79-J79-L79</f>
        <v>1</v>
      </c>
      <c r="O79" s="375">
        <f>I79+K79</f>
        <v>4</v>
      </c>
      <c r="P79" s="375">
        <v>2</v>
      </c>
      <c r="Q79" s="244"/>
      <c r="R79" s="409" t="str">
        <f>S50</f>
        <v>壬生ＦＣユナイテッド</v>
      </c>
      <c r="S79" s="410"/>
      <c r="T79" s="410"/>
      <c r="U79" s="411"/>
      <c r="V79" s="383"/>
      <c r="W79" s="384"/>
      <c r="X79" s="249">
        <f>N62</f>
        <v>2</v>
      </c>
      <c r="Y79" s="249">
        <f>T62</f>
        <v>0</v>
      </c>
      <c r="Z79" s="249">
        <f>N68</f>
        <v>1</v>
      </c>
      <c r="AA79" s="249">
        <f>T68</f>
        <v>0</v>
      </c>
      <c r="AB79" s="387">
        <f>COUNTIF(V80:AA80,"○")*3+COUNTIF(V80:AA80,"△")</f>
        <v>6</v>
      </c>
      <c r="AC79" s="375">
        <f>AD79-Y79-AA79</f>
        <v>3</v>
      </c>
      <c r="AD79" s="375">
        <f>X79+Z79</f>
        <v>3</v>
      </c>
      <c r="AE79" s="375">
        <v>1</v>
      </c>
      <c r="AF79" s="243"/>
      <c r="AG79" s="243"/>
    </row>
    <row r="80" spans="1:33" ht="20.100000000000001" customHeight="1" x14ac:dyDescent="0.2">
      <c r="C80" s="380"/>
      <c r="D80" s="381"/>
      <c r="E80" s="381"/>
      <c r="F80" s="382"/>
      <c r="G80" s="385"/>
      <c r="H80" s="386"/>
      <c r="I80" s="407" t="str">
        <f>IF(I79&gt;J79,"○",IF(I79&lt;J79,"×",IF(I79=J79,"△")))</f>
        <v>×</v>
      </c>
      <c r="J80" s="408"/>
      <c r="K80" s="407" t="str">
        <f>IF(K79&gt;L79,"○",IF(K79&lt;L79,"×",IF(K79=L79,"△")))</f>
        <v>○</v>
      </c>
      <c r="L80" s="408"/>
      <c r="M80" s="388"/>
      <c r="N80" s="376"/>
      <c r="O80" s="376"/>
      <c r="P80" s="376"/>
      <c r="Q80" s="244"/>
      <c r="R80" s="412"/>
      <c r="S80" s="413"/>
      <c r="T80" s="413"/>
      <c r="U80" s="414"/>
      <c r="V80" s="385"/>
      <c r="W80" s="386"/>
      <c r="X80" s="407" t="str">
        <f>IF(X79&gt;Y79,"○",IF(X79&lt;Y79,"×",IF(X79=Y79,"△")))</f>
        <v>○</v>
      </c>
      <c r="Y80" s="408"/>
      <c r="Z80" s="407" t="str">
        <f t="shared" ref="Z80" si="2">IF(Z79&gt;AA79,"○",IF(Z79&lt;AA79,"×",IF(Z79=AA79,"△")))</f>
        <v>○</v>
      </c>
      <c r="AA80" s="408"/>
      <c r="AB80" s="388"/>
      <c r="AC80" s="376"/>
      <c r="AD80" s="376"/>
      <c r="AE80" s="376"/>
      <c r="AF80" s="243"/>
      <c r="AG80" s="243"/>
    </row>
    <row r="81" spans="3:33" ht="20.100000000000001" customHeight="1" x14ac:dyDescent="0.2">
      <c r="C81" s="409" t="str">
        <f>J50</f>
        <v>祖母井クラブ</v>
      </c>
      <c r="D81" s="410"/>
      <c r="E81" s="410"/>
      <c r="F81" s="411"/>
      <c r="G81" s="249">
        <f>J79</f>
        <v>1</v>
      </c>
      <c r="H81" s="249">
        <f>I79</f>
        <v>0</v>
      </c>
      <c r="I81" s="383"/>
      <c r="J81" s="384"/>
      <c r="K81" s="249">
        <f>N71</f>
        <v>6</v>
      </c>
      <c r="L81" s="249">
        <f>T71</f>
        <v>0</v>
      </c>
      <c r="M81" s="387">
        <f>COUNTIF(G82:L82,"○")*3+COUNTIF(G82:L82,"△")</f>
        <v>6</v>
      </c>
      <c r="N81" s="375">
        <f>O81-H81-L81</f>
        <v>7</v>
      </c>
      <c r="O81" s="375">
        <f>G81+K81</f>
        <v>7</v>
      </c>
      <c r="P81" s="375">
        <v>1</v>
      </c>
      <c r="Q81" s="244"/>
      <c r="R81" s="377" t="str">
        <f>W50</f>
        <v>鹿沼西ＦＣ</v>
      </c>
      <c r="S81" s="378"/>
      <c r="T81" s="378"/>
      <c r="U81" s="379"/>
      <c r="V81" s="249">
        <f>Y79</f>
        <v>0</v>
      </c>
      <c r="W81" s="249">
        <f>X79</f>
        <v>2</v>
      </c>
      <c r="X81" s="383"/>
      <c r="Y81" s="384"/>
      <c r="Z81" s="249">
        <f>N74</f>
        <v>0</v>
      </c>
      <c r="AA81" s="249">
        <f>T74</f>
        <v>0</v>
      </c>
      <c r="AB81" s="387">
        <f>COUNTIF(V82:AA82,"○")*3+COUNTIF(V82:AA82,"△")</f>
        <v>1</v>
      </c>
      <c r="AC81" s="375">
        <f>AD81-W81-AA81</f>
        <v>-2</v>
      </c>
      <c r="AD81" s="375">
        <f>V81+Z81</f>
        <v>0</v>
      </c>
      <c r="AE81" s="375">
        <v>3</v>
      </c>
      <c r="AF81" s="243"/>
      <c r="AG81" s="243"/>
    </row>
    <row r="82" spans="3:33" ht="20.100000000000001" customHeight="1" x14ac:dyDescent="0.2">
      <c r="C82" s="412"/>
      <c r="D82" s="413"/>
      <c r="E82" s="413"/>
      <c r="F82" s="414"/>
      <c r="G82" s="407" t="str">
        <f>IF(G81&gt;H81,"○",IF(G81&lt;H81,"×",IF(G81=H81,"△")))</f>
        <v>○</v>
      </c>
      <c r="H82" s="408"/>
      <c r="I82" s="385"/>
      <c r="J82" s="386"/>
      <c r="K82" s="407" t="str">
        <f>IF(K81&gt;L81,"○",IF(K81&lt;L81,"×",IF(K81=L81,"△")))</f>
        <v>○</v>
      </c>
      <c r="L82" s="408"/>
      <c r="M82" s="388"/>
      <c r="N82" s="376"/>
      <c r="O82" s="376"/>
      <c r="P82" s="376"/>
      <c r="Q82" s="244"/>
      <c r="R82" s="380"/>
      <c r="S82" s="381"/>
      <c r="T82" s="381"/>
      <c r="U82" s="382"/>
      <c r="V82" s="407" t="str">
        <f>IF(V81&gt;W81,"○",IF(V81&lt;W81,"×",IF(V81=W81,"△")))</f>
        <v>×</v>
      </c>
      <c r="W82" s="408"/>
      <c r="X82" s="385"/>
      <c r="Y82" s="386"/>
      <c r="Z82" s="407" t="str">
        <f t="shared" ref="Z82" si="3">IF(Z81&gt;AA81,"○",IF(Z81&lt;AA81,"×",IF(Z81=AA81,"△")))</f>
        <v>△</v>
      </c>
      <c r="AA82" s="408"/>
      <c r="AB82" s="388"/>
      <c r="AC82" s="376"/>
      <c r="AD82" s="376"/>
      <c r="AE82" s="376"/>
      <c r="AF82" s="243"/>
      <c r="AG82" s="243"/>
    </row>
    <row r="83" spans="3:33" ht="20.100000000000001" customHeight="1" x14ac:dyDescent="0.2">
      <c r="C83" s="377" t="str">
        <f>N50</f>
        <v>ＦＣアリーバ　ヴィクトリー</v>
      </c>
      <c r="D83" s="378"/>
      <c r="E83" s="378"/>
      <c r="F83" s="379"/>
      <c r="G83" s="249">
        <f>L79</f>
        <v>2</v>
      </c>
      <c r="H83" s="249">
        <f>K79</f>
        <v>4</v>
      </c>
      <c r="I83" s="249">
        <f>L81</f>
        <v>0</v>
      </c>
      <c r="J83" s="249">
        <f>K81</f>
        <v>6</v>
      </c>
      <c r="K83" s="383"/>
      <c r="L83" s="384"/>
      <c r="M83" s="387">
        <f>COUNTIF(G84:L84,"○")*3+COUNTIF(G84:L84,"△")</f>
        <v>0</v>
      </c>
      <c r="N83" s="375">
        <f>O83-H83-J83</f>
        <v>-8</v>
      </c>
      <c r="O83" s="375">
        <f>G83+I83</f>
        <v>2</v>
      </c>
      <c r="P83" s="375">
        <v>3</v>
      </c>
      <c r="Q83" s="244"/>
      <c r="R83" s="377" t="str">
        <f>AA50</f>
        <v>ＡＣ　ＥＳＰＡＣＩＯ</v>
      </c>
      <c r="S83" s="378"/>
      <c r="T83" s="378"/>
      <c r="U83" s="379"/>
      <c r="V83" s="249">
        <f>AA79</f>
        <v>0</v>
      </c>
      <c r="W83" s="249">
        <f>Z79</f>
        <v>1</v>
      </c>
      <c r="X83" s="249">
        <f>AA81</f>
        <v>0</v>
      </c>
      <c r="Y83" s="249">
        <f>Z81</f>
        <v>0</v>
      </c>
      <c r="Z83" s="383"/>
      <c r="AA83" s="384"/>
      <c r="AB83" s="387">
        <f>COUNTIF(V84:AA84,"○")*3+COUNTIF(V84:AA84,"△")</f>
        <v>1</v>
      </c>
      <c r="AC83" s="375">
        <f>AD83-W83-Y83</f>
        <v>-1</v>
      </c>
      <c r="AD83" s="375">
        <f>V83+X83</f>
        <v>0</v>
      </c>
      <c r="AE83" s="375">
        <v>2</v>
      </c>
      <c r="AF83" s="243"/>
      <c r="AG83" s="243"/>
    </row>
    <row r="84" spans="3:33" ht="20.100000000000001" customHeight="1" x14ac:dyDescent="0.2">
      <c r="C84" s="380"/>
      <c r="D84" s="381"/>
      <c r="E84" s="381"/>
      <c r="F84" s="382"/>
      <c r="G84" s="407" t="str">
        <f>IF(G83&gt;H83,"○",IF(G83&lt;H83,"×",IF(G83=H83,"△")))</f>
        <v>×</v>
      </c>
      <c r="H84" s="408"/>
      <c r="I84" s="407" t="str">
        <f>IF(I83&gt;J83,"○",IF(I83&lt;J83,"×",IF(I83=J83,"△")))</f>
        <v>×</v>
      </c>
      <c r="J84" s="408"/>
      <c r="K84" s="385"/>
      <c r="L84" s="386"/>
      <c r="M84" s="388"/>
      <c r="N84" s="376"/>
      <c r="O84" s="376"/>
      <c r="P84" s="376"/>
      <c r="Q84" s="244"/>
      <c r="R84" s="380"/>
      <c r="S84" s="381"/>
      <c r="T84" s="381"/>
      <c r="U84" s="382"/>
      <c r="V84" s="407" t="str">
        <f>IF(V83&gt;W83,"○",IF(V83&lt;W83,"×",IF(V83=W83,"△")))</f>
        <v>×</v>
      </c>
      <c r="W84" s="408"/>
      <c r="X84" s="407" t="str">
        <f>IF(X83&gt;Y83,"○",IF(X83&lt;Y83,"×",IF(X83=Y83,"△")))</f>
        <v>△</v>
      </c>
      <c r="Y84" s="408"/>
      <c r="Z84" s="385"/>
      <c r="AA84" s="386"/>
      <c r="AB84" s="388"/>
      <c r="AC84" s="376"/>
      <c r="AD84" s="376"/>
      <c r="AE84" s="376"/>
      <c r="AF84" s="243"/>
      <c r="AG84" s="243"/>
    </row>
    <row r="85" spans="3:33" ht="20.100000000000001" customHeight="1" x14ac:dyDescent="0.2"/>
  </sheetData>
  <mergeCells count="340">
    <mergeCell ref="A1:L1"/>
    <mergeCell ref="N1:R1"/>
    <mergeCell ref="T1:W1"/>
    <mergeCell ref="X1:AG1"/>
    <mergeCell ref="J3:K3"/>
    <mergeCell ref="W3:X3"/>
    <mergeCell ref="G16:M17"/>
    <mergeCell ref="N16:N17"/>
    <mergeCell ref="O16:O17"/>
    <mergeCell ref="S16:S17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B19:AB20"/>
    <mergeCell ref="AC19:AC20"/>
    <mergeCell ref="AD19:AD20"/>
    <mergeCell ref="AE19:AE20"/>
    <mergeCell ref="AF19:AF20"/>
    <mergeCell ref="AG19:AG20"/>
    <mergeCell ref="AF16:AF17"/>
    <mergeCell ref="AG16:AG17"/>
    <mergeCell ref="AB16:AB17"/>
    <mergeCell ref="AC16:AC17"/>
    <mergeCell ref="AD16:AD17"/>
    <mergeCell ref="AE16:AE17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B16:B17"/>
    <mergeCell ref="C16:E17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G22:M23"/>
    <mergeCell ref="N22:N23"/>
    <mergeCell ref="O22:O23"/>
    <mergeCell ref="S22:S23"/>
    <mergeCell ref="G28:M29"/>
    <mergeCell ref="N28:N29"/>
    <mergeCell ref="O28:O29"/>
    <mergeCell ref="S28:S29"/>
    <mergeCell ref="AB25:AB26"/>
    <mergeCell ref="AC25:AC26"/>
    <mergeCell ref="AD25:AD26"/>
    <mergeCell ref="AE25:AE26"/>
    <mergeCell ref="AF25:AF26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AB28:AB29"/>
    <mergeCell ref="AC28:AC29"/>
    <mergeCell ref="AD28:AD29"/>
    <mergeCell ref="AE28:AE29"/>
    <mergeCell ref="B28:B29"/>
    <mergeCell ref="C28:E2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M40:M41"/>
    <mergeCell ref="N40:N41"/>
    <mergeCell ref="O40:O41"/>
    <mergeCell ref="P40:P41"/>
    <mergeCell ref="R38:U39"/>
    <mergeCell ref="X38:Y39"/>
    <mergeCell ref="J46:K46"/>
    <mergeCell ref="W46:X46"/>
    <mergeCell ref="AB38:AB39"/>
    <mergeCell ref="B49:C49"/>
    <mergeCell ref="F49:G49"/>
    <mergeCell ref="J49:K49"/>
    <mergeCell ref="N49:O49"/>
    <mergeCell ref="S49:T49"/>
    <mergeCell ref="W49:X49"/>
    <mergeCell ref="G41:H41"/>
    <mergeCell ref="I41:J41"/>
    <mergeCell ref="V41:W41"/>
    <mergeCell ref="X41:Y41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A49:AB49"/>
    <mergeCell ref="AE49:AF49"/>
    <mergeCell ref="C40:F41"/>
    <mergeCell ref="K40:L41"/>
    <mergeCell ref="B50:C57"/>
    <mergeCell ref="F50:G57"/>
    <mergeCell ref="J50:K57"/>
    <mergeCell ref="N50:O57"/>
    <mergeCell ref="S50:T57"/>
    <mergeCell ref="W50:X57"/>
    <mergeCell ref="AA50:AB57"/>
    <mergeCell ref="AE50:AF57"/>
    <mergeCell ref="AG62:AG63"/>
    <mergeCell ref="AF59:AF60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T59:T60"/>
    <mergeCell ref="U59:AA60"/>
    <mergeCell ref="AB59:AB60"/>
    <mergeCell ref="AC59:AC60"/>
    <mergeCell ref="AD59:AD60"/>
    <mergeCell ref="AE59:AE60"/>
    <mergeCell ref="B59:B60"/>
    <mergeCell ref="C59:E60"/>
    <mergeCell ref="G59:M60"/>
    <mergeCell ref="N59:N60"/>
    <mergeCell ref="O59:O60"/>
    <mergeCell ref="S59:S60"/>
    <mergeCell ref="G65:M66"/>
    <mergeCell ref="N65:N66"/>
    <mergeCell ref="O65:O66"/>
    <mergeCell ref="S65:S66"/>
    <mergeCell ref="AB62:AB63"/>
    <mergeCell ref="AC62:AC63"/>
    <mergeCell ref="AD62:AD63"/>
    <mergeCell ref="AE62:AE63"/>
    <mergeCell ref="AF62:AF63"/>
    <mergeCell ref="AB68:AB69"/>
    <mergeCell ref="AC68:AC69"/>
    <mergeCell ref="AD68:AD69"/>
    <mergeCell ref="AE68:AE69"/>
    <mergeCell ref="AF68:AF69"/>
    <mergeCell ref="AG68:AG69"/>
    <mergeCell ref="AF65:AF66"/>
    <mergeCell ref="AG65:AG66"/>
    <mergeCell ref="AB65:AB66"/>
    <mergeCell ref="AC65:AC66"/>
    <mergeCell ref="AD65:AD66"/>
    <mergeCell ref="AE65:AE66"/>
    <mergeCell ref="B68:B69"/>
    <mergeCell ref="C68:E69"/>
    <mergeCell ref="G68:M69"/>
    <mergeCell ref="N68:N69"/>
    <mergeCell ref="O68:O69"/>
    <mergeCell ref="S68:S69"/>
    <mergeCell ref="T68:T69"/>
    <mergeCell ref="U68:AA69"/>
    <mergeCell ref="T65:T66"/>
    <mergeCell ref="U65:AA66"/>
    <mergeCell ref="B65:B66"/>
    <mergeCell ref="C65:E66"/>
    <mergeCell ref="B74:B75"/>
    <mergeCell ref="C74:E75"/>
    <mergeCell ref="G74:M75"/>
    <mergeCell ref="N74:N75"/>
    <mergeCell ref="O74:O75"/>
    <mergeCell ref="S74:S75"/>
    <mergeCell ref="T74:T75"/>
    <mergeCell ref="U74:AA75"/>
    <mergeCell ref="T71:T72"/>
    <mergeCell ref="U71:AA72"/>
    <mergeCell ref="B71:B72"/>
    <mergeCell ref="C71:E72"/>
    <mergeCell ref="G71:M72"/>
    <mergeCell ref="N71:N72"/>
    <mergeCell ref="O71:O72"/>
    <mergeCell ref="S71:S72"/>
    <mergeCell ref="N77:N78"/>
    <mergeCell ref="AB74:AB75"/>
    <mergeCell ref="AC74:AC75"/>
    <mergeCell ref="AD74:AD75"/>
    <mergeCell ref="AE74:AE75"/>
    <mergeCell ref="AF74:AF75"/>
    <mergeCell ref="AG74:AG75"/>
    <mergeCell ref="AF71:AF72"/>
    <mergeCell ref="AG71:AG72"/>
    <mergeCell ref="AB71:AB72"/>
    <mergeCell ref="AC71:AC72"/>
    <mergeCell ref="AD71:AD72"/>
    <mergeCell ref="AE71:AE72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G85"/>
  <sheetViews>
    <sheetView view="pageBreakPreview" zoomScaleNormal="100" zoomScaleSheetLayoutView="100" workbookViewId="0">
      <selection sqref="A1:L1"/>
    </sheetView>
  </sheetViews>
  <sheetFormatPr defaultRowHeight="13.2" x14ac:dyDescent="0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21.9" customHeight="1" x14ac:dyDescent="0.2">
      <c r="A1" s="360" t="str">
        <f>U12選手権組合せ!I2</f>
        <v>■第1日　2月5日  一次リーグ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243"/>
      <c r="N1" s="361" t="s">
        <v>191</v>
      </c>
      <c r="O1" s="361"/>
      <c r="P1" s="361"/>
      <c r="Q1" s="361"/>
      <c r="R1" s="361"/>
      <c r="S1" s="243"/>
      <c r="T1" s="353" t="s">
        <v>190</v>
      </c>
      <c r="U1" s="353"/>
      <c r="V1" s="353"/>
      <c r="W1" s="353"/>
      <c r="X1" s="354" t="str">
        <f>U12選手権組合せ!AN19</f>
        <v>石井緑地サッカー場No5</v>
      </c>
      <c r="Y1" s="354"/>
      <c r="Z1" s="354"/>
      <c r="AA1" s="354"/>
      <c r="AB1" s="354"/>
      <c r="AC1" s="354"/>
      <c r="AD1" s="354"/>
      <c r="AE1" s="354"/>
      <c r="AF1" s="354"/>
      <c r="AG1" s="354"/>
    </row>
    <row r="2" spans="1:33" ht="20.100000000000001" customHeight="1" x14ac:dyDescent="0.2">
      <c r="A2" s="232"/>
      <c r="B2" s="232"/>
      <c r="C2" s="232"/>
      <c r="D2" s="232"/>
      <c r="E2" s="232"/>
      <c r="F2" s="232"/>
      <c r="G2" s="232"/>
      <c r="H2" s="14"/>
      <c r="I2" s="233"/>
      <c r="J2" s="233"/>
      <c r="K2" s="233"/>
      <c r="L2" s="233"/>
      <c r="M2" s="243"/>
      <c r="N2" s="233"/>
      <c r="O2" s="233"/>
      <c r="P2" s="233"/>
      <c r="Q2" s="233"/>
      <c r="R2" s="233"/>
      <c r="S2" s="243"/>
      <c r="T2" s="226"/>
      <c r="U2" s="226"/>
      <c r="V2" s="226"/>
      <c r="W2" s="226"/>
      <c r="X2" s="227"/>
      <c r="Y2" s="227"/>
      <c r="Z2" s="243"/>
      <c r="AA2" s="20"/>
      <c r="AB2" s="104"/>
      <c r="AC2" s="104"/>
      <c r="AD2" s="104"/>
      <c r="AE2" s="104"/>
      <c r="AF2" s="104"/>
      <c r="AG2" s="104"/>
    </row>
    <row r="3" spans="1:33" ht="20.100000000000001" customHeight="1" x14ac:dyDescent="0.2">
      <c r="A3" s="243"/>
      <c r="B3" s="243"/>
      <c r="C3" s="243"/>
      <c r="D3" s="243"/>
      <c r="E3" s="243"/>
      <c r="F3" s="229"/>
      <c r="G3" s="243"/>
      <c r="H3" s="243"/>
      <c r="I3" s="243"/>
      <c r="J3" s="358" t="s">
        <v>192</v>
      </c>
      <c r="K3" s="358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358" t="s">
        <v>193</v>
      </c>
      <c r="X3" s="358"/>
      <c r="Y3" s="243"/>
      <c r="Z3" s="20"/>
      <c r="AA3" s="20"/>
      <c r="AB3" s="104"/>
      <c r="AC3" s="104"/>
      <c r="AD3" s="104"/>
      <c r="AE3" s="104"/>
      <c r="AF3" s="104"/>
      <c r="AG3" s="104"/>
    </row>
    <row r="4" spans="1:33" ht="20.100000000000001" customHeight="1" x14ac:dyDescent="0.2">
      <c r="A4" s="243"/>
      <c r="B4" s="243"/>
      <c r="C4" s="243"/>
      <c r="D4" s="243"/>
      <c r="E4" s="243"/>
      <c r="F4" s="243"/>
      <c r="G4" s="250"/>
      <c r="H4" s="250"/>
      <c r="I4" s="250"/>
      <c r="J4" s="253"/>
      <c r="K4" s="251"/>
      <c r="L4" s="250"/>
      <c r="M4" s="250"/>
      <c r="N4" s="250"/>
      <c r="O4" s="252"/>
      <c r="P4" s="252"/>
      <c r="Q4" s="252"/>
      <c r="R4" s="252"/>
      <c r="S4" s="252"/>
      <c r="T4" s="250"/>
      <c r="U4" s="250"/>
      <c r="V4" s="250"/>
      <c r="W4" s="253"/>
      <c r="X4" s="254"/>
      <c r="Y4" s="250"/>
      <c r="Z4" s="20"/>
      <c r="AA4" s="20"/>
      <c r="AB4" s="104"/>
      <c r="AC4" s="104"/>
      <c r="AD4" s="104"/>
      <c r="AE4" s="104"/>
      <c r="AF4" s="104"/>
      <c r="AG4" s="104"/>
    </row>
    <row r="5" spans="1:33" ht="20.100000000000001" customHeight="1" x14ac:dyDescent="0.2">
      <c r="A5" s="243"/>
      <c r="B5" s="243"/>
      <c r="C5" s="243"/>
      <c r="D5" s="243"/>
      <c r="E5" s="243"/>
      <c r="F5" s="255"/>
      <c r="G5" s="243"/>
      <c r="H5" s="256"/>
      <c r="I5" s="243"/>
      <c r="J5" s="288"/>
      <c r="K5" s="256"/>
      <c r="L5" s="243"/>
      <c r="M5" s="243"/>
      <c r="N5" s="255"/>
      <c r="O5" s="243"/>
      <c r="P5" s="243"/>
      <c r="Q5" s="243"/>
      <c r="R5" s="243"/>
      <c r="S5" s="255"/>
      <c r="T5" s="243"/>
      <c r="U5" s="243"/>
      <c r="V5" s="256"/>
      <c r="W5" s="288"/>
      <c r="X5" s="243"/>
      <c r="Y5" s="256"/>
      <c r="Z5" s="256"/>
      <c r="AA5" s="257"/>
      <c r="AB5" s="258"/>
      <c r="AC5" s="243"/>
      <c r="AD5" s="243"/>
      <c r="AE5" s="243"/>
      <c r="AF5" s="243"/>
      <c r="AG5" s="243"/>
    </row>
    <row r="6" spans="1:33" ht="20.100000000000001" customHeight="1" x14ac:dyDescent="0.2">
      <c r="A6" s="243"/>
      <c r="B6" s="359"/>
      <c r="C6" s="359"/>
      <c r="D6" s="7"/>
      <c r="E6" s="7"/>
      <c r="F6" s="344">
        <v>1</v>
      </c>
      <c r="G6" s="344"/>
      <c r="H6" s="11"/>
      <c r="I6" s="11"/>
      <c r="J6" s="344">
        <v>2</v>
      </c>
      <c r="K6" s="344"/>
      <c r="L6" s="11"/>
      <c r="M6" s="11"/>
      <c r="N6" s="344">
        <v>3</v>
      </c>
      <c r="O6" s="344"/>
      <c r="P6" s="259"/>
      <c r="Q6" s="11"/>
      <c r="R6" s="11"/>
      <c r="S6" s="344">
        <v>4</v>
      </c>
      <c r="T6" s="344"/>
      <c r="U6" s="11"/>
      <c r="V6" s="11"/>
      <c r="W6" s="344">
        <v>5</v>
      </c>
      <c r="X6" s="344"/>
      <c r="Y6" s="11"/>
      <c r="Z6" s="11"/>
      <c r="AA6" s="344">
        <v>6</v>
      </c>
      <c r="AB6" s="344"/>
      <c r="AC6" s="7"/>
      <c r="AD6" s="7"/>
      <c r="AE6" s="362"/>
      <c r="AF6" s="363"/>
      <c r="AG6" s="243"/>
    </row>
    <row r="7" spans="1:33" ht="20.100000000000001" customHeight="1" x14ac:dyDescent="0.2">
      <c r="A7" s="243"/>
      <c r="B7" s="356"/>
      <c r="C7" s="356"/>
      <c r="D7" s="8"/>
      <c r="E7" s="8"/>
      <c r="F7" s="349" t="str">
        <f>U12選手権組合せ!AL24</f>
        <v>葛生ＦＣ</v>
      </c>
      <c r="G7" s="349"/>
      <c r="H7" s="8"/>
      <c r="I7" s="8"/>
      <c r="J7" s="470" t="str">
        <f>U12選手権組合せ!AL23</f>
        <v>上河内ジュニアサッカークラブ</v>
      </c>
      <c r="K7" s="470"/>
      <c r="L7" s="8"/>
      <c r="M7" s="8"/>
      <c r="N7" s="349" t="str">
        <f>U12選手権組合せ!AL22</f>
        <v>カテット白沢ペンギンズ</v>
      </c>
      <c r="O7" s="349"/>
      <c r="P7" s="260"/>
      <c r="Q7" s="8"/>
      <c r="R7" s="8"/>
      <c r="S7" s="349" t="str">
        <f>U12選手権組合せ!AL21</f>
        <v>おおぞらＳＣスカイ</v>
      </c>
      <c r="T7" s="349"/>
      <c r="U7" s="8"/>
      <c r="V7" s="8"/>
      <c r="W7" s="357" t="str">
        <f>U12選手権組合せ!AL20</f>
        <v>ＦＣスポルト宇都宮</v>
      </c>
      <c r="X7" s="357"/>
      <c r="Y7" s="8"/>
      <c r="Z7" s="8"/>
      <c r="AA7" s="439" t="str">
        <f>U12選手権組合せ!AL19</f>
        <v>大山フットボールクラブアミーゴ</v>
      </c>
      <c r="AB7" s="439"/>
      <c r="AC7" s="8"/>
      <c r="AD7" s="8"/>
      <c r="AE7" s="365"/>
      <c r="AF7" s="366"/>
      <c r="AG7" s="243"/>
    </row>
    <row r="8" spans="1:33" ht="20.100000000000001" customHeight="1" x14ac:dyDescent="0.2">
      <c r="A8" s="243"/>
      <c r="B8" s="356"/>
      <c r="C8" s="356"/>
      <c r="D8" s="8"/>
      <c r="E8" s="8"/>
      <c r="F8" s="349"/>
      <c r="G8" s="349"/>
      <c r="H8" s="8"/>
      <c r="I8" s="8"/>
      <c r="J8" s="470"/>
      <c r="K8" s="470"/>
      <c r="L8" s="8"/>
      <c r="M8" s="8"/>
      <c r="N8" s="349"/>
      <c r="O8" s="349"/>
      <c r="P8" s="260"/>
      <c r="Q8" s="8"/>
      <c r="R8" s="8"/>
      <c r="S8" s="349"/>
      <c r="T8" s="349"/>
      <c r="U8" s="8"/>
      <c r="V8" s="8"/>
      <c r="W8" s="357"/>
      <c r="X8" s="357"/>
      <c r="Y8" s="8"/>
      <c r="Z8" s="8"/>
      <c r="AA8" s="439"/>
      <c r="AB8" s="439"/>
      <c r="AC8" s="8"/>
      <c r="AD8" s="8"/>
      <c r="AE8" s="365"/>
      <c r="AF8" s="366"/>
      <c r="AG8" s="243"/>
    </row>
    <row r="9" spans="1:33" ht="20.100000000000001" customHeight="1" x14ac:dyDescent="0.2">
      <c r="A9" s="243"/>
      <c r="B9" s="356"/>
      <c r="C9" s="356"/>
      <c r="D9" s="8"/>
      <c r="E9" s="8"/>
      <c r="F9" s="349"/>
      <c r="G9" s="349"/>
      <c r="H9" s="8"/>
      <c r="I9" s="8"/>
      <c r="J9" s="470"/>
      <c r="K9" s="470"/>
      <c r="L9" s="8"/>
      <c r="M9" s="8"/>
      <c r="N9" s="349"/>
      <c r="O9" s="349"/>
      <c r="P9" s="260"/>
      <c r="Q9" s="8"/>
      <c r="R9" s="8"/>
      <c r="S9" s="349"/>
      <c r="T9" s="349"/>
      <c r="U9" s="8"/>
      <c r="V9" s="8"/>
      <c r="W9" s="357"/>
      <c r="X9" s="357"/>
      <c r="Y9" s="8"/>
      <c r="Z9" s="8"/>
      <c r="AA9" s="439"/>
      <c r="AB9" s="439"/>
      <c r="AC9" s="8"/>
      <c r="AD9" s="8"/>
      <c r="AE9" s="365"/>
      <c r="AF9" s="366"/>
      <c r="AG9" s="243"/>
    </row>
    <row r="10" spans="1:33" ht="20.100000000000001" customHeight="1" x14ac:dyDescent="0.2">
      <c r="A10" s="243"/>
      <c r="B10" s="356"/>
      <c r="C10" s="356"/>
      <c r="D10" s="8"/>
      <c r="E10" s="8"/>
      <c r="F10" s="349"/>
      <c r="G10" s="349"/>
      <c r="H10" s="8"/>
      <c r="I10" s="8"/>
      <c r="J10" s="470"/>
      <c r="K10" s="470"/>
      <c r="L10" s="8"/>
      <c r="M10" s="8"/>
      <c r="N10" s="349"/>
      <c r="O10" s="349"/>
      <c r="P10" s="260"/>
      <c r="Q10" s="8"/>
      <c r="R10" s="8"/>
      <c r="S10" s="349"/>
      <c r="T10" s="349"/>
      <c r="U10" s="8"/>
      <c r="V10" s="8"/>
      <c r="W10" s="357"/>
      <c r="X10" s="357"/>
      <c r="Y10" s="8"/>
      <c r="Z10" s="8"/>
      <c r="AA10" s="439"/>
      <c r="AB10" s="439"/>
      <c r="AC10" s="8"/>
      <c r="AD10" s="8"/>
      <c r="AE10" s="365"/>
      <c r="AF10" s="366"/>
      <c r="AG10" s="243"/>
    </row>
    <row r="11" spans="1:33" ht="20.100000000000001" customHeight="1" x14ac:dyDescent="0.2">
      <c r="A11" s="243"/>
      <c r="B11" s="356"/>
      <c r="C11" s="356"/>
      <c r="D11" s="8"/>
      <c r="E11" s="8"/>
      <c r="F11" s="349"/>
      <c r="G11" s="349"/>
      <c r="H11" s="8"/>
      <c r="I11" s="8"/>
      <c r="J11" s="470"/>
      <c r="K11" s="470"/>
      <c r="L11" s="8"/>
      <c r="M11" s="8"/>
      <c r="N11" s="349"/>
      <c r="O11" s="349"/>
      <c r="P11" s="260"/>
      <c r="Q11" s="8"/>
      <c r="R11" s="8"/>
      <c r="S11" s="349"/>
      <c r="T11" s="349"/>
      <c r="U11" s="8"/>
      <c r="V11" s="8"/>
      <c r="W11" s="357"/>
      <c r="X11" s="357"/>
      <c r="Y11" s="8"/>
      <c r="Z11" s="8"/>
      <c r="AA11" s="439"/>
      <c r="AB11" s="439"/>
      <c r="AC11" s="8"/>
      <c r="AD11" s="8"/>
      <c r="AE11" s="365"/>
      <c r="AF11" s="366"/>
      <c r="AG11" s="243"/>
    </row>
    <row r="12" spans="1:33" ht="20.100000000000001" customHeight="1" x14ac:dyDescent="0.2">
      <c r="A12" s="243"/>
      <c r="B12" s="356"/>
      <c r="C12" s="356"/>
      <c r="D12" s="8"/>
      <c r="E12" s="8"/>
      <c r="F12" s="349"/>
      <c r="G12" s="349"/>
      <c r="H12" s="8"/>
      <c r="I12" s="8"/>
      <c r="J12" s="470"/>
      <c r="K12" s="470"/>
      <c r="L12" s="8"/>
      <c r="M12" s="8"/>
      <c r="N12" s="349"/>
      <c r="O12" s="349"/>
      <c r="P12" s="260"/>
      <c r="Q12" s="8"/>
      <c r="R12" s="8"/>
      <c r="S12" s="349"/>
      <c r="T12" s="349"/>
      <c r="U12" s="8"/>
      <c r="V12" s="8"/>
      <c r="W12" s="357"/>
      <c r="X12" s="357"/>
      <c r="Y12" s="8"/>
      <c r="Z12" s="8"/>
      <c r="AA12" s="439"/>
      <c r="AB12" s="439"/>
      <c r="AC12" s="8"/>
      <c r="AD12" s="8"/>
      <c r="AE12" s="365"/>
      <c r="AF12" s="366"/>
      <c r="AG12" s="243"/>
    </row>
    <row r="13" spans="1:33" ht="20.100000000000001" customHeight="1" x14ac:dyDescent="0.2">
      <c r="A13" s="243"/>
      <c r="B13" s="356"/>
      <c r="C13" s="356"/>
      <c r="D13" s="260"/>
      <c r="E13" s="260"/>
      <c r="F13" s="349"/>
      <c r="G13" s="349"/>
      <c r="H13" s="260"/>
      <c r="I13" s="260"/>
      <c r="J13" s="470"/>
      <c r="K13" s="470"/>
      <c r="L13" s="260"/>
      <c r="M13" s="260"/>
      <c r="N13" s="349"/>
      <c r="O13" s="349"/>
      <c r="P13" s="260"/>
      <c r="Q13" s="260"/>
      <c r="R13" s="260"/>
      <c r="S13" s="349"/>
      <c r="T13" s="349"/>
      <c r="U13" s="260"/>
      <c r="V13" s="260"/>
      <c r="W13" s="357"/>
      <c r="X13" s="357"/>
      <c r="Y13" s="260"/>
      <c r="Z13" s="260"/>
      <c r="AA13" s="439"/>
      <c r="AB13" s="439"/>
      <c r="AC13" s="260"/>
      <c r="AD13" s="260"/>
      <c r="AE13" s="365"/>
      <c r="AF13" s="366"/>
      <c r="AG13" s="243"/>
    </row>
    <row r="14" spans="1:33" ht="20.100000000000001" customHeight="1" x14ac:dyDescent="0.2">
      <c r="A14" s="243"/>
      <c r="B14" s="356"/>
      <c r="C14" s="356"/>
      <c r="D14" s="260"/>
      <c r="E14" s="260"/>
      <c r="F14" s="349"/>
      <c r="G14" s="349"/>
      <c r="H14" s="260"/>
      <c r="I14" s="260"/>
      <c r="J14" s="470"/>
      <c r="K14" s="470"/>
      <c r="L14" s="260"/>
      <c r="M14" s="260"/>
      <c r="N14" s="349"/>
      <c r="O14" s="349"/>
      <c r="P14" s="260"/>
      <c r="Q14" s="260"/>
      <c r="R14" s="260"/>
      <c r="S14" s="349"/>
      <c r="T14" s="349"/>
      <c r="U14" s="260"/>
      <c r="V14" s="260"/>
      <c r="W14" s="357"/>
      <c r="X14" s="357"/>
      <c r="Y14" s="260"/>
      <c r="Z14" s="260"/>
      <c r="AA14" s="439"/>
      <c r="AB14" s="439"/>
      <c r="AC14" s="260"/>
      <c r="AD14" s="260"/>
      <c r="AE14" s="365"/>
      <c r="AF14" s="366"/>
      <c r="AG14" s="243"/>
    </row>
    <row r="15" spans="1:33" ht="20.100000000000001" customHeight="1" x14ac:dyDescent="0.2">
      <c r="A15" s="243"/>
      <c r="B15" s="243"/>
      <c r="C15" s="230"/>
      <c r="D15" s="230"/>
      <c r="E15" s="243"/>
      <c r="F15" s="243"/>
      <c r="G15" s="230"/>
      <c r="H15" s="230"/>
      <c r="I15" s="243"/>
      <c r="J15" s="243"/>
      <c r="K15" s="230"/>
      <c r="L15" s="230"/>
      <c r="M15" s="243"/>
      <c r="N15" s="243"/>
      <c r="O15" s="230"/>
      <c r="P15" s="230"/>
      <c r="Q15" s="243"/>
      <c r="R15" s="243"/>
      <c r="S15" s="243"/>
      <c r="T15" s="230"/>
      <c r="U15" s="230"/>
      <c r="V15" s="243"/>
      <c r="W15" s="243"/>
      <c r="X15" s="230"/>
      <c r="Y15" s="230"/>
      <c r="Z15" s="243"/>
      <c r="AA15" s="243"/>
      <c r="AB15" s="228" t="s">
        <v>95</v>
      </c>
      <c r="AC15" s="222" t="s">
        <v>14</v>
      </c>
      <c r="AD15" s="222" t="s">
        <v>15</v>
      </c>
      <c r="AE15" s="222" t="s">
        <v>15</v>
      </c>
      <c r="AF15" s="222" t="s">
        <v>13</v>
      </c>
      <c r="AG15" s="107" t="s">
        <v>96</v>
      </c>
    </row>
    <row r="16" spans="1:33" ht="20.100000000000001" customHeight="1" x14ac:dyDescent="0.2">
      <c r="A16" s="7"/>
      <c r="B16" s="341" t="s">
        <v>4</v>
      </c>
      <c r="C16" s="368">
        <v>0.39583333333333331</v>
      </c>
      <c r="D16" s="368"/>
      <c r="E16" s="368"/>
      <c r="F16" s="243"/>
      <c r="G16" s="369" t="str">
        <f>F7</f>
        <v>葛生ＦＣ</v>
      </c>
      <c r="H16" s="369"/>
      <c r="I16" s="369"/>
      <c r="J16" s="369"/>
      <c r="K16" s="369"/>
      <c r="L16" s="369"/>
      <c r="M16" s="369"/>
      <c r="N16" s="370">
        <f>P16+P17</f>
        <v>1</v>
      </c>
      <c r="O16" s="371" t="s">
        <v>9</v>
      </c>
      <c r="P16" s="234">
        <v>0</v>
      </c>
      <c r="Q16" s="236" t="s">
        <v>26</v>
      </c>
      <c r="R16" s="234">
        <v>2</v>
      </c>
      <c r="S16" s="371" t="s">
        <v>10</v>
      </c>
      <c r="T16" s="370">
        <f>R16+R17</f>
        <v>6</v>
      </c>
      <c r="U16" s="419" t="str">
        <f>J7</f>
        <v>上河内ジュニアサッカークラブ</v>
      </c>
      <c r="V16" s="419"/>
      <c r="W16" s="419"/>
      <c r="X16" s="419"/>
      <c r="Y16" s="419"/>
      <c r="Z16" s="419"/>
      <c r="AA16" s="419"/>
      <c r="AB16" s="347" t="s">
        <v>95</v>
      </c>
      <c r="AC16" s="367" t="s">
        <v>89</v>
      </c>
      <c r="AD16" s="367" t="s">
        <v>90</v>
      </c>
      <c r="AE16" s="367" t="s">
        <v>91</v>
      </c>
      <c r="AF16" s="367">
        <v>6</v>
      </c>
      <c r="AG16" s="340" t="s">
        <v>96</v>
      </c>
    </row>
    <row r="17" spans="1:33" ht="20.100000000000001" customHeight="1" x14ac:dyDescent="0.2">
      <c r="A17" s="7"/>
      <c r="B17" s="341"/>
      <c r="C17" s="368"/>
      <c r="D17" s="368"/>
      <c r="E17" s="368"/>
      <c r="F17" s="243"/>
      <c r="G17" s="369"/>
      <c r="H17" s="369"/>
      <c r="I17" s="369"/>
      <c r="J17" s="369"/>
      <c r="K17" s="369"/>
      <c r="L17" s="369"/>
      <c r="M17" s="369"/>
      <c r="N17" s="370"/>
      <c r="O17" s="371"/>
      <c r="P17" s="234">
        <v>1</v>
      </c>
      <c r="Q17" s="236" t="s">
        <v>26</v>
      </c>
      <c r="R17" s="234">
        <v>4</v>
      </c>
      <c r="S17" s="371"/>
      <c r="T17" s="370"/>
      <c r="U17" s="419"/>
      <c r="V17" s="419"/>
      <c r="W17" s="419"/>
      <c r="X17" s="419"/>
      <c r="Y17" s="419"/>
      <c r="Z17" s="419"/>
      <c r="AA17" s="419"/>
      <c r="AB17" s="347"/>
      <c r="AC17" s="367"/>
      <c r="AD17" s="367"/>
      <c r="AE17" s="367"/>
      <c r="AF17" s="367"/>
      <c r="AG17" s="340"/>
    </row>
    <row r="18" spans="1:33" ht="20.100000000000001" customHeight="1" x14ac:dyDescent="0.2">
      <c r="A18" s="243"/>
      <c r="B18" s="243"/>
      <c r="C18" s="16"/>
      <c r="D18" s="16"/>
      <c r="E18" s="15"/>
      <c r="F18" s="243"/>
      <c r="G18" s="234"/>
      <c r="H18" s="234"/>
      <c r="I18" s="248"/>
      <c r="J18" s="248"/>
      <c r="K18" s="234"/>
      <c r="L18" s="234"/>
      <c r="M18" s="248"/>
      <c r="N18" s="248"/>
      <c r="O18" s="234"/>
      <c r="P18" s="234"/>
      <c r="Q18" s="248"/>
      <c r="R18" s="248"/>
      <c r="S18" s="248"/>
      <c r="T18" s="234"/>
      <c r="U18" s="234"/>
      <c r="V18" s="248"/>
      <c r="W18" s="248"/>
      <c r="X18" s="234"/>
      <c r="Y18" s="234"/>
      <c r="Z18" s="248"/>
      <c r="AA18" s="248"/>
      <c r="AB18" s="225"/>
      <c r="AC18" s="24"/>
      <c r="AD18" s="24"/>
      <c r="AE18" s="25"/>
      <c r="AF18" s="25"/>
      <c r="AG18" s="223"/>
    </row>
    <row r="19" spans="1:33" ht="20.100000000000001" customHeight="1" x14ac:dyDescent="0.2">
      <c r="A19" s="7"/>
      <c r="B19" s="341" t="s">
        <v>5</v>
      </c>
      <c r="C19" s="368">
        <v>0.4236111111111111</v>
      </c>
      <c r="D19" s="368"/>
      <c r="E19" s="368"/>
      <c r="F19" s="243"/>
      <c r="G19" s="369" t="str">
        <f>S7</f>
        <v>おおぞらＳＣスカイ</v>
      </c>
      <c r="H19" s="369"/>
      <c r="I19" s="369"/>
      <c r="J19" s="369"/>
      <c r="K19" s="369"/>
      <c r="L19" s="369"/>
      <c r="M19" s="369"/>
      <c r="N19" s="370">
        <f>P19+P20</f>
        <v>0</v>
      </c>
      <c r="O19" s="371" t="s">
        <v>9</v>
      </c>
      <c r="P19" s="234">
        <v>0</v>
      </c>
      <c r="Q19" s="236" t="s">
        <v>26</v>
      </c>
      <c r="R19" s="234">
        <v>0</v>
      </c>
      <c r="S19" s="371" t="s">
        <v>10</v>
      </c>
      <c r="T19" s="370">
        <f>R19+R20</f>
        <v>3</v>
      </c>
      <c r="U19" s="372" t="str">
        <f>W7</f>
        <v>ＦＣスポルト宇都宮</v>
      </c>
      <c r="V19" s="372"/>
      <c r="W19" s="372"/>
      <c r="X19" s="372"/>
      <c r="Y19" s="372"/>
      <c r="Z19" s="372"/>
      <c r="AA19" s="372"/>
      <c r="AB19" s="347" t="s">
        <v>95</v>
      </c>
      <c r="AC19" s="367" t="s">
        <v>92</v>
      </c>
      <c r="AD19" s="367" t="s">
        <v>93</v>
      </c>
      <c r="AE19" s="367" t="s">
        <v>94</v>
      </c>
      <c r="AF19" s="367">
        <v>3</v>
      </c>
      <c r="AG19" s="340" t="s">
        <v>96</v>
      </c>
    </row>
    <row r="20" spans="1:33" ht="20.100000000000001" customHeight="1" x14ac:dyDescent="0.2">
      <c r="A20" s="7"/>
      <c r="B20" s="341"/>
      <c r="C20" s="368"/>
      <c r="D20" s="368"/>
      <c r="E20" s="368"/>
      <c r="F20" s="243"/>
      <c r="G20" s="369"/>
      <c r="H20" s="369"/>
      <c r="I20" s="369"/>
      <c r="J20" s="369"/>
      <c r="K20" s="369"/>
      <c r="L20" s="369"/>
      <c r="M20" s="369"/>
      <c r="N20" s="370"/>
      <c r="O20" s="371"/>
      <c r="P20" s="234">
        <v>0</v>
      </c>
      <c r="Q20" s="236" t="s">
        <v>26</v>
      </c>
      <c r="R20" s="234">
        <v>3</v>
      </c>
      <c r="S20" s="371"/>
      <c r="T20" s="370"/>
      <c r="U20" s="372"/>
      <c r="V20" s="372"/>
      <c r="W20" s="372"/>
      <c r="X20" s="372"/>
      <c r="Y20" s="372"/>
      <c r="Z20" s="372"/>
      <c r="AA20" s="372"/>
      <c r="AB20" s="347"/>
      <c r="AC20" s="367"/>
      <c r="AD20" s="367"/>
      <c r="AE20" s="367"/>
      <c r="AF20" s="367"/>
      <c r="AG20" s="340"/>
    </row>
    <row r="21" spans="1:33" ht="20.100000000000001" customHeight="1" x14ac:dyDescent="0.2">
      <c r="A21" s="7"/>
      <c r="B21" s="243"/>
      <c r="C21" s="16"/>
      <c r="D21" s="16"/>
      <c r="E21" s="15"/>
      <c r="F21" s="243"/>
      <c r="G21" s="234"/>
      <c r="H21" s="234"/>
      <c r="I21" s="248"/>
      <c r="J21" s="248"/>
      <c r="K21" s="234"/>
      <c r="L21" s="234"/>
      <c r="M21" s="248"/>
      <c r="N21" s="248"/>
      <c r="O21" s="234"/>
      <c r="P21" s="234"/>
      <c r="Q21" s="248"/>
      <c r="R21" s="248"/>
      <c r="S21" s="248"/>
      <c r="T21" s="234"/>
      <c r="U21" s="234"/>
      <c r="V21" s="248"/>
      <c r="W21" s="248"/>
      <c r="X21" s="234"/>
      <c r="Y21" s="234"/>
      <c r="Z21" s="248"/>
      <c r="AA21" s="248"/>
      <c r="AB21" s="225"/>
      <c r="AC21" s="24"/>
      <c r="AD21" s="24"/>
      <c r="AE21" s="25"/>
      <c r="AF21" s="25"/>
      <c r="AG21" s="223"/>
    </row>
    <row r="22" spans="1:33" ht="20.100000000000001" customHeight="1" x14ac:dyDescent="0.2">
      <c r="A22" s="7"/>
      <c r="B22" s="341" t="s">
        <v>6</v>
      </c>
      <c r="C22" s="368">
        <v>0.4513888888888889</v>
      </c>
      <c r="D22" s="368"/>
      <c r="E22" s="368"/>
      <c r="F22" s="243"/>
      <c r="G22" s="369" t="str">
        <f>F7</f>
        <v>葛生ＦＣ</v>
      </c>
      <c r="H22" s="369"/>
      <c r="I22" s="369"/>
      <c r="J22" s="369"/>
      <c r="K22" s="369"/>
      <c r="L22" s="369"/>
      <c r="M22" s="369"/>
      <c r="N22" s="370">
        <f>P22+P23</f>
        <v>0</v>
      </c>
      <c r="O22" s="371" t="s">
        <v>9</v>
      </c>
      <c r="P22" s="234">
        <v>0</v>
      </c>
      <c r="Q22" s="236" t="s">
        <v>26</v>
      </c>
      <c r="R22" s="234">
        <v>0</v>
      </c>
      <c r="S22" s="371" t="s">
        <v>10</v>
      </c>
      <c r="T22" s="370">
        <f>R22+R23</f>
        <v>2</v>
      </c>
      <c r="U22" s="372" t="str">
        <f>N7</f>
        <v>カテット白沢ペンギンズ</v>
      </c>
      <c r="V22" s="372"/>
      <c r="W22" s="372"/>
      <c r="X22" s="372"/>
      <c r="Y22" s="372"/>
      <c r="Z22" s="372"/>
      <c r="AA22" s="372"/>
      <c r="AB22" s="347" t="s">
        <v>95</v>
      </c>
      <c r="AC22" s="367" t="s">
        <v>91</v>
      </c>
      <c r="AD22" s="367" t="s">
        <v>89</v>
      </c>
      <c r="AE22" s="367" t="s">
        <v>90</v>
      </c>
      <c r="AF22" s="367">
        <v>5</v>
      </c>
      <c r="AG22" s="340" t="s">
        <v>96</v>
      </c>
    </row>
    <row r="23" spans="1:33" ht="20.100000000000001" customHeight="1" x14ac:dyDescent="0.2">
      <c r="A23" s="7"/>
      <c r="B23" s="341"/>
      <c r="C23" s="368"/>
      <c r="D23" s="368"/>
      <c r="E23" s="368"/>
      <c r="F23" s="243"/>
      <c r="G23" s="369"/>
      <c r="H23" s="369"/>
      <c r="I23" s="369"/>
      <c r="J23" s="369"/>
      <c r="K23" s="369"/>
      <c r="L23" s="369"/>
      <c r="M23" s="369"/>
      <c r="N23" s="370"/>
      <c r="O23" s="371"/>
      <c r="P23" s="234">
        <v>0</v>
      </c>
      <c r="Q23" s="236" t="s">
        <v>26</v>
      </c>
      <c r="R23" s="234">
        <v>2</v>
      </c>
      <c r="S23" s="371"/>
      <c r="T23" s="370"/>
      <c r="U23" s="372"/>
      <c r="V23" s="372"/>
      <c r="W23" s="372"/>
      <c r="X23" s="372"/>
      <c r="Y23" s="372"/>
      <c r="Z23" s="372"/>
      <c r="AA23" s="372"/>
      <c r="AB23" s="347"/>
      <c r="AC23" s="367"/>
      <c r="AD23" s="367"/>
      <c r="AE23" s="367"/>
      <c r="AF23" s="367"/>
      <c r="AG23" s="340"/>
    </row>
    <row r="24" spans="1:33" ht="20.100000000000001" customHeight="1" x14ac:dyDescent="0.2">
      <c r="A24" s="7"/>
      <c r="B24" s="224"/>
      <c r="C24" s="229"/>
      <c r="D24" s="229"/>
      <c r="E24" s="229"/>
      <c r="F24" s="243"/>
      <c r="G24" s="234"/>
      <c r="H24" s="234"/>
      <c r="I24" s="234"/>
      <c r="J24" s="234"/>
      <c r="K24" s="234"/>
      <c r="L24" s="234"/>
      <c r="M24" s="234"/>
      <c r="N24" s="21"/>
      <c r="O24" s="235"/>
      <c r="P24" s="234"/>
      <c r="Q24" s="248"/>
      <c r="R24" s="248"/>
      <c r="S24" s="235"/>
      <c r="T24" s="21"/>
      <c r="U24" s="234"/>
      <c r="V24" s="234"/>
      <c r="W24" s="234"/>
      <c r="X24" s="234"/>
      <c r="Y24" s="234"/>
      <c r="Z24" s="234"/>
      <c r="AA24" s="234"/>
      <c r="AB24" s="225"/>
      <c r="AC24" s="24"/>
      <c r="AD24" s="24"/>
      <c r="AE24" s="25"/>
      <c r="AF24" s="25"/>
      <c r="AG24" s="223"/>
    </row>
    <row r="25" spans="1:33" ht="20.100000000000001" customHeight="1" x14ac:dyDescent="0.2">
      <c r="A25" s="7"/>
      <c r="B25" s="341" t="s">
        <v>7</v>
      </c>
      <c r="C25" s="368">
        <v>0.47916666666666669</v>
      </c>
      <c r="D25" s="368"/>
      <c r="E25" s="368"/>
      <c r="F25" s="243"/>
      <c r="G25" s="372" t="str">
        <f>S7</f>
        <v>おおぞらＳＣスカイ</v>
      </c>
      <c r="H25" s="372"/>
      <c r="I25" s="372"/>
      <c r="J25" s="372"/>
      <c r="K25" s="372"/>
      <c r="L25" s="372"/>
      <c r="M25" s="372"/>
      <c r="N25" s="370">
        <f>P25+P26</f>
        <v>1</v>
      </c>
      <c r="O25" s="371" t="s">
        <v>9</v>
      </c>
      <c r="P25" s="234">
        <v>0</v>
      </c>
      <c r="Q25" s="236" t="s">
        <v>26</v>
      </c>
      <c r="R25" s="234">
        <v>0</v>
      </c>
      <c r="S25" s="371" t="s">
        <v>10</v>
      </c>
      <c r="T25" s="370">
        <f>R25+R26</f>
        <v>0</v>
      </c>
      <c r="U25" s="479" t="str">
        <f>AA7</f>
        <v>大山フットボールクラブアミーゴ</v>
      </c>
      <c r="V25" s="479"/>
      <c r="W25" s="479"/>
      <c r="X25" s="479"/>
      <c r="Y25" s="479"/>
      <c r="Z25" s="479"/>
      <c r="AA25" s="479"/>
      <c r="AB25" s="347" t="s">
        <v>95</v>
      </c>
      <c r="AC25" s="367" t="s">
        <v>94</v>
      </c>
      <c r="AD25" s="367" t="s">
        <v>92</v>
      </c>
      <c r="AE25" s="367" t="s">
        <v>93</v>
      </c>
      <c r="AF25" s="367">
        <v>2</v>
      </c>
      <c r="AG25" s="340" t="s">
        <v>96</v>
      </c>
    </row>
    <row r="26" spans="1:33" ht="20.100000000000001" customHeight="1" x14ac:dyDescent="0.2">
      <c r="A26" s="7"/>
      <c r="B26" s="341"/>
      <c r="C26" s="368"/>
      <c r="D26" s="368"/>
      <c r="E26" s="368"/>
      <c r="F26" s="243"/>
      <c r="G26" s="372"/>
      <c r="H26" s="372"/>
      <c r="I26" s="372"/>
      <c r="J26" s="372"/>
      <c r="K26" s="372"/>
      <c r="L26" s="372"/>
      <c r="M26" s="372"/>
      <c r="N26" s="370"/>
      <c r="O26" s="371"/>
      <c r="P26" s="234">
        <v>1</v>
      </c>
      <c r="Q26" s="236" t="s">
        <v>26</v>
      </c>
      <c r="R26" s="234">
        <v>0</v>
      </c>
      <c r="S26" s="371"/>
      <c r="T26" s="370"/>
      <c r="U26" s="479"/>
      <c r="V26" s="479"/>
      <c r="W26" s="479"/>
      <c r="X26" s="479"/>
      <c r="Y26" s="479"/>
      <c r="Z26" s="479"/>
      <c r="AA26" s="479"/>
      <c r="AB26" s="347"/>
      <c r="AC26" s="367"/>
      <c r="AD26" s="367"/>
      <c r="AE26" s="367"/>
      <c r="AF26" s="367"/>
      <c r="AG26" s="340"/>
    </row>
    <row r="27" spans="1:33" ht="20.100000000000001" customHeight="1" x14ac:dyDescent="0.2">
      <c r="A27" s="7"/>
      <c r="B27" s="243"/>
      <c r="C27" s="16"/>
      <c r="D27" s="16"/>
      <c r="E27" s="15"/>
      <c r="F27" s="243"/>
      <c r="G27" s="234"/>
      <c r="H27" s="234"/>
      <c r="I27" s="248"/>
      <c r="J27" s="248"/>
      <c r="K27" s="234"/>
      <c r="L27" s="234"/>
      <c r="M27" s="248"/>
      <c r="N27" s="248"/>
      <c r="O27" s="234"/>
      <c r="P27" s="234"/>
      <c r="Q27" s="248"/>
      <c r="R27" s="248"/>
      <c r="S27" s="248"/>
      <c r="T27" s="234"/>
      <c r="U27" s="234"/>
      <c r="V27" s="248"/>
      <c r="W27" s="248"/>
      <c r="X27" s="234"/>
      <c r="Y27" s="234"/>
      <c r="Z27" s="248"/>
      <c r="AA27" s="248"/>
      <c r="AB27" s="225"/>
      <c r="AC27" s="24"/>
      <c r="AD27" s="24"/>
      <c r="AE27" s="25"/>
      <c r="AF27" s="25"/>
      <c r="AG27" s="223"/>
    </row>
    <row r="28" spans="1:33" ht="20.100000000000001" customHeight="1" x14ac:dyDescent="0.2">
      <c r="A28" s="7"/>
      <c r="B28" s="341" t="s">
        <v>8</v>
      </c>
      <c r="C28" s="368">
        <v>0.50694444444444442</v>
      </c>
      <c r="D28" s="368"/>
      <c r="E28" s="368"/>
      <c r="F28" s="243"/>
      <c r="G28" s="419" t="str">
        <f>J7</f>
        <v>上河内ジュニアサッカークラブ</v>
      </c>
      <c r="H28" s="419"/>
      <c r="I28" s="419"/>
      <c r="J28" s="419"/>
      <c r="K28" s="419"/>
      <c r="L28" s="419"/>
      <c r="M28" s="419"/>
      <c r="N28" s="370">
        <f>P28+P29</f>
        <v>2</v>
      </c>
      <c r="O28" s="371" t="s">
        <v>9</v>
      </c>
      <c r="P28" s="234">
        <v>0</v>
      </c>
      <c r="Q28" s="236" t="s">
        <v>26</v>
      </c>
      <c r="R28" s="234">
        <v>0</v>
      </c>
      <c r="S28" s="371" t="s">
        <v>10</v>
      </c>
      <c r="T28" s="370">
        <f>R28+R29</f>
        <v>1</v>
      </c>
      <c r="U28" s="369" t="str">
        <f>N7</f>
        <v>カテット白沢ペンギンズ</v>
      </c>
      <c r="V28" s="369"/>
      <c r="W28" s="369"/>
      <c r="X28" s="369"/>
      <c r="Y28" s="369"/>
      <c r="Z28" s="369"/>
      <c r="AA28" s="369"/>
      <c r="AB28" s="347" t="s">
        <v>95</v>
      </c>
      <c r="AC28" s="367" t="s">
        <v>90</v>
      </c>
      <c r="AD28" s="367" t="s">
        <v>91</v>
      </c>
      <c r="AE28" s="367" t="s">
        <v>89</v>
      </c>
      <c r="AF28" s="367">
        <v>4</v>
      </c>
      <c r="AG28" s="340" t="s">
        <v>96</v>
      </c>
    </row>
    <row r="29" spans="1:33" ht="20.100000000000001" customHeight="1" x14ac:dyDescent="0.2">
      <c r="A29" s="7"/>
      <c r="B29" s="341"/>
      <c r="C29" s="368"/>
      <c r="D29" s="368"/>
      <c r="E29" s="368"/>
      <c r="F29" s="243"/>
      <c r="G29" s="419"/>
      <c r="H29" s="419"/>
      <c r="I29" s="419"/>
      <c r="J29" s="419"/>
      <c r="K29" s="419"/>
      <c r="L29" s="419"/>
      <c r="M29" s="419"/>
      <c r="N29" s="370"/>
      <c r="O29" s="371"/>
      <c r="P29" s="234">
        <v>2</v>
      </c>
      <c r="Q29" s="236" t="s">
        <v>26</v>
      </c>
      <c r="R29" s="234">
        <v>1</v>
      </c>
      <c r="S29" s="371"/>
      <c r="T29" s="370"/>
      <c r="U29" s="369"/>
      <c r="V29" s="369"/>
      <c r="W29" s="369"/>
      <c r="X29" s="369"/>
      <c r="Y29" s="369"/>
      <c r="Z29" s="369"/>
      <c r="AA29" s="369"/>
      <c r="AB29" s="347"/>
      <c r="AC29" s="367"/>
      <c r="AD29" s="367"/>
      <c r="AE29" s="367"/>
      <c r="AF29" s="367"/>
      <c r="AG29" s="340"/>
    </row>
    <row r="30" spans="1:33" ht="20.100000000000001" customHeight="1" x14ac:dyDescent="0.2">
      <c r="A30" s="7"/>
      <c r="B30" s="243"/>
      <c r="C30" s="16"/>
      <c r="D30" s="16"/>
      <c r="E30" s="15"/>
      <c r="F30" s="243"/>
      <c r="G30" s="234"/>
      <c r="H30" s="234"/>
      <c r="I30" s="248"/>
      <c r="J30" s="248"/>
      <c r="K30" s="234"/>
      <c r="L30" s="234"/>
      <c r="M30" s="248"/>
      <c r="N30" s="248"/>
      <c r="O30" s="234"/>
      <c r="P30" s="234"/>
      <c r="Q30" s="248"/>
      <c r="R30" s="248"/>
      <c r="S30" s="248"/>
      <c r="T30" s="234"/>
      <c r="U30" s="234"/>
      <c r="V30" s="248"/>
      <c r="W30" s="248"/>
      <c r="X30" s="234"/>
      <c r="Y30" s="234"/>
      <c r="Z30" s="248"/>
      <c r="AA30" s="248"/>
      <c r="AB30" s="225"/>
      <c r="AC30" s="230"/>
      <c r="AD30" s="24"/>
      <c r="AE30" s="24"/>
      <c r="AF30" s="25"/>
      <c r="AG30" s="106"/>
    </row>
    <row r="31" spans="1:33" ht="20.100000000000001" customHeight="1" x14ac:dyDescent="0.2">
      <c r="A31" s="7"/>
      <c r="B31" s="341" t="s">
        <v>0</v>
      </c>
      <c r="C31" s="368">
        <v>0.53472222222222221</v>
      </c>
      <c r="D31" s="368"/>
      <c r="E31" s="368"/>
      <c r="F31" s="243"/>
      <c r="G31" s="372" t="str">
        <f>W7</f>
        <v>ＦＣスポルト宇都宮</v>
      </c>
      <c r="H31" s="372"/>
      <c r="I31" s="372"/>
      <c r="J31" s="372"/>
      <c r="K31" s="372"/>
      <c r="L31" s="372"/>
      <c r="M31" s="372"/>
      <c r="N31" s="370">
        <f>P31+P32</f>
        <v>5</v>
      </c>
      <c r="O31" s="371" t="s">
        <v>9</v>
      </c>
      <c r="P31" s="234">
        <v>4</v>
      </c>
      <c r="Q31" s="236" t="s">
        <v>26</v>
      </c>
      <c r="R31" s="234">
        <v>0</v>
      </c>
      <c r="S31" s="371" t="s">
        <v>10</v>
      </c>
      <c r="T31" s="370">
        <f>R31+R32</f>
        <v>1</v>
      </c>
      <c r="U31" s="479" t="str">
        <f>AA7</f>
        <v>大山フットボールクラブアミーゴ</v>
      </c>
      <c r="V31" s="479"/>
      <c r="W31" s="479"/>
      <c r="X31" s="479"/>
      <c r="Y31" s="479"/>
      <c r="Z31" s="479"/>
      <c r="AA31" s="479"/>
      <c r="AB31" s="347" t="s">
        <v>95</v>
      </c>
      <c r="AC31" s="367" t="s">
        <v>93</v>
      </c>
      <c r="AD31" s="367" t="s">
        <v>94</v>
      </c>
      <c r="AE31" s="367" t="s">
        <v>92</v>
      </c>
      <c r="AF31" s="367">
        <v>1</v>
      </c>
      <c r="AG31" s="340" t="s">
        <v>96</v>
      </c>
    </row>
    <row r="32" spans="1:33" ht="20.100000000000001" customHeight="1" x14ac:dyDescent="0.2">
      <c r="A32" s="7"/>
      <c r="B32" s="341"/>
      <c r="C32" s="368"/>
      <c r="D32" s="368"/>
      <c r="E32" s="368"/>
      <c r="F32" s="243"/>
      <c r="G32" s="372"/>
      <c r="H32" s="372"/>
      <c r="I32" s="372"/>
      <c r="J32" s="372"/>
      <c r="K32" s="372"/>
      <c r="L32" s="372"/>
      <c r="M32" s="372"/>
      <c r="N32" s="370"/>
      <c r="O32" s="371"/>
      <c r="P32" s="234">
        <v>1</v>
      </c>
      <c r="Q32" s="236" t="s">
        <v>26</v>
      </c>
      <c r="R32" s="234">
        <v>1</v>
      </c>
      <c r="S32" s="371"/>
      <c r="T32" s="370"/>
      <c r="U32" s="479"/>
      <c r="V32" s="479"/>
      <c r="W32" s="479"/>
      <c r="X32" s="479"/>
      <c r="Y32" s="479"/>
      <c r="Z32" s="479"/>
      <c r="AA32" s="479"/>
      <c r="AB32" s="347"/>
      <c r="AC32" s="367"/>
      <c r="AD32" s="367"/>
      <c r="AE32" s="367"/>
      <c r="AF32" s="367"/>
      <c r="AG32" s="340"/>
    </row>
    <row r="33" spans="1:33" ht="20.100000000000001" customHeight="1" x14ac:dyDescent="0.2">
      <c r="A33" s="243"/>
      <c r="B33" s="224"/>
      <c r="C33" s="23"/>
      <c r="D33" s="23"/>
      <c r="E33" s="23"/>
      <c r="F33" s="243"/>
      <c r="G33" s="234"/>
      <c r="H33" s="234"/>
      <c r="I33" s="234"/>
      <c r="J33" s="234"/>
      <c r="K33" s="234"/>
      <c r="L33" s="234"/>
      <c r="M33" s="234"/>
      <c r="N33" s="21"/>
      <c r="O33" s="235"/>
      <c r="P33" s="234"/>
      <c r="Q33" s="236"/>
      <c r="R33" s="248"/>
      <c r="S33" s="235"/>
      <c r="T33" s="21"/>
      <c r="U33" s="234"/>
      <c r="V33" s="234"/>
      <c r="W33" s="234"/>
      <c r="X33" s="234"/>
      <c r="Y33" s="234"/>
      <c r="Z33" s="234"/>
      <c r="AA33" s="234"/>
      <c r="AB33" s="230"/>
      <c r="AC33" s="230"/>
      <c r="AD33" s="243"/>
      <c r="AE33" s="243"/>
      <c r="AF33" s="230"/>
      <c r="AG33" s="230"/>
    </row>
    <row r="34" spans="1:33" ht="20.100000000000001" customHeight="1" x14ac:dyDescent="0.2">
      <c r="A34" s="243"/>
      <c r="B34" s="243"/>
      <c r="C34" s="377" t="str">
        <f>J3</f>
        <v>Y</v>
      </c>
      <c r="D34" s="378"/>
      <c r="E34" s="378"/>
      <c r="F34" s="379"/>
      <c r="G34" s="395" t="str">
        <f>C36</f>
        <v>葛生ＦＣ</v>
      </c>
      <c r="H34" s="396"/>
      <c r="I34" s="415" t="str">
        <f>C38</f>
        <v>上河内ジュニアサッカークラブ</v>
      </c>
      <c r="J34" s="416"/>
      <c r="K34" s="415" t="str">
        <f>C40</f>
        <v>カテット白沢ペンギンズ</v>
      </c>
      <c r="L34" s="416"/>
      <c r="M34" s="373" t="s">
        <v>1</v>
      </c>
      <c r="N34" s="373" t="s">
        <v>2</v>
      </c>
      <c r="O34" s="373" t="s">
        <v>11</v>
      </c>
      <c r="P34" s="373" t="s">
        <v>3</v>
      </c>
      <c r="Q34" s="243"/>
      <c r="R34" s="389" t="str">
        <f>W3</f>
        <v>YY</v>
      </c>
      <c r="S34" s="390"/>
      <c r="T34" s="390"/>
      <c r="U34" s="391"/>
      <c r="V34" s="415" t="str">
        <f>R36</f>
        <v>おおぞらＳＣスカイ</v>
      </c>
      <c r="W34" s="416"/>
      <c r="X34" s="415" t="str">
        <f>R38</f>
        <v>ＦＣスポルト宇都宮</v>
      </c>
      <c r="Y34" s="416"/>
      <c r="Z34" s="415" t="str">
        <f>R40</f>
        <v>大山フットボールクラブアミーゴ</v>
      </c>
      <c r="AA34" s="416"/>
      <c r="AB34" s="373" t="s">
        <v>1</v>
      </c>
      <c r="AC34" s="373" t="s">
        <v>2</v>
      </c>
      <c r="AD34" s="373" t="s">
        <v>11</v>
      </c>
      <c r="AE34" s="373" t="s">
        <v>3</v>
      </c>
      <c r="AF34" s="243"/>
      <c r="AG34" s="243"/>
    </row>
    <row r="35" spans="1:33" ht="20.100000000000001" customHeight="1" x14ac:dyDescent="0.2">
      <c r="A35" s="243"/>
      <c r="B35" s="243"/>
      <c r="C35" s="380"/>
      <c r="D35" s="381"/>
      <c r="E35" s="381"/>
      <c r="F35" s="382"/>
      <c r="G35" s="397"/>
      <c r="H35" s="398"/>
      <c r="I35" s="417"/>
      <c r="J35" s="418"/>
      <c r="K35" s="417"/>
      <c r="L35" s="418"/>
      <c r="M35" s="374"/>
      <c r="N35" s="374"/>
      <c r="O35" s="374"/>
      <c r="P35" s="374"/>
      <c r="Q35" s="243"/>
      <c r="R35" s="392"/>
      <c r="S35" s="393"/>
      <c r="T35" s="393"/>
      <c r="U35" s="394"/>
      <c r="V35" s="417"/>
      <c r="W35" s="418"/>
      <c r="X35" s="417"/>
      <c r="Y35" s="418"/>
      <c r="Z35" s="417"/>
      <c r="AA35" s="418"/>
      <c r="AB35" s="374"/>
      <c r="AC35" s="374"/>
      <c r="AD35" s="374"/>
      <c r="AE35" s="374"/>
      <c r="AF35" s="243"/>
      <c r="AG35" s="243"/>
    </row>
    <row r="36" spans="1:33" ht="20.100000000000001" customHeight="1" x14ac:dyDescent="0.2">
      <c r="A36" s="243"/>
      <c r="B36" s="243"/>
      <c r="C36" s="377" t="str">
        <f>F7</f>
        <v>葛生ＦＣ</v>
      </c>
      <c r="D36" s="378"/>
      <c r="E36" s="378"/>
      <c r="F36" s="379"/>
      <c r="G36" s="383"/>
      <c r="H36" s="384"/>
      <c r="I36" s="249">
        <f>N16</f>
        <v>1</v>
      </c>
      <c r="J36" s="249">
        <f>T16</f>
        <v>6</v>
      </c>
      <c r="K36" s="249">
        <f>N22</f>
        <v>0</v>
      </c>
      <c r="L36" s="249">
        <f>T22</f>
        <v>2</v>
      </c>
      <c r="M36" s="387">
        <f>COUNTIF(G37:L37,"○")*3+COUNTIF(G37:L37,"△")</f>
        <v>0</v>
      </c>
      <c r="N36" s="375">
        <f>O36-J36-L36</f>
        <v>-7</v>
      </c>
      <c r="O36" s="375">
        <f>I36+K36</f>
        <v>1</v>
      </c>
      <c r="P36" s="375">
        <v>3</v>
      </c>
      <c r="Q36" s="244"/>
      <c r="R36" s="377" t="str">
        <f>S7</f>
        <v>おおぞらＳＣスカイ</v>
      </c>
      <c r="S36" s="378"/>
      <c r="T36" s="378"/>
      <c r="U36" s="379"/>
      <c r="V36" s="383"/>
      <c r="W36" s="384"/>
      <c r="X36" s="249">
        <f>N19</f>
        <v>0</v>
      </c>
      <c r="Y36" s="249">
        <f>T19</f>
        <v>3</v>
      </c>
      <c r="Z36" s="249">
        <f>N25</f>
        <v>1</v>
      </c>
      <c r="AA36" s="249">
        <f>T25</f>
        <v>0</v>
      </c>
      <c r="AB36" s="387">
        <f>COUNTIF(V37:AA37,"○")*3+COUNTIF(V37:AA37,"△")</f>
        <v>3</v>
      </c>
      <c r="AC36" s="375">
        <f>AD36-Y36-AA36</f>
        <v>-2</v>
      </c>
      <c r="AD36" s="375">
        <f>X36+Z36</f>
        <v>1</v>
      </c>
      <c r="AE36" s="375">
        <v>2</v>
      </c>
      <c r="AF36" s="243"/>
      <c r="AG36" s="243"/>
    </row>
    <row r="37" spans="1:33" ht="20.100000000000001" customHeight="1" x14ac:dyDescent="0.2">
      <c r="A37" s="243"/>
      <c r="B37" s="243"/>
      <c r="C37" s="380"/>
      <c r="D37" s="381"/>
      <c r="E37" s="381"/>
      <c r="F37" s="382"/>
      <c r="G37" s="385"/>
      <c r="H37" s="386"/>
      <c r="I37" s="407" t="str">
        <f>IF(I36&gt;J36,"○",IF(I36&lt;J36,"×",IF(I36=J36,"△")))</f>
        <v>×</v>
      </c>
      <c r="J37" s="408"/>
      <c r="K37" s="407" t="str">
        <f>IF(K36&gt;L36,"○",IF(K36&lt;L36,"×",IF(K36=L36,"△")))</f>
        <v>×</v>
      </c>
      <c r="L37" s="408"/>
      <c r="M37" s="388"/>
      <c r="N37" s="376"/>
      <c r="O37" s="376"/>
      <c r="P37" s="376"/>
      <c r="Q37" s="244"/>
      <c r="R37" s="380"/>
      <c r="S37" s="381"/>
      <c r="T37" s="381"/>
      <c r="U37" s="382"/>
      <c r="V37" s="385"/>
      <c r="W37" s="386"/>
      <c r="X37" s="407" t="str">
        <f>IF(X36&gt;Y36,"○",IF(X36&lt;Y36,"×",IF(X36=Y36,"△")))</f>
        <v>×</v>
      </c>
      <c r="Y37" s="408"/>
      <c r="Z37" s="407" t="str">
        <f t="shared" ref="Z37" si="0">IF(Z36&gt;AA36,"○",IF(Z36&lt;AA36,"×",IF(Z36=AA36,"△")))</f>
        <v>○</v>
      </c>
      <c r="AA37" s="408"/>
      <c r="AB37" s="388"/>
      <c r="AC37" s="376"/>
      <c r="AD37" s="376"/>
      <c r="AE37" s="376"/>
      <c r="AF37" s="243"/>
      <c r="AG37" s="243"/>
    </row>
    <row r="38" spans="1:33" ht="20.100000000000001" customHeight="1" x14ac:dyDescent="0.2">
      <c r="A38" s="243"/>
      <c r="B38" s="243"/>
      <c r="C38" s="409" t="str">
        <f>J7</f>
        <v>上河内ジュニアサッカークラブ</v>
      </c>
      <c r="D38" s="410"/>
      <c r="E38" s="410"/>
      <c r="F38" s="411"/>
      <c r="G38" s="249">
        <f>J36</f>
        <v>6</v>
      </c>
      <c r="H38" s="249">
        <f>I36</f>
        <v>1</v>
      </c>
      <c r="I38" s="383"/>
      <c r="J38" s="384"/>
      <c r="K38" s="249">
        <f>N28</f>
        <v>2</v>
      </c>
      <c r="L38" s="249">
        <f>T28</f>
        <v>1</v>
      </c>
      <c r="M38" s="387">
        <f>COUNTIF(G39:L39,"○")*3+COUNTIF(G39:L39,"△")</f>
        <v>6</v>
      </c>
      <c r="N38" s="375">
        <f>O38-H38-L38</f>
        <v>6</v>
      </c>
      <c r="O38" s="375">
        <f>G38+K38</f>
        <v>8</v>
      </c>
      <c r="P38" s="375">
        <v>1</v>
      </c>
      <c r="Q38" s="244"/>
      <c r="R38" s="409" t="str">
        <f>W7</f>
        <v>ＦＣスポルト宇都宮</v>
      </c>
      <c r="S38" s="410"/>
      <c r="T38" s="410"/>
      <c r="U38" s="411"/>
      <c r="V38" s="249">
        <f>Y36</f>
        <v>3</v>
      </c>
      <c r="W38" s="249">
        <f>X36</f>
        <v>0</v>
      </c>
      <c r="X38" s="383"/>
      <c r="Y38" s="384"/>
      <c r="Z38" s="249">
        <f>N31</f>
        <v>5</v>
      </c>
      <c r="AA38" s="249">
        <f>T31</f>
        <v>1</v>
      </c>
      <c r="AB38" s="387">
        <f>COUNTIF(V39:AA39,"○")*3+COUNTIF(V39:AA39,"△")</f>
        <v>6</v>
      </c>
      <c r="AC38" s="375">
        <f>AD38-W38-AA38</f>
        <v>7</v>
      </c>
      <c r="AD38" s="375">
        <f>V38+Z38</f>
        <v>8</v>
      </c>
      <c r="AE38" s="375">
        <v>1</v>
      </c>
      <c r="AF38" s="243"/>
      <c r="AG38" s="243"/>
    </row>
    <row r="39" spans="1:33" ht="20.100000000000001" customHeight="1" x14ac:dyDescent="0.2">
      <c r="A39" s="243"/>
      <c r="B39" s="243"/>
      <c r="C39" s="412"/>
      <c r="D39" s="413"/>
      <c r="E39" s="413"/>
      <c r="F39" s="414"/>
      <c r="G39" s="407" t="str">
        <f>IF(G38&gt;H38,"○",IF(G38&lt;H38,"×",IF(G38=H38,"△")))</f>
        <v>○</v>
      </c>
      <c r="H39" s="408"/>
      <c r="I39" s="385"/>
      <c r="J39" s="386"/>
      <c r="K39" s="407" t="str">
        <f>IF(K38&gt;L38,"○",IF(K38&lt;L38,"×",IF(K38=L38,"△")))</f>
        <v>○</v>
      </c>
      <c r="L39" s="408"/>
      <c r="M39" s="388"/>
      <c r="N39" s="376"/>
      <c r="O39" s="376"/>
      <c r="P39" s="376"/>
      <c r="Q39" s="244"/>
      <c r="R39" s="412"/>
      <c r="S39" s="413"/>
      <c r="T39" s="413"/>
      <c r="U39" s="414"/>
      <c r="V39" s="407" t="str">
        <f>IF(V38&gt;W38,"○",IF(V38&lt;W38,"×",IF(V38=W38,"△")))</f>
        <v>○</v>
      </c>
      <c r="W39" s="408"/>
      <c r="X39" s="385"/>
      <c r="Y39" s="386"/>
      <c r="Z39" s="407" t="str">
        <f t="shared" ref="Z39" si="1">IF(Z38&gt;AA38,"○",IF(Z38&lt;AA38,"×",IF(Z38=AA38,"△")))</f>
        <v>○</v>
      </c>
      <c r="AA39" s="408"/>
      <c r="AB39" s="388"/>
      <c r="AC39" s="376"/>
      <c r="AD39" s="376"/>
      <c r="AE39" s="376"/>
      <c r="AF39" s="243"/>
      <c r="AG39" s="243"/>
    </row>
    <row r="40" spans="1:33" ht="20.100000000000001" customHeight="1" x14ac:dyDescent="0.2">
      <c r="A40" s="243"/>
      <c r="B40" s="243"/>
      <c r="C40" s="377" t="str">
        <f>N7</f>
        <v>カテット白沢ペンギンズ</v>
      </c>
      <c r="D40" s="378"/>
      <c r="E40" s="378"/>
      <c r="F40" s="379"/>
      <c r="G40" s="249">
        <f>L36</f>
        <v>2</v>
      </c>
      <c r="H40" s="249">
        <f>K36</f>
        <v>0</v>
      </c>
      <c r="I40" s="249">
        <f>L38</f>
        <v>1</v>
      </c>
      <c r="J40" s="249">
        <f>K38</f>
        <v>2</v>
      </c>
      <c r="K40" s="383"/>
      <c r="L40" s="384"/>
      <c r="M40" s="387">
        <f>COUNTIF(G41:L41,"○")*3+COUNTIF(G41:L41,"△")</f>
        <v>3</v>
      </c>
      <c r="N40" s="375">
        <f>O40-H40-J40</f>
        <v>1</v>
      </c>
      <c r="O40" s="375">
        <f>G40+I40</f>
        <v>3</v>
      </c>
      <c r="P40" s="375">
        <v>2</v>
      </c>
      <c r="Q40" s="244"/>
      <c r="R40" s="377" t="str">
        <f>AA7</f>
        <v>大山フットボールクラブアミーゴ</v>
      </c>
      <c r="S40" s="378"/>
      <c r="T40" s="378"/>
      <c r="U40" s="379"/>
      <c r="V40" s="249">
        <f>AA36</f>
        <v>0</v>
      </c>
      <c r="W40" s="249">
        <f>Z36</f>
        <v>1</v>
      </c>
      <c r="X40" s="249">
        <f>AA38</f>
        <v>1</v>
      </c>
      <c r="Y40" s="249">
        <f>Z38</f>
        <v>5</v>
      </c>
      <c r="Z40" s="383"/>
      <c r="AA40" s="384"/>
      <c r="AB40" s="387">
        <f>COUNTIF(V41:AA41,"○")*3+COUNTIF(V41:AA41,"△")</f>
        <v>0</v>
      </c>
      <c r="AC40" s="375">
        <f>AD40-W40-Y40</f>
        <v>-5</v>
      </c>
      <c r="AD40" s="375">
        <f>V40+X40</f>
        <v>1</v>
      </c>
      <c r="AE40" s="375">
        <v>3</v>
      </c>
      <c r="AF40" s="243"/>
      <c r="AG40" s="243"/>
    </row>
    <row r="41" spans="1:33" ht="20.100000000000001" customHeight="1" x14ac:dyDescent="0.2">
      <c r="A41" s="243"/>
      <c r="B41" s="243"/>
      <c r="C41" s="380"/>
      <c r="D41" s="381"/>
      <c r="E41" s="381"/>
      <c r="F41" s="382"/>
      <c r="G41" s="407" t="str">
        <f>IF(G40&gt;H40,"○",IF(G40&lt;H40,"×",IF(G40=H40,"△")))</f>
        <v>○</v>
      </c>
      <c r="H41" s="408"/>
      <c r="I41" s="407" t="str">
        <f>IF(I40&gt;J40,"○",IF(I40&lt;J40,"×",IF(I40=J40,"△")))</f>
        <v>×</v>
      </c>
      <c r="J41" s="408"/>
      <c r="K41" s="385"/>
      <c r="L41" s="386"/>
      <c r="M41" s="388"/>
      <c r="N41" s="376"/>
      <c r="O41" s="376"/>
      <c r="P41" s="376"/>
      <c r="Q41" s="244"/>
      <c r="R41" s="380"/>
      <c r="S41" s="381"/>
      <c r="T41" s="381"/>
      <c r="U41" s="382"/>
      <c r="V41" s="407" t="str">
        <f>IF(V40&gt;W40,"○",IF(V40&lt;W40,"×",IF(V40=W40,"△")))</f>
        <v>×</v>
      </c>
      <c r="W41" s="408"/>
      <c r="X41" s="407" t="str">
        <f>IF(X40&gt;Y40,"○",IF(X40&lt;Y40,"×",IF(X40=Y40,"△")))</f>
        <v>×</v>
      </c>
      <c r="Y41" s="408"/>
      <c r="Z41" s="385"/>
      <c r="AA41" s="386"/>
      <c r="AB41" s="388"/>
      <c r="AC41" s="376"/>
      <c r="AD41" s="376"/>
      <c r="AE41" s="376"/>
      <c r="AF41" s="243"/>
      <c r="AG41" s="243"/>
    </row>
    <row r="42" spans="1:33" ht="20.100000000000001" customHeight="1" x14ac:dyDescent="0.2">
      <c r="A42" s="243"/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</row>
    <row r="43" spans="1:33" ht="20.100000000000001" customHeight="1" x14ac:dyDescent="0.2">
      <c r="A43" s="243"/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</row>
    <row r="44" spans="1:33" ht="21.9" customHeight="1" x14ac:dyDescent="0.2">
      <c r="A44" s="360" t="str">
        <f>A1</f>
        <v>■第1日　2月5日  一次リーグ</v>
      </c>
      <c r="B44" s="360"/>
      <c r="C44" s="360"/>
      <c r="D44" s="360"/>
      <c r="E44" s="360"/>
      <c r="F44" s="360"/>
      <c r="G44" s="360"/>
      <c r="H44" s="360"/>
      <c r="I44" s="360"/>
      <c r="J44" s="360"/>
      <c r="K44" s="360"/>
      <c r="L44" s="360"/>
      <c r="M44" s="243"/>
      <c r="N44" s="361" t="s">
        <v>233</v>
      </c>
      <c r="O44" s="361"/>
      <c r="P44" s="361"/>
      <c r="Q44" s="361"/>
      <c r="R44" s="361"/>
      <c r="S44" s="243"/>
      <c r="T44" s="353" t="s">
        <v>98</v>
      </c>
      <c r="U44" s="353"/>
      <c r="V44" s="353"/>
      <c r="W44" s="353"/>
      <c r="X44" s="354" t="str">
        <f>U12選手権組合せ!AN11</f>
        <v>大平運動公園第2多目的広場B</v>
      </c>
      <c r="Y44" s="354"/>
      <c r="Z44" s="354"/>
      <c r="AA44" s="354"/>
      <c r="AB44" s="354"/>
      <c r="AC44" s="354"/>
      <c r="AD44" s="354"/>
      <c r="AE44" s="354"/>
      <c r="AF44" s="354"/>
      <c r="AG44" s="354"/>
    </row>
    <row r="45" spans="1:33" ht="20.100000000000001" customHeight="1" x14ac:dyDescent="0.2">
      <c r="A45" s="232"/>
      <c r="B45" s="232"/>
      <c r="C45" s="232"/>
      <c r="D45" s="232"/>
      <c r="E45" s="232"/>
      <c r="F45" s="232"/>
      <c r="G45" s="232"/>
      <c r="H45" s="14"/>
      <c r="I45" s="233"/>
      <c r="J45" s="233"/>
      <c r="K45" s="233"/>
      <c r="L45" s="233"/>
      <c r="M45" s="243"/>
      <c r="N45" s="233"/>
      <c r="O45" s="233"/>
      <c r="P45" s="233"/>
      <c r="Q45" s="233"/>
      <c r="R45" s="233"/>
      <c r="S45" s="243"/>
      <c r="T45" s="226"/>
      <c r="U45" s="226"/>
      <c r="V45" s="226"/>
      <c r="W45" s="226"/>
      <c r="X45" s="227"/>
      <c r="Y45" s="227"/>
      <c r="Z45" s="243"/>
      <c r="AA45" s="20"/>
      <c r="AB45" s="104"/>
      <c r="AC45" s="104"/>
      <c r="AD45" s="104"/>
      <c r="AE45" s="104"/>
      <c r="AF45" s="104"/>
      <c r="AG45" s="104"/>
    </row>
    <row r="46" spans="1:33" ht="20.100000000000001" customHeight="1" x14ac:dyDescent="0.2">
      <c r="A46" s="243"/>
      <c r="B46" s="243"/>
      <c r="C46" s="243"/>
      <c r="D46" s="243"/>
      <c r="E46" s="243"/>
      <c r="F46" s="229"/>
      <c r="G46" s="243"/>
      <c r="H46" s="243"/>
      <c r="I46" s="243"/>
      <c r="J46" s="358" t="s">
        <v>224</v>
      </c>
      <c r="K46" s="358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358" t="s">
        <v>223</v>
      </c>
      <c r="X46" s="358"/>
      <c r="Y46" s="243"/>
      <c r="Z46" s="20"/>
      <c r="AA46" s="20"/>
      <c r="AB46" s="104"/>
      <c r="AC46" s="104"/>
      <c r="AD46" s="104"/>
      <c r="AE46" s="104"/>
      <c r="AF46" s="104"/>
      <c r="AG46" s="104"/>
    </row>
    <row r="47" spans="1:33" ht="20.100000000000001" customHeight="1" thickBot="1" x14ac:dyDescent="0.25">
      <c r="A47" s="243"/>
      <c r="B47" s="243"/>
      <c r="C47" s="243"/>
      <c r="D47" s="243"/>
      <c r="E47" s="243"/>
      <c r="F47" s="243"/>
      <c r="G47" s="250"/>
      <c r="H47" s="250"/>
      <c r="I47" s="250"/>
      <c r="J47" s="253"/>
      <c r="K47" s="250"/>
      <c r="L47" s="250"/>
      <c r="M47" s="250"/>
      <c r="N47" s="250"/>
      <c r="O47" s="252"/>
      <c r="P47" s="252"/>
      <c r="Q47" s="252"/>
      <c r="R47" s="252"/>
      <c r="S47" s="252"/>
      <c r="T47" s="250"/>
      <c r="U47" s="250"/>
      <c r="V47" s="250"/>
      <c r="W47" s="253"/>
      <c r="X47" s="258"/>
      <c r="Y47" s="252"/>
      <c r="Z47" s="20"/>
      <c r="AA47" s="20"/>
      <c r="AB47" s="104"/>
      <c r="AC47" s="104"/>
      <c r="AD47" s="104"/>
      <c r="AE47" s="104"/>
      <c r="AF47" s="104"/>
      <c r="AG47" s="104"/>
    </row>
    <row r="48" spans="1:33" ht="20.100000000000001" customHeight="1" thickTop="1" x14ac:dyDescent="0.2">
      <c r="A48" s="243"/>
      <c r="B48" s="243"/>
      <c r="C48" s="243"/>
      <c r="D48" s="243"/>
      <c r="E48" s="243"/>
      <c r="F48" s="255"/>
      <c r="G48" s="243"/>
      <c r="H48" s="256"/>
      <c r="I48" s="243"/>
      <c r="J48" s="288"/>
      <c r="K48" s="256"/>
      <c r="L48" s="243"/>
      <c r="M48" s="243"/>
      <c r="N48" s="255"/>
      <c r="O48" s="243"/>
      <c r="P48" s="243"/>
      <c r="Q48" s="243"/>
      <c r="R48" s="243"/>
      <c r="S48" s="255"/>
      <c r="T48" s="243"/>
      <c r="U48" s="243"/>
      <c r="V48" s="256"/>
      <c r="W48" s="257"/>
      <c r="X48" s="289"/>
      <c r="Y48" s="290"/>
      <c r="Z48" s="290"/>
      <c r="AA48" s="291"/>
      <c r="AB48" s="252"/>
      <c r="AC48" s="243"/>
      <c r="AD48" s="243"/>
      <c r="AE48" s="243"/>
      <c r="AF48" s="243"/>
      <c r="AG48" s="243"/>
    </row>
    <row r="49" spans="1:33" ht="20.100000000000001" customHeight="1" x14ac:dyDescent="0.2">
      <c r="A49" s="243"/>
      <c r="B49" s="359"/>
      <c r="C49" s="359"/>
      <c r="D49" s="7"/>
      <c r="E49" s="7"/>
      <c r="F49" s="344">
        <v>1</v>
      </c>
      <c r="G49" s="344"/>
      <c r="H49" s="11"/>
      <c r="I49" s="11"/>
      <c r="J49" s="344">
        <v>2</v>
      </c>
      <c r="K49" s="344"/>
      <c r="L49" s="11"/>
      <c r="M49" s="11"/>
      <c r="N49" s="344">
        <v>3</v>
      </c>
      <c r="O49" s="344"/>
      <c r="P49" s="259"/>
      <c r="Q49" s="11"/>
      <c r="R49" s="11"/>
      <c r="S49" s="344">
        <v>4</v>
      </c>
      <c r="T49" s="344"/>
      <c r="U49" s="11"/>
      <c r="V49" s="11"/>
      <c r="W49" s="344">
        <v>5</v>
      </c>
      <c r="X49" s="344"/>
      <c r="Y49" s="11"/>
      <c r="Z49" s="11"/>
      <c r="AA49" s="344">
        <v>6</v>
      </c>
      <c r="AB49" s="344"/>
      <c r="AC49" s="7"/>
      <c r="AD49" s="7"/>
      <c r="AE49" s="362"/>
      <c r="AF49" s="363"/>
      <c r="AG49" s="243"/>
    </row>
    <row r="50" spans="1:33" ht="20.100000000000001" customHeight="1" x14ac:dyDescent="0.2">
      <c r="A50" s="243"/>
      <c r="B50" s="356"/>
      <c r="C50" s="356"/>
      <c r="D50" s="8"/>
      <c r="E50" s="8"/>
      <c r="F50" s="439" t="str">
        <f>U12選手権組合せ!AL16</f>
        <v>高根沢西フットボールクラブ</v>
      </c>
      <c r="G50" s="439"/>
      <c r="H50" s="8"/>
      <c r="I50" s="8"/>
      <c r="J50" s="470" t="str">
        <f>U12選手権組合せ!AL15</f>
        <v>ｕｎｉｏｎｓｐｏｒｔｓｃｌｕｂ</v>
      </c>
      <c r="K50" s="470"/>
      <c r="L50" s="8"/>
      <c r="M50" s="8"/>
      <c r="N50" s="349" t="str">
        <f>U12選手権組合せ!AL14</f>
        <v>北押原ＦＣ</v>
      </c>
      <c r="O50" s="349"/>
      <c r="P50" s="260"/>
      <c r="Q50" s="8"/>
      <c r="R50" s="8"/>
      <c r="S50" s="349" t="str">
        <f>U12選手権組合せ!AL13</f>
        <v>おおぞらＳＣ</v>
      </c>
      <c r="T50" s="349"/>
      <c r="U50" s="8"/>
      <c r="V50" s="8"/>
      <c r="W50" s="349" t="str">
        <f>U12選手権組合せ!AL12</f>
        <v>岩舟ＪＦＣ</v>
      </c>
      <c r="X50" s="349"/>
      <c r="Y50" s="8"/>
      <c r="Z50" s="8"/>
      <c r="AA50" s="357" t="str">
        <f>U12選手権組合せ!AL11</f>
        <v>ＦＣ　ＶＡＬＯＮセカンド</v>
      </c>
      <c r="AB50" s="357"/>
      <c r="AC50" s="8"/>
      <c r="AD50" s="8"/>
      <c r="AE50" s="365"/>
      <c r="AF50" s="366"/>
      <c r="AG50" s="243"/>
    </row>
    <row r="51" spans="1:33" ht="20.100000000000001" customHeight="1" x14ac:dyDescent="0.2">
      <c r="A51" s="243"/>
      <c r="B51" s="356"/>
      <c r="C51" s="356"/>
      <c r="D51" s="8"/>
      <c r="E51" s="8"/>
      <c r="F51" s="439"/>
      <c r="G51" s="439"/>
      <c r="H51" s="8"/>
      <c r="I51" s="8"/>
      <c r="J51" s="470"/>
      <c r="K51" s="470"/>
      <c r="L51" s="8"/>
      <c r="M51" s="8"/>
      <c r="N51" s="349"/>
      <c r="O51" s="349"/>
      <c r="P51" s="260"/>
      <c r="Q51" s="8"/>
      <c r="R51" s="8"/>
      <c r="S51" s="349"/>
      <c r="T51" s="349"/>
      <c r="U51" s="8"/>
      <c r="V51" s="8"/>
      <c r="W51" s="349"/>
      <c r="X51" s="349"/>
      <c r="Y51" s="8"/>
      <c r="Z51" s="8"/>
      <c r="AA51" s="357"/>
      <c r="AB51" s="357"/>
      <c r="AC51" s="8"/>
      <c r="AD51" s="8"/>
      <c r="AE51" s="365"/>
      <c r="AF51" s="366"/>
      <c r="AG51" s="243"/>
    </row>
    <row r="52" spans="1:33" ht="20.100000000000001" customHeight="1" x14ac:dyDescent="0.2">
      <c r="A52" s="243"/>
      <c r="B52" s="356"/>
      <c r="C52" s="356"/>
      <c r="D52" s="8"/>
      <c r="E52" s="8"/>
      <c r="F52" s="439"/>
      <c r="G52" s="439"/>
      <c r="H52" s="8"/>
      <c r="I52" s="8"/>
      <c r="J52" s="470"/>
      <c r="K52" s="470"/>
      <c r="L52" s="8"/>
      <c r="M52" s="8"/>
      <c r="N52" s="349"/>
      <c r="O52" s="349"/>
      <c r="P52" s="260"/>
      <c r="Q52" s="8"/>
      <c r="R52" s="8"/>
      <c r="S52" s="349"/>
      <c r="T52" s="349"/>
      <c r="U52" s="8"/>
      <c r="V52" s="8"/>
      <c r="W52" s="349"/>
      <c r="X52" s="349"/>
      <c r="Y52" s="8"/>
      <c r="Z52" s="8"/>
      <c r="AA52" s="357"/>
      <c r="AB52" s="357"/>
      <c r="AC52" s="8"/>
      <c r="AD52" s="8"/>
      <c r="AE52" s="365"/>
      <c r="AF52" s="366"/>
      <c r="AG52" s="243"/>
    </row>
    <row r="53" spans="1:33" ht="20.100000000000001" customHeight="1" x14ac:dyDescent="0.2">
      <c r="A53" s="243"/>
      <c r="B53" s="356"/>
      <c r="C53" s="356"/>
      <c r="D53" s="8"/>
      <c r="E53" s="8"/>
      <c r="F53" s="439"/>
      <c r="G53" s="439"/>
      <c r="H53" s="8"/>
      <c r="I53" s="8"/>
      <c r="J53" s="470"/>
      <c r="K53" s="470"/>
      <c r="L53" s="8"/>
      <c r="M53" s="8"/>
      <c r="N53" s="349"/>
      <c r="O53" s="349"/>
      <c r="P53" s="260"/>
      <c r="Q53" s="8"/>
      <c r="R53" s="8"/>
      <c r="S53" s="349"/>
      <c r="T53" s="349"/>
      <c r="U53" s="8"/>
      <c r="V53" s="8"/>
      <c r="W53" s="349"/>
      <c r="X53" s="349"/>
      <c r="Y53" s="8"/>
      <c r="Z53" s="8"/>
      <c r="AA53" s="357"/>
      <c r="AB53" s="357"/>
      <c r="AC53" s="8"/>
      <c r="AD53" s="8"/>
      <c r="AE53" s="365"/>
      <c r="AF53" s="366"/>
      <c r="AG53" s="243"/>
    </row>
    <row r="54" spans="1:33" ht="20.100000000000001" customHeight="1" x14ac:dyDescent="0.2">
      <c r="A54" s="243"/>
      <c r="B54" s="356"/>
      <c r="C54" s="356"/>
      <c r="D54" s="8"/>
      <c r="E54" s="8"/>
      <c r="F54" s="439"/>
      <c r="G54" s="439"/>
      <c r="H54" s="8"/>
      <c r="I54" s="8"/>
      <c r="J54" s="470"/>
      <c r="K54" s="470"/>
      <c r="L54" s="8"/>
      <c r="M54" s="8"/>
      <c r="N54" s="349"/>
      <c r="O54" s="349"/>
      <c r="P54" s="260"/>
      <c r="Q54" s="8"/>
      <c r="R54" s="8"/>
      <c r="S54" s="349"/>
      <c r="T54" s="349"/>
      <c r="U54" s="8"/>
      <c r="V54" s="8"/>
      <c r="W54" s="349"/>
      <c r="X54" s="349"/>
      <c r="Y54" s="8"/>
      <c r="Z54" s="8"/>
      <c r="AA54" s="357"/>
      <c r="AB54" s="357"/>
      <c r="AC54" s="8"/>
      <c r="AD54" s="8"/>
      <c r="AE54" s="365"/>
      <c r="AF54" s="366"/>
      <c r="AG54" s="243"/>
    </row>
    <row r="55" spans="1:33" ht="20.100000000000001" customHeight="1" x14ac:dyDescent="0.2">
      <c r="A55" s="243"/>
      <c r="B55" s="356"/>
      <c r="C55" s="356"/>
      <c r="D55" s="8"/>
      <c r="E55" s="8"/>
      <c r="F55" s="439"/>
      <c r="G55" s="439"/>
      <c r="H55" s="8"/>
      <c r="I55" s="8"/>
      <c r="J55" s="470"/>
      <c r="K55" s="470"/>
      <c r="L55" s="8"/>
      <c r="M55" s="8"/>
      <c r="N55" s="349"/>
      <c r="O55" s="349"/>
      <c r="P55" s="260"/>
      <c r="Q55" s="8"/>
      <c r="R55" s="8"/>
      <c r="S55" s="349"/>
      <c r="T55" s="349"/>
      <c r="U55" s="8"/>
      <c r="V55" s="8"/>
      <c r="W55" s="349"/>
      <c r="X55" s="349"/>
      <c r="Y55" s="8"/>
      <c r="Z55" s="8"/>
      <c r="AA55" s="357"/>
      <c r="AB55" s="357"/>
      <c r="AC55" s="8"/>
      <c r="AD55" s="8"/>
      <c r="AE55" s="365"/>
      <c r="AF55" s="366"/>
      <c r="AG55" s="243"/>
    </row>
    <row r="56" spans="1:33" ht="20.100000000000001" customHeight="1" x14ac:dyDescent="0.2">
      <c r="A56" s="243"/>
      <c r="B56" s="356"/>
      <c r="C56" s="356"/>
      <c r="D56" s="260"/>
      <c r="E56" s="260"/>
      <c r="F56" s="439"/>
      <c r="G56" s="439"/>
      <c r="H56" s="260"/>
      <c r="I56" s="260"/>
      <c r="J56" s="470"/>
      <c r="K56" s="470"/>
      <c r="L56" s="260"/>
      <c r="M56" s="260"/>
      <c r="N56" s="349"/>
      <c r="O56" s="349"/>
      <c r="P56" s="260"/>
      <c r="Q56" s="260"/>
      <c r="R56" s="260"/>
      <c r="S56" s="349"/>
      <c r="T56" s="349"/>
      <c r="U56" s="260"/>
      <c r="V56" s="260"/>
      <c r="W56" s="349"/>
      <c r="X56" s="349"/>
      <c r="Y56" s="260"/>
      <c r="Z56" s="260"/>
      <c r="AA56" s="357"/>
      <c r="AB56" s="357"/>
      <c r="AC56" s="260"/>
      <c r="AD56" s="260"/>
      <c r="AE56" s="365"/>
      <c r="AF56" s="366"/>
      <c r="AG56" s="243"/>
    </row>
    <row r="57" spans="1:33" ht="20.100000000000001" customHeight="1" x14ac:dyDescent="0.2">
      <c r="A57" s="243"/>
      <c r="B57" s="356"/>
      <c r="C57" s="356"/>
      <c r="D57" s="260"/>
      <c r="E57" s="260"/>
      <c r="F57" s="439"/>
      <c r="G57" s="439"/>
      <c r="H57" s="260"/>
      <c r="I57" s="260"/>
      <c r="J57" s="470"/>
      <c r="K57" s="470"/>
      <c r="L57" s="260"/>
      <c r="M57" s="260"/>
      <c r="N57" s="349"/>
      <c r="O57" s="349"/>
      <c r="P57" s="260"/>
      <c r="Q57" s="260"/>
      <c r="R57" s="260"/>
      <c r="S57" s="349"/>
      <c r="T57" s="349"/>
      <c r="U57" s="260"/>
      <c r="V57" s="260"/>
      <c r="W57" s="349"/>
      <c r="X57" s="349"/>
      <c r="Y57" s="260"/>
      <c r="Z57" s="260"/>
      <c r="AA57" s="357"/>
      <c r="AB57" s="357"/>
      <c r="AC57" s="260"/>
      <c r="AD57" s="260"/>
      <c r="AE57" s="365"/>
      <c r="AF57" s="366"/>
      <c r="AG57" s="243"/>
    </row>
    <row r="58" spans="1:33" ht="20.100000000000001" customHeight="1" x14ac:dyDescent="0.2">
      <c r="A58" s="243"/>
      <c r="B58" s="243"/>
      <c r="C58" s="230"/>
      <c r="D58" s="230"/>
      <c r="E58" s="243"/>
      <c r="F58" s="243"/>
      <c r="G58" s="230"/>
      <c r="H58" s="230"/>
      <c r="I58" s="243"/>
      <c r="J58" s="243"/>
      <c r="K58" s="230"/>
      <c r="L58" s="230"/>
      <c r="M58" s="243"/>
      <c r="N58" s="243"/>
      <c r="O58" s="230"/>
      <c r="P58" s="230"/>
      <c r="Q58" s="243"/>
      <c r="R58" s="243"/>
      <c r="S58" s="243"/>
      <c r="T58" s="230"/>
      <c r="U58" s="230"/>
      <c r="V58" s="243"/>
      <c r="W58" s="243"/>
      <c r="X58" s="230"/>
      <c r="Y58" s="230"/>
      <c r="Z58" s="243"/>
      <c r="AA58" s="243"/>
      <c r="AB58" s="228" t="s">
        <v>95</v>
      </c>
      <c r="AC58" s="222" t="s">
        <v>14</v>
      </c>
      <c r="AD58" s="222" t="s">
        <v>15</v>
      </c>
      <c r="AE58" s="222" t="s">
        <v>15</v>
      </c>
      <c r="AF58" s="222" t="s">
        <v>13</v>
      </c>
      <c r="AG58" s="107" t="s">
        <v>96</v>
      </c>
    </row>
    <row r="59" spans="1:33" ht="20.100000000000001" customHeight="1" x14ac:dyDescent="0.2">
      <c r="A59" s="7"/>
      <c r="B59" s="341" t="s">
        <v>4</v>
      </c>
      <c r="C59" s="368">
        <v>0.39583333333333331</v>
      </c>
      <c r="D59" s="368"/>
      <c r="E59" s="368"/>
      <c r="F59" s="243"/>
      <c r="G59" s="369" t="str">
        <f>F50</f>
        <v>高根沢西フットボールクラブ</v>
      </c>
      <c r="H59" s="369"/>
      <c r="I59" s="369"/>
      <c r="J59" s="369"/>
      <c r="K59" s="369"/>
      <c r="L59" s="369"/>
      <c r="M59" s="369"/>
      <c r="N59" s="370">
        <f>P59+P60</f>
        <v>1</v>
      </c>
      <c r="O59" s="371" t="s">
        <v>9</v>
      </c>
      <c r="P59" s="234">
        <v>1</v>
      </c>
      <c r="Q59" s="236" t="s">
        <v>26</v>
      </c>
      <c r="R59" s="234">
        <v>2</v>
      </c>
      <c r="S59" s="371" t="s">
        <v>10</v>
      </c>
      <c r="T59" s="370">
        <f>R59+R60</f>
        <v>4</v>
      </c>
      <c r="U59" s="372" t="str">
        <f>J50</f>
        <v>ｕｎｉｏｎｓｐｏｒｔｓｃｌｕｂ</v>
      </c>
      <c r="V59" s="372"/>
      <c r="W59" s="372"/>
      <c r="X59" s="372"/>
      <c r="Y59" s="372"/>
      <c r="Z59" s="372"/>
      <c r="AA59" s="372"/>
      <c r="AB59" s="347" t="s">
        <v>95</v>
      </c>
      <c r="AC59" s="367" t="s">
        <v>89</v>
      </c>
      <c r="AD59" s="367" t="s">
        <v>90</v>
      </c>
      <c r="AE59" s="367" t="s">
        <v>91</v>
      </c>
      <c r="AF59" s="367">
        <v>6</v>
      </c>
      <c r="AG59" s="340" t="s">
        <v>96</v>
      </c>
    </row>
    <row r="60" spans="1:33" ht="20.100000000000001" customHeight="1" x14ac:dyDescent="0.2">
      <c r="A60" s="7"/>
      <c r="B60" s="341"/>
      <c r="C60" s="368"/>
      <c r="D60" s="368"/>
      <c r="E60" s="368"/>
      <c r="F60" s="243"/>
      <c r="G60" s="369"/>
      <c r="H60" s="369"/>
      <c r="I60" s="369"/>
      <c r="J60" s="369"/>
      <c r="K60" s="369"/>
      <c r="L60" s="369"/>
      <c r="M60" s="369"/>
      <c r="N60" s="370"/>
      <c r="O60" s="371"/>
      <c r="P60" s="234">
        <v>0</v>
      </c>
      <c r="Q60" s="236" t="s">
        <v>26</v>
      </c>
      <c r="R60" s="234">
        <v>2</v>
      </c>
      <c r="S60" s="371"/>
      <c r="T60" s="370"/>
      <c r="U60" s="372"/>
      <c r="V60" s="372"/>
      <c r="W60" s="372"/>
      <c r="X60" s="372"/>
      <c r="Y60" s="372"/>
      <c r="Z60" s="372"/>
      <c r="AA60" s="372"/>
      <c r="AB60" s="347"/>
      <c r="AC60" s="367"/>
      <c r="AD60" s="367"/>
      <c r="AE60" s="367"/>
      <c r="AF60" s="367"/>
      <c r="AG60" s="340"/>
    </row>
    <row r="61" spans="1:33" ht="20.100000000000001" customHeight="1" x14ac:dyDescent="0.2">
      <c r="A61" s="243"/>
      <c r="B61" s="243"/>
      <c r="C61" s="16"/>
      <c r="D61" s="16"/>
      <c r="E61" s="15"/>
      <c r="F61" s="243"/>
      <c r="G61" s="234"/>
      <c r="H61" s="234"/>
      <c r="I61" s="248"/>
      <c r="J61" s="248"/>
      <c r="K61" s="234"/>
      <c r="L61" s="234"/>
      <c r="M61" s="248"/>
      <c r="N61" s="248"/>
      <c r="O61" s="234"/>
      <c r="P61" s="234"/>
      <c r="Q61" s="248"/>
      <c r="R61" s="248"/>
      <c r="S61" s="248"/>
      <c r="T61" s="234"/>
      <c r="U61" s="234"/>
      <c r="V61" s="248"/>
      <c r="W61" s="248"/>
      <c r="X61" s="234"/>
      <c r="Y61" s="234"/>
      <c r="Z61" s="248"/>
      <c r="AA61" s="248"/>
      <c r="AB61" s="225"/>
      <c r="AC61" s="24"/>
      <c r="AD61" s="24"/>
      <c r="AE61" s="25"/>
      <c r="AF61" s="25"/>
      <c r="AG61" s="223"/>
    </row>
    <row r="62" spans="1:33" ht="20.100000000000001" customHeight="1" x14ac:dyDescent="0.2">
      <c r="A62" s="7"/>
      <c r="B62" s="341" t="s">
        <v>5</v>
      </c>
      <c r="C62" s="368">
        <v>0.4236111111111111</v>
      </c>
      <c r="D62" s="368"/>
      <c r="E62" s="368"/>
      <c r="F62" s="243"/>
      <c r="G62" s="369" t="str">
        <f>S50</f>
        <v>おおぞらＳＣ</v>
      </c>
      <c r="H62" s="369"/>
      <c r="I62" s="369"/>
      <c r="J62" s="369"/>
      <c r="K62" s="369"/>
      <c r="L62" s="369"/>
      <c r="M62" s="369"/>
      <c r="N62" s="370">
        <f>P62+P63</f>
        <v>0</v>
      </c>
      <c r="O62" s="371" t="s">
        <v>9</v>
      </c>
      <c r="P62" s="234">
        <v>0</v>
      </c>
      <c r="Q62" s="236" t="s">
        <v>26</v>
      </c>
      <c r="R62" s="234">
        <v>2</v>
      </c>
      <c r="S62" s="371" t="s">
        <v>10</v>
      </c>
      <c r="T62" s="370">
        <f>R62+R63</f>
        <v>5</v>
      </c>
      <c r="U62" s="372" t="str">
        <f>W50</f>
        <v>岩舟ＪＦＣ</v>
      </c>
      <c r="V62" s="372"/>
      <c r="W62" s="372"/>
      <c r="X62" s="372"/>
      <c r="Y62" s="372"/>
      <c r="Z62" s="372"/>
      <c r="AA62" s="372"/>
      <c r="AB62" s="347" t="s">
        <v>95</v>
      </c>
      <c r="AC62" s="367" t="s">
        <v>92</v>
      </c>
      <c r="AD62" s="367" t="s">
        <v>93</v>
      </c>
      <c r="AE62" s="367" t="s">
        <v>94</v>
      </c>
      <c r="AF62" s="367">
        <v>3</v>
      </c>
      <c r="AG62" s="340" t="s">
        <v>96</v>
      </c>
    </row>
    <row r="63" spans="1:33" ht="20.100000000000001" customHeight="1" x14ac:dyDescent="0.2">
      <c r="A63" s="7"/>
      <c r="B63" s="341"/>
      <c r="C63" s="368"/>
      <c r="D63" s="368"/>
      <c r="E63" s="368"/>
      <c r="F63" s="243"/>
      <c r="G63" s="369"/>
      <c r="H63" s="369"/>
      <c r="I63" s="369"/>
      <c r="J63" s="369"/>
      <c r="K63" s="369"/>
      <c r="L63" s="369"/>
      <c r="M63" s="369"/>
      <c r="N63" s="370"/>
      <c r="O63" s="371"/>
      <c r="P63" s="234">
        <v>0</v>
      </c>
      <c r="Q63" s="236" t="s">
        <v>26</v>
      </c>
      <c r="R63" s="234">
        <v>3</v>
      </c>
      <c r="S63" s="371"/>
      <c r="T63" s="370"/>
      <c r="U63" s="372"/>
      <c r="V63" s="372"/>
      <c r="W63" s="372"/>
      <c r="X63" s="372"/>
      <c r="Y63" s="372"/>
      <c r="Z63" s="372"/>
      <c r="AA63" s="372"/>
      <c r="AB63" s="347"/>
      <c r="AC63" s="367"/>
      <c r="AD63" s="367"/>
      <c r="AE63" s="367"/>
      <c r="AF63" s="367"/>
      <c r="AG63" s="340"/>
    </row>
    <row r="64" spans="1:33" ht="20.100000000000001" customHeight="1" x14ac:dyDescent="0.2">
      <c r="A64" s="7"/>
      <c r="B64" s="243"/>
      <c r="C64" s="16"/>
      <c r="D64" s="16"/>
      <c r="E64" s="15"/>
      <c r="F64" s="243"/>
      <c r="G64" s="234"/>
      <c r="H64" s="234"/>
      <c r="I64" s="248"/>
      <c r="J64" s="248"/>
      <c r="K64" s="234"/>
      <c r="L64" s="234"/>
      <c r="M64" s="248"/>
      <c r="N64" s="248"/>
      <c r="O64" s="234"/>
      <c r="P64" s="234"/>
      <c r="Q64" s="248"/>
      <c r="R64" s="248"/>
      <c r="S64" s="248"/>
      <c r="T64" s="234"/>
      <c r="U64" s="234"/>
      <c r="V64" s="248"/>
      <c r="W64" s="248"/>
      <c r="X64" s="234"/>
      <c r="Y64" s="234"/>
      <c r="Z64" s="248"/>
      <c r="AA64" s="248"/>
      <c r="AB64" s="225"/>
      <c r="AC64" s="24"/>
      <c r="AD64" s="24"/>
      <c r="AE64" s="25"/>
      <c r="AF64" s="25"/>
      <c r="AG64" s="223"/>
    </row>
    <row r="65" spans="1:33" ht="20.100000000000001" customHeight="1" x14ac:dyDescent="0.2">
      <c r="A65" s="7"/>
      <c r="B65" s="341" t="s">
        <v>6</v>
      </c>
      <c r="C65" s="368">
        <v>0.4513888888888889</v>
      </c>
      <c r="D65" s="368"/>
      <c r="E65" s="368"/>
      <c r="F65" s="243"/>
      <c r="G65" s="372" t="str">
        <f>F50</f>
        <v>高根沢西フットボールクラブ</v>
      </c>
      <c r="H65" s="372"/>
      <c r="I65" s="372"/>
      <c r="J65" s="372"/>
      <c r="K65" s="372"/>
      <c r="L65" s="372"/>
      <c r="M65" s="372"/>
      <c r="N65" s="370">
        <f>P65+P66</f>
        <v>8</v>
      </c>
      <c r="O65" s="371" t="s">
        <v>9</v>
      </c>
      <c r="P65" s="234">
        <v>6</v>
      </c>
      <c r="Q65" s="236" t="s">
        <v>26</v>
      </c>
      <c r="R65" s="234">
        <v>0</v>
      </c>
      <c r="S65" s="371" t="s">
        <v>10</v>
      </c>
      <c r="T65" s="370">
        <f>R65+R66</f>
        <v>0</v>
      </c>
      <c r="U65" s="369" t="str">
        <f>N50</f>
        <v>北押原ＦＣ</v>
      </c>
      <c r="V65" s="369"/>
      <c r="W65" s="369"/>
      <c r="X65" s="369"/>
      <c r="Y65" s="369"/>
      <c r="Z65" s="369"/>
      <c r="AA65" s="369"/>
      <c r="AB65" s="347" t="s">
        <v>95</v>
      </c>
      <c r="AC65" s="367" t="s">
        <v>91</v>
      </c>
      <c r="AD65" s="367" t="s">
        <v>89</v>
      </c>
      <c r="AE65" s="367" t="s">
        <v>90</v>
      </c>
      <c r="AF65" s="367">
        <v>5</v>
      </c>
      <c r="AG65" s="340" t="s">
        <v>96</v>
      </c>
    </row>
    <row r="66" spans="1:33" ht="20.100000000000001" customHeight="1" x14ac:dyDescent="0.2">
      <c r="A66" s="7"/>
      <c r="B66" s="341"/>
      <c r="C66" s="368"/>
      <c r="D66" s="368"/>
      <c r="E66" s="368"/>
      <c r="F66" s="243"/>
      <c r="G66" s="372"/>
      <c r="H66" s="372"/>
      <c r="I66" s="372"/>
      <c r="J66" s="372"/>
      <c r="K66" s="372"/>
      <c r="L66" s="372"/>
      <c r="M66" s="372"/>
      <c r="N66" s="370"/>
      <c r="O66" s="371"/>
      <c r="P66" s="234">
        <v>2</v>
      </c>
      <c r="Q66" s="236" t="s">
        <v>26</v>
      </c>
      <c r="R66" s="234">
        <v>0</v>
      </c>
      <c r="S66" s="371"/>
      <c r="T66" s="370"/>
      <c r="U66" s="369"/>
      <c r="V66" s="369"/>
      <c r="W66" s="369"/>
      <c r="X66" s="369"/>
      <c r="Y66" s="369"/>
      <c r="Z66" s="369"/>
      <c r="AA66" s="369"/>
      <c r="AB66" s="347"/>
      <c r="AC66" s="367"/>
      <c r="AD66" s="367"/>
      <c r="AE66" s="367"/>
      <c r="AF66" s="367"/>
      <c r="AG66" s="340"/>
    </row>
    <row r="67" spans="1:33" ht="20.100000000000001" customHeight="1" x14ac:dyDescent="0.2">
      <c r="A67" s="7"/>
      <c r="B67" s="224"/>
      <c r="C67" s="229"/>
      <c r="D67" s="229"/>
      <c r="E67" s="229"/>
      <c r="F67" s="243"/>
      <c r="G67" s="234"/>
      <c r="H67" s="234"/>
      <c r="I67" s="234"/>
      <c r="J67" s="234"/>
      <c r="K67" s="234"/>
      <c r="L67" s="234"/>
      <c r="M67" s="234"/>
      <c r="N67" s="21"/>
      <c r="O67" s="235"/>
      <c r="P67" s="234"/>
      <c r="Q67" s="248"/>
      <c r="R67" s="248"/>
      <c r="S67" s="235"/>
      <c r="T67" s="21"/>
      <c r="U67" s="234"/>
      <c r="V67" s="234"/>
      <c r="W67" s="234"/>
      <c r="X67" s="234"/>
      <c r="Y67" s="234"/>
      <c r="Z67" s="234"/>
      <c r="AA67" s="234"/>
      <c r="AB67" s="225"/>
      <c r="AC67" s="24"/>
      <c r="AD67" s="24"/>
      <c r="AE67" s="25"/>
      <c r="AF67" s="25"/>
      <c r="AG67" s="223"/>
    </row>
    <row r="68" spans="1:33" ht="20.100000000000001" customHeight="1" x14ac:dyDescent="0.2">
      <c r="A68" s="7"/>
      <c r="B68" s="341" t="s">
        <v>7</v>
      </c>
      <c r="C68" s="368">
        <v>0.47916666666666669</v>
      </c>
      <c r="D68" s="368"/>
      <c r="E68" s="368"/>
      <c r="F68" s="243"/>
      <c r="G68" s="369" t="str">
        <f>S50</f>
        <v>おおぞらＳＣ</v>
      </c>
      <c r="H68" s="369"/>
      <c r="I68" s="369"/>
      <c r="J68" s="369"/>
      <c r="K68" s="369"/>
      <c r="L68" s="369"/>
      <c r="M68" s="369"/>
      <c r="N68" s="370">
        <f>P68+P69</f>
        <v>0</v>
      </c>
      <c r="O68" s="371" t="s">
        <v>9</v>
      </c>
      <c r="P68" s="234">
        <v>0</v>
      </c>
      <c r="Q68" s="236" t="s">
        <v>26</v>
      </c>
      <c r="R68" s="234">
        <v>7</v>
      </c>
      <c r="S68" s="371" t="s">
        <v>10</v>
      </c>
      <c r="T68" s="370">
        <f>R68+R69</f>
        <v>11</v>
      </c>
      <c r="U68" s="372" t="str">
        <f>AA50</f>
        <v>ＦＣ　ＶＡＬＯＮセカンド</v>
      </c>
      <c r="V68" s="372"/>
      <c r="W68" s="372"/>
      <c r="X68" s="372"/>
      <c r="Y68" s="372"/>
      <c r="Z68" s="372"/>
      <c r="AA68" s="372"/>
      <c r="AB68" s="347" t="s">
        <v>95</v>
      </c>
      <c r="AC68" s="367" t="s">
        <v>94</v>
      </c>
      <c r="AD68" s="367" t="s">
        <v>92</v>
      </c>
      <c r="AE68" s="367" t="s">
        <v>93</v>
      </c>
      <c r="AF68" s="367">
        <v>2</v>
      </c>
      <c r="AG68" s="340" t="s">
        <v>96</v>
      </c>
    </row>
    <row r="69" spans="1:33" ht="20.100000000000001" customHeight="1" x14ac:dyDescent="0.2">
      <c r="A69" s="7"/>
      <c r="B69" s="341"/>
      <c r="C69" s="368"/>
      <c r="D69" s="368"/>
      <c r="E69" s="368"/>
      <c r="F69" s="243"/>
      <c r="G69" s="369"/>
      <c r="H69" s="369"/>
      <c r="I69" s="369"/>
      <c r="J69" s="369"/>
      <c r="K69" s="369"/>
      <c r="L69" s="369"/>
      <c r="M69" s="369"/>
      <c r="N69" s="370"/>
      <c r="O69" s="371"/>
      <c r="P69" s="234">
        <v>0</v>
      </c>
      <c r="Q69" s="236" t="s">
        <v>26</v>
      </c>
      <c r="R69" s="234">
        <v>4</v>
      </c>
      <c r="S69" s="371"/>
      <c r="T69" s="370"/>
      <c r="U69" s="372"/>
      <c r="V69" s="372"/>
      <c r="W69" s="372"/>
      <c r="X69" s="372"/>
      <c r="Y69" s="372"/>
      <c r="Z69" s="372"/>
      <c r="AA69" s="372"/>
      <c r="AB69" s="347"/>
      <c r="AC69" s="367"/>
      <c r="AD69" s="367"/>
      <c r="AE69" s="367"/>
      <c r="AF69" s="367"/>
      <c r="AG69" s="340"/>
    </row>
    <row r="70" spans="1:33" ht="20.100000000000001" customHeight="1" x14ac:dyDescent="0.2">
      <c r="A70" s="7"/>
      <c r="B70" s="243"/>
      <c r="C70" s="16"/>
      <c r="D70" s="16"/>
      <c r="E70" s="15"/>
      <c r="F70" s="243"/>
      <c r="G70" s="234"/>
      <c r="H70" s="234"/>
      <c r="I70" s="248"/>
      <c r="J70" s="248"/>
      <c r="K70" s="234"/>
      <c r="L70" s="234"/>
      <c r="M70" s="248"/>
      <c r="N70" s="248"/>
      <c r="O70" s="234"/>
      <c r="P70" s="234"/>
      <c r="Q70" s="248"/>
      <c r="R70" s="248"/>
      <c r="S70" s="248"/>
      <c r="T70" s="234"/>
      <c r="U70" s="234"/>
      <c r="V70" s="248"/>
      <c r="W70" s="248"/>
      <c r="X70" s="234"/>
      <c r="Y70" s="234"/>
      <c r="Z70" s="248"/>
      <c r="AA70" s="248"/>
      <c r="AB70" s="225"/>
      <c r="AC70" s="24"/>
      <c r="AD70" s="24"/>
      <c r="AE70" s="25"/>
      <c r="AF70" s="25"/>
      <c r="AG70" s="223"/>
    </row>
    <row r="71" spans="1:33" ht="20.100000000000001" customHeight="1" x14ac:dyDescent="0.2">
      <c r="A71" s="7"/>
      <c r="B71" s="341" t="s">
        <v>8</v>
      </c>
      <c r="C71" s="368">
        <v>0.50694444444444442</v>
      </c>
      <c r="D71" s="368"/>
      <c r="E71" s="368"/>
      <c r="F71" s="243"/>
      <c r="G71" s="372" t="str">
        <f>J50</f>
        <v>ｕｎｉｏｎｓｐｏｒｔｓｃｌｕｂ</v>
      </c>
      <c r="H71" s="372"/>
      <c r="I71" s="372"/>
      <c r="J71" s="372"/>
      <c r="K71" s="372"/>
      <c r="L71" s="372"/>
      <c r="M71" s="372"/>
      <c r="N71" s="370">
        <f>P71+P72</f>
        <v>11</v>
      </c>
      <c r="O71" s="371" t="s">
        <v>9</v>
      </c>
      <c r="P71" s="234">
        <v>7</v>
      </c>
      <c r="Q71" s="236" t="s">
        <v>26</v>
      </c>
      <c r="R71" s="234">
        <v>0</v>
      </c>
      <c r="S71" s="371" t="s">
        <v>10</v>
      </c>
      <c r="T71" s="370">
        <f>R71+R72</f>
        <v>0</v>
      </c>
      <c r="U71" s="369" t="str">
        <f>N50</f>
        <v>北押原ＦＣ</v>
      </c>
      <c r="V71" s="369"/>
      <c r="W71" s="369"/>
      <c r="X71" s="369"/>
      <c r="Y71" s="369"/>
      <c r="Z71" s="369"/>
      <c r="AA71" s="369"/>
      <c r="AB71" s="347" t="s">
        <v>95</v>
      </c>
      <c r="AC71" s="367" t="s">
        <v>90</v>
      </c>
      <c r="AD71" s="367" t="s">
        <v>91</v>
      </c>
      <c r="AE71" s="367" t="s">
        <v>89</v>
      </c>
      <c r="AF71" s="367">
        <v>4</v>
      </c>
      <c r="AG71" s="340" t="s">
        <v>96</v>
      </c>
    </row>
    <row r="72" spans="1:33" ht="20.100000000000001" customHeight="1" x14ac:dyDescent="0.2">
      <c r="A72" s="7"/>
      <c r="B72" s="341"/>
      <c r="C72" s="368"/>
      <c r="D72" s="368"/>
      <c r="E72" s="368"/>
      <c r="F72" s="243"/>
      <c r="G72" s="372"/>
      <c r="H72" s="372"/>
      <c r="I72" s="372"/>
      <c r="J72" s="372"/>
      <c r="K72" s="372"/>
      <c r="L72" s="372"/>
      <c r="M72" s="372"/>
      <c r="N72" s="370"/>
      <c r="O72" s="371"/>
      <c r="P72" s="234">
        <v>4</v>
      </c>
      <c r="Q72" s="236" t="s">
        <v>26</v>
      </c>
      <c r="R72" s="234">
        <v>0</v>
      </c>
      <c r="S72" s="371"/>
      <c r="T72" s="370"/>
      <c r="U72" s="369"/>
      <c r="V72" s="369"/>
      <c r="W72" s="369"/>
      <c r="X72" s="369"/>
      <c r="Y72" s="369"/>
      <c r="Z72" s="369"/>
      <c r="AA72" s="369"/>
      <c r="AB72" s="347"/>
      <c r="AC72" s="367"/>
      <c r="AD72" s="367"/>
      <c r="AE72" s="367"/>
      <c r="AF72" s="367"/>
      <c r="AG72" s="340"/>
    </row>
    <row r="73" spans="1:33" ht="20.100000000000001" customHeight="1" x14ac:dyDescent="0.2">
      <c r="A73" s="7"/>
      <c r="B73" s="243"/>
      <c r="C73" s="16"/>
      <c r="D73" s="16"/>
      <c r="E73" s="15"/>
      <c r="F73" s="243"/>
      <c r="G73" s="234"/>
      <c r="H73" s="234"/>
      <c r="I73" s="248"/>
      <c r="J73" s="248"/>
      <c r="K73" s="234"/>
      <c r="L73" s="234"/>
      <c r="M73" s="248"/>
      <c r="N73" s="248"/>
      <c r="O73" s="234"/>
      <c r="P73" s="234"/>
      <c r="Q73" s="248"/>
      <c r="R73" s="248"/>
      <c r="S73" s="248"/>
      <c r="T73" s="234"/>
      <c r="U73" s="234"/>
      <c r="V73" s="248"/>
      <c r="W73" s="248"/>
      <c r="X73" s="234"/>
      <c r="Y73" s="234"/>
      <c r="Z73" s="248"/>
      <c r="AA73" s="248"/>
      <c r="AB73" s="225"/>
      <c r="AC73" s="230"/>
      <c r="AD73" s="24"/>
      <c r="AE73" s="24"/>
      <c r="AF73" s="25"/>
      <c r="AG73" s="106"/>
    </row>
    <row r="74" spans="1:33" ht="20.100000000000001" customHeight="1" x14ac:dyDescent="0.2">
      <c r="A74" s="7"/>
      <c r="B74" s="341" t="s">
        <v>0</v>
      </c>
      <c r="C74" s="368">
        <v>0.53472222222222221</v>
      </c>
      <c r="D74" s="368"/>
      <c r="E74" s="368"/>
      <c r="F74" s="243"/>
      <c r="G74" s="369" t="str">
        <f>W50</f>
        <v>岩舟ＪＦＣ</v>
      </c>
      <c r="H74" s="369"/>
      <c r="I74" s="369"/>
      <c r="J74" s="369"/>
      <c r="K74" s="369"/>
      <c r="L74" s="369"/>
      <c r="M74" s="369"/>
      <c r="N74" s="370">
        <f>P74+P75</f>
        <v>2</v>
      </c>
      <c r="O74" s="371" t="s">
        <v>9</v>
      </c>
      <c r="P74" s="234">
        <v>0</v>
      </c>
      <c r="Q74" s="236" t="s">
        <v>26</v>
      </c>
      <c r="R74" s="234">
        <v>1</v>
      </c>
      <c r="S74" s="371" t="s">
        <v>10</v>
      </c>
      <c r="T74" s="370">
        <f>R74+R75</f>
        <v>3</v>
      </c>
      <c r="U74" s="372" t="str">
        <f>AA50</f>
        <v>ＦＣ　ＶＡＬＯＮセカンド</v>
      </c>
      <c r="V74" s="372"/>
      <c r="W74" s="372"/>
      <c r="X74" s="372"/>
      <c r="Y74" s="372"/>
      <c r="Z74" s="372"/>
      <c r="AA74" s="372"/>
      <c r="AB74" s="347" t="s">
        <v>95</v>
      </c>
      <c r="AC74" s="367" t="s">
        <v>93</v>
      </c>
      <c r="AD74" s="367" t="s">
        <v>94</v>
      </c>
      <c r="AE74" s="367" t="s">
        <v>92</v>
      </c>
      <c r="AF74" s="367">
        <v>1</v>
      </c>
      <c r="AG74" s="340" t="s">
        <v>96</v>
      </c>
    </row>
    <row r="75" spans="1:33" ht="20.100000000000001" customHeight="1" x14ac:dyDescent="0.2">
      <c r="A75" s="7"/>
      <c r="B75" s="341"/>
      <c r="C75" s="368"/>
      <c r="D75" s="368"/>
      <c r="E75" s="368"/>
      <c r="F75" s="243"/>
      <c r="G75" s="369"/>
      <c r="H75" s="369"/>
      <c r="I75" s="369"/>
      <c r="J75" s="369"/>
      <c r="K75" s="369"/>
      <c r="L75" s="369"/>
      <c r="M75" s="369"/>
      <c r="N75" s="370"/>
      <c r="O75" s="371"/>
      <c r="P75" s="234">
        <v>2</v>
      </c>
      <c r="Q75" s="236" t="s">
        <v>26</v>
      </c>
      <c r="R75" s="234">
        <v>2</v>
      </c>
      <c r="S75" s="371"/>
      <c r="T75" s="370"/>
      <c r="U75" s="372"/>
      <c r="V75" s="372"/>
      <c r="W75" s="372"/>
      <c r="X75" s="372"/>
      <c r="Y75" s="372"/>
      <c r="Z75" s="372"/>
      <c r="AA75" s="372"/>
      <c r="AB75" s="347"/>
      <c r="AC75" s="367"/>
      <c r="AD75" s="367"/>
      <c r="AE75" s="367"/>
      <c r="AF75" s="367"/>
      <c r="AG75" s="340"/>
    </row>
    <row r="76" spans="1:33" ht="20.100000000000001" customHeight="1" x14ac:dyDescent="0.2">
      <c r="A76" s="243"/>
      <c r="B76" s="224"/>
      <c r="C76" s="23"/>
      <c r="D76" s="23"/>
      <c r="E76" s="23"/>
      <c r="F76" s="243"/>
      <c r="G76" s="234"/>
      <c r="H76" s="234"/>
      <c r="I76" s="234"/>
      <c r="J76" s="234"/>
      <c r="K76" s="234"/>
      <c r="L76" s="234"/>
      <c r="M76" s="234"/>
      <c r="N76" s="21"/>
      <c r="O76" s="235"/>
      <c r="P76" s="234"/>
      <c r="Q76" s="236"/>
      <c r="R76" s="248"/>
      <c r="S76" s="235"/>
      <c r="T76" s="21"/>
      <c r="U76" s="234"/>
      <c r="V76" s="234"/>
      <c r="W76" s="234"/>
      <c r="X76" s="234"/>
      <c r="Y76" s="234"/>
      <c r="Z76" s="234"/>
      <c r="AA76" s="234"/>
      <c r="AB76" s="230"/>
      <c r="AC76" s="230"/>
      <c r="AD76" s="243"/>
      <c r="AE76" s="243"/>
      <c r="AF76" s="230"/>
      <c r="AG76" s="230"/>
    </row>
    <row r="77" spans="1:33" ht="20.100000000000001" customHeight="1" x14ac:dyDescent="0.2">
      <c r="A77" s="243"/>
      <c r="B77" s="243"/>
      <c r="C77" s="377" t="str">
        <f>J46</f>
        <v>Z</v>
      </c>
      <c r="D77" s="378"/>
      <c r="E77" s="378"/>
      <c r="F77" s="379"/>
      <c r="G77" s="399" t="str">
        <f>C79</f>
        <v>高根沢西フットボールクラブ</v>
      </c>
      <c r="H77" s="400"/>
      <c r="I77" s="423" t="str">
        <f>C81</f>
        <v>ｕｎｉｏｎｓｐｏｒｔｓｃｌｕｂ</v>
      </c>
      <c r="J77" s="424"/>
      <c r="K77" s="395" t="str">
        <f>C83</f>
        <v>北押原ＦＣ</v>
      </c>
      <c r="L77" s="396"/>
      <c r="M77" s="373" t="s">
        <v>1</v>
      </c>
      <c r="N77" s="373" t="s">
        <v>2</v>
      </c>
      <c r="O77" s="373" t="s">
        <v>11</v>
      </c>
      <c r="P77" s="373" t="s">
        <v>3</v>
      </c>
      <c r="Q77" s="243"/>
      <c r="R77" s="389" t="str">
        <f>W46</f>
        <v>ZZ</v>
      </c>
      <c r="S77" s="390"/>
      <c r="T77" s="390"/>
      <c r="U77" s="391"/>
      <c r="V77" s="445" t="str">
        <f>R79</f>
        <v>おおぞらＳＣ</v>
      </c>
      <c r="W77" s="446"/>
      <c r="X77" s="445" t="str">
        <f>R81</f>
        <v>岩舟ＪＦＣ</v>
      </c>
      <c r="Y77" s="446"/>
      <c r="Z77" s="399" t="str">
        <f>R83</f>
        <v>ＦＣ　ＶＡＬＯＮセカンド</v>
      </c>
      <c r="AA77" s="400"/>
      <c r="AB77" s="373" t="s">
        <v>1</v>
      </c>
      <c r="AC77" s="373" t="s">
        <v>2</v>
      </c>
      <c r="AD77" s="373" t="s">
        <v>11</v>
      </c>
      <c r="AE77" s="373" t="s">
        <v>3</v>
      </c>
      <c r="AF77" s="243"/>
      <c r="AG77" s="243"/>
    </row>
    <row r="78" spans="1:33" ht="20.100000000000001" customHeight="1" x14ac:dyDescent="0.2">
      <c r="A78" s="243"/>
      <c r="B78" s="243"/>
      <c r="C78" s="380"/>
      <c r="D78" s="381"/>
      <c r="E78" s="381"/>
      <c r="F78" s="382"/>
      <c r="G78" s="401"/>
      <c r="H78" s="402"/>
      <c r="I78" s="425"/>
      <c r="J78" s="426"/>
      <c r="K78" s="397"/>
      <c r="L78" s="398"/>
      <c r="M78" s="374"/>
      <c r="N78" s="374"/>
      <c r="O78" s="374"/>
      <c r="P78" s="374"/>
      <c r="Q78" s="243"/>
      <c r="R78" s="392"/>
      <c r="S78" s="393"/>
      <c r="T78" s="393"/>
      <c r="U78" s="394"/>
      <c r="V78" s="447"/>
      <c r="W78" s="448"/>
      <c r="X78" s="447"/>
      <c r="Y78" s="448"/>
      <c r="Z78" s="401"/>
      <c r="AA78" s="402"/>
      <c r="AB78" s="374"/>
      <c r="AC78" s="374"/>
      <c r="AD78" s="374"/>
      <c r="AE78" s="374"/>
      <c r="AF78" s="243"/>
      <c r="AG78" s="243"/>
    </row>
    <row r="79" spans="1:33" ht="20.100000000000001" customHeight="1" x14ac:dyDescent="0.2">
      <c r="A79" s="243"/>
      <c r="B79" s="243"/>
      <c r="C79" s="377" t="str">
        <f>F50</f>
        <v>高根沢西フットボールクラブ</v>
      </c>
      <c r="D79" s="378"/>
      <c r="E79" s="378"/>
      <c r="F79" s="379"/>
      <c r="G79" s="383"/>
      <c r="H79" s="384"/>
      <c r="I79" s="249">
        <f>N59</f>
        <v>1</v>
      </c>
      <c r="J79" s="249">
        <f>T59</f>
        <v>4</v>
      </c>
      <c r="K79" s="249">
        <f>N65</f>
        <v>8</v>
      </c>
      <c r="L79" s="249">
        <f>T65</f>
        <v>0</v>
      </c>
      <c r="M79" s="387">
        <f>COUNTIF(G80:L80,"○")*3+COUNTIF(G80:L80,"△")</f>
        <v>3</v>
      </c>
      <c r="N79" s="375">
        <f>O79-J79-L79</f>
        <v>5</v>
      </c>
      <c r="O79" s="375">
        <f>I79+K79</f>
        <v>9</v>
      </c>
      <c r="P79" s="375">
        <v>2</v>
      </c>
      <c r="Q79" s="243"/>
      <c r="R79" s="377" t="str">
        <f>S50</f>
        <v>おおぞらＳＣ</v>
      </c>
      <c r="S79" s="378"/>
      <c r="T79" s="378"/>
      <c r="U79" s="379"/>
      <c r="V79" s="383"/>
      <c r="W79" s="384"/>
      <c r="X79" s="249">
        <f>N62</f>
        <v>0</v>
      </c>
      <c r="Y79" s="249">
        <f>T62</f>
        <v>5</v>
      </c>
      <c r="Z79" s="249">
        <f>N68</f>
        <v>0</v>
      </c>
      <c r="AA79" s="249">
        <f>T68</f>
        <v>11</v>
      </c>
      <c r="AB79" s="387">
        <f>COUNTIF(V80:AA80,"○")*3+COUNTIF(V80:AA80,"△")</f>
        <v>0</v>
      </c>
      <c r="AC79" s="375">
        <f>AD79-Y79-AA79</f>
        <v>-16</v>
      </c>
      <c r="AD79" s="375">
        <f>X79+Z79</f>
        <v>0</v>
      </c>
      <c r="AE79" s="375">
        <v>3</v>
      </c>
      <c r="AF79" s="243"/>
      <c r="AG79" s="243"/>
    </row>
    <row r="80" spans="1:33" ht="20.100000000000001" customHeight="1" x14ac:dyDescent="0.2">
      <c r="A80" s="243"/>
      <c r="B80" s="243"/>
      <c r="C80" s="380"/>
      <c r="D80" s="381"/>
      <c r="E80" s="381"/>
      <c r="F80" s="382"/>
      <c r="G80" s="385"/>
      <c r="H80" s="386"/>
      <c r="I80" s="407" t="str">
        <f>IF(I79&gt;J79,"○",IF(I79&lt;J79,"×",IF(I79=J79,"△")))</f>
        <v>×</v>
      </c>
      <c r="J80" s="408"/>
      <c r="K80" s="407" t="str">
        <f>IF(K79&gt;L79,"○",IF(K79&lt;L79,"×",IF(K79=L79,"△")))</f>
        <v>○</v>
      </c>
      <c r="L80" s="408"/>
      <c r="M80" s="388"/>
      <c r="N80" s="376"/>
      <c r="O80" s="376"/>
      <c r="P80" s="376"/>
      <c r="Q80" s="243"/>
      <c r="R80" s="380"/>
      <c r="S80" s="381"/>
      <c r="T80" s="381"/>
      <c r="U80" s="382"/>
      <c r="V80" s="385"/>
      <c r="W80" s="386"/>
      <c r="X80" s="407" t="str">
        <f>IF(X79&gt;Y79,"○",IF(X79&lt;Y79,"×",IF(X79=Y79,"△")))</f>
        <v>×</v>
      </c>
      <c r="Y80" s="408"/>
      <c r="Z80" s="407" t="str">
        <f t="shared" ref="Z80" si="2">IF(Z79&gt;AA79,"○",IF(Z79&lt;AA79,"×",IF(Z79=AA79,"△")))</f>
        <v>×</v>
      </c>
      <c r="AA80" s="408"/>
      <c r="AB80" s="388"/>
      <c r="AC80" s="376"/>
      <c r="AD80" s="376"/>
      <c r="AE80" s="376"/>
      <c r="AF80" s="243"/>
      <c r="AG80" s="243"/>
    </row>
    <row r="81" spans="1:33" ht="20.100000000000001" customHeight="1" x14ac:dyDescent="0.2">
      <c r="A81" s="243"/>
      <c r="B81" s="243"/>
      <c r="C81" s="409" t="str">
        <f>J50</f>
        <v>ｕｎｉｏｎｓｐｏｒｔｓｃｌｕｂ</v>
      </c>
      <c r="D81" s="410"/>
      <c r="E81" s="410"/>
      <c r="F81" s="411"/>
      <c r="G81" s="249">
        <f>J79</f>
        <v>4</v>
      </c>
      <c r="H81" s="249">
        <f>I79</f>
        <v>1</v>
      </c>
      <c r="I81" s="383"/>
      <c r="J81" s="384"/>
      <c r="K81" s="249">
        <f>N71</f>
        <v>11</v>
      </c>
      <c r="L81" s="249">
        <f>T71</f>
        <v>0</v>
      </c>
      <c r="M81" s="387">
        <f>COUNTIF(G82:L82,"○")*3+COUNTIF(G82:L82,"△")</f>
        <v>6</v>
      </c>
      <c r="N81" s="375">
        <f>O81-H81-L81</f>
        <v>14</v>
      </c>
      <c r="O81" s="375">
        <f>G81+K81</f>
        <v>15</v>
      </c>
      <c r="P81" s="375">
        <v>1</v>
      </c>
      <c r="Q81" s="243"/>
      <c r="R81" s="377" t="str">
        <f>W50</f>
        <v>岩舟ＪＦＣ</v>
      </c>
      <c r="S81" s="378"/>
      <c r="T81" s="378"/>
      <c r="U81" s="379"/>
      <c r="V81" s="249">
        <f>Y79</f>
        <v>5</v>
      </c>
      <c r="W81" s="249">
        <f>X79</f>
        <v>0</v>
      </c>
      <c r="X81" s="383"/>
      <c r="Y81" s="384"/>
      <c r="Z81" s="249">
        <f>N74</f>
        <v>2</v>
      </c>
      <c r="AA81" s="249">
        <f>T74</f>
        <v>3</v>
      </c>
      <c r="AB81" s="387">
        <f>COUNTIF(V82:AA82,"○")*3+COUNTIF(V82:AA82,"△")</f>
        <v>3</v>
      </c>
      <c r="AC81" s="375">
        <f>AD81-W81-AA81</f>
        <v>4</v>
      </c>
      <c r="AD81" s="375">
        <f>V81+Z81</f>
        <v>7</v>
      </c>
      <c r="AE81" s="375">
        <v>2</v>
      </c>
      <c r="AF81" s="243"/>
      <c r="AG81" s="243"/>
    </row>
    <row r="82" spans="1:33" ht="20.100000000000001" customHeight="1" x14ac:dyDescent="0.2">
      <c r="A82" s="243"/>
      <c r="B82" s="243"/>
      <c r="C82" s="412"/>
      <c r="D82" s="413"/>
      <c r="E82" s="413"/>
      <c r="F82" s="414"/>
      <c r="G82" s="407" t="str">
        <f>IF(G81&gt;H81,"○",IF(G81&lt;H81,"×",IF(G81=H81,"△")))</f>
        <v>○</v>
      </c>
      <c r="H82" s="408"/>
      <c r="I82" s="385"/>
      <c r="J82" s="386"/>
      <c r="K82" s="407" t="str">
        <f>IF(K81&gt;L81,"○",IF(K81&lt;L81,"×",IF(K81=L81,"△")))</f>
        <v>○</v>
      </c>
      <c r="L82" s="408"/>
      <c r="M82" s="388"/>
      <c r="N82" s="376"/>
      <c r="O82" s="376"/>
      <c r="P82" s="376"/>
      <c r="Q82" s="243"/>
      <c r="R82" s="380"/>
      <c r="S82" s="381"/>
      <c r="T82" s="381"/>
      <c r="U82" s="382"/>
      <c r="V82" s="407" t="str">
        <f>IF(V81&gt;W81,"○",IF(V81&lt;W81,"×",IF(V81=W81,"△")))</f>
        <v>○</v>
      </c>
      <c r="W82" s="408"/>
      <c r="X82" s="385"/>
      <c r="Y82" s="386"/>
      <c r="Z82" s="407" t="str">
        <f t="shared" ref="Z82" si="3">IF(Z81&gt;AA81,"○",IF(Z81&lt;AA81,"×",IF(Z81=AA81,"△")))</f>
        <v>×</v>
      </c>
      <c r="AA82" s="408"/>
      <c r="AB82" s="388"/>
      <c r="AC82" s="376"/>
      <c r="AD82" s="376"/>
      <c r="AE82" s="376"/>
      <c r="AF82" s="243"/>
      <c r="AG82" s="243"/>
    </row>
    <row r="83" spans="1:33" ht="20.100000000000001" customHeight="1" x14ac:dyDescent="0.2">
      <c r="A83" s="243"/>
      <c r="B83" s="243"/>
      <c r="C83" s="377" t="str">
        <f>N50</f>
        <v>北押原ＦＣ</v>
      </c>
      <c r="D83" s="378"/>
      <c r="E83" s="378"/>
      <c r="F83" s="379"/>
      <c r="G83" s="249">
        <f>L79</f>
        <v>0</v>
      </c>
      <c r="H83" s="249">
        <f>K79</f>
        <v>8</v>
      </c>
      <c r="I83" s="249">
        <f>L81</f>
        <v>0</v>
      </c>
      <c r="J83" s="249">
        <f>K81</f>
        <v>11</v>
      </c>
      <c r="K83" s="383"/>
      <c r="L83" s="384"/>
      <c r="M83" s="387">
        <f>COUNTIF(G84:L84,"○")*3+COUNTIF(G84:L84,"△")</f>
        <v>0</v>
      </c>
      <c r="N83" s="375">
        <f>O83-H83-J83</f>
        <v>-19</v>
      </c>
      <c r="O83" s="375">
        <f>G83+I83</f>
        <v>0</v>
      </c>
      <c r="P83" s="375">
        <v>3</v>
      </c>
      <c r="Q83" s="243"/>
      <c r="R83" s="409" t="str">
        <f>AA50</f>
        <v>ＦＣ　ＶＡＬＯＮセカンド</v>
      </c>
      <c r="S83" s="410"/>
      <c r="T83" s="410"/>
      <c r="U83" s="411"/>
      <c r="V83" s="249">
        <f>AA79</f>
        <v>11</v>
      </c>
      <c r="W83" s="249">
        <f>Z79</f>
        <v>0</v>
      </c>
      <c r="X83" s="249">
        <f>AA81</f>
        <v>3</v>
      </c>
      <c r="Y83" s="249">
        <f>Z81</f>
        <v>2</v>
      </c>
      <c r="Z83" s="383"/>
      <c r="AA83" s="384"/>
      <c r="AB83" s="387">
        <f>COUNTIF(V84:AA84,"○")*3+COUNTIF(V84:AA84,"△")</f>
        <v>6</v>
      </c>
      <c r="AC83" s="375">
        <f>AD83-W83-Y83</f>
        <v>12</v>
      </c>
      <c r="AD83" s="375">
        <f>V83+X83</f>
        <v>14</v>
      </c>
      <c r="AE83" s="375">
        <v>1</v>
      </c>
      <c r="AF83" s="243"/>
      <c r="AG83" s="243"/>
    </row>
    <row r="84" spans="1:33" ht="20.100000000000001" customHeight="1" x14ac:dyDescent="0.2">
      <c r="A84" s="243"/>
      <c r="B84" s="243"/>
      <c r="C84" s="380"/>
      <c r="D84" s="381"/>
      <c r="E84" s="381"/>
      <c r="F84" s="382"/>
      <c r="G84" s="407" t="str">
        <f>IF(G83&gt;H83,"○",IF(G83&lt;H83,"×",IF(G83=H83,"△")))</f>
        <v>×</v>
      </c>
      <c r="H84" s="408"/>
      <c r="I84" s="407" t="str">
        <f>IF(I83&gt;J83,"○",IF(I83&lt;J83,"×",IF(I83=J83,"△")))</f>
        <v>×</v>
      </c>
      <c r="J84" s="408"/>
      <c r="K84" s="385"/>
      <c r="L84" s="386"/>
      <c r="M84" s="388"/>
      <c r="N84" s="376"/>
      <c r="O84" s="376"/>
      <c r="P84" s="376"/>
      <c r="Q84" s="243"/>
      <c r="R84" s="412"/>
      <c r="S84" s="413"/>
      <c r="T84" s="413"/>
      <c r="U84" s="414"/>
      <c r="V84" s="407" t="str">
        <f>IF(V83&gt;W83,"○",IF(V83&lt;W83,"×",IF(V83=W83,"△")))</f>
        <v>○</v>
      </c>
      <c r="W84" s="408"/>
      <c r="X84" s="407" t="str">
        <f>IF(X83&gt;Y83,"○",IF(X83&lt;Y83,"×",IF(X83=Y83,"△")))</f>
        <v>○</v>
      </c>
      <c r="Y84" s="408"/>
      <c r="Z84" s="385"/>
      <c r="AA84" s="386"/>
      <c r="AB84" s="388"/>
      <c r="AC84" s="376"/>
      <c r="AD84" s="376"/>
      <c r="AE84" s="376"/>
      <c r="AF84" s="243"/>
      <c r="AG84" s="243"/>
    </row>
    <row r="85" spans="1:33" ht="20.100000000000001" customHeight="1" x14ac:dyDescent="0.2"/>
  </sheetData>
  <mergeCells count="340"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N77:N78"/>
    <mergeCell ref="AB74:AB75"/>
    <mergeCell ref="AC74:AC75"/>
    <mergeCell ref="AD74:AD75"/>
    <mergeCell ref="AE74:AE75"/>
    <mergeCell ref="AF74:AF75"/>
    <mergeCell ref="AG74:AG75"/>
    <mergeCell ref="AF71:AF72"/>
    <mergeCell ref="AG71:AG72"/>
    <mergeCell ref="AB71:AB72"/>
    <mergeCell ref="AC71:AC72"/>
    <mergeCell ref="AD71:AD72"/>
    <mergeCell ref="AE71:AE72"/>
    <mergeCell ref="B74:B75"/>
    <mergeCell ref="C74:E75"/>
    <mergeCell ref="G74:M75"/>
    <mergeCell ref="N74:N75"/>
    <mergeCell ref="O74:O75"/>
    <mergeCell ref="S74:S75"/>
    <mergeCell ref="T74:T75"/>
    <mergeCell ref="U74:AA75"/>
    <mergeCell ref="T71:T72"/>
    <mergeCell ref="U71:AA72"/>
    <mergeCell ref="B71:B72"/>
    <mergeCell ref="C71:E72"/>
    <mergeCell ref="G71:M72"/>
    <mergeCell ref="N71:N72"/>
    <mergeCell ref="O71:O72"/>
    <mergeCell ref="S71:S72"/>
    <mergeCell ref="B68:B69"/>
    <mergeCell ref="C68:E69"/>
    <mergeCell ref="G68:M69"/>
    <mergeCell ref="N68:N69"/>
    <mergeCell ref="O68:O69"/>
    <mergeCell ref="S68:S69"/>
    <mergeCell ref="T68:T69"/>
    <mergeCell ref="U68:AA69"/>
    <mergeCell ref="T65:T66"/>
    <mergeCell ref="U65:AA66"/>
    <mergeCell ref="B65:B66"/>
    <mergeCell ref="C65:E66"/>
    <mergeCell ref="AF62:AF63"/>
    <mergeCell ref="AB68:AB69"/>
    <mergeCell ref="AC68:AC69"/>
    <mergeCell ref="AD68:AD69"/>
    <mergeCell ref="AE68:AE69"/>
    <mergeCell ref="AF68:AF69"/>
    <mergeCell ref="AG68:AG69"/>
    <mergeCell ref="AF65:AF66"/>
    <mergeCell ref="AG65:AG66"/>
    <mergeCell ref="AB65:AB66"/>
    <mergeCell ref="AC65:AC66"/>
    <mergeCell ref="AD65:AD66"/>
    <mergeCell ref="AE65:AE66"/>
    <mergeCell ref="AE59:AE60"/>
    <mergeCell ref="B59:B60"/>
    <mergeCell ref="C59:E60"/>
    <mergeCell ref="G59:M60"/>
    <mergeCell ref="N59:N60"/>
    <mergeCell ref="O59:O60"/>
    <mergeCell ref="S59:S60"/>
    <mergeCell ref="G65:M66"/>
    <mergeCell ref="N65:N66"/>
    <mergeCell ref="O65:O66"/>
    <mergeCell ref="S65:S66"/>
    <mergeCell ref="AB62:AB63"/>
    <mergeCell ref="AC62:AC63"/>
    <mergeCell ref="AD62:AD63"/>
    <mergeCell ref="AE62:AE63"/>
    <mergeCell ref="B50:C57"/>
    <mergeCell ref="F50:G57"/>
    <mergeCell ref="J50:K57"/>
    <mergeCell ref="N50:O57"/>
    <mergeCell ref="S50:T57"/>
    <mergeCell ref="W50:X57"/>
    <mergeCell ref="AA50:AB57"/>
    <mergeCell ref="AE50:AF57"/>
    <mergeCell ref="AG62:AG63"/>
    <mergeCell ref="AF59:AF60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T59:T60"/>
    <mergeCell ref="U59:AA60"/>
    <mergeCell ref="AB59:AB60"/>
    <mergeCell ref="AC59:AC60"/>
    <mergeCell ref="AD59:AD60"/>
    <mergeCell ref="B49:C49"/>
    <mergeCell ref="F49:G49"/>
    <mergeCell ref="J49:K49"/>
    <mergeCell ref="N49:O49"/>
    <mergeCell ref="S49:T49"/>
    <mergeCell ref="W49:X49"/>
    <mergeCell ref="G41:H41"/>
    <mergeCell ref="I41:J41"/>
    <mergeCell ref="V41:W41"/>
    <mergeCell ref="X41:Y41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A49:AB49"/>
    <mergeCell ref="AE49:AF49"/>
    <mergeCell ref="C40:F41"/>
    <mergeCell ref="K40:L41"/>
    <mergeCell ref="M40:M41"/>
    <mergeCell ref="N40:N41"/>
    <mergeCell ref="O40:O41"/>
    <mergeCell ref="P40:P41"/>
    <mergeCell ref="R38:U39"/>
    <mergeCell ref="X38:Y39"/>
    <mergeCell ref="J46:K46"/>
    <mergeCell ref="W46:X46"/>
    <mergeCell ref="AB38:AB39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AB28:AB29"/>
    <mergeCell ref="AC28:AC29"/>
    <mergeCell ref="AD28:AD29"/>
    <mergeCell ref="AE28:AE29"/>
    <mergeCell ref="B28:B29"/>
    <mergeCell ref="C28:E29"/>
    <mergeCell ref="G28:M29"/>
    <mergeCell ref="N28:N29"/>
    <mergeCell ref="O28:O29"/>
    <mergeCell ref="S28:S29"/>
    <mergeCell ref="AB25:AB26"/>
    <mergeCell ref="AC25:AC26"/>
    <mergeCell ref="AD25:AD26"/>
    <mergeCell ref="AE25:AE26"/>
    <mergeCell ref="AF25:AF26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G22:M23"/>
    <mergeCell ref="N22:N23"/>
    <mergeCell ref="O22:O23"/>
    <mergeCell ref="S22:S23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B16:B17"/>
    <mergeCell ref="C16:E17"/>
    <mergeCell ref="S6:T6"/>
    <mergeCell ref="W6:X6"/>
    <mergeCell ref="AB19:AB20"/>
    <mergeCell ref="AC19:AC20"/>
    <mergeCell ref="AD19:AD20"/>
    <mergeCell ref="AE19:AE20"/>
    <mergeCell ref="AF19:AF20"/>
    <mergeCell ref="AG19:AG20"/>
    <mergeCell ref="AF16:AF17"/>
    <mergeCell ref="AG16:AG17"/>
    <mergeCell ref="AB16:AB17"/>
    <mergeCell ref="AC16:AC17"/>
    <mergeCell ref="AD16:AD17"/>
    <mergeCell ref="AE16:AE17"/>
    <mergeCell ref="A1:L1"/>
    <mergeCell ref="N1:R1"/>
    <mergeCell ref="T1:W1"/>
    <mergeCell ref="X1:AG1"/>
    <mergeCell ref="J3:K3"/>
    <mergeCell ref="W3:X3"/>
    <mergeCell ref="G16:M17"/>
    <mergeCell ref="N16:N17"/>
    <mergeCell ref="O16:O17"/>
    <mergeCell ref="S16:S17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X67"/>
  <sheetViews>
    <sheetView view="pageBreakPreview" zoomScaleNormal="100" zoomScaleSheetLayoutView="100" workbookViewId="0"/>
  </sheetViews>
  <sheetFormatPr defaultRowHeight="13.2" x14ac:dyDescent="0.2"/>
  <cols>
    <col min="1" max="24" width="5.6640625" customWidth="1"/>
  </cols>
  <sheetData>
    <row r="1" spans="1:24" ht="24.6" customHeight="1" x14ac:dyDescent="0.2">
      <c r="A1" s="61" t="s">
        <v>55</v>
      </c>
      <c r="B1" s="61"/>
      <c r="C1" s="61"/>
      <c r="D1" s="61"/>
      <c r="E1" s="61"/>
      <c r="F1" s="61"/>
      <c r="H1" s="61"/>
      <c r="I1" s="61"/>
      <c r="K1" s="87"/>
      <c r="L1" s="87"/>
      <c r="O1" s="353" t="s">
        <v>46</v>
      </c>
      <c r="P1" s="353"/>
      <c r="Q1" s="353"/>
      <c r="R1" s="354" t="str">
        <f>U12選手権組合せ!H11</f>
        <v>真岡市総合運動公園運動広場A</v>
      </c>
      <c r="S1" s="354"/>
      <c r="T1" s="354"/>
      <c r="U1" s="354"/>
      <c r="V1" s="354"/>
      <c r="W1" s="354"/>
      <c r="X1" s="354"/>
    </row>
    <row r="2" spans="1:24" ht="20.100000000000001" customHeight="1" x14ac:dyDescent="0.2">
      <c r="F2" s="361">
        <f>U12選手権組合せ!G9</f>
        <v>44238</v>
      </c>
      <c r="G2" s="361"/>
      <c r="H2" s="361"/>
    </row>
    <row r="3" spans="1:24" ht="20.100000000000001" customHeight="1" x14ac:dyDescent="0.2">
      <c r="K3" s="496" t="s">
        <v>54</v>
      </c>
      <c r="L3" s="497"/>
      <c r="M3" s="498"/>
      <c r="N3" s="62"/>
      <c r="Q3" s="2"/>
      <c r="R3" s="2"/>
      <c r="S3" s="2"/>
      <c r="T3" s="2"/>
    </row>
    <row r="4" spans="1:24" ht="20.100000000000001" customHeight="1" x14ac:dyDescent="0.2">
      <c r="A4" s="1"/>
      <c r="B4" s="1"/>
      <c r="C4" s="1"/>
      <c r="D4" s="500" t="s">
        <v>7</v>
      </c>
      <c r="E4" s="501"/>
      <c r="F4" s="501"/>
      <c r="G4" s="502"/>
      <c r="H4" s="1"/>
      <c r="I4" s="1"/>
      <c r="J4" s="1"/>
      <c r="K4" s="1"/>
      <c r="L4" s="1"/>
      <c r="N4" s="1"/>
      <c r="O4" s="1"/>
      <c r="P4" s="55"/>
      <c r="Q4" s="500" t="s">
        <v>8</v>
      </c>
      <c r="R4" s="501"/>
      <c r="S4" s="501"/>
      <c r="T4" s="501"/>
      <c r="U4" s="502"/>
      <c r="V4" s="1"/>
      <c r="W4" s="1"/>
      <c r="X4" s="1"/>
    </row>
    <row r="5" spans="1:24" ht="20.100000000000001" customHeight="1" x14ac:dyDescent="0.2">
      <c r="A5" s="1"/>
      <c r="B5" s="1"/>
      <c r="C5" s="1"/>
      <c r="D5" s="56"/>
      <c r="E5" s="1"/>
      <c r="F5" s="1"/>
      <c r="G5" s="55"/>
      <c r="H5" s="1"/>
      <c r="I5" s="1"/>
      <c r="J5" s="1"/>
      <c r="K5" s="1"/>
      <c r="L5" s="1"/>
      <c r="N5" s="1"/>
      <c r="O5" s="1"/>
      <c r="P5" s="59"/>
      <c r="Q5" s="56"/>
      <c r="R5" s="1"/>
      <c r="S5" s="1"/>
      <c r="T5" s="1"/>
      <c r="U5" s="59"/>
      <c r="V5" s="1"/>
      <c r="W5" s="1"/>
      <c r="X5" s="1"/>
    </row>
    <row r="6" spans="1:24" ht="20.100000000000001" customHeight="1" x14ac:dyDescent="0.2">
      <c r="A6" s="1"/>
      <c r="B6" s="1"/>
      <c r="C6" s="1"/>
      <c r="D6" s="57"/>
      <c r="E6" s="1"/>
      <c r="F6" s="1"/>
      <c r="G6" s="500" t="s">
        <v>4</v>
      </c>
      <c r="H6" s="501"/>
      <c r="I6" s="502"/>
      <c r="J6" s="1"/>
      <c r="K6" s="1"/>
      <c r="L6" s="1"/>
      <c r="N6" s="55"/>
      <c r="O6" s="500" t="s">
        <v>5</v>
      </c>
      <c r="P6" s="501"/>
      <c r="Q6" s="502"/>
      <c r="R6" s="57"/>
      <c r="S6" s="1"/>
      <c r="T6" s="1"/>
      <c r="U6" s="500" t="s">
        <v>70</v>
      </c>
      <c r="V6" s="501"/>
      <c r="W6" s="502"/>
      <c r="X6" s="1"/>
    </row>
    <row r="7" spans="1:24" ht="20.100000000000001" customHeight="1" x14ac:dyDescent="0.2">
      <c r="A7" s="1"/>
      <c r="B7" s="1"/>
      <c r="C7" s="1"/>
      <c r="D7" s="56"/>
      <c r="E7" s="1"/>
      <c r="F7" s="1"/>
      <c r="G7" s="56"/>
      <c r="H7" s="1"/>
      <c r="I7" s="55"/>
      <c r="J7" s="1"/>
      <c r="K7" s="1"/>
      <c r="L7" s="1"/>
      <c r="N7" s="55"/>
      <c r="O7" s="1"/>
      <c r="P7" s="1"/>
      <c r="Q7" s="1"/>
      <c r="R7" s="56"/>
      <c r="S7" s="1"/>
      <c r="T7" s="1"/>
      <c r="U7" s="56"/>
      <c r="V7" s="1"/>
      <c r="W7" s="55"/>
      <c r="X7" s="1"/>
    </row>
    <row r="8" spans="1:24" ht="20.100000000000001" customHeight="1" x14ac:dyDescent="0.2">
      <c r="A8" s="1"/>
      <c r="B8" s="1"/>
      <c r="C8" s="341">
        <v>1</v>
      </c>
      <c r="D8" s="341"/>
      <c r="E8" s="1"/>
      <c r="F8" s="341">
        <v>2</v>
      </c>
      <c r="G8" s="341"/>
      <c r="H8" s="1"/>
      <c r="I8" s="341">
        <v>3</v>
      </c>
      <c r="J8" s="341"/>
      <c r="K8" s="1"/>
      <c r="L8" s="1"/>
      <c r="N8" s="341">
        <v>4</v>
      </c>
      <c r="O8" s="341"/>
      <c r="P8" s="1"/>
      <c r="Q8" s="341">
        <v>5</v>
      </c>
      <c r="R8" s="341"/>
      <c r="S8" s="1"/>
      <c r="T8" s="341">
        <v>6</v>
      </c>
      <c r="U8" s="341"/>
      <c r="V8" s="1"/>
      <c r="W8" s="341">
        <v>7</v>
      </c>
      <c r="X8" s="341"/>
    </row>
    <row r="9" spans="1:24" ht="20.100000000000001" customHeight="1" x14ac:dyDescent="0.2">
      <c r="A9" s="1"/>
      <c r="B9" s="91"/>
      <c r="C9" s="499" t="str">
        <f>U12選手権組合せ!J11</f>
        <v>ＴＥＡＭ　リフレＳＣ</v>
      </c>
      <c r="D9" s="499"/>
      <c r="E9" s="54"/>
      <c r="F9" s="499" t="str">
        <f>U12選手権組合せ!J15</f>
        <v>ＦＣ黒羽</v>
      </c>
      <c r="G9" s="499"/>
      <c r="H9" s="54"/>
      <c r="I9" s="499" t="str">
        <f>U12選手権組合せ!J19</f>
        <v>御厨フットボールクラブ</v>
      </c>
      <c r="J9" s="499"/>
      <c r="K9" s="54"/>
      <c r="L9" s="54"/>
      <c r="N9" s="499" t="str">
        <f>U12選手権組合せ!J23</f>
        <v>ＦＣ　ＳＨＵＪＡＫＵ</v>
      </c>
      <c r="O9" s="499"/>
      <c r="P9" s="54"/>
      <c r="Q9" s="350" t="str">
        <f>U12選手権組合せ!J27</f>
        <v>Ｊ－ＳＰＯＲＴＳＦＯＯＴＢＡＬＬＣＬＵＢ</v>
      </c>
      <c r="R9" s="350"/>
      <c r="S9" s="54"/>
      <c r="T9" s="499" t="str">
        <f>U12選手権組合せ!J31</f>
        <v>大田原城山サッカークラブ</v>
      </c>
      <c r="U9" s="499"/>
      <c r="V9" s="54"/>
      <c r="W9" s="439" t="str">
        <f>U12選手権組合せ!J35</f>
        <v>真岡西サッカークラブブリッツ</v>
      </c>
      <c r="X9" s="439"/>
    </row>
    <row r="10" spans="1:24" ht="20.100000000000001" customHeight="1" x14ac:dyDescent="0.2">
      <c r="A10" s="1"/>
      <c r="B10" s="91"/>
      <c r="C10" s="499"/>
      <c r="D10" s="499"/>
      <c r="E10" s="54"/>
      <c r="F10" s="499"/>
      <c r="G10" s="499"/>
      <c r="H10" s="54"/>
      <c r="I10" s="499"/>
      <c r="J10" s="499"/>
      <c r="K10" s="54"/>
      <c r="L10" s="54"/>
      <c r="N10" s="499"/>
      <c r="O10" s="499"/>
      <c r="P10" s="54"/>
      <c r="Q10" s="350"/>
      <c r="R10" s="350"/>
      <c r="S10" s="54"/>
      <c r="T10" s="499"/>
      <c r="U10" s="499"/>
      <c r="V10" s="54"/>
      <c r="W10" s="439"/>
      <c r="X10" s="439"/>
    </row>
    <row r="11" spans="1:24" ht="20.100000000000001" customHeight="1" x14ac:dyDescent="0.2">
      <c r="A11" s="1"/>
      <c r="B11" s="91"/>
      <c r="C11" s="499"/>
      <c r="D11" s="499"/>
      <c r="E11" s="54"/>
      <c r="F11" s="499"/>
      <c r="G11" s="499"/>
      <c r="H11" s="54"/>
      <c r="I11" s="499"/>
      <c r="J11" s="499"/>
      <c r="K11" s="54"/>
      <c r="L11" s="54"/>
      <c r="N11" s="499"/>
      <c r="O11" s="499"/>
      <c r="P11" s="54"/>
      <c r="Q11" s="350"/>
      <c r="R11" s="350"/>
      <c r="S11" s="54"/>
      <c r="T11" s="499"/>
      <c r="U11" s="499"/>
      <c r="V11" s="54"/>
      <c r="W11" s="439"/>
      <c r="X11" s="439"/>
    </row>
    <row r="12" spans="1:24" ht="20.100000000000001" customHeight="1" x14ac:dyDescent="0.2">
      <c r="A12" s="1"/>
      <c r="B12" s="91"/>
      <c r="C12" s="499"/>
      <c r="D12" s="499"/>
      <c r="E12" s="54"/>
      <c r="F12" s="499"/>
      <c r="G12" s="499"/>
      <c r="H12" s="54"/>
      <c r="I12" s="499"/>
      <c r="J12" s="499"/>
      <c r="K12" s="54"/>
      <c r="L12" s="54"/>
      <c r="N12" s="499"/>
      <c r="O12" s="499"/>
      <c r="P12" s="54"/>
      <c r="Q12" s="350"/>
      <c r="R12" s="350"/>
      <c r="S12" s="54"/>
      <c r="T12" s="499"/>
      <c r="U12" s="499"/>
      <c r="V12" s="54"/>
      <c r="W12" s="439"/>
      <c r="X12" s="439"/>
    </row>
    <row r="13" spans="1:24" ht="20.100000000000001" customHeight="1" x14ac:dyDescent="0.2">
      <c r="A13" s="1"/>
      <c r="B13" s="91"/>
      <c r="C13" s="499"/>
      <c r="D13" s="499"/>
      <c r="E13" s="54"/>
      <c r="F13" s="499"/>
      <c r="G13" s="499"/>
      <c r="H13" s="54"/>
      <c r="I13" s="499"/>
      <c r="J13" s="499"/>
      <c r="K13" s="54"/>
      <c r="L13" s="54"/>
      <c r="N13" s="499"/>
      <c r="O13" s="499"/>
      <c r="P13" s="54"/>
      <c r="Q13" s="350"/>
      <c r="R13" s="350"/>
      <c r="S13" s="54"/>
      <c r="T13" s="499"/>
      <c r="U13" s="499"/>
      <c r="V13" s="54"/>
      <c r="W13" s="439"/>
      <c r="X13" s="439"/>
    </row>
    <row r="14" spans="1:24" ht="20.100000000000001" customHeight="1" x14ac:dyDescent="0.2">
      <c r="A14" s="1"/>
      <c r="B14" s="91"/>
      <c r="C14" s="499"/>
      <c r="D14" s="499"/>
      <c r="E14" s="54"/>
      <c r="F14" s="499"/>
      <c r="G14" s="499"/>
      <c r="H14" s="54"/>
      <c r="I14" s="499"/>
      <c r="J14" s="499"/>
      <c r="K14" s="54"/>
      <c r="L14" s="54"/>
      <c r="N14" s="499"/>
      <c r="O14" s="499"/>
      <c r="P14" s="54"/>
      <c r="Q14" s="350"/>
      <c r="R14" s="350"/>
      <c r="S14" s="54"/>
      <c r="T14" s="499"/>
      <c r="U14" s="499"/>
      <c r="V14" s="54"/>
      <c r="W14" s="439"/>
      <c r="X14" s="439"/>
    </row>
    <row r="15" spans="1:24" ht="20.100000000000001" customHeight="1" x14ac:dyDescent="0.2">
      <c r="A15" s="1"/>
      <c r="B15" s="91"/>
      <c r="C15" s="499"/>
      <c r="D15" s="499"/>
      <c r="E15" s="54"/>
      <c r="F15" s="499"/>
      <c r="G15" s="499"/>
      <c r="H15" s="54"/>
      <c r="I15" s="499"/>
      <c r="J15" s="499"/>
      <c r="K15" s="54"/>
      <c r="L15" s="54"/>
      <c r="N15" s="499"/>
      <c r="O15" s="499"/>
      <c r="P15" s="54"/>
      <c r="Q15" s="350"/>
      <c r="R15" s="350"/>
      <c r="S15" s="54"/>
      <c r="T15" s="499"/>
      <c r="U15" s="499"/>
      <c r="V15" s="54"/>
      <c r="W15" s="439"/>
      <c r="X15" s="439"/>
    </row>
    <row r="16" spans="1:24" ht="20.100000000000001" customHeight="1" x14ac:dyDescent="0.2">
      <c r="A16" s="1"/>
      <c r="B16" s="91"/>
      <c r="C16" s="499"/>
      <c r="D16" s="499"/>
      <c r="E16" s="54"/>
      <c r="F16" s="499"/>
      <c r="G16" s="499"/>
      <c r="H16" s="54"/>
      <c r="I16" s="499"/>
      <c r="J16" s="499"/>
      <c r="K16" s="54"/>
      <c r="L16" s="54"/>
      <c r="N16" s="499"/>
      <c r="O16" s="499"/>
      <c r="P16" s="54"/>
      <c r="Q16" s="350"/>
      <c r="R16" s="350"/>
      <c r="S16" s="54"/>
      <c r="T16" s="499"/>
      <c r="U16" s="499"/>
      <c r="V16" s="54"/>
      <c r="W16" s="439"/>
      <c r="X16" s="439"/>
    </row>
    <row r="17" spans="1:24" ht="20.100000000000001" customHeight="1" x14ac:dyDescent="0.2">
      <c r="A17" s="1"/>
      <c r="B17" s="91"/>
      <c r="C17" s="499"/>
      <c r="D17" s="499"/>
      <c r="E17" s="54"/>
      <c r="F17" s="499"/>
      <c r="G17" s="499"/>
      <c r="H17" s="54"/>
      <c r="I17" s="499"/>
      <c r="J17" s="499"/>
      <c r="K17" s="54"/>
      <c r="L17" s="54"/>
      <c r="N17" s="499"/>
      <c r="O17" s="499"/>
      <c r="P17" s="54"/>
      <c r="Q17" s="350"/>
      <c r="R17" s="350"/>
      <c r="S17" s="54"/>
      <c r="T17" s="499"/>
      <c r="U17" s="499"/>
      <c r="V17" s="54"/>
      <c r="W17" s="439"/>
      <c r="X17" s="439"/>
    </row>
    <row r="18" spans="1:24" ht="20.100000000000001" customHeight="1" x14ac:dyDescent="0.2">
      <c r="A18" s="1"/>
      <c r="B18" s="91"/>
      <c r="C18" s="499"/>
      <c r="D18" s="499"/>
      <c r="E18" s="54"/>
      <c r="F18" s="499"/>
      <c r="G18" s="499"/>
      <c r="H18" s="54"/>
      <c r="I18" s="499"/>
      <c r="J18" s="499"/>
      <c r="K18" s="54"/>
      <c r="L18" s="54"/>
      <c r="N18" s="499"/>
      <c r="O18" s="499"/>
      <c r="P18" s="54"/>
      <c r="Q18" s="350"/>
      <c r="R18" s="350"/>
      <c r="S18" s="54"/>
      <c r="T18" s="499"/>
      <c r="U18" s="499"/>
      <c r="V18" s="54"/>
      <c r="W18" s="439"/>
      <c r="X18" s="439"/>
    </row>
    <row r="19" spans="1:24" ht="20.100000000000001" customHeight="1" x14ac:dyDescent="0.2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506" t="s">
        <v>32</v>
      </c>
      <c r="U19" s="506"/>
      <c r="V19" s="506"/>
      <c r="W19" s="506"/>
      <c r="X19" s="95" t="s">
        <v>69</v>
      </c>
    </row>
    <row r="20" spans="1:24" ht="20.100000000000001" customHeight="1" x14ac:dyDescent="0.2">
      <c r="A20" s="341"/>
      <c r="B20" s="341" t="s">
        <v>39</v>
      </c>
      <c r="C20" s="507">
        <v>0.39583333333333331</v>
      </c>
      <c r="D20" s="507"/>
      <c r="E20" s="344" t="str">
        <f>F9</f>
        <v>ＦＣ黒羽</v>
      </c>
      <c r="F20" s="344"/>
      <c r="G20" s="344"/>
      <c r="H20" s="344"/>
      <c r="I20" s="503">
        <f>K20+K21</f>
        <v>0</v>
      </c>
      <c r="J20" s="504" t="s">
        <v>31</v>
      </c>
      <c r="K20" s="12">
        <v>0</v>
      </c>
      <c r="L20" s="32" t="s">
        <v>29</v>
      </c>
      <c r="M20" s="12">
        <v>0</v>
      </c>
      <c r="N20" s="504" t="s">
        <v>30</v>
      </c>
      <c r="O20" s="503">
        <f>M20+M21</f>
        <v>0</v>
      </c>
      <c r="P20" s="344" t="str">
        <f>I9</f>
        <v>御厨フットボールクラブ</v>
      </c>
      <c r="Q20" s="344"/>
      <c r="R20" s="344"/>
      <c r="S20" s="344"/>
      <c r="T20" s="505" t="s">
        <v>73</v>
      </c>
      <c r="U20" s="506"/>
      <c r="V20" s="506"/>
      <c r="W20" s="506"/>
      <c r="X20" s="495">
        <v>6</v>
      </c>
    </row>
    <row r="21" spans="1:24" ht="20.100000000000001" customHeight="1" x14ac:dyDescent="0.2">
      <c r="A21" s="341"/>
      <c r="B21" s="341"/>
      <c r="C21" s="507"/>
      <c r="D21" s="507"/>
      <c r="E21" s="344"/>
      <c r="F21" s="344"/>
      <c r="G21" s="344"/>
      <c r="H21" s="344"/>
      <c r="I21" s="503"/>
      <c r="J21" s="504"/>
      <c r="K21" s="12">
        <v>0</v>
      </c>
      <c r="L21" s="32" t="s">
        <v>29</v>
      </c>
      <c r="M21" s="12">
        <v>0</v>
      </c>
      <c r="N21" s="504"/>
      <c r="O21" s="503"/>
      <c r="P21" s="344"/>
      <c r="Q21" s="344"/>
      <c r="R21" s="344"/>
      <c r="S21" s="344"/>
      <c r="T21" s="506"/>
      <c r="U21" s="506"/>
      <c r="V21" s="506"/>
      <c r="W21" s="506"/>
      <c r="X21" s="495"/>
    </row>
    <row r="22" spans="1:24" ht="20.100000000000001" customHeight="1" x14ac:dyDescent="0.2">
      <c r="A22" s="1"/>
      <c r="B22" s="31"/>
      <c r="C22" s="31"/>
      <c r="D22" s="31"/>
      <c r="E22" s="30"/>
      <c r="F22" s="30"/>
      <c r="G22" s="30"/>
      <c r="H22" s="30"/>
      <c r="I22" s="50"/>
      <c r="J22" s="51"/>
      <c r="K22" s="50"/>
      <c r="L22" s="52"/>
      <c r="M22" s="50"/>
      <c r="N22" s="51"/>
      <c r="O22" s="50"/>
      <c r="P22" s="30"/>
      <c r="Q22" s="30"/>
      <c r="R22" s="30"/>
      <c r="S22" s="30"/>
      <c r="T22" s="95"/>
      <c r="U22" s="95"/>
      <c r="V22" s="95"/>
      <c r="W22" s="95"/>
      <c r="X22" s="44"/>
    </row>
    <row r="23" spans="1:24" ht="20.100000000000001" customHeight="1" x14ac:dyDescent="0.2">
      <c r="A23" s="341"/>
      <c r="B23" s="341" t="s">
        <v>5</v>
      </c>
      <c r="C23" s="507">
        <v>0.43055555555555558</v>
      </c>
      <c r="D23" s="507"/>
      <c r="E23" s="344" t="str">
        <f>N9</f>
        <v>ＦＣ　ＳＨＵＪＡＫＵ</v>
      </c>
      <c r="F23" s="344"/>
      <c r="G23" s="344"/>
      <c r="H23" s="344"/>
      <c r="I23" s="503">
        <f>K23+K24</f>
        <v>0</v>
      </c>
      <c r="J23" s="504" t="s">
        <v>31</v>
      </c>
      <c r="K23" s="12">
        <v>0</v>
      </c>
      <c r="L23" s="32" t="s">
        <v>29</v>
      </c>
      <c r="M23" s="12">
        <v>0</v>
      </c>
      <c r="N23" s="504" t="s">
        <v>30</v>
      </c>
      <c r="O23" s="503">
        <f>M23+M24</f>
        <v>0</v>
      </c>
      <c r="P23" s="550" t="str">
        <f>Q9</f>
        <v>Ｊ－ＳＰＯＲＴＳＦＯＯＴＢＡＬＬＣＬＵＢ</v>
      </c>
      <c r="Q23" s="550"/>
      <c r="R23" s="550"/>
      <c r="S23" s="550"/>
      <c r="T23" s="505" t="s">
        <v>74</v>
      </c>
      <c r="U23" s="506"/>
      <c r="V23" s="506"/>
      <c r="W23" s="506"/>
      <c r="X23" s="495">
        <v>2</v>
      </c>
    </row>
    <row r="24" spans="1:24" ht="20.100000000000001" customHeight="1" x14ac:dyDescent="0.2">
      <c r="A24" s="341"/>
      <c r="B24" s="341"/>
      <c r="C24" s="507"/>
      <c r="D24" s="507"/>
      <c r="E24" s="344"/>
      <c r="F24" s="344"/>
      <c r="G24" s="344"/>
      <c r="H24" s="344"/>
      <c r="I24" s="503"/>
      <c r="J24" s="504"/>
      <c r="K24" s="12">
        <v>0</v>
      </c>
      <c r="L24" s="32" t="s">
        <v>29</v>
      </c>
      <c r="M24" s="12">
        <v>0</v>
      </c>
      <c r="N24" s="504"/>
      <c r="O24" s="503"/>
      <c r="P24" s="550"/>
      <c r="Q24" s="550"/>
      <c r="R24" s="550"/>
      <c r="S24" s="550"/>
      <c r="T24" s="506"/>
      <c r="U24" s="506"/>
      <c r="V24" s="506"/>
      <c r="W24" s="506"/>
      <c r="X24" s="495"/>
    </row>
    <row r="25" spans="1:24" ht="20.100000000000001" customHeight="1" x14ac:dyDescent="0.2">
      <c r="A25" s="1"/>
      <c r="B25" s="31"/>
      <c r="C25" s="31"/>
      <c r="D25" s="31"/>
      <c r="E25" s="30"/>
      <c r="F25" s="30"/>
      <c r="G25" s="30"/>
      <c r="H25" s="30"/>
      <c r="I25" s="50"/>
      <c r="J25" s="51"/>
      <c r="K25" s="50"/>
      <c r="L25" s="52"/>
      <c r="M25" s="50"/>
      <c r="N25" s="51"/>
      <c r="O25" s="50"/>
      <c r="P25" s="30"/>
      <c r="Q25" s="30"/>
      <c r="R25" s="30"/>
      <c r="S25" s="30"/>
      <c r="T25" s="95"/>
      <c r="U25" s="95"/>
      <c r="V25" s="95"/>
      <c r="W25" s="95"/>
      <c r="X25" s="44"/>
    </row>
    <row r="26" spans="1:24" ht="20.100000000000001" customHeight="1" x14ac:dyDescent="0.2">
      <c r="A26" s="341"/>
      <c r="B26" s="341" t="s">
        <v>6</v>
      </c>
      <c r="C26" s="507">
        <v>0.46527777777777773</v>
      </c>
      <c r="D26" s="507"/>
      <c r="E26" s="548" t="str">
        <f>T9</f>
        <v>大田原城山サッカークラブ</v>
      </c>
      <c r="F26" s="548"/>
      <c r="G26" s="548"/>
      <c r="H26" s="548"/>
      <c r="I26" s="503">
        <f>K26+K27</f>
        <v>0</v>
      </c>
      <c r="J26" s="504" t="s">
        <v>31</v>
      </c>
      <c r="K26" s="12">
        <v>0</v>
      </c>
      <c r="L26" s="32" t="s">
        <v>29</v>
      </c>
      <c r="M26" s="12">
        <v>0</v>
      </c>
      <c r="N26" s="504" t="s">
        <v>30</v>
      </c>
      <c r="O26" s="503">
        <f>M26+M27</f>
        <v>0</v>
      </c>
      <c r="P26" s="549" t="str">
        <f>W9</f>
        <v>真岡西サッカークラブブリッツ</v>
      </c>
      <c r="Q26" s="549"/>
      <c r="R26" s="549"/>
      <c r="S26" s="549"/>
      <c r="T26" s="505" t="s">
        <v>75</v>
      </c>
      <c r="U26" s="505"/>
      <c r="V26" s="505"/>
      <c r="W26" s="505"/>
      <c r="X26" s="495">
        <v>4</v>
      </c>
    </row>
    <row r="27" spans="1:24" ht="20.100000000000001" customHeight="1" x14ac:dyDescent="0.2">
      <c r="A27" s="341"/>
      <c r="B27" s="341"/>
      <c r="C27" s="507"/>
      <c r="D27" s="507"/>
      <c r="E27" s="548"/>
      <c r="F27" s="548"/>
      <c r="G27" s="548"/>
      <c r="H27" s="548"/>
      <c r="I27" s="503"/>
      <c r="J27" s="504"/>
      <c r="K27" s="12">
        <v>0</v>
      </c>
      <c r="L27" s="32" t="s">
        <v>29</v>
      </c>
      <c r="M27" s="12">
        <v>0</v>
      </c>
      <c r="N27" s="504"/>
      <c r="O27" s="503"/>
      <c r="P27" s="549"/>
      <c r="Q27" s="549"/>
      <c r="R27" s="549"/>
      <c r="S27" s="549"/>
      <c r="T27" s="505"/>
      <c r="U27" s="505"/>
      <c r="V27" s="505"/>
      <c r="W27" s="505"/>
      <c r="X27" s="495"/>
    </row>
    <row r="28" spans="1:24" ht="20.100000000000001" customHeight="1" x14ac:dyDescent="0.2">
      <c r="A28" s="1"/>
      <c r="B28" s="31"/>
      <c r="C28" s="31"/>
      <c r="D28" s="31"/>
      <c r="E28" s="30"/>
      <c r="F28" s="30"/>
      <c r="G28" s="30"/>
      <c r="H28" s="30"/>
      <c r="I28" s="50"/>
      <c r="J28" s="51"/>
      <c r="K28" s="50"/>
      <c r="L28" s="52"/>
      <c r="M28" s="50"/>
      <c r="N28" s="51"/>
      <c r="O28" s="50"/>
      <c r="P28" s="30"/>
      <c r="Q28" s="30"/>
      <c r="R28" s="30"/>
      <c r="S28" s="30"/>
      <c r="T28" s="95"/>
      <c r="U28" s="95"/>
      <c r="V28" s="95"/>
      <c r="W28" s="95"/>
      <c r="X28" s="44"/>
    </row>
    <row r="29" spans="1:24" ht="20.100000000000001" customHeight="1" x14ac:dyDescent="0.2">
      <c r="A29" s="341"/>
      <c r="B29" s="341" t="s">
        <v>7</v>
      </c>
      <c r="C29" s="507">
        <v>0.5</v>
      </c>
      <c r="D29" s="507"/>
      <c r="E29" s="344" t="str">
        <f>C9</f>
        <v>ＴＥＡＭ　リフレＳＣ</v>
      </c>
      <c r="F29" s="344"/>
      <c r="G29" s="344"/>
      <c r="H29" s="344"/>
      <c r="I29" s="503">
        <f>K29+K30</f>
        <v>0</v>
      </c>
      <c r="J29" s="504" t="s">
        <v>31</v>
      </c>
      <c r="K29" s="12">
        <v>0</v>
      </c>
      <c r="L29" s="32" t="s">
        <v>29</v>
      </c>
      <c r="M29" s="12">
        <v>0</v>
      </c>
      <c r="N29" s="504" t="s">
        <v>30</v>
      </c>
      <c r="O29" s="503">
        <f>M29+M30</f>
        <v>0</v>
      </c>
      <c r="P29" s="344" t="s">
        <v>78</v>
      </c>
      <c r="Q29" s="344"/>
      <c r="R29" s="344"/>
      <c r="S29" s="344"/>
      <c r="T29" s="505" t="s">
        <v>76</v>
      </c>
      <c r="U29" s="505"/>
      <c r="V29" s="505"/>
      <c r="W29" s="505"/>
      <c r="X29" s="495">
        <v>5</v>
      </c>
    </row>
    <row r="30" spans="1:24" ht="20.100000000000001" customHeight="1" x14ac:dyDescent="0.2">
      <c r="A30" s="341"/>
      <c r="B30" s="341"/>
      <c r="C30" s="507"/>
      <c r="D30" s="507"/>
      <c r="E30" s="344"/>
      <c r="F30" s="344"/>
      <c r="G30" s="344"/>
      <c r="H30" s="344"/>
      <c r="I30" s="503"/>
      <c r="J30" s="504"/>
      <c r="K30" s="12">
        <v>0</v>
      </c>
      <c r="L30" s="32" t="s">
        <v>29</v>
      </c>
      <c r="M30" s="12">
        <v>0</v>
      </c>
      <c r="N30" s="504"/>
      <c r="O30" s="503"/>
      <c r="P30" s="344"/>
      <c r="Q30" s="344"/>
      <c r="R30" s="344"/>
      <c r="S30" s="344"/>
      <c r="T30" s="505"/>
      <c r="U30" s="505"/>
      <c r="V30" s="505"/>
      <c r="W30" s="505"/>
      <c r="X30" s="495"/>
    </row>
    <row r="31" spans="1:24" ht="20.100000000000001" customHeight="1" x14ac:dyDescent="0.2">
      <c r="A31" s="1"/>
      <c r="B31" s="1"/>
      <c r="C31" s="31"/>
      <c r="D31" s="31"/>
      <c r="E31" s="31"/>
      <c r="F31" s="31"/>
      <c r="G31" s="31"/>
      <c r="H31" s="31"/>
      <c r="I31" s="49"/>
      <c r="J31" s="1"/>
      <c r="K31" s="49"/>
      <c r="L31" s="1"/>
      <c r="M31" s="49"/>
      <c r="N31" s="1"/>
      <c r="O31" s="49"/>
      <c r="P31" s="31"/>
      <c r="Q31" s="31"/>
      <c r="R31" s="31"/>
      <c r="S31" s="31"/>
      <c r="T31" s="95"/>
      <c r="U31" s="95"/>
      <c r="V31" s="95"/>
      <c r="W31" s="95"/>
      <c r="X31" s="44"/>
    </row>
    <row r="32" spans="1:24" ht="20.100000000000001" customHeight="1" x14ac:dyDescent="0.2">
      <c r="A32" s="341"/>
      <c r="B32" s="341" t="s">
        <v>8</v>
      </c>
      <c r="C32" s="507">
        <v>0.53472222222222221</v>
      </c>
      <c r="D32" s="507"/>
      <c r="E32" s="341" t="s">
        <v>49</v>
      </c>
      <c r="F32" s="341"/>
      <c r="G32" s="341"/>
      <c r="H32" s="341"/>
      <c r="I32" s="503">
        <f>K32+K33</f>
        <v>0</v>
      </c>
      <c r="J32" s="504" t="s">
        <v>31</v>
      </c>
      <c r="K32" s="12">
        <v>0</v>
      </c>
      <c r="L32" s="32" t="s">
        <v>29</v>
      </c>
      <c r="M32" s="12">
        <v>0</v>
      </c>
      <c r="N32" s="504" t="s">
        <v>30</v>
      </c>
      <c r="O32" s="503">
        <f>M32+M33</f>
        <v>0</v>
      </c>
      <c r="P32" s="341" t="s">
        <v>79</v>
      </c>
      <c r="Q32" s="341"/>
      <c r="R32" s="341"/>
      <c r="S32" s="341"/>
      <c r="T32" s="505" t="s">
        <v>77</v>
      </c>
      <c r="U32" s="505"/>
      <c r="V32" s="505"/>
      <c r="W32" s="505"/>
      <c r="X32" s="495">
        <v>1</v>
      </c>
    </row>
    <row r="33" spans="1:24" ht="20.100000000000001" customHeight="1" x14ac:dyDescent="0.2">
      <c r="A33" s="341"/>
      <c r="B33" s="341"/>
      <c r="C33" s="507"/>
      <c r="D33" s="507"/>
      <c r="E33" s="341"/>
      <c r="F33" s="341"/>
      <c r="G33" s="341"/>
      <c r="H33" s="341"/>
      <c r="I33" s="503"/>
      <c r="J33" s="504"/>
      <c r="K33" s="12">
        <v>0</v>
      </c>
      <c r="L33" s="32" t="s">
        <v>29</v>
      </c>
      <c r="M33" s="12">
        <v>0</v>
      </c>
      <c r="N33" s="504"/>
      <c r="O33" s="503"/>
      <c r="P33" s="341"/>
      <c r="Q33" s="341"/>
      <c r="R33" s="341"/>
      <c r="S33" s="341"/>
      <c r="T33" s="505"/>
      <c r="U33" s="505"/>
      <c r="V33" s="505"/>
      <c r="W33" s="505"/>
      <c r="X33" s="495"/>
    </row>
    <row r="34" spans="1:24" ht="20.100000000000001" customHeight="1" x14ac:dyDescent="0.2">
      <c r="A34" s="31"/>
      <c r="B34" s="31"/>
      <c r="C34" s="92"/>
      <c r="D34" s="92"/>
      <c r="E34" s="31"/>
      <c r="F34" s="31"/>
      <c r="G34" s="31"/>
      <c r="H34" s="31"/>
      <c r="I34" s="12"/>
      <c r="J34" s="60"/>
      <c r="K34" s="12"/>
      <c r="L34" s="32"/>
      <c r="M34" s="12"/>
      <c r="N34" s="60"/>
      <c r="O34" s="12"/>
      <c r="P34" s="31"/>
      <c r="Q34" s="31"/>
      <c r="R34" s="31"/>
      <c r="S34" s="31"/>
      <c r="T34" s="44"/>
      <c r="U34" s="44"/>
      <c r="V34" s="44"/>
      <c r="W34" s="44"/>
      <c r="X34" s="35"/>
    </row>
    <row r="35" spans="1:24" ht="24.6" customHeight="1" x14ac:dyDescent="0.2">
      <c r="A35" s="61" t="s">
        <v>55</v>
      </c>
      <c r="B35" s="61"/>
      <c r="C35" s="61"/>
      <c r="D35" s="61"/>
      <c r="E35" s="61"/>
      <c r="F35" s="61"/>
      <c r="H35" s="61"/>
      <c r="I35" s="61"/>
      <c r="K35" s="87"/>
      <c r="L35" s="87"/>
      <c r="O35" s="353" t="s">
        <v>71</v>
      </c>
      <c r="P35" s="353"/>
      <c r="Q35" s="353"/>
      <c r="R35" s="354" t="str">
        <f>U12選手権組合せ!H39</f>
        <v>真岡市総合運動公園運動広場B</v>
      </c>
      <c r="S35" s="354"/>
      <c r="T35" s="354"/>
      <c r="U35" s="354"/>
      <c r="V35" s="354"/>
      <c r="W35" s="354"/>
      <c r="X35" s="354"/>
    </row>
    <row r="36" spans="1:24" ht="20.100000000000001" customHeight="1" x14ac:dyDescent="0.2">
      <c r="F36" s="361">
        <f>U12選手権組合せ!G9</f>
        <v>44238</v>
      </c>
      <c r="G36" s="361"/>
      <c r="H36" s="361"/>
    </row>
    <row r="37" spans="1:24" ht="20.100000000000001" customHeight="1" x14ac:dyDescent="0.2">
      <c r="F37" s="2"/>
      <c r="G37" s="2"/>
      <c r="K37" s="496" t="s">
        <v>72</v>
      </c>
      <c r="L37" s="497"/>
      <c r="M37" s="498"/>
      <c r="N37" s="62"/>
      <c r="O37" s="62"/>
      <c r="R37" s="2"/>
      <c r="S37" s="2"/>
      <c r="T37" s="2"/>
    </row>
    <row r="38" spans="1:24" ht="20.100000000000001" customHeight="1" x14ac:dyDescent="0.2">
      <c r="A38" s="1"/>
      <c r="B38" s="1"/>
      <c r="C38" s="1"/>
      <c r="D38" s="500" t="s">
        <v>6</v>
      </c>
      <c r="E38" s="501"/>
      <c r="F38" s="501"/>
      <c r="G38" s="502"/>
      <c r="H38" s="56"/>
      <c r="I38" s="1"/>
      <c r="J38" s="1"/>
      <c r="M38" s="1"/>
      <c r="N38" s="1"/>
      <c r="O38" s="1"/>
      <c r="P38" s="55"/>
      <c r="Q38" s="500" t="s">
        <v>7</v>
      </c>
      <c r="R38" s="501"/>
      <c r="S38" s="501"/>
      <c r="T38" s="502"/>
      <c r="U38" s="56"/>
      <c r="W38" s="1"/>
      <c r="X38" s="1"/>
    </row>
    <row r="39" spans="1:24" ht="20.100000000000001" customHeight="1" x14ac:dyDescent="0.2">
      <c r="A39" s="1"/>
      <c r="B39" s="1"/>
      <c r="C39" s="1"/>
      <c r="D39" s="56"/>
      <c r="E39" s="1"/>
      <c r="F39" s="1"/>
      <c r="G39" s="59"/>
      <c r="H39" s="58"/>
      <c r="I39" s="58"/>
      <c r="J39" s="1"/>
      <c r="M39" s="1"/>
      <c r="N39" s="1"/>
      <c r="O39" s="1"/>
      <c r="P39" s="59"/>
      <c r="Q39" s="56"/>
      <c r="R39" s="1"/>
      <c r="S39" s="1"/>
      <c r="T39" s="55"/>
      <c r="U39" s="1"/>
      <c r="W39" s="1"/>
      <c r="X39" s="1"/>
    </row>
    <row r="40" spans="1:24" ht="20.100000000000001" customHeight="1" x14ac:dyDescent="0.2">
      <c r="A40" s="1"/>
      <c r="B40" s="1"/>
      <c r="C40" s="1"/>
      <c r="D40" s="57"/>
      <c r="E40" s="1"/>
      <c r="F40" s="1"/>
      <c r="G40" s="500" t="s">
        <v>4</v>
      </c>
      <c r="H40" s="501"/>
      <c r="I40" s="502"/>
      <c r="J40" s="56"/>
      <c r="M40" s="1"/>
      <c r="N40" s="55"/>
      <c r="O40" s="500" t="s">
        <v>5</v>
      </c>
      <c r="P40" s="501"/>
      <c r="Q40" s="502"/>
      <c r="R40" s="57"/>
      <c r="S40" s="1"/>
      <c r="T40" s="55"/>
      <c r="U40" s="1"/>
      <c r="W40" s="1"/>
      <c r="X40" s="1"/>
    </row>
    <row r="41" spans="1:24" ht="20.100000000000001" customHeight="1" x14ac:dyDescent="0.2">
      <c r="A41" s="1"/>
      <c r="B41" s="1"/>
      <c r="C41" s="1"/>
      <c r="D41" s="56"/>
      <c r="E41" s="1"/>
      <c r="F41" s="55"/>
      <c r="G41" s="1"/>
      <c r="H41" s="1"/>
      <c r="I41" s="1"/>
      <c r="J41" s="56"/>
      <c r="M41" s="1"/>
      <c r="N41" s="55"/>
      <c r="O41" s="1"/>
      <c r="P41" s="1"/>
      <c r="Q41" s="1"/>
      <c r="R41" s="56"/>
      <c r="S41" s="1"/>
      <c r="T41" s="55"/>
      <c r="U41" s="1"/>
      <c r="W41" s="1"/>
      <c r="X41" s="1"/>
    </row>
    <row r="42" spans="1:24" ht="20.100000000000001" customHeight="1" x14ac:dyDescent="0.2">
      <c r="A42" s="1"/>
      <c r="B42" s="1"/>
      <c r="C42" s="341">
        <v>1</v>
      </c>
      <c r="D42" s="341"/>
      <c r="E42" s="1"/>
      <c r="F42" s="341">
        <v>2</v>
      </c>
      <c r="G42" s="341"/>
      <c r="H42" s="1"/>
      <c r="I42" s="341">
        <v>3</v>
      </c>
      <c r="J42" s="341"/>
      <c r="M42" s="1"/>
      <c r="N42" s="341">
        <v>4</v>
      </c>
      <c r="O42" s="341"/>
      <c r="P42" s="1"/>
      <c r="Q42" s="341">
        <v>5</v>
      </c>
      <c r="R42" s="341"/>
      <c r="S42" s="1"/>
      <c r="T42" s="341">
        <v>6</v>
      </c>
      <c r="U42" s="341"/>
      <c r="W42" s="1"/>
      <c r="X42" s="1"/>
    </row>
    <row r="43" spans="1:24" ht="20.100000000000001" customHeight="1" x14ac:dyDescent="0.2">
      <c r="A43" s="1"/>
      <c r="B43" s="91"/>
      <c r="C43" s="499" t="str">
        <f>U12選手権組合せ!J39</f>
        <v>ＦＣ毛野</v>
      </c>
      <c r="D43" s="499"/>
      <c r="E43" s="54"/>
      <c r="F43" s="350" t="str">
        <f>U12選手権組合せ!J43</f>
        <v>ヴェルフェ矢板Ｕ－１２・ｂｌａｎｃ</v>
      </c>
      <c r="G43" s="350"/>
      <c r="H43" s="54"/>
      <c r="I43" s="499" t="str">
        <f>U12選手権組合せ!J47</f>
        <v>三重・山前ＦＣ</v>
      </c>
      <c r="J43" s="499"/>
      <c r="M43" s="54"/>
      <c r="N43" s="499" t="str">
        <f>U12選手権組合せ!J51</f>
        <v>間東ＦＣミラクルズ</v>
      </c>
      <c r="O43" s="499"/>
      <c r="P43" s="54"/>
      <c r="Q43" s="439" t="str">
        <f>U12選手権組合せ!J55</f>
        <v>那須野ヶ原ＦＣボンジボーラ</v>
      </c>
      <c r="R43" s="439"/>
      <c r="S43" s="54"/>
      <c r="T43" s="499" t="str">
        <f>U12選手権組合せ!J59</f>
        <v>稲村フットボールクラブ</v>
      </c>
      <c r="U43" s="499"/>
      <c r="W43" s="54"/>
      <c r="X43" s="91"/>
    </row>
    <row r="44" spans="1:24" ht="20.100000000000001" customHeight="1" x14ac:dyDescent="0.2">
      <c r="A44" s="1"/>
      <c r="B44" s="91"/>
      <c r="C44" s="499"/>
      <c r="D44" s="499"/>
      <c r="E44" s="54"/>
      <c r="F44" s="350"/>
      <c r="G44" s="350"/>
      <c r="H44" s="54"/>
      <c r="I44" s="499"/>
      <c r="J44" s="499"/>
      <c r="M44" s="54"/>
      <c r="N44" s="499"/>
      <c r="O44" s="499"/>
      <c r="P44" s="54"/>
      <c r="Q44" s="439"/>
      <c r="R44" s="439"/>
      <c r="S44" s="54"/>
      <c r="T44" s="499"/>
      <c r="U44" s="499"/>
      <c r="W44" s="54"/>
      <c r="X44" s="91"/>
    </row>
    <row r="45" spans="1:24" ht="20.100000000000001" customHeight="1" x14ac:dyDescent="0.2">
      <c r="A45" s="1"/>
      <c r="B45" s="91"/>
      <c r="C45" s="499"/>
      <c r="D45" s="499"/>
      <c r="E45" s="54"/>
      <c r="F45" s="350"/>
      <c r="G45" s="350"/>
      <c r="H45" s="54"/>
      <c r="I45" s="499"/>
      <c r="J45" s="499"/>
      <c r="M45" s="54"/>
      <c r="N45" s="499"/>
      <c r="O45" s="499"/>
      <c r="P45" s="54"/>
      <c r="Q45" s="439"/>
      <c r="R45" s="439"/>
      <c r="S45" s="54"/>
      <c r="T45" s="499"/>
      <c r="U45" s="499"/>
      <c r="W45" s="54"/>
      <c r="X45" s="91"/>
    </row>
    <row r="46" spans="1:24" ht="20.100000000000001" customHeight="1" x14ac:dyDescent="0.2">
      <c r="A46" s="1"/>
      <c r="B46" s="91"/>
      <c r="C46" s="499"/>
      <c r="D46" s="499"/>
      <c r="E46" s="54"/>
      <c r="F46" s="350"/>
      <c r="G46" s="350"/>
      <c r="H46" s="54"/>
      <c r="I46" s="499"/>
      <c r="J46" s="499"/>
      <c r="M46" s="54"/>
      <c r="N46" s="499"/>
      <c r="O46" s="499"/>
      <c r="P46" s="54"/>
      <c r="Q46" s="439"/>
      <c r="R46" s="439"/>
      <c r="S46" s="54"/>
      <c r="T46" s="499"/>
      <c r="U46" s="499"/>
      <c r="W46" s="54"/>
      <c r="X46" s="91"/>
    </row>
    <row r="47" spans="1:24" ht="20.100000000000001" customHeight="1" x14ac:dyDescent="0.2">
      <c r="A47" s="1"/>
      <c r="B47" s="91"/>
      <c r="C47" s="499"/>
      <c r="D47" s="499"/>
      <c r="E47" s="54"/>
      <c r="F47" s="350"/>
      <c r="G47" s="350"/>
      <c r="H47" s="54"/>
      <c r="I47" s="499"/>
      <c r="J47" s="499"/>
      <c r="M47" s="54"/>
      <c r="N47" s="499"/>
      <c r="O47" s="499"/>
      <c r="P47" s="54"/>
      <c r="Q47" s="439"/>
      <c r="R47" s="439"/>
      <c r="S47" s="54"/>
      <c r="T47" s="499"/>
      <c r="U47" s="499"/>
      <c r="W47" s="54"/>
      <c r="X47" s="91"/>
    </row>
    <row r="48" spans="1:24" ht="20.100000000000001" customHeight="1" x14ac:dyDescent="0.2">
      <c r="A48" s="1"/>
      <c r="B48" s="91"/>
      <c r="C48" s="499"/>
      <c r="D48" s="499"/>
      <c r="E48" s="54"/>
      <c r="F48" s="350"/>
      <c r="G48" s="350"/>
      <c r="H48" s="54"/>
      <c r="I48" s="499"/>
      <c r="J48" s="499"/>
      <c r="M48" s="54"/>
      <c r="N48" s="499"/>
      <c r="O48" s="499"/>
      <c r="P48" s="54"/>
      <c r="Q48" s="439"/>
      <c r="R48" s="439"/>
      <c r="S48" s="54"/>
      <c r="T48" s="499"/>
      <c r="U48" s="499"/>
      <c r="W48" s="54"/>
      <c r="X48" s="91"/>
    </row>
    <row r="49" spans="1:24" ht="20.100000000000001" customHeight="1" x14ac:dyDescent="0.2">
      <c r="A49" s="1"/>
      <c r="B49" s="91"/>
      <c r="C49" s="499"/>
      <c r="D49" s="499"/>
      <c r="E49" s="54"/>
      <c r="F49" s="350"/>
      <c r="G49" s="350"/>
      <c r="H49" s="54"/>
      <c r="I49" s="499"/>
      <c r="J49" s="499"/>
      <c r="M49" s="54"/>
      <c r="N49" s="499"/>
      <c r="O49" s="499"/>
      <c r="P49" s="54"/>
      <c r="Q49" s="439"/>
      <c r="R49" s="439"/>
      <c r="S49" s="54"/>
      <c r="T49" s="499"/>
      <c r="U49" s="499"/>
      <c r="W49" s="54"/>
      <c r="X49" s="91"/>
    </row>
    <row r="50" spans="1:24" ht="20.100000000000001" customHeight="1" x14ac:dyDescent="0.2">
      <c r="A50" s="1"/>
      <c r="B50" s="91"/>
      <c r="C50" s="499"/>
      <c r="D50" s="499"/>
      <c r="E50" s="54"/>
      <c r="F50" s="350"/>
      <c r="G50" s="350"/>
      <c r="H50" s="54"/>
      <c r="I50" s="499"/>
      <c r="J50" s="499"/>
      <c r="M50" s="54"/>
      <c r="N50" s="499"/>
      <c r="O50" s="499"/>
      <c r="P50" s="54"/>
      <c r="Q50" s="439"/>
      <c r="R50" s="439"/>
      <c r="S50" s="54"/>
      <c r="T50" s="499"/>
      <c r="U50" s="499"/>
      <c r="W50" s="54"/>
      <c r="X50" s="91"/>
    </row>
    <row r="51" spans="1:24" ht="20.100000000000001" customHeight="1" x14ac:dyDescent="0.2">
      <c r="A51" s="1"/>
      <c r="B51" s="91"/>
      <c r="C51" s="499"/>
      <c r="D51" s="499"/>
      <c r="E51" s="54"/>
      <c r="F51" s="350"/>
      <c r="G51" s="350"/>
      <c r="H51" s="54"/>
      <c r="I51" s="499"/>
      <c r="J51" s="499"/>
      <c r="M51" s="54"/>
      <c r="N51" s="499"/>
      <c r="O51" s="499"/>
      <c r="P51" s="54"/>
      <c r="Q51" s="439"/>
      <c r="R51" s="439"/>
      <c r="S51" s="54"/>
      <c r="T51" s="499"/>
      <c r="U51" s="499"/>
      <c r="W51" s="54"/>
      <c r="X51" s="91"/>
    </row>
    <row r="52" spans="1:24" ht="20.100000000000001" customHeight="1" x14ac:dyDescent="0.2">
      <c r="A52" s="1"/>
      <c r="B52" s="91"/>
      <c r="C52" s="499"/>
      <c r="D52" s="499"/>
      <c r="E52" s="54"/>
      <c r="F52" s="350"/>
      <c r="G52" s="350"/>
      <c r="H52" s="54"/>
      <c r="I52" s="499"/>
      <c r="J52" s="499"/>
      <c r="M52" s="54"/>
      <c r="N52" s="499"/>
      <c r="O52" s="499"/>
      <c r="P52" s="54"/>
      <c r="Q52" s="439"/>
      <c r="R52" s="439"/>
      <c r="S52" s="54"/>
      <c r="T52" s="499"/>
      <c r="U52" s="499"/>
      <c r="W52" s="54"/>
      <c r="X52" s="91"/>
    </row>
    <row r="53" spans="1:24" ht="20.100000000000001" customHeight="1" x14ac:dyDescent="0.2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506" t="s">
        <v>32</v>
      </c>
      <c r="U53" s="506"/>
      <c r="V53" s="506"/>
      <c r="W53" s="506"/>
      <c r="X53" s="95" t="s">
        <v>69</v>
      </c>
    </row>
    <row r="54" spans="1:24" ht="20.100000000000001" customHeight="1" x14ac:dyDescent="0.2">
      <c r="A54" s="341"/>
      <c r="B54" s="341" t="s">
        <v>4</v>
      </c>
      <c r="C54" s="507">
        <v>0.39583333333333331</v>
      </c>
      <c r="D54" s="507"/>
      <c r="E54" s="548" t="str">
        <f>F43</f>
        <v>ヴェルフェ矢板Ｕ－１２・ｂｌａｎｃ</v>
      </c>
      <c r="F54" s="548"/>
      <c r="G54" s="548"/>
      <c r="H54" s="548"/>
      <c r="I54" s="503">
        <f>K54+K55</f>
        <v>0</v>
      </c>
      <c r="J54" s="504" t="s">
        <v>31</v>
      </c>
      <c r="K54" s="12">
        <v>0</v>
      </c>
      <c r="L54" s="32" t="s">
        <v>29</v>
      </c>
      <c r="M54" s="12">
        <v>0</v>
      </c>
      <c r="N54" s="504" t="s">
        <v>30</v>
      </c>
      <c r="O54" s="503">
        <f>M54+M55</f>
        <v>0</v>
      </c>
      <c r="P54" s="344" t="str">
        <f>I43</f>
        <v>三重・山前ＦＣ</v>
      </c>
      <c r="Q54" s="344"/>
      <c r="R54" s="344"/>
      <c r="S54" s="344"/>
      <c r="T54" s="505" t="s">
        <v>80</v>
      </c>
      <c r="U54" s="506"/>
      <c r="V54" s="506"/>
      <c r="W54" s="506"/>
      <c r="X54" s="495">
        <v>1</v>
      </c>
    </row>
    <row r="55" spans="1:24" ht="20.100000000000001" customHeight="1" x14ac:dyDescent="0.2">
      <c r="A55" s="341"/>
      <c r="B55" s="341"/>
      <c r="C55" s="507"/>
      <c r="D55" s="507"/>
      <c r="E55" s="548"/>
      <c r="F55" s="548"/>
      <c r="G55" s="548"/>
      <c r="H55" s="548"/>
      <c r="I55" s="503"/>
      <c r="J55" s="504"/>
      <c r="K55" s="12">
        <v>0</v>
      </c>
      <c r="L55" s="32" t="s">
        <v>29</v>
      </c>
      <c r="M55" s="12">
        <v>0</v>
      </c>
      <c r="N55" s="504"/>
      <c r="O55" s="503"/>
      <c r="P55" s="344"/>
      <c r="Q55" s="344"/>
      <c r="R55" s="344"/>
      <c r="S55" s="344"/>
      <c r="T55" s="506"/>
      <c r="U55" s="506"/>
      <c r="V55" s="506"/>
      <c r="W55" s="506"/>
      <c r="X55" s="495"/>
    </row>
    <row r="56" spans="1:24" ht="20.100000000000001" customHeight="1" x14ac:dyDescent="0.2">
      <c r="A56" s="1"/>
      <c r="B56" s="31"/>
      <c r="C56" s="31"/>
      <c r="D56" s="31"/>
      <c r="E56" s="30"/>
      <c r="F56" s="30"/>
      <c r="G56" s="30"/>
      <c r="H56" s="30"/>
      <c r="I56" s="50"/>
      <c r="J56" s="51"/>
      <c r="K56" s="50"/>
      <c r="L56" s="52"/>
      <c r="M56" s="50"/>
      <c r="N56" s="51"/>
      <c r="O56" s="50"/>
      <c r="P56" s="30"/>
      <c r="Q56" s="30"/>
      <c r="R56" s="30"/>
      <c r="S56" s="30"/>
      <c r="T56" s="95"/>
      <c r="U56" s="95"/>
      <c r="V56" s="95"/>
      <c r="W56" s="95"/>
      <c r="X56" s="44"/>
    </row>
    <row r="57" spans="1:24" ht="20.100000000000001" customHeight="1" x14ac:dyDescent="0.2">
      <c r="A57" s="341"/>
      <c r="B57" s="341" t="s">
        <v>5</v>
      </c>
      <c r="C57" s="507">
        <v>0.43055555555555558</v>
      </c>
      <c r="D57" s="507"/>
      <c r="E57" s="344" t="str">
        <f>N43</f>
        <v>間東ＦＣミラクルズ</v>
      </c>
      <c r="F57" s="344"/>
      <c r="G57" s="344"/>
      <c r="H57" s="344"/>
      <c r="I57" s="503">
        <f>K57+K58</f>
        <v>0</v>
      </c>
      <c r="J57" s="504" t="s">
        <v>31</v>
      </c>
      <c r="K57" s="12">
        <v>0</v>
      </c>
      <c r="L57" s="32" t="s">
        <v>29</v>
      </c>
      <c r="M57" s="12">
        <v>0</v>
      </c>
      <c r="N57" s="504" t="s">
        <v>30</v>
      </c>
      <c r="O57" s="503">
        <f>M57+M58</f>
        <v>0</v>
      </c>
      <c r="P57" s="549" t="str">
        <f>Q43</f>
        <v>那須野ヶ原ＦＣボンジボーラ</v>
      </c>
      <c r="Q57" s="549"/>
      <c r="R57" s="549"/>
      <c r="S57" s="549"/>
      <c r="T57" s="505" t="s">
        <v>81</v>
      </c>
      <c r="U57" s="506"/>
      <c r="V57" s="506"/>
      <c r="W57" s="506"/>
      <c r="X57" s="495">
        <v>6</v>
      </c>
    </row>
    <row r="58" spans="1:24" ht="20.100000000000001" customHeight="1" x14ac:dyDescent="0.2">
      <c r="A58" s="341"/>
      <c r="B58" s="341"/>
      <c r="C58" s="507"/>
      <c r="D58" s="507"/>
      <c r="E58" s="344"/>
      <c r="F58" s="344"/>
      <c r="G58" s="344"/>
      <c r="H58" s="344"/>
      <c r="I58" s="503"/>
      <c r="J58" s="504"/>
      <c r="K58" s="12">
        <v>0</v>
      </c>
      <c r="L58" s="32" t="s">
        <v>29</v>
      </c>
      <c r="M58" s="12">
        <v>0</v>
      </c>
      <c r="N58" s="504"/>
      <c r="O58" s="503"/>
      <c r="P58" s="549"/>
      <c r="Q58" s="549"/>
      <c r="R58" s="549"/>
      <c r="S58" s="549"/>
      <c r="T58" s="506"/>
      <c r="U58" s="506"/>
      <c r="V58" s="506"/>
      <c r="W58" s="506"/>
      <c r="X58" s="495"/>
    </row>
    <row r="59" spans="1:24" ht="20.100000000000001" customHeight="1" x14ac:dyDescent="0.2">
      <c r="A59" s="1"/>
      <c r="B59" s="31"/>
      <c r="C59" s="31"/>
      <c r="D59" s="31"/>
      <c r="E59" s="30"/>
      <c r="F59" s="30"/>
      <c r="G59" s="30"/>
      <c r="H59" s="30"/>
      <c r="I59" s="50"/>
      <c r="J59" s="51"/>
      <c r="K59" s="50"/>
      <c r="L59" s="52"/>
      <c r="M59" s="50"/>
      <c r="N59" s="51"/>
      <c r="O59" s="50"/>
      <c r="P59" s="30"/>
      <c r="Q59" s="30"/>
      <c r="R59" s="30"/>
      <c r="S59" s="30"/>
      <c r="T59" s="95"/>
      <c r="U59" s="95"/>
      <c r="V59" s="95"/>
      <c r="W59" s="95"/>
      <c r="X59" s="44"/>
    </row>
    <row r="60" spans="1:24" ht="20.100000000000001" customHeight="1" x14ac:dyDescent="0.2">
      <c r="A60" s="341"/>
      <c r="B60" s="341" t="s">
        <v>6</v>
      </c>
      <c r="C60" s="507">
        <v>0.46527777777777773</v>
      </c>
      <c r="D60" s="507"/>
      <c r="E60" s="344" t="str">
        <f>C43</f>
        <v>ＦＣ毛野</v>
      </c>
      <c r="F60" s="344"/>
      <c r="G60" s="344"/>
      <c r="H60" s="344"/>
      <c r="I60" s="503">
        <f>K60+K61</f>
        <v>0</v>
      </c>
      <c r="J60" s="504" t="s">
        <v>31</v>
      </c>
      <c r="K60" s="12">
        <v>0</v>
      </c>
      <c r="L60" s="32" t="s">
        <v>29</v>
      </c>
      <c r="M60" s="12">
        <v>0</v>
      </c>
      <c r="N60" s="504" t="s">
        <v>30</v>
      </c>
      <c r="O60" s="503">
        <f>M60+M61</f>
        <v>0</v>
      </c>
      <c r="P60" s="344" t="s">
        <v>78</v>
      </c>
      <c r="Q60" s="344"/>
      <c r="R60" s="344"/>
      <c r="S60" s="344"/>
      <c r="T60" s="505" t="s">
        <v>82</v>
      </c>
      <c r="U60" s="505"/>
      <c r="V60" s="505"/>
      <c r="W60" s="505"/>
      <c r="X60" s="495" t="s">
        <v>84</v>
      </c>
    </row>
    <row r="61" spans="1:24" ht="20.100000000000001" customHeight="1" x14ac:dyDescent="0.2">
      <c r="A61" s="341"/>
      <c r="B61" s="341"/>
      <c r="C61" s="507"/>
      <c r="D61" s="507"/>
      <c r="E61" s="344"/>
      <c r="F61" s="344"/>
      <c r="G61" s="344"/>
      <c r="H61" s="344"/>
      <c r="I61" s="503"/>
      <c r="J61" s="504"/>
      <c r="K61" s="12">
        <v>0</v>
      </c>
      <c r="L61" s="32" t="s">
        <v>29</v>
      </c>
      <c r="M61" s="12">
        <v>0</v>
      </c>
      <c r="N61" s="504"/>
      <c r="O61" s="503"/>
      <c r="P61" s="344"/>
      <c r="Q61" s="344"/>
      <c r="R61" s="344"/>
      <c r="S61" s="344"/>
      <c r="T61" s="505"/>
      <c r="U61" s="505"/>
      <c r="V61" s="505"/>
      <c r="W61" s="505"/>
      <c r="X61" s="495"/>
    </row>
    <row r="62" spans="1:24" ht="20.100000000000001" customHeight="1" x14ac:dyDescent="0.2">
      <c r="A62" s="1"/>
      <c r="B62" s="31"/>
      <c r="C62" s="31"/>
      <c r="D62" s="31"/>
      <c r="E62" s="30"/>
      <c r="F62" s="30"/>
      <c r="G62" s="30"/>
      <c r="H62" s="30"/>
      <c r="I62" s="50"/>
      <c r="J62" s="51"/>
      <c r="K62" s="50"/>
      <c r="L62" s="52"/>
      <c r="M62" s="50"/>
      <c r="N62" s="51"/>
      <c r="O62" s="50"/>
      <c r="P62" s="30"/>
      <c r="Q62" s="30"/>
      <c r="R62" s="30"/>
      <c r="S62" s="30"/>
      <c r="T62" s="95"/>
      <c r="U62" s="95"/>
      <c r="V62" s="95"/>
      <c r="W62" s="95"/>
      <c r="X62" s="44"/>
    </row>
    <row r="63" spans="1:24" ht="20.100000000000001" customHeight="1" x14ac:dyDescent="0.2">
      <c r="A63" s="341"/>
      <c r="B63" s="341" t="s">
        <v>7</v>
      </c>
      <c r="C63" s="507">
        <v>0.5</v>
      </c>
      <c r="D63" s="507"/>
      <c r="E63" s="344" t="s">
        <v>86</v>
      </c>
      <c r="F63" s="344"/>
      <c r="G63" s="344"/>
      <c r="H63" s="344"/>
      <c r="I63" s="503">
        <f>K63+K64</f>
        <v>0</v>
      </c>
      <c r="J63" s="504" t="s">
        <v>31</v>
      </c>
      <c r="K63" s="12">
        <v>0</v>
      </c>
      <c r="L63" s="32" t="s">
        <v>29</v>
      </c>
      <c r="M63" s="12">
        <v>0</v>
      </c>
      <c r="N63" s="504" t="s">
        <v>30</v>
      </c>
      <c r="O63" s="503">
        <f>M63+M64</f>
        <v>0</v>
      </c>
      <c r="P63" s="547" t="str">
        <f>T43</f>
        <v>稲村フットボールクラブ</v>
      </c>
      <c r="Q63" s="547"/>
      <c r="R63" s="547"/>
      <c r="S63" s="547"/>
      <c r="T63" s="505" t="s">
        <v>83</v>
      </c>
      <c r="U63" s="505"/>
      <c r="V63" s="505"/>
      <c r="W63" s="505"/>
      <c r="X63" s="495" t="s">
        <v>85</v>
      </c>
    </row>
    <row r="64" spans="1:24" ht="20.100000000000001" customHeight="1" x14ac:dyDescent="0.2">
      <c r="A64" s="341"/>
      <c r="B64" s="341"/>
      <c r="C64" s="507"/>
      <c r="D64" s="507"/>
      <c r="E64" s="344"/>
      <c r="F64" s="344"/>
      <c r="G64" s="344"/>
      <c r="H64" s="344"/>
      <c r="I64" s="503"/>
      <c r="J64" s="504"/>
      <c r="K64" s="12">
        <v>0</v>
      </c>
      <c r="L64" s="32" t="s">
        <v>29</v>
      </c>
      <c r="M64" s="12">
        <v>0</v>
      </c>
      <c r="N64" s="504"/>
      <c r="O64" s="503"/>
      <c r="P64" s="547"/>
      <c r="Q64" s="547"/>
      <c r="R64" s="547"/>
      <c r="S64" s="547"/>
      <c r="T64" s="505"/>
      <c r="U64" s="505"/>
      <c r="V64" s="505"/>
      <c r="W64" s="505"/>
      <c r="X64" s="495"/>
    </row>
    <row r="65" spans="3:4" ht="20.100000000000001" customHeight="1" x14ac:dyDescent="0.2">
      <c r="C65" s="47"/>
      <c r="D65" s="47"/>
    </row>
    <row r="66" spans="3:4" ht="20.100000000000001" customHeight="1" x14ac:dyDescent="0.2"/>
    <row r="67" spans="3:4" ht="20.100000000000001" customHeight="1" x14ac:dyDescent="0.2"/>
  </sheetData>
  <mergeCells count="144">
    <mergeCell ref="A20:A21"/>
    <mergeCell ref="P60:S61"/>
    <mergeCell ref="T60:W61"/>
    <mergeCell ref="N60:N61"/>
    <mergeCell ref="A60:A61"/>
    <mergeCell ref="A23:A24"/>
    <mergeCell ref="A32:A33"/>
    <mergeCell ref="O29:O30"/>
    <mergeCell ref="T23:W24"/>
    <mergeCell ref="C26:D27"/>
    <mergeCell ref="E26:H27"/>
    <mergeCell ref="P26:S27"/>
    <mergeCell ref="I29:I30"/>
    <mergeCell ref="C32:D33"/>
    <mergeCell ref="E32:H33"/>
    <mergeCell ref="A54:A55"/>
    <mergeCell ref="E54:H55"/>
    <mergeCell ref="C54:D55"/>
    <mergeCell ref="T26:W27"/>
    <mergeCell ref="A29:A30"/>
    <mergeCell ref="A26:A27"/>
    <mergeCell ref="A57:A58"/>
    <mergeCell ref="J60:J61"/>
    <mergeCell ref="J54:J55"/>
    <mergeCell ref="N63:N64"/>
    <mergeCell ref="P57:S58"/>
    <mergeCell ref="T57:W58"/>
    <mergeCell ref="N32:N33"/>
    <mergeCell ref="N29:N30"/>
    <mergeCell ref="P32:S33"/>
    <mergeCell ref="O60:O61"/>
    <mergeCell ref="N57:N58"/>
    <mergeCell ref="O54:O55"/>
    <mergeCell ref="N54:N55"/>
    <mergeCell ref="T32:W33"/>
    <mergeCell ref="O40:Q40"/>
    <mergeCell ref="P54:S55"/>
    <mergeCell ref="O57:O58"/>
    <mergeCell ref="T54:W55"/>
    <mergeCell ref="A63:A64"/>
    <mergeCell ref="P63:S64"/>
    <mergeCell ref="T53:W53"/>
    <mergeCell ref="C20:D21"/>
    <mergeCell ref="E20:H21"/>
    <mergeCell ref="C23:D24"/>
    <mergeCell ref="E23:H24"/>
    <mergeCell ref="C29:D30"/>
    <mergeCell ref="E29:H30"/>
    <mergeCell ref="C57:D58"/>
    <mergeCell ref="E57:H58"/>
    <mergeCell ref="J57:J58"/>
    <mergeCell ref="P23:S24"/>
    <mergeCell ref="P29:S30"/>
    <mergeCell ref="O26:O27"/>
    <mergeCell ref="I32:I33"/>
    <mergeCell ref="N26:N27"/>
    <mergeCell ref="Q38:T38"/>
    <mergeCell ref="D38:G38"/>
    <mergeCell ref="O35:Q35"/>
    <mergeCell ref="F36:H36"/>
    <mergeCell ref="J63:J64"/>
    <mergeCell ref="T63:W64"/>
    <mergeCell ref="O63:O64"/>
    <mergeCell ref="B63:B64"/>
    <mergeCell ref="C60:D61"/>
    <mergeCell ref="E60:H61"/>
    <mergeCell ref="C63:D64"/>
    <mergeCell ref="E63:H64"/>
    <mergeCell ref="B60:B61"/>
    <mergeCell ref="I60:I61"/>
    <mergeCell ref="I63:I64"/>
    <mergeCell ref="B54:B55"/>
    <mergeCell ref="I54:I55"/>
    <mergeCell ref="I57:I58"/>
    <mergeCell ref="B57:B58"/>
    <mergeCell ref="R1:X1"/>
    <mergeCell ref="O20:O21"/>
    <mergeCell ref="P20:S21"/>
    <mergeCell ref="I20:I21"/>
    <mergeCell ref="O1:Q1"/>
    <mergeCell ref="J20:J21"/>
    <mergeCell ref="J23:J24"/>
    <mergeCell ref="J26:J27"/>
    <mergeCell ref="J29:J30"/>
    <mergeCell ref="T20:W21"/>
    <mergeCell ref="Q4:U4"/>
    <mergeCell ref="U6:W6"/>
    <mergeCell ref="T19:W19"/>
    <mergeCell ref="W9:X18"/>
    <mergeCell ref="T9:U18"/>
    <mergeCell ref="X20:X21"/>
    <mergeCell ref="W8:X8"/>
    <mergeCell ref="T8:U8"/>
    <mergeCell ref="X23:X24"/>
    <mergeCell ref="X26:X27"/>
    <mergeCell ref="X29:X30"/>
    <mergeCell ref="T29:W30"/>
    <mergeCell ref="F2:H2"/>
    <mergeCell ref="O23:O24"/>
    <mergeCell ref="N23:N24"/>
    <mergeCell ref="N20:N21"/>
    <mergeCell ref="B20:B21"/>
    <mergeCell ref="B23:B24"/>
    <mergeCell ref="B26:B27"/>
    <mergeCell ref="B29:B30"/>
    <mergeCell ref="B32:B33"/>
    <mergeCell ref="J32:J33"/>
    <mergeCell ref="I23:I24"/>
    <mergeCell ref="I26:I27"/>
    <mergeCell ref="K3:M3"/>
    <mergeCell ref="G6:I6"/>
    <mergeCell ref="D4:G4"/>
    <mergeCell ref="O6:Q6"/>
    <mergeCell ref="Q9:R18"/>
    <mergeCell ref="N9:O18"/>
    <mergeCell ref="F9:G18"/>
    <mergeCell ref="C9:D18"/>
    <mergeCell ref="Q8:R8"/>
    <mergeCell ref="N8:O8"/>
    <mergeCell ref="O32:O33"/>
    <mergeCell ref="X32:X33"/>
    <mergeCell ref="X54:X55"/>
    <mergeCell ref="X57:X58"/>
    <mergeCell ref="X60:X61"/>
    <mergeCell ref="X63:X64"/>
    <mergeCell ref="R35:X35"/>
    <mergeCell ref="I8:J8"/>
    <mergeCell ref="F8:G8"/>
    <mergeCell ref="C8:D8"/>
    <mergeCell ref="K37:M37"/>
    <mergeCell ref="I9:J18"/>
    <mergeCell ref="I43:J52"/>
    <mergeCell ref="N43:O52"/>
    <mergeCell ref="T43:U52"/>
    <mergeCell ref="Q43:R52"/>
    <mergeCell ref="F43:G52"/>
    <mergeCell ref="C43:D52"/>
    <mergeCell ref="T42:U42"/>
    <mergeCell ref="Q42:R42"/>
    <mergeCell ref="N42:O42"/>
    <mergeCell ref="I42:J42"/>
    <mergeCell ref="F42:G42"/>
    <mergeCell ref="C42:D42"/>
    <mergeCell ref="G40:I40"/>
  </mergeCells>
  <phoneticPr fontId="3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57" firstPageNumber="4294963191" orientation="portrait" horizontalDpi="360" verticalDpi="36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X68"/>
  <sheetViews>
    <sheetView view="pageBreakPreview" zoomScaleNormal="100" zoomScaleSheetLayoutView="100" workbookViewId="0"/>
  </sheetViews>
  <sheetFormatPr defaultRowHeight="13.2" x14ac:dyDescent="0.2"/>
  <cols>
    <col min="1" max="24" width="5.6640625" customWidth="1"/>
  </cols>
  <sheetData>
    <row r="1" spans="1:24" ht="24.6" customHeight="1" x14ac:dyDescent="0.2">
      <c r="A1" s="61" t="s">
        <v>55</v>
      </c>
      <c r="B1" s="61"/>
      <c r="C1" s="61"/>
      <c r="D1" s="61"/>
      <c r="E1" s="61"/>
      <c r="F1" s="61"/>
      <c r="H1" s="61"/>
      <c r="I1" s="61"/>
      <c r="K1" s="87"/>
      <c r="L1" s="87"/>
      <c r="O1" s="353" t="s">
        <v>225</v>
      </c>
      <c r="P1" s="353"/>
      <c r="Q1" s="353"/>
      <c r="R1" s="354" t="str">
        <f>U12選手権組合せ!H63</f>
        <v>石井緑地サッカー場Ｎｏ１</v>
      </c>
      <c r="S1" s="354"/>
      <c r="T1" s="354"/>
      <c r="U1" s="354"/>
      <c r="V1" s="354"/>
      <c r="W1" s="354"/>
      <c r="X1" s="354"/>
    </row>
    <row r="2" spans="1:24" ht="20.100000000000001" customHeight="1" x14ac:dyDescent="0.2">
      <c r="F2" s="361">
        <f>U12選手権組合せ!G9</f>
        <v>44238</v>
      </c>
      <c r="G2" s="361"/>
      <c r="H2" s="361"/>
    </row>
    <row r="3" spans="1:24" ht="20.100000000000001" customHeight="1" x14ac:dyDescent="0.2">
      <c r="K3" s="496" t="s">
        <v>226</v>
      </c>
      <c r="L3" s="497"/>
      <c r="M3" s="498"/>
      <c r="N3" s="62"/>
      <c r="Q3" s="2"/>
      <c r="R3" s="2"/>
      <c r="S3" s="2"/>
      <c r="T3" s="2"/>
    </row>
    <row r="4" spans="1:24" ht="20.100000000000001" customHeight="1" x14ac:dyDescent="0.2">
      <c r="A4" s="1"/>
      <c r="B4" s="1"/>
      <c r="C4" s="1"/>
      <c r="D4" s="500" t="s">
        <v>7</v>
      </c>
      <c r="E4" s="501"/>
      <c r="F4" s="501"/>
      <c r="G4" s="502"/>
      <c r="H4" s="1"/>
      <c r="I4" s="1"/>
      <c r="J4" s="1"/>
      <c r="K4" s="1"/>
      <c r="L4" s="1"/>
      <c r="N4" s="1"/>
      <c r="O4" s="1"/>
      <c r="P4" s="55"/>
      <c r="Q4" s="500" t="s">
        <v>8</v>
      </c>
      <c r="R4" s="501"/>
      <c r="S4" s="501"/>
      <c r="T4" s="501"/>
      <c r="U4" s="502"/>
      <c r="V4" s="1"/>
      <c r="W4" s="1"/>
      <c r="X4" s="1"/>
    </row>
    <row r="5" spans="1:24" ht="20.100000000000001" customHeight="1" x14ac:dyDescent="0.2">
      <c r="A5" s="1"/>
      <c r="B5" s="1"/>
      <c r="C5" s="1"/>
      <c r="D5" s="56"/>
      <c r="E5" s="1"/>
      <c r="F5" s="1"/>
      <c r="G5" s="55"/>
      <c r="H5" s="1"/>
      <c r="I5" s="1"/>
      <c r="J5" s="1"/>
      <c r="K5" s="1"/>
      <c r="L5" s="1"/>
      <c r="N5" s="1"/>
      <c r="O5" s="1"/>
      <c r="P5" s="59"/>
      <c r="Q5" s="56"/>
      <c r="R5" s="1"/>
      <c r="S5" s="1"/>
      <c r="T5" s="1"/>
      <c r="U5" s="59"/>
      <c r="V5" s="1"/>
      <c r="W5" s="1"/>
      <c r="X5" s="1"/>
    </row>
    <row r="6" spans="1:24" ht="20.100000000000001" customHeight="1" x14ac:dyDescent="0.2">
      <c r="A6" s="1"/>
      <c r="B6" s="1"/>
      <c r="C6" s="1"/>
      <c r="D6" s="57"/>
      <c r="E6" s="1"/>
      <c r="F6" s="1"/>
      <c r="G6" s="500" t="s">
        <v>4</v>
      </c>
      <c r="H6" s="501"/>
      <c r="I6" s="502"/>
      <c r="J6" s="1"/>
      <c r="K6" s="1"/>
      <c r="L6" s="1"/>
      <c r="N6" s="55"/>
      <c r="O6" s="500" t="s">
        <v>5</v>
      </c>
      <c r="P6" s="501"/>
      <c r="Q6" s="502"/>
      <c r="R6" s="57"/>
      <c r="S6" s="1"/>
      <c r="T6" s="1"/>
      <c r="U6" s="500" t="s">
        <v>6</v>
      </c>
      <c r="V6" s="501"/>
      <c r="W6" s="502"/>
      <c r="X6" s="1"/>
    </row>
    <row r="7" spans="1:24" ht="20.100000000000001" customHeight="1" x14ac:dyDescent="0.2">
      <c r="A7" s="1"/>
      <c r="B7" s="1"/>
      <c r="C7" s="1"/>
      <c r="D7" s="56"/>
      <c r="E7" s="1"/>
      <c r="F7" s="1"/>
      <c r="G7" s="56"/>
      <c r="H7" s="1"/>
      <c r="I7" s="55"/>
      <c r="J7" s="1"/>
      <c r="K7" s="1"/>
      <c r="L7" s="1"/>
      <c r="N7" s="55"/>
      <c r="O7" s="1"/>
      <c r="P7" s="1"/>
      <c r="Q7" s="1"/>
      <c r="R7" s="56"/>
      <c r="S7" s="1"/>
      <c r="T7" s="1"/>
      <c r="U7" s="56"/>
      <c r="V7" s="1"/>
      <c r="W7" s="55"/>
      <c r="X7" s="1"/>
    </row>
    <row r="8" spans="1:24" ht="20.100000000000001" customHeight="1" x14ac:dyDescent="0.2">
      <c r="A8" s="1"/>
      <c r="B8" s="1"/>
      <c r="C8" s="341">
        <v>1</v>
      </c>
      <c r="D8" s="341"/>
      <c r="E8" s="1"/>
      <c r="F8" s="341">
        <v>2</v>
      </c>
      <c r="G8" s="341"/>
      <c r="H8" s="1"/>
      <c r="I8" s="341">
        <v>3</v>
      </c>
      <c r="J8" s="341"/>
      <c r="K8" s="1"/>
      <c r="L8" s="1"/>
      <c r="N8" s="341">
        <v>4</v>
      </c>
      <c r="O8" s="341"/>
      <c r="P8" s="1"/>
      <c r="Q8" s="341">
        <v>5</v>
      </c>
      <c r="R8" s="341"/>
      <c r="S8" s="1"/>
      <c r="T8" s="341">
        <v>6</v>
      </c>
      <c r="U8" s="341"/>
      <c r="V8" s="1"/>
      <c r="W8" s="341">
        <v>7</v>
      </c>
      <c r="X8" s="341"/>
    </row>
    <row r="9" spans="1:24" ht="20.100000000000001" customHeight="1" x14ac:dyDescent="0.2">
      <c r="A9" s="1"/>
      <c r="B9" s="91"/>
      <c r="C9" s="350" t="str">
        <f>U12選手権組合せ!J63</f>
        <v>ＫＯＨＡＲＵ　ＰＲＯＵＤ　イエロー</v>
      </c>
      <c r="D9" s="350"/>
      <c r="E9" s="54"/>
      <c r="F9" s="350" t="str">
        <f>U12選手権組合せ!J67</f>
        <v>ヴェルフェ矢板Ｕ－１２・ｆｌｅｕｒ</v>
      </c>
      <c r="G9" s="350"/>
      <c r="H9" s="54"/>
      <c r="I9" s="421" t="str">
        <f>U12選手権組合せ!J71</f>
        <v>宝木キッカーズＭＯＲＡＬＥ１１</v>
      </c>
      <c r="J9" s="421"/>
      <c r="K9" s="54"/>
      <c r="L9" s="54"/>
      <c r="N9" s="481" t="str">
        <f>U12選手権組合せ!J75</f>
        <v>ＭＯＲＡＮＧＯ栃木フットボールクラブＵ１２</v>
      </c>
      <c r="O9" s="481"/>
      <c r="P9" s="54"/>
      <c r="Q9" s="499" t="str">
        <f>U12選手権組合せ!J79</f>
        <v>ＣＡ．アトレチコ　佐野</v>
      </c>
      <c r="R9" s="499"/>
      <c r="S9" s="54"/>
      <c r="T9" s="499" t="str">
        <f>U12選手権組合せ!J83</f>
        <v>ＪＦＣアミスタ市貝</v>
      </c>
      <c r="U9" s="499"/>
      <c r="V9" s="54"/>
      <c r="W9" s="481" t="str">
        <f>U12選手権組合せ!J87</f>
        <v>栃木サッカークラブ　Ｕ－１２</v>
      </c>
      <c r="X9" s="481"/>
    </row>
    <row r="10" spans="1:24" ht="20.100000000000001" customHeight="1" x14ac:dyDescent="0.2">
      <c r="A10" s="1"/>
      <c r="B10" s="91"/>
      <c r="C10" s="350"/>
      <c r="D10" s="350"/>
      <c r="E10" s="54"/>
      <c r="F10" s="350"/>
      <c r="G10" s="350"/>
      <c r="H10" s="54"/>
      <c r="I10" s="421"/>
      <c r="J10" s="421"/>
      <c r="K10" s="54"/>
      <c r="L10" s="54"/>
      <c r="N10" s="481"/>
      <c r="O10" s="481"/>
      <c r="P10" s="54"/>
      <c r="Q10" s="499"/>
      <c r="R10" s="499"/>
      <c r="S10" s="54"/>
      <c r="T10" s="499"/>
      <c r="U10" s="499"/>
      <c r="V10" s="54"/>
      <c r="W10" s="481"/>
      <c r="X10" s="481"/>
    </row>
    <row r="11" spans="1:24" ht="20.100000000000001" customHeight="1" x14ac:dyDescent="0.2">
      <c r="A11" s="1"/>
      <c r="B11" s="91"/>
      <c r="C11" s="350"/>
      <c r="D11" s="350"/>
      <c r="E11" s="54"/>
      <c r="F11" s="350"/>
      <c r="G11" s="350"/>
      <c r="H11" s="54"/>
      <c r="I11" s="421"/>
      <c r="J11" s="421"/>
      <c r="K11" s="54"/>
      <c r="L11" s="54"/>
      <c r="N11" s="481"/>
      <c r="O11" s="481"/>
      <c r="P11" s="54"/>
      <c r="Q11" s="499"/>
      <c r="R11" s="499"/>
      <c r="S11" s="54"/>
      <c r="T11" s="499"/>
      <c r="U11" s="499"/>
      <c r="V11" s="54"/>
      <c r="W11" s="481"/>
      <c r="X11" s="481"/>
    </row>
    <row r="12" spans="1:24" ht="20.100000000000001" customHeight="1" x14ac:dyDescent="0.2">
      <c r="A12" s="1"/>
      <c r="B12" s="91"/>
      <c r="C12" s="350"/>
      <c r="D12" s="350"/>
      <c r="E12" s="54"/>
      <c r="F12" s="350"/>
      <c r="G12" s="350"/>
      <c r="H12" s="54"/>
      <c r="I12" s="421"/>
      <c r="J12" s="421"/>
      <c r="K12" s="54"/>
      <c r="L12" s="54"/>
      <c r="N12" s="481"/>
      <c r="O12" s="481"/>
      <c r="P12" s="54"/>
      <c r="Q12" s="499"/>
      <c r="R12" s="499"/>
      <c r="S12" s="54"/>
      <c r="T12" s="499"/>
      <c r="U12" s="499"/>
      <c r="V12" s="54"/>
      <c r="W12" s="481"/>
      <c r="X12" s="481"/>
    </row>
    <row r="13" spans="1:24" ht="20.100000000000001" customHeight="1" x14ac:dyDescent="0.2">
      <c r="A13" s="1"/>
      <c r="B13" s="91"/>
      <c r="C13" s="350"/>
      <c r="D13" s="350"/>
      <c r="E13" s="54"/>
      <c r="F13" s="350"/>
      <c r="G13" s="350"/>
      <c r="H13" s="54"/>
      <c r="I13" s="421"/>
      <c r="J13" s="421"/>
      <c r="K13" s="54"/>
      <c r="L13" s="54"/>
      <c r="N13" s="481"/>
      <c r="O13" s="481"/>
      <c r="P13" s="54"/>
      <c r="Q13" s="499"/>
      <c r="R13" s="499"/>
      <c r="S13" s="54"/>
      <c r="T13" s="499"/>
      <c r="U13" s="499"/>
      <c r="V13" s="54"/>
      <c r="W13" s="481"/>
      <c r="X13" s="481"/>
    </row>
    <row r="14" spans="1:24" ht="20.100000000000001" customHeight="1" x14ac:dyDescent="0.2">
      <c r="A14" s="1"/>
      <c r="B14" s="91"/>
      <c r="C14" s="350"/>
      <c r="D14" s="350"/>
      <c r="E14" s="54"/>
      <c r="F14" s="350"/>
      <c r="G14" s="350"/>
      <c r="H14" s="54"/>
      <c r="I14" s="421"/>
      <c r="J14" s="421"/>
      <c r="K14" s="54"/>
      <c r="L14" s="54"/>
      <c r="N14" s="481"/>
      <c r="O14" s="481"/>
      <c r="P14" s="54"/>
      <c r="Q14" s="499"/>
      <c r="R14" s="499"/>
      <c r="S14" s="54"/>
      <c r="T14" s="499"/>
      <c r="U14" s="499"/>
      <c r="V14" s="54"/>
      <c r="W14" s="481"/>
      <c r="X14" s="481"/>
    </row>
    <row r="15" spans="1:24" ht="20.100000000000001" customHeight="1" x14ac:dyDescent="0.2">
      <c r="A15" s="1"/>
      <c r="B15" s="91"/>
      <c r="C15" s="350"/>
      <c r="D15" s="350"/>
      <c r="E15" s="54"/>
      <c r="F15" s="350"/>
      <c r="G15" s="350"/>
      <c r="H15" s="54"/>
      <c r="I15" s="421"/>
      <c r="J15" s="421"/>
      <c r="K15" s="54"/>
      <c r="L15" s="54"/>
      <c r="N15" s="481"/>
      <c r="O15" s="481"/>
      <c r="P15" s="54"/>
      <c r="Q15" s="499"/>
      <c r="R15" s="499"/>
      <c r="S15" s="54"/>
      <c r="T15" s="499"/>
      <c r="U15" s="499"/>
      <c r="V15" s="54"/>
      <c r="W15" s="481"/>
      <c r="X15" s="481"/>
    </row>
    <row r="16" spans="1:24" ht="20.100000000000001" customHeight="1" x14ac:dyDescent="0.2">
      <c r="A16" s="1"/>
      <c r="B16" s="91"/>
      <c r="C16" s="350"/>
      <c r="D16" s="350"/>
      <c r="E16" s="54"/>
      <c r="F16" s="350"/>
      <c r="G16" s="350"/>
      <c r="H16" s="54"/>
      <c r="I16" s="421"/>
      <c r="J16" s="421"/>
      <c r="K16" s="54"/>
      <c r="L16" s="54"/>
      <c r="N16" s="481"/>
      <c r="O16" s="481"/>
      <c r="P16" s="54"/>
      <c r="Q16" s="499"/>
      <c r="R16" s="499"/>
      <c r="S16" s="54"/>
      <c r="T16" s="499"/>
      <c r="U16" s="499"/>
      <c r="V16" s="54"/>
      <c r="W16" s="481"/>
      <c r="X16" s="481"/>
    </row>
    <row r="17" spans="1:24" ht="20.100000000000001" customHeight="1" x14ac:dyDescent="0.2">
      <c r="A17" s="1"/>
      <c r="B17" s="91"/>
      <c r="C17" s="350"/>
      <c r="D17" s="350"/>
      <c r="E17" s="54"/>
      <c r="F17" s="350"/>
      <c r="G17" s="350"/>
      <c r="H17" s="54"/>
      <c r="I17" s="421"/>
      <c r="J17" s="421"/>
      <c r="K17" s="54"/>
      <c r="L17" s="54"/>
      <c r="N17" s="481"/>
      <c r="O17" s="481"/>
      <c r="P17" s="54"/>
      <c r="Q17" s="499"/>
      <c r="R17" s="499"/>
      <c r="S17" s="54"/>
      <c r="T17" s="499"/>
      <c r="U17" s="499"/>
      <c r="V17" s="54"/>
      <c r="W17" s="481"/>
      <c r="X17" s="481"/>
    </row>
    <row r="18" spans="1:24" ht="20.100000000000001" customHeight="1" x14ac:dyDescent="0.2">
      <c r="A18" s="1"/>
      <c r="B18" s="91"/>
      <c r="C18" s="350"/>
      <c r="D18" s="350"/>
      <c r="E18" s="54"/>
      <c r="F18" s="350"/>
      <c r="G18" s="350"/>
      <c r="H18" s="54"/>
      <c r="I18" s="421"/>
      <c r="J18" s="421"/>
      <c r="K18" s="54"/>
      <c r="L18" s="54"/>
      <c r="N18" s="481"/>
      <c r="O18" s="481"/>
      <c r="P18" s="54"/>
      <c r="Q18" s="499"/>
      <c r="R18" s="499"/>
      <c r="S18" s="54"/>
      <c r="T18" s="499"/>
      <c r="U18" s="499"/>
      <c r="V18" s="54"/>
      <c r="W18" s="481"/>
      <c r="X18" s="481"/>
    </row>
    <row r="19" spans="1:24" ht="20.100000000000001" customHeight="1" x14ac:dyDescent="0.2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506" t="s">
        <v>32</v>
      </c>
      <c r="U19" s="506"/>
      <c r="V19" s="506"/>
      <c r="W19" s="506"/>
      <c r="X19" s="95" t="s">
        <v>69</v>
      </c>
    </row>
    <row r="20" spans="1:24" ht="20.100000000000001" customHeight="1" x14ac:dyDescent="0.2">
      <c r="A20" s="341"/>
      <c r="B20" s="341" t="s">
        <v>39</v>
      </c>
      <c r="C20" s="507">
        <v>0.39583333333333331</v>
      </c>
      <c r="D20" s="507"/>
      <c r="E20" s="548" t="str">
        <f>F9</f>
        <v>ヴェルフェ矢板Ｕ－１２・ｆｌｅｕｒ</v>
      </c>
      <c r="F20" s="548"/>
      <c r="G20" s="548"/>
      <c r="H20" s="548"/>
      <c r="I20" s="503">
        <f>K20+K21</f>
        <v>0</v>
      </c>
      <c r="J20" s="504" t="s">
        <v>31</v>
      </c>
      <c r="K20" s="12">
        <v>0</v>
      </c>
      <c r="L20" s="32" t="s">
        <v>29</v>
      </c>
      <c r="M20" s="12">
        <v>0</v>
      </c>
      <c r="N20" s="504" t="s">
        <v>30</v>
      </c>
      <c r="O20" s="503">
        <f>M20+M21</f>
        <v>0</v>
      </c>
      <c r="P20" s="547" t="str">
        <f>I9</f>
        <v>宝木キッカーズＭＯＲＡＬＥ１１</v>
      </c>
      <c r="Q20" s="547"/>
      <c r="R20" s="547"/>
      <c r="S20" s="547"/>
      <c r="T20" s="505" t="s">
        <v>73</v>
      </c>
      <c r="U20" s="506"/>
      <c r="V20" s="506"/>
      <c r="W20" s="506"/>
      <c r="X20" s="495">
        <v>6</v>
      </c>
    </row>
    <row r="21" spans="1:24" ht="20.100000000000001" customHeight="1" x14ac:dyDescent="0.2">
      <c r="A21" s="341"/>
      <c r="B21" s="341"/>
      <c r="C21" s="507"/>
      <c r="D21" s="507"/>
      <c r="E21" s="548"/>
      <c r="F21" s="548"/>
      <c r="G21" s="548"/>
      <c r="H21" s="548"/>
      <c r="I21" s="503"/>
      <c r="J21" s="504"/>
      <c r="K21" s="12">
        <v>0</v>
      </c>
      <c r="L21" s="32" t="s">
        <v>29</v>
      </c>
      <c r="M21" s="12">
        <v>0</v>
      </c>
      <c r="N21" s="504"/>
      <c r="O21" s="503"/>
      <c r="P21" s="547"/>
      <c r="Q21" s="547"/>
      <c r="R21" s="547"/>
      <c r="S21" s="547"/>
      <c r="T21" s="506"/>
      <c r="U21" s="506"/>
      <c r="V21" s="506"/>
      <c r="W21" s="506"/>
      <c r="X21" s="495"/>
    </row>
    <row r="22" spans="1:24" ht="20.100000000000001" customHeight="1" x14ac:dyDescent="0.2">
      <c r="A22" s="1"/>
      <c r="B22" s="31"/>
      <c r="C22" s="31"/>
      <c r="D22" s="31"/>
      <c r="E22" s="30"/>
      <c r="F22" s="30"/>
      <c r="G22" s="30"/>
      <c r="H22" s="30"/>
      <c r="I22" s="50"/>
      <c r="J22" s="51"/>
      <c r="K22" s="50"/>
      <c r="L22" s="52"/>
      <c r="M22" s="50"/>
      <c r="N22" s="51"/>
      <c r="O22" s="50"/>
      <c r="P22" s="30"/>
      <c r="Q22" s="30"/>
      <c r="R22" s="30"/>
      <c r="S22" s="30"/>
      <c r="T22" s="95"/>
      <c r="U22" s="95"/>
      <c r="V22" s="95"/>
      <c r="W22" s="95"/>
      <c r="X22" s="44"/>
    </row>
    <row r="23" spans="1:24" ht="20.100000000000001" customHeight="1" x14ac:dyDescent="0.2">
      <c r="A23" s="341"/>
      <c r="B23" s="341" t="s">
        <v>5</v>
      </c>
      <c r="C23" s="507">
        <v>0.43055555555555558</v>
      </c>
      <c r="D23" s="507"/>
      <c r="E23" s="549" t="str">
        <f>N9</f>
        <v>ＭＯＲＡＮＧＯ栃木フットボールクラブＵ１２</v>
      </c>
      <c r="F23" s="549"/>
      <c r="G23" s="549"/>
      <c r="H23" s="549"/>
      <c r="I23" s="503">
        <f>K23+K24</f>
        <v>0</v>
      </c>
      <c r="J23" s="504" t="s">
        <v>31</v>
      </c>
      <c r="K23" s="12">
        <v>0</v>
      </c>
      <c r="L23" s="32" t="s">
        <v>29</v>
      </c>
      <c r="M23" s="12">
        <v>0</v>
      </c>
      <c r="N23" s="504" t="s">
        <v>30</v>
      </c>
      <c r="O23" s="503">
        <f>M23+M24</f>
        <v>0</v>
      </c>
      <c r="P23" s="344" t="str">
        <f>Q9</f>
        <v>ＣＡ．アトレチコ　佐野</v>
      </c>
      <c r="Q23" s="344"/>
      <c r="R23" s="344"/>
      <c r="S23" s="344"/>
      <c r="T23" s="505" t="s">
        <v>74</v>
      </c>
      <c r="U23" s="506"/>
      <c r="V23" s="506"/>
      <c r="W23" s="506"/>
      <c r="X23" s="495">
        <v>2</v>
      </c>
    </row>
    <row r="24" spans="1:24" ht="20.100000000000001" customHeight="1" x14ac:dyDescent="0.2">
      <c r="A24" s="341"/>
      <c r="B24" s="341"/>
      <c r="C24" s="507"/>
      <c r="D24" s="507"/>
      <c r="E24" s="549"/>
      <c r="F24" s="549"/>
      <c r="G24" s="549"/>
      <c r="H24" s="549"/>
      <c r="I24" s="503"/>
      <c r="J24" s="504"/>
      <c r="K24" s="12">
        <v>0</v>
      </c>
      <c r="L24" s="32" t="s">
        <v>29</v>
      </c>
      <c r="M24" s="12">
        <v>0</v>
      </c>
      <c r="N24" s="504"/>
      <c r="O24" s="503"/>
      <c r="P24" s="344"/>
      <c r="Q24" s="344"/>
      <c r="R24" s="344"/>
      <c r="S24" s="344"/>
      <c r="T24" s="506"/>
      <c r="U24" s="506"/>
      <c r="V24" s="506"/>
      <c r="W24" s="506"/>
      <c r="X24" s="495"/>
    </row>
    <row r="25" spans="1:24" ht="20.100000000000001" customHeight="1" x14ac:dyDescent="0.2">
      <c r="A25" s="1"/>
      <c r="B25" s="31"/>
      <c r="C25" s="31"/>
      <c r="D25" s="31"/>
      <c r="E25" s="30"/>
      <c r="F25" s="30"/>
      <c r="G25" s="30"/>
      <c r="H25" s="30"/>
      <c r="I25" s="50"/>
      <c r="J25" s="51"/>
      <c r="K25" s="50"/>
      <c r="L25" s="52"/>
      <c r="M25" s="50"/>
      <c r="N25" s="51"/>
      <c r="O25" s="50"/>
      <c r="P25" s="30"/>
      <c r="Q25" s="30"/>
      <c r="R25" s="30"/>
      <c r="S25" s="30"/>
      <c r="T25" s="95"/>
      <c r="U25" s="95"/>
      <c r="V25" s="95"/>
      <c r="W25" s="95"/>
      <c r="X25" s="44"/>
    </row>
    <row r="26" spans="1:24" ht="20.100000000000001" customHeight="1" x14ac:dyDescent="0.2">
      <c r="A26" s="341"/>
      <c r="B26" s="341" t="s">
        <v>6</v>
      </c>
      <c r="C26" s="507">
        <v>0.46527777777777773</v>
      </c>
      <c r="D26" s="507"/>
      <c r="E26" s="344" t="str">
        <f>T9</f>
        <v>ＪＦＣアミスタ市貝</v>
      </c>
      <c r="F26" s="344"/>
      <c r="G26" s="344"/>
      <c r="H26" s="344"/>
      <c r="I26" s="503">
        <f>K26+K27</f>
        <v>0</v>
      </c>
      <c r="J26" s="504" t="s">
        <v>31</v>
      </c>
      <c r="K26" s="12">
        <v>0</v>
      </c>
      <c r="L26" s="32" t="s">
        <v>29</v>
      </c>
      <c r="M26" s="12">
        <v>0</v>
      </c>
      <c r="N26" s="504" t="s">
        <v>30</v>
      </c>
      <c r="O26" s="503">
        <f>M26+M27</f>
        <v>0</v>
      </c>
      <c r="P26" s="548" t="str">
        <f>W9</f>
        <v>栃木サッカークラブ　Ｕ－１２</v>
      </c>
      <c r="Q26" s="548"/>
      <c r="R26" s="548"/>
      <c r="S26" s="548"/>
      <c r="T26" s="505" t="s">
        <v>75</v>
      </c>
      <c r="U26" s="505"/>
      <c r="V26" s="505"/>
      <c r="W26" s="505"/>
      <c r="X26" s="495">
        <v>4</v>
      </c>
    </row>
    <row r="27" spans="1:24" ht="20.100000000000001" customHeight="1" x14ac:dyDescent="0.2">
      <c r="A27" s="341"/>
      <c r="B27" s="341"/>
      <c r="C27" s="507"/>
      <c r="D27" s="507"/>
      <c r="E27" s="344"/>
      <c r="F27" s="344"/>
      <c r="G27" s="344"/>
      <c r="H27" s="344"/>
      <c r="I27" s="503"/>
      <c r="J27" s="504"/>
      <c r="K27" s="12">
        <v>0</v>
      </c>
      <c r="L27" s="32" t="s">
        <v>29</v>
      </c>
      <c r="M27" s="12">
        <v>0</v>
      </c>
      <c r="N27" s="504"/>
      <c r="O27" s="503"/>
      <c r="P27" s="548"/>
      <c r="Q27" s="548"/>
      <c r="R27" s="548"/>
      <c r="S27" s="548"/>
      <c r="T27" s="505"/>
      <c r="U27" s="505"/>
      <c r="V27" s="505"/>
      <c r="W27" s="505"/>
      <c r="X27" s="495"/>
    </row>
    <row r="28" spans="1:24" ht="20.100000000000001" customHeight="1" x14ac:dyDescent="0.2">
      <c r="A28" s="1"/>
      <c r="B28" s="31"/>
      <c r="C28" s="31"/>
      <c r="D28" s="31"/>
      <c r="E28" s="30"/>
      <c r="F28" s="30"/>
      <c r="G28" s="30"/>
      <c r="H28" s="30"/>
      <c r="I28" s="50"/>
      <c r="J28" s="51"/>
      <c r="K28" s="50"/>
      <c r="L28" s="52"/>
      <c r="M28" s="50"/>
      <c r="N28" s="51"/>
      <c r="O28" s="50"/>
      <c r="P28" s="30"/>
      <c r="Q28" s="30"/>
      <c r="R28" s="30"/>
      <c r="S28" s="30"/>
      <c r="T28" s="95"/>
      <c r="U28" s="95"/>
      <c r="V28" s="95"/>
      <c r="W28" s="95"/>
      <c r="X28" s="44"/>
    </row>
    <row r="29" spans="1:24" ht="20.100000000000001" customHeight="1" x14ac:dyDescent="0.2">
      <c r="A29" s="341"/>
      <c r="B29" s="341" t="s">
        <v>7</v>
      </c>
      <c r="C29" s="507">
        <v>0.5</v>
      </c>
      <c r="D29" s="507"/>
      <c r="E29" s="549" t="str">
        <f>C9</f>
        <v>ＫＯＨＡＲＵ　ＰＲＯＵＤ　イエロー</v>
      </c>
      <c r="F29" s="549"/>
      <c r="G29" s="549"/>
      <c r="H29" s="549"/>
      <c r="I29" s="503">
        <f>K29+K30</f>
        <v>0</v>
      </c>
      <c r="J29" s="504" t="s">
        <v>31</v>
      </c>
      <c r="K29" s="12">
        <v>0</v>
      </c>
      <c r="L29" s="32" t="s">
        <v>29</v>
      </c>
      <c r="M29" s="12">
        <v>0</v>
      </c>
      <c r="N29" s="504" t="s">
        <v>30</v>
      </c>
      <c r="O29" s="503">
        <f>M29+M30</f>
        <v>0</v>
      </c>
      <c r="P29" s="344" t="s">
        <v>50</v>
      </c>
      <c r="Q29" s="344"/>
      <c r="R29" s="344"/>
      <c r="S29" s="344"/>
      <c r="T29" s="505" t="s">
        <v>76</v>
      </c>
      <c r="U29" s="505"/>
      <c r="V29" s="505"/>
      <c r="W29" s="505"/>
      <c r="X29" s="495">
        <v>5</v>
      </c>
    </row>
    <row r="30" spans="1:24" ht="20.100000000000001" customHeight="1" x14ac:dyDescent="0.2">
      <c r="A30" s="341"/>
      <c r="B30" s="341"/>
      <c r="C30" s="507"/>
      <c r="D30" s="507"/>
      <c r="E30" s="549"/>
      <c r="F30" s="549"/>
      <c r="G30" s="549"/>
      <c r="H30" s="549"/>
      <c r="I30" s="503"/>
      <c r="J30" s="504"/>
      <c r="K30" s="12">
        <v>0</v>
      </c>
      <c r="L30" s="32" t="s">
        <v>29</v>
      </c>
      <c r="M30" s="12">
        <v>0</v>
      </c>
      <c r="N30" s="504"/>
      <c r="O30" s="503"/>
      <c r="P30" s="344"/>
      <c r="Q30" s="344"/>
      <c r="R30" s="344"/>
      <c r="S30" s="344"/>
      <c r="T30" s="505"/>
      <c r="U30" s="505"/>
      <c r="V30" s="505"/>
      <c r="W30" s="505"/>
      <c r="X30" s="495"/>
    </row>
    <row r="31" spans="1:24" ht="20.100000000000001" customHeight="1" x14ac:dyDescent="0.2">
      <c r="A31" s="1"/>
      <c r="B31" s="1"/>
      <c r="C31" s="31"/>
      <c r="D31" s="31"/>
      <c r="E31" s="31"/>
      <c r="F31" s="31"/>
      <c r="G31" s="31"/>
      <c r="H31" s="31"/>
      <c r="I31" s="49"/>
      <c r="J31" s="1"/>
      <c r="K31" s="49"/>
      <c r="L31" s="1"/>
      <c r="M31" s="49"/>
      <c r="N31" s="1"/>
      <c r="O31" s="49"/>
      <c r="P31" s="31"/>
      <c r="Q31" s="31"/>
      <c r="R31" s="31"/>
      <c r="S31" s="31"/>
      <c r="T31" s="95"/>
      <c r="U31" s="95"/>
      <c r="V31" s="95"/>
      <c r="W31" s="95"/>
      <c r="X31" s="44"/>
    </row>
    <row r="32" spans="1:24" ht="20.100000000000001" customHeight="1" x14ac:dyDescent="0.2">
      <c r="A32" s="341"/>
      <c r="B32" s="341" t="s">
        <v>8</v>
      </c>
      <c r="C32" s="507">
        <v>0.53472222222222221</v>
      </c>
      <c r="D32" s="507"/>
      <c r="E32" s="341" t="s">
        <v>49</v>
      </c>
      <c r="F32" s="341"/>
      <c r="G32" s="341"/>
      <c r="H32" s="341"/>
      <c r="I32" s="503">
        <f>K32+K33</f>
        <v>0</v>
      </c>
      <c r="J32" s="504" t="s">
        <v>31</v>
      </c>
      <c r="K32" s="12">
        <v>0</v>
      </c>
      <c r="L32" s="32" t="s">
        <v>29</v>
      </c>
      <c r="M32" s="12">
        <v>0</v>
      </c>
      <c r="N32" s="504" t="s">
        <v>30</v>
      </c>
      <c r="O32" s="503">
        <f>M32+M33</f>
        <v>0</v>
      </c>
      <c r="P32" s="341" t="s">
        <v>79</v>
      </c>
      <c r="Q32" s="341"/>
      <c r="R32" s="341"/>
      <c r="S32" s="341"/>
      <c r="T32" s="505" t="s">
        <v>77</v>
      </c>
      <c r="U32" s="505"/>
      <c r="V32" s="505"/>
      <c r="W32" s="505"/>
      <c r="X32" s="495">
        <v>1</v>
      </c>
    </row>
    <row r="33" spans="1:24" ht="20.100000000000001" customHeight="1" x14ac:dyDescent="0.2">
      <c r="A33" s="341"/>
      <c r="B33" s="341"/>
      <c r="C33" s="507"/>
      <c r="D33" s="507"/>
      <c r="E33" s="341"/>
      <c r="F33" s="341"/>
      <c r="G33" s="341"/>
      <c r="H33" s="341"/>
      <c r="I33" s="503"/>
      <c r="J33" s="504"/>
      <c r="K33" s="12">
        <v>0</v>
      </c>
      <c r="L33" s="32" t="s">
        <v>29</v>
      </c>
      <c r="M33" s="12">
        <v>0</v>
      </c>
      <c r="N33" s="504"/>
      <c r="O33" s="503"/>
      <c r="P33" s="341"/>
      <c r="Q33" s="341"/>
      <c r="R33" s="341"/>
      <c r="S33" s="341"/>
      <c r="T33" s="505"/>
      <c r="U33" s="505"/>
      <c r="V33" s="505"/>
      <c r="W33" s="505"/>
      <c r="X33" s="495"/>
    </row>
    <row r="34" spans="1:24" ht="20.100000000000001" customHeight="1" x14ac:dyDescent="0.2">
      <c r="A34" s="31"/>
      <c r="B34" s="31"/>
      <c r="C34" s="92"/>
      <c r="D34" s="92"/>
      <c r="E34" s="31"/>
      <c r="F34" s="31"/>
      <c r="G34" s="31"/>
      <c r="H34" s="31"/>
      <c r="I34" s="12"/>
      <c r="J34" s="60"/>
      <c r="K34" s="12"/>
      <c r="L34" s="32"/>
      <c r="M34" s="12"/>
      <c r="N34" s="60"/>
      <c r="O34" s="12"/>
      <c r="P34" s="31"/>
      <c r="Q34" s="31"/>
      <c r="R34" s="31"/>
      <c r="S34" s="31"/>
      <c r="T34" s="44"/>
      <c r="U34" s="44"/>
      <c r="V34" s="44"/>
      <c r="W34" s="44"/>
      <c r="X34" s="35"/>
    </row>
    <row r="35" spans="1:24" ht="24.6" customHeight="1" x14ac:dyDescent="0.2">
      <c r="A35" s="61" t="s">
        <v>55</v>
      </c>
      <c r="B35" s="61"/>
      <c r="C35" s="61"/>
      <c r="D35" s="61"/>
      <c r="E35" s="61"/>
      <c r="F35" s="61"/>
      <c r="H35" s="61"/>
      <c r="I35" s="61"/>
      <c r="K35" s="87"/>
      <c r="L35" s="87"/>
      <c r="O35" s="353" t="s">
        <v>227</v>
      </c>
      <c r="P35" s="353"/>
      <c r="Q35" s="353"/>
      <c r="R35" s="354" t="str">
        <f>U12選手権組合せ!H91</f>
        <v>石井緑地サッカー場Ｎｏ２</v>
      </c>
      <c r="S35" s="354"/>
      <c r="T35" s="354"/>
      <c r="U35" s="354"/>
      <c r="V35" s="354"/>
      <c r="W35" s="354"/>
      <c r="X35" s="354"/>
    </row>
    <row r="36" spans="1:24" ht="20.100000000000001" customHeight="1" x14ac:dyDescent="0.2">
      <c r="F36" s="361">
        <f>F2</f>
        <v>44238</v>
      </c>
      <c r="G36" s="361"/>
      <c r="H36" s="361"/>
    </row>
    <row r="37" spans="1:24" ht="20.100000000000001" customHeight="1" x14ac:dyDescent="0.2">
      <c r="F37" s="2"/>
      <c r="G37" s="2"/>
      <c r="K37" s="496" t="s">
        <v>228</v>
      </c>
      <c r="L37" s="497"/>
      <c r="M37" s="498"/>
      <c r="N37" s="62"/>
      <c r="O37" s="62"/>
      <c r="R37" s="2"/>
      <c r="S37" s="2"/>
      <c r="T37" s="2"/>
    </row>
    <row r="38" spans="1:24" ht="20.100000000000001" customHeight="1" x14ac:dyDescent="0.2">
      <c r="A38" s="1"/>
      <c r="B38" s="1"/>
      <c r="C38" s="1"/>
      <c r="D38" s="500" t="s">
        <v>6</v>
      </c>
      <c r="E38" s="501"/>
      <c r="F38" s="501"/>
      <c r="G38" s="502"/>
      <c r="H38" s="56"/>
      <c r="I38" s="1"/>
      <c r="J38" s="1"/>
      <c r="M38" s="1"/>
      <c r="N38" s="1"/>
      <c r="O38" s="1"/>
      <c r="P38" s="55"/>
      <c r="Q38" s="500" t="s">
        <v>7</v>
      </c>
      <c r="R38" s="501"/>
      <c r="S38" s="501"/>
      <c r="T38" s="502"/>
      <c r="U38" s="56"/>
      <c r="W38" s="1"/>
      <c r="X38" s="1"/>
    </row>
    <row r="39" spans="1:24" ht="20.100000000000001" customHeight="1" x14ac:dyDescent="0.2">
      <c r="A39" s="1"/>
      <c r="B39" s="1"/>
      <c r="C39" s="1"/>
      <c r="D39" s="56"/>
      <c r="E39" s="1"/>
      <c r="F39" s="1"/>
      <c r="G39" s="59"/>
      <c r="H39" s="58"/>
      <c r="I39" s="58"/>
      <c r="J39" s="1"/>
      <c r="M39" s="1"/>
      <c r="N39" s="1"/>
      <c r="O39" s="1"/>
      <c r="P39" s="59"/>
      <c r="Q39" s="56"/>
      <c r="R39" s="1"/>
      <c r="S39" s="1"/>
      <c r="T39" s="55"/>
      <c r="U39" s="1"/>
      <c r="W39" s="1"/>
      <c r="X39" s="1"/>
    </row>
    <row r="40" spans="1:24" ht="20.100000000000001" customHeight="1" x14ac:dyDescent="0.2">
      <c r="A40" s="1"/>
      <c r="B40" s="1"/>
      <c r="C40" s="1"/>
      <c r="D40" s="57"/>
      <c r="E40" s="1"/>
      <c r="F40" s="1"/>
      <c r="G40" s="500" t="s">
        <v>4</v>
      </c>
      <c r="H40" s="501"/>
      <c r="I40" s="502"/>
      <c r="J40" s="56"/>
      <c r="M40" s="1"/>
      <c r="N40" s="55"/>
      <c r="O40" s="500" t="s">
        <v>5</v>
      </c>
      <c r="P40" s="501"/>
      <c r="Q40" s="502"/>
      <c r="R40" s="57"/>
      <c r="S40" s="1"/>
      <c r="T40" s="55"/>
      <c r="U40" s="1"/>
      <c r="W40" s="1"/>
      <c r="X40" s="1"/>
    </row>
    <row r="41" spans="1:24" ht="20.100000000000001" customHeight="1" x14ac:dyDescent="0.2">
      <c r="A41" s="1"/>
      <c r="B41" s="1"/>
      <c r="C41" s="1"/>
      <c r="D41" s="56"/>
      <c r="E41" s="1"/>
      <c r="F41" s="55"/>
      <c r="G41" s="1"/>
      <c r="H41" s="1"/>
      <c r="I41" s="1"/>
      <c r="J41" s="56"/>
      <c r="M41" s="1"/>
      <c r="N41" s="55"/>
      <c r="O41" s="1"/>
      <c r="P41" s="1"/>
      <c r="Q41" s="1"/>
      <c r="R41" s="56"/>
      <c r="S41" s="1"/>
      <c r="T41" s="55"/>
      <c r="U41" s="1"/>
      <c r="W41" s="1"/>
      <c r="X41" s="1"/>
    </row>
    <row r="42" spans="1:24" ht="20.100000000000001" customHeight="1" x14ac:dyDescent="0.2">
      <c r="A42" s="1"/>
      <c r="B42" s="1"/>
      <c r="C42" s="341">
        <v>1</v>
      </c>
      <c r="D42" s="341"/>
      <c r="E42" s="1"/>
      <c r="F42" s="341">
        <v>2</v>
      </c>
      <c r="G42" s="341"/>
      <c r="H42" s="1"/>
      <c r="I42" s="341">
        <v>3</v>
      </c>
      <c r="J42" s="341"/>
      <c r="M42" s="1"/>
      <c r="N42" s="341">
        <v>4</v>
      </c>
      <c r="O42" s="341"/>
      <c r="P42" s="1"/>
      <c r="Q42" s="341">
        <v>5</v>
      </c>
      <c r="R42" s="341"/>
      <c r="S42" s="1"/>
      <c r="T42" s="341">
        <v>6</v>
      </c>
      <c r="U42" s="341"/>
      <c r="W42" s="1"/>
      <c r="X42" s="1"/>
    </row>
    <row r="43" spans="1:24" ht="20.100000000000001" customHeight="1" x14ac:dyDescent="0.2">
      <c r="A43" s="1"/>
      <c r="B43" s="91"/>
      <c r="C43" s="499" t="str">
        <f>U12選手権組合せ!J91</f>
        <v>坂西ジュニオール</v>
      </c>
      <c r="D43" s="499"/>
      <c r="E43" s="54"/>
      <c r="F43" s="499" t="str">
        <f>U12選手権組合せ!J95</f>
        <v>大谷東フットボールクラブ</v>
      </c>
      <c r="G43" s="499"/>
      <c r="H43" s="54"/>
      <c r="I43" s="499" t="str">
        <f>U12選手権組合せ!J99</f>
        <v>栃木ユナイテッド</v>
      </c>
      <c r="J43" s="499"/>
      <c r="M43" s="54"/>
      <c r="N43" s="499" t="str">
        <f>U12選手権組合せ!J103</f>
        <v>祖母井クラブ</v>
      </c>
      <c r="O43" s="499"/>
      <c r="P43" s="54"/>
      <c r="Q43" s="439" t="str">
        <f>U12選手権組合せ!J107</f>
        <v>上河内ジュニアサッカークラブ</v>
      </c>
      <c r="R43" s="439"/>
      <c r="S43" s="54"/>
      <c r="T43" s="552" t="str">
        <f>U12選手権組合せ!J111</f>
        <v>ｕｎｉｏｎｓｐｏｒｔｓｃｌｕｂ</v>
      </c>
      <c r="U43" s="552"/>
      <c r="W43" s="54"/>
      <c r="X43" s="91"/>
    </row>
    <row r="44" spans="1:24" ht="20.100000000000001" customHeight="1" x14ac:dyDescent="0.2">
      <c r="A44" s="1"/>
      <c r="B44" s="91"/>
      <c r="C44" s="499"/>
      <c r="D44" s="499"/>
      <c r="E44" s="54"/>
      <c r="F44" s="499"/>
      <c r="G44" s="499"/>
      <c r="H44" s="54"/>
      <c r="I44" s="499"/>
      <c r="J44" s="499"/>
      <c r="M44" s="54"/>
      <c r="N44" s="499"/>
      <c r="O44" s="499"/>
      <c r="P44" s="54"/>
      <c r="Q44" s="439"/>
      <c r="R44" s="439"/>
      <c r="S44" s="54"/>
      <c r="T44" s="552"/>
      <c r="U44" s="552"/>
      <c r="W44" s="54"/>
      <c r="X44" s="91"/>
    </row>
    <row r="45" spans="1:24" ht="20.100000000000001" customHeight="1" x14ac:dyDescent="0.2">
      <c r="A45" s="1"/>
      <c r="B45" s="91"/>
      <c r="C45" s="499"/>
      <c r="D45" s="499"/>
      <c r="E45" s="54"/>
      <c r="F45" s="499"/>
      <c r="G45" s="499"/>
      <c r="H45" s="54"/>
      <c r="I45" s="499"/>
      <c r="J45" s="499"/>
      <c r="M45" s="54"/>
      <c r="N45" s="499"/>
      <c r="O45" s="499"/>
      <c r="P45" s="54"/>
      <c r="Q45" s="439"/>
      <c r="R45" s="439"/>
      <c r="S45" s="54"/>
      <c r="T45" s="552"/>
      <c r="U45" s="552"/>
      <c r="W45" s="54"/>
      <c r="X45" s="91"/>
    </row>
    <row r="46" spans="1:24" ht="20.100000000000001" customHeight="1" x14ac:dyDescent="0.2">
      <c r="A46" s="1"/>
      <c r="B46" s="91"/>
      <c r="C46" s="499"/>
      <c r="D46" s="499"/>
      <c r="E46" s="54"/>
      <c r="F46" s="499"/>
      <c r="G46" s="499"/>
      <c r="H46" s="54"/>
      <c r="I46" s="499"/>
      <c r="J46" s="499"/>
      <c r="M46" s="54"/>
      <c r="N46" s="499"/>
      <c r="O46" s="499"/>
      <c r="P46" s="54"/>
      <c r="Q46" s="439"/>
      <c r="R46" s="439"/>
      <c r="S46" s="54"/>
      <c r="T46" s="552"/>
      <c r="U46" s="552"/>
      <c r="W46" s="54"/>
      <c r="X46" s="91"/>
    </row>
    <row r="47" spans="1:24" ht="20.100000000000001" customHeight="1" x14ac:dyDescent="0.2">
      <c r="A47" s="1"/>
      <c r="B47" s="91"/>
      <c r="C47" s="499"/>
      <c r="D47" s="499"/>
      <c r="E47" s="54"/>
      <c r="F47" s="499"/>
      <c r="G47" s="499"/>
      <c r="H47" s="54"/>
      <c r="I47" s="499"/>
      <c r="J47" s="499"/>
      <c r="M47" s="54"/>
      <c r="N47" s="499"/>
      <c r="O47" s="499"/>
      <c r="P47" s="54"/>
      <c r="Q47" s="439"/>
      <c r="R47" s="439"/>
      <c r="S47" s="54"/>
      <c r="T47" s="552"/>
      <c r="U47" s="552"/>
      <c r="W47" s="54"/>
      <c r="X47" s="91"/>
    </row>
    <row r="48" spans="1:24" ht="20.100000000000001" customHeight="1" x14ac:dyDescent="0.2">
      <c r="A48" s="1"/>
      <c r="B48" s="91"/>
      <c r="C48" s="499"/>
      <c r="D48" s="499"/>
      <c r="E48" s="54"/>
      <c r="F48" s="499"/>
      <c r="G48" s="499"/>
      <c r="H48" s="54"/>
      <c r="I48" s="499"/>
      <c r="J48" s="499"/>
      <c r="M48" s="54"/>
      <c r="N48" s="499"/>
      <c r="O48" s="499"/>
      <c r="P48" s="54"/>
      <c r="Q48" s="439"/>
      <c r="R48" s="439"/>
      <c r="S48" s="54"/>
      <c r="T48" s="552"/>
      <c r="U48" s="552"/>
      <c r="W48" s="54"/>
      <c r="X48" s="91"/>
    </row>
    <row r="49" spans="1:24" ht="20.100000000000001" customHeight="1" x14ac:dyDescent="0.2">
      <c r="A49" s="1"/>
      <c r="B49" s="91"/>
      <c r="C49" s="499"/>
      <c r="D49" s="499"/>
      <c r="E49" s="54"/>
      <c r="F49" s="499"/>
      <c r="G49" s="499"/>
      <c r="H49" s="54"/>
      <c r="I49" s="499"/>
      <c r="J49" s="499"/>
      <c r="M49" s="54"/>
      <c r="N49" s="499"/>
      <c r="O49" s="499"/>
      <c r="P49" s="54"/>
      <c r="Q49" s="439"/>
      <c r="R49" s="439"/>
      <c r="S49" s="54"/>
      <c r="T49" s="552"/>
      <c r="U49" s="552"/>
      <c r="W49" s="54"/>
      <c r="X49" s="91"/>
    </row>
    <row r="50" spans="1:24" ht="20.100000000000001" customHeight="1" x14ac:dyDescent="0.2">
      <c r="A50" s="1"/>
      <c r="B50" s="91"/>
      <c r="C50" s="499"/>
      <c r="D50" s="499"/>
      <c r="E50" s="54"/>
      <c r="F50" s="499"/>
      <c r="G50" s="499"/>
      <c r="H50" s="54"/>
      <c r="I50" s="499"/>
      <c r="J50" s="499"/>
      <c r="M50" s="54"/>
      <c r="N50" s="499"/>
      <c r="O50" s="499"/>
      <c r="P50" s="54"/>
      <c r="Q50" s="439"/>
      <c r="R50" s="439"/>
      <c r="S50" s="54"/>
      <c r="T50" s="552"/>
      <c r="U50" s="552"/>
      <c r="W50" s="54"/>
      <c r="X50" s="91"/>
    </row>
    <row r="51" spans="1:24" ht="20.100000000000001" customHeight="1" x14ac:dyDescent="0.2">
      <c r="A51" s="1"/>
      <c r="B51" s="91"/>
      <c r="C51" s="499"/>
      <c r="D51" s="499"/>
      <c r="E51" s="54"/>
      <c r="F51" s="499"/>
      <c r="G51" s="499"/>
      <c r="H51" s="54"/>
      <c r="I51" s="499"/>
      <c r="J51" s="499"/>
      <c r="M51" s="54"/>
      <c r="N51" s="499"/>
      <c r="O51" s="499"/>
      <c r="P51" s="54"/>
      <c r="Q51" s="439"/>
      <c r="R51" s="439"/>
      <c r="S51" s="54"/>
      <c r="T51" s="552"/>
      <c r="U51" s="552"/>
      <c r="W51" s="54"/>
      <c r="X51" s="91"/>
    </row>
    <row r="52" spans="1:24" ht="20.100000000000001" customHeight="1" x14ac:dyDescent="0.2">
      <c r="A52" s="1"/>
      <c r="B52" s="91"/>
      <c r="C52" s="499"/>
      <c r="D52" s="499"/>
      <c r="E52" s="54"/>
      <c r="F52" s="499"/>
      <c r="G52" s="499"/>
      <c r="H52" s="54"/>
      <c r="I52" s="499"/>
      <c r="J52" s="499"/>
      <c r="M52" s="54"/>
      <c r="N52" s="499"/>
      <c r="O52" s="499"/>
      <c r="P52" s="54"/>
      <c r="Q52" s="439"/>
      <c r="R52" s="439"/>
      <c r="S52" s="54"/>
      <c r="T52" s="552"/>
      <c r="U52" s="552"/>
      <c r="W52" s="54"/>
      <c r="X52" s="91"/>
    </row>
    <row r="53" spans="1:24" ht="20.100000000000001" customHeight="1" x14ac:dyDescent="0.2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506" t="s">
        <v>32</v>
      </c>
      <c r="U53" s="506"/>
      <c r="V53" s="506"/>
      <c r="W53" s="506"/>
      <c r="X53" s="95" t="s">
        <v>69</v>
      </c>
    </row>
    <row r="54" spans="1:24" ht="20.100000000000001" customHeight="1" x14ac:dyDescent="0.2">
      <c r="A54" s="341"/>
      <c r="B54" s="341" t="s">
        <v>4</v>
      </c>
      <c r="C54" s="507">
        <v>0.39583333333333331</v>
      </c>
      <c r="D54" s="507"/>
      <c r="E54" s="344" t="str">
        <f>F43</f>
        <v>大谷東フットボールクラブ</v>
      </c>
      <c r="F54" s="344"/>
      <c r="G54" s="344"/>
      <c r="H54" s="344"/>
      <c r="I54" s="503">
        <f>K54+K55</f>
        <v>0</v>
      </c>
      <c r="J54" s="504" t="s">
        <v>31</v>
      </c>
      <c r="K54" s="12">
        <v>0</v>
      </c>
      <c r="L54" s="32" t="s">
        <v>29</v>
      </c>
      <c r="M54" s="12">
        <v>0</v>
      </c>
      <c r="N54" s="504" t="s">
        <v>30</v>
      </c>
      <c r="O54" s="503">
        <f>M54+M55</f>
        <v>0</v>
      </c>
      <c r="P54" s="344" t="str">
        <f>I43</f>
        <v>栃木ユナイテッド</v>
      </c>
      <c r="Q54" s="344"/>
      <c r="R54" s="344"/>
      <c r="S54" s="344"/>
      <c r="T54" s="505" t="s">
        <v>80</v>
      </c>
      <c r="U54" s="506"/>
      <c r="V54" s="506"/>
      <c r="W54" s="506"/>
      <c r="X54" s="495">
        <v>1</v>
      </c>
    </row>
    <row r="55" spans="1:24" ht="20.100000000000001" customHeight="1" x14ac:dyDescent="0.2">
      <c r="A55" s="341"/>
      <c r="B55" s="341"/>
      <c r="C55" s="507"/>
      <c r="D55" s="507"/>
      <c r="E55" s="344"/>
      <c r="F55" s="344"/>
      <c r="G55" s="344"/>
      <c r="H55" s="344"/>
      <c r="I55" s="503"/>
      <c r="J55" s="504"/>
      <c r="K55" s="12">
        <v>0</v>
      </c>
      <c r="L55" s="32" t="s">
        <v>29</v>
      </c>
      <c r="M55" s="12">
        <v>0</v>
      </c>
      <c r="N55" s="504"/>
      <c r="O55" s="503"/>
      <c r="P55" s="344"/>
      <c r="Q55" s="344"/>
      <c r="R55" s="344"/>
      <c r="S55" s="344"/>
      <c r="T55" s="506"/>
      <c r="U55" s="506"/>
      <c r="V55" s="506"/>
      <c r="W55" s="506"/>
      <c r="X55" s="495"/>
    </row>
    <row r="56" spans="1:24" ht="20.100000000000001" customHeight="1" x14ac:dyDescent="0.2">
      <c r="A56" s="1"/>
      <c r="B56" s="31"/>
      <c r="C56" s="31"/>
      <c r="D56" s="31"/>
      <c r="E56" s="30"/>
      <c r="F56" s="30"/>
      <c r="G56" s="30"/>
      <c r="H56" s="30"/>
      <c r="I56" s="50"/>
      <c r="J56" s="51"/>
      <c r="K56" s="50"/>
      <c r="L56" s="52"/>
      <c r="M56" s="50"/>
      <c r="N56" s="51"/>
      <c r="O56" s="50"/>
      <c r="P56" s="30"/>
      <c r="Q56" s="30"/>
      <c r="R56" s="30"/>
      <c r="S56" s="30"/>
      <c r="T56" s="95"/>
      <c r="U56" s="95"/>
      <c r="V56" s="95"/>
      <c r="W56" s="95"/>
      <c r="X56" s="44"/>
    </row>
    <row r="57" spans="1:24" ht="20.100000000000001" customHeight="1" x14ac:dyDescent="0.2">
      <c r="A57" s="341"/>
      <c r="B57" s="341" t="s">
        <v>5</v>
      </c>
      <c r="C57" s="507">
        <v>0.43055555555555558</v>
      </c>
      <c r="D57" s="507"/>
      <c r="E57" s="344" t="str">
        <f>N43</f>
        <v>祖母井クラブ</v>
      </c>
      <c r="F57" s="344"/>
      <c r="G57" s="344"/>
      <c r="H57" s="344"/>
      <c r="I57" s="503">
        <f>K57+K58</f>
        <v>0</v>
      </c>
      <c r="J57" s="504" t="s">
        <v>31</v>
      </c>
      <c r="K57" s="12">
        <v>0</v>
      </c>
      <c r="L57" s="32" t="s">
        <v>29</v>
      </c>
      <c r="M57" s="12">
        <v>0</v>
      </c>
      <c r="N57" s="504" t="s">
        <v>30</v>
      </c>
      <c r="O57" s="503">
        <f>M57+M58</f>
        <v>0</v>
      </c>
      <c r="P57" s="549" t="str">
        <f>Q43</f>
        <v>上河内ジュニアサッカークラブ</v>
      </c>
      <c r="Q57" s="549"/>
      <c r="R57" s="549"/>
      <c r="S57" s="549"/>
      <c r="T57" s="505" t="s">
        <v>81</v>
      </c>
      <c r="U57" s="506"/>
      <c r="V57" s="506"/>
      <c r="W57" s="506"/>
      <c r="X57" s="495">
        <v>6</v>
      </c>
    </row>
    <row r="58" spans="1:24" ht="20.100000000000001" customHeight="1" x14ac:dyDescent="0.2">
      <c r="A58" s="341"/>
      <c r="B58" s="341"/>
      <c r="C58" s="507"/>
      <c r="D58" s="507"/>
      <c r="E58" s="344"/>
      <c r="F58" s="344"/>
      <c r="G58" s="344"/>
      <c r="H58" s="344"/>
      <c r="I58" s="503"/>
      <c r="J58" s="504"/>
      <c r="K58" s="12">
        <v>0</v>
      </c>
      <c r="L58" s="32" t="s">
        <v>29</v>
      </c>
      <c r="M58" s="12">
        <v>0</v>
      </c>
      <c r="N58" s="504"/>
      <c r="O58" s="503"/>
      <c r="P58" s="549"/>
      <c r="Q58" s="549"/>
      <c r="R58" s="549"/>
      <c r="S58" s="549"/>
      <c r="T58" s="506"/>
      <c r="U58" s="506"/>
      <c r="V58" s="506"/>
      <c r="W58" s="506"/>
      <c r="X58" s="495"/>
    </row>
    <row r="59" spans="1:24" ht="20.100000000000001" customHeight="1" x14ac:dyDescent="0.2">
      <c r="A59" s="1"/>
      <c r="B59" s="31"/>
      <c r="C59" s="31"/>
      <c r="D59" s="31"/>
      <c r="E59" s="30"/>
      <c r="F59" s="30"/>
      <c r="G59" s="30"/>
      <c r="H59" s="30"/>
      <c r="I59" s="50"/>
      <c r="J59" s="51"/>
      <c r="K59" s="50"/>
      <c r="L59" s="52"/>
      <c r="M59" s="50"/>
      <c r="N59" s="51"/>
      <c r="O59" s="50"/>
      <c r="P59" s="30"/>
      <c r="Q59" s="30"/>
      <c r="R59" s="30"/>
      <c r="S59" s="30"/>
      <c r="T59" s="95"/>
      <c r="U59" s="95"/>
      <c r="V59" s="95"/>
      <c r="W59" s="95"/>
      <c r="X59" s="44"/>
    </row>
    <row r="60" spans="1:24" ht="20.100000000000001" customHeight="1" x14ac:dyDescent="0.2">
      <c r="A60" s="341"/>
      <c r="B60" s="341" t="s">
        <v>6</v>
      </c>
      <c r="C60" s="507">
        <v>0.46527777777777773</v>
      </c>
      <c r="D60" s="507"/>
      <c r="E60" s="344" t="str">
        <f>C43</f>
        <v>坂西ジュニオール</v>
      </c>
      <c r="F60" s="344"/>
      <c r="G60" s="344"/>
      <c r="H60" s="344"/>
      <c r="I60" s="503">
        <f>K60+K61</f>
        <v>0</v>
      </c>
      <c r="J60" s="504" t="s">
        <v>31</v>
      </c>
      <c r="K60" s="12">
        <v>0</v>
      </c>
      <c r="L60" s="32" t="s">
        <v>29</v>
      </c>
      <c r="M60" s="12">
        <v>0</v>
      </c>
      <c r="N60" s="504" t="s">
        <v>30</v>
      </c>
      <c r="O60" s="503">
        <f>M60+M61</f>
        <v>0</v>
      </c>
      <c r="P60" s="344" t="s">
        <v>50</v>
      </c>
      <c r="Q60" s="344"/>
      <c r="R60" s="344"/>
      <c r="S60" s="344"/>
      <c r="T60" s="505" t="s">
        <v>82</v>
      </c>
      <c r="U60" s="505"/>
      <c r="V60" s="505"/>
      <c r="W60" s="505"/>
      <c r="X60" s="495" t="s">
        <v>84</v>
      </c>
    </row>
    <row r="61" spans="1:24" ht="20.100000000000001" customHeight="1" x14ac:dyDescent="0.2">
      <c r="A61" s="341"/>
      <c r="B61" s="341"/>
      <c r="C61" s="507"/>
      <c r="D61" s="507"/>
      <c r="E61" s="344"/>
      <c r="F61" s="344"/>
      <c r="G61" s="344"/>
      <c r="H61" s="344"/>
      <c r="I61" s="503"/>
      <c r="J61" s="504"/>
      <c r="K61" s="12">
        <v>0</v>
      </c>
      <c r="L61" s="32" t="s">
        <v>29</v>
      </c>
      <c r="M61" s="12">
        <v>0</v>
      </c>
      <c r="N61" s="504"/>
      <c r="O61" s="503"/>
      <c r="P61" s="344"/>
      <c r="Q61" s="344"/>
      <c r="R61" s="344"/>
      <c r="S61" s="344"/>
      <c r="T61" s="505"/>
      <c r="U61" s="505"/>
      <c r="V61" s="505"/>
      <c r="W61" s="505"/>
      <c r="X61" s="495"/>
    </row>
    <row r="62" spans="1:24" ht="20.100000000000001" customHeight="1" x14ac:dyDescent="0.2">
      <c r="A62" s="1"/>
      <c r="B62" s="31"/>
      <c r="C62" s="31"/>
      <c r="D62" s="31"/>
      <c r="E62" s="30"/>
      <c r="F62" s="30"/>
      <c r="G62" s="30"/>
      <c r="H62" s="30"/>
      <c r="I62" s="50"/>
      <c r="J62" s="51"/>
      <c r="K62" s="50"/>
      <c r="L62" s="52"/>
      <c r="M62" s="50"/>
      <c r="N62" s="51"/>
      <c r="O62" s="50"/>
      <c r="P62" s="30"/>
      <c r="Q62" s="30"/>
      <c r="R62" s="30"/>
      <c r="S62" s="30"/>
      <c r="T62" s="95"/>
      <c r="U62" s="95"/>
      <c r="V62" s="95"/>
      <c r="W62" s="95"/>
      <c r="X62" s="44"/>
    </row>
    <row r="63" spans="1:24" ht="20.100000000000001" customHeight="1" x14ac:dyDescent="0.2">
      <c r="A63" s="341"/>
      <c r="B63" s="341" t="s">
        <v>7</v>
      </c>
      <c r="C63" s="507">
        <v>0.5</v>
      </c>
      <c r="D63" s="507"/>
      <c r="E63" s="344" t="s">
        <v>49</v>
      </c>
      <c r="F63" s="344"/>
      <c r="G63" s="344"/>
      <c r="H63" s="344"/>
      <c r="I63" s="503">
        <f>K63+K64</f>
        <v>0</v>
      </c>
      <c r="J63" s="504" t="s">
        <v>31</v>
      </c>
      <c r="K63" s="12">
        <v>0</v>
      </c>
      <c r="L63" s="32" t="s">
        <v>29</v>
      </c>
      <c r="M63" s="12">
        <v>0</v>
      </c>
      <c r="N63" s="504" t="s">
        <v>30</v>
      </c>
      <c r="O63" s="503">
        <f>M63+M64</f>
        <v>0</v>
      </c>
      <c r="P63" s="344" t="str">
        <f>T43</f>
        <v>ｕｎｉｏｎｓｐｏｒｔｓｃｌｕｂ</v>
      </c>
      <c r="Q63" s="344"/>
      <c r="R63" s="344"/>
      <c r="S63" s="344"/>
      <c r="T63" s="505" t="s">
        <v>83</v>
      </c>
      <c r="U63" s="505"/>
      <c r="V63" s="505"/>
      <c r="W63" s="505"/>
      <c r="X63" s="495" t="s">
        <v>85</v>
      </c>
    </row>
    <row r="64" spans="1:24" ht="20.100000000000001" customHeight="1" x14ac:dyDescent="0.2">
      <c r="A64" s="341"/>
      <c r="B64" s="341"/>
      <c r="C64" s="507"/>
      <c r="D64" s="507"/>
      <c r="E64" s="344"/>
      <c r="F64" s="344"/>
      <c r="G64" s="344"/>
      <c r="H64" s="344"/>
      <c r="I64" s="503"/>
      <c r="J64" s="504"/>
      <c r="K64" s="12">
        <v>0</v>
      </c>
      <c r="L64" s="32" t="s">
        <v>29</v>
      </c>
      <c r="M64" s="12">
        <v>0</v>
      </c>
      <c r="N64" s="504"/>
      <c r="O64" s="503"/>
      <c r="P64" s="344"/>
      <c r="Q64" s="344"/>
      <c r="R64" s="344"/>
      <c r="S64" s="344"/>
      <c r="T64" s="505"/>
      <c r="U64" s="505"/>
      <c r="V64" s="505"/>
      <c r="W64" s="505"/>
      <c r="X64" s="495"/>
    </row>
    <row r="65" spans="1:24" ht="20.100000000000001" customHeight="1" x14ac:dyDescent="0.2">
      <c r="C65" s="47"/>
      <c r="D65" s="47"/>
    </row>
    <row r="66" spans="1:24" ht="20.100000000000001" customHeight="1" x14ac:dyDescent="0.2"/>
    <row r="67" spans="1:24" ht="20.100000000000001" customHeight="1" x14ac:dyDescent="0.2"/>
    <row r="68" spans="1:24" ht="20.100000000000001" customHeight="1" x14ac:dyDescent="0.2">
      <c r="A68" s="31"/>
      <c r="B68" s="31"/>
      <c r="C68" s="92"/>
      <c r="D68" s="92"/>
      <c r="E68" s="31"/>
      <c r="F68" s="31"/>
      <c r="G68" s="31"/>
      <c r="H68" s="31"/>
      <c r="I68" s="12"/>
      <c r="J68" s="60"/>
      <c r="K68" s="12"/>
      <c r="L68" s="32"/>
      <c r="M68" s="12"/>
      <c r="N68" s="60"/>
      <c r="O68" s="12"/>
      <c r="P68" s="31"/>
      <c r="Q68" s="31"/>
      <c r="R68" s="31"/>
      <c r="S68" s="31"/>
      <c r="T68" s="44"/>
      <c r="U68" s="44"/>
      <c r="V68" s="44"/>
      <c r="W68" s="44"/>
      <c r="X68" s="35"/>
    </row>
  </sheetData>
  <mergeCells count="144">
    <mergeCell ref="A63:A64"/>
    <mergeCell ref="B63:B64"/>
    <mergeCell ref="C63:D64"/>
    <mergeCell ref="E63:H64"/>
    <mergeCell ref="I63:I64"/>
    <mergeCell ref="J63:J64"/>
    <mergeCell ref="P57:S58"/>
    <mergeCell ref="T57:W58"/>
    <mergeCell ref="X57:X58"/>
    <mergeCell ref="A60:A61"/>
    <mergeCell ref="B60:B61"/>
    <mergeCell ref="C60:D61"/>
    <mergeCell ref="E60:H61"/>
    <mergeCell ref="I60:I61"/>
    <mergeCell ref="J60:J61"/>
    <mergeCell ref="N60:N61"/>
    <mergeCell ref="N63:N64"/>
    <mergeCell ref="O63:O64"/>
    <mergeCell ref="P63:S64"/>
    <mergeCell ref="T63:W64"/>
    <mergeCell ref="X63:X64"/>
    <mergeCell ref="O60:O61"/>
    <mergeCell ref="P60:S61"/>
    <mergeCell ref="T60:W61"/>
    <mergeCell ref="X60:X61"/>
    <mergeCell ref="T53:W53"/>
    <mergeCell ref="A54:A55"/>
    <mergeCell ref="B54:B55"/>
    <mergeCell ref="C54:D55"/>
    <mergeCell ref="E54:H55"/>
    <mergeCell ref="I54:I55"/>
    <mergeCell ref="J54:J55"/>
    <mergeCell ref="N54:N55"/>
    <mergeCell ref="O54:O55"/>
    <mergeCell ref="P54:S55"/>
    <mergeCell ref="T54:W55"/>
    <mergeCell ref="X54:X55"/>
    <mergeCell ref="A57:A58"/>
    <mergeCell ref="B57:B58"/>
    <mergeCell ref="C57:D58"/>
    <mergeCell ref="E57:H58"/>
    <mergeCell ref="I57:I58"/>
    <mergeCell ref="J57:J58"/>
    <mergeCell ref="N57:N58"/>
    <mergeCell ref="O57:O58"/>
    <mergeCell ref="C43:D52"/>
    <mergeCell ref="F43:G52"/>
    <mergeCell ref="I43:J52"/>
    <mergeCell ref="N43:O52"/>
    <mergeCell ref="Q43:R52"/>
    <mergeCell ref="T43:U52"/>
    <mergeCell ref="C42:D42"/>
    <mergeCell ref="F42:G42"/>
    <mergeCell ref="I42:J42"/>
    <mergeCell ref="N42:O42"/>
    <mergeCell ref="Q42:R42"/>
    <mergeCell ref="T42:U42"/>
    <mergeCell ref="F36:H36"/>
    <mergeCell ref="K37:M37"/>
    <mergeCell ref="D38:G38"/>
    <mergeCell ref="Q38:T38"/>
    <mergeCell ref="G40:I40"/>
    <mergeCell ref="O40:Q40"/>
    <mergeCell ref="N32:N33"/>
    <mergeCell ref="O32:O33"/>
    <mergeCell ref="P32:S33"/>
    <mergeCell ref="T32:W33"/>
    <mergeCell ref="X26:X27"/>
    <mergeCell ref="X32:X33"/>
    <mergeCell ref="O35:Q35"/>
    <mergeCell ref="R35:X35"/>
    <mergeCell ref="A32:A33"/>
    <mergeCell ref="B32:B33"/>
    <mergeCell ref="C32:D33"/>
    <mergeCell ref="E32:H33"/>
    <mergeCell ref="I32:I33"/>
    <mergeCell ref="J32:J33"/>
    <mergeCell ref="A29:A30"/>
    <mergeCell ref="B29:B30"/>
    <mergeCell ref="C29:D30"/>
    <mergeCell ref="E29:H30"/>
    <mergeCell ref="I29:I30"/>
    <mergeCell ref="J29:J30"/>
    <mergeCell ref="N29:N30"/>
    <mergeCell ref="O29:O30"/>
    <mergeCell ref="P29:S30"/>
    <mergeCell ref="T29:W30"/>
    <mergeCell ref="X29:X30"/>
    <mergeCell ref="A26:A27"/>
    <mergeCell ref="B26:B27"/>
    <mergeCell ref="C26:D27"/>
    <mergeCell ref="E26:H27"/>
    <mergeCell ref="I26:I27"/>
    <mergeCell ref="J26:J27"/>
    <mergeCell ref="N26:N27"/>
    <mergeCell ref="O26:O27"/>
    <mergeCell ref="P26:S27"/>
    <mergeCell ref="P20:S21"/>
    <mergeCell ref="T20:W21"/>
    <mergeCell ref="T26:W27"/>
    <mergeCell ref="X20:X21"/>
    <mergeCell ref="A23:A24"/>
    <mergeCell ref="B23:B24"/>
    <mergeCell ref="C23:D24"/>
    <mergeCell ref="E23:H24"/>
    <mergeCell ref="I23:I24"/>
    <mergeCell ref="J23:J24"/>
    <mergeCell ref="N23:N24"/>
    <mergeCell ref="A20:A21"/>
    <mergeCell ref="B20:B21"/>
    <mergeCell ref="C20:D21"/>
    <mergeCell ref="E20:H21"/>
    <mergeCell ref="I20:I21"/>
    <mergeCell ref="J20:J21"/>
    <mergeCell ref="N20:N21"/>
    <mergeCell ref="O20:O21"/>
    <mergeCell ref="O23:O24"/>
    <mergeCell ref="P23:S24"/>
    <mergeCell ref="T23:W24"/>
    <mergeCell ref="X23:X24"/>
    <mergeCell ref="T8:U8"/>
    <mergeCell ref="W8:X8"/>
    <mergeCell ref="W9:X18"/>
    <mergeCell ref="T19:W19"/>
    <mergeCell ref="Q9:R18"/>
    <mergeCell ref="T9:U18"/>
    <mergeCell ref="O1:Q1"/>
    <mergeCell ref="R1:X1"/>
    <mergeCell ref="F2:H2"/>
    <mergeCell ref="K3:M3"/>
    <mergeCell ref="D4:G4"/>
    <mergeCell ref="Q4:U4"/>
    <mergeCell ref="G6:I6"/>
    <mergeCell ref="O6:Q6"/>
    <mergeCell ref="U6:W6"/>
    <mergeCell ref="C9:D18"/>
    <mergeCell ref="F9:G18"/>
    <mergeCell ref="I9:J18"/>
    <mergeCell ref="N9:O18"/>
    <mergeCell ref="C8:D8"/>
    <mergeCell ref="F8:G8"/>
    <mergeCell ref="I8:J8"/>
    <mergeCell ref="N8:O8"/>
    <mergeCell ref="Q8:R8"/>
  </mergeCells>
  <phoneticPr fontId="3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57" firstPageNumber="4294963191" orientation="portrait" horizontalDpi="360" verticalDpi="36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X67"/>
  <sheetViews>
    <sheetView view="pageBreakPreview" zoomScaleNormal="100" zoomScaleSheetLayoutView="100" workbookViewId="0"/>
  </sheetViews>
  <sheetFormatPr defaultRowHeight="13.2" x14ac:dyDescent="0.2"/>
  <cols>
    <col min="1" max="24" width="5.6640625" customWidth="1"/>
  </cols>
  <sheetData>
    <row r="1" spans="1:24" ht="24.6" customHeight="1" x14ac:dyDescent="0.2">
      <c r="A1" s="61" t="s">
        <v>55</v>
      </c>
      <c r="B1" s="61"/>
      <c r="C1" s="61"/>
      <c r="D1" s="61"/>
      <c r="E1" s="61"/>
      <c r="F1" s="61"/>
      <c r="H1" s="61"/>
      <c r="I1" s="61"/>
      <c r="K1" s="87"/>
      <c r="L1" s="87"/>
      <c r="O1" s="353" t="s">
        <v>87</v>
      </c>
      <c r="P1" s="353"/>
      <c r="Q1" s="353"/>
      <c r="R1" s="354" t="str">
        <f>U12選手権組合せ!AG87</f>
        <v>栃木県グリーンスタジアムサブグランドＡ</v>
      </c>
      <c r="S1" s="354"/>
      <c r="T1" s="354"/>
      <c r="U1" s="354"/>
      <c r="V1" s="354"/>
      <c r="W1" s="354"/>
      <c r="X1" s="354"/>
    </row>
    <row r="2" spans="1:24" ht="20.100000000000001" customHeight="1" x14ac:dyDescent="0.2">
      <c r="F2" s="361">
        <f>U12選手権組合せ!G9</f>
        <v>44238</v>
      </c>
      <c r="G2" s="361"/>
      <c r="H2" s="361"/>
    </row>
    <row r="3" spans="1:24" ht="20.100000000000001" customHeight="1" x14ac:dyDescent="0.2">
      <c r="K3" s="496" t="s">
        <v>67</v>
      </c>
      <c r="L3" s="497"/>
      <c r="M3" s="498"/>
      <c r="N3" s="62"/>
      <c r="Q3" s="2"/>
      <c r="R3" s="2"/>
      <c r="S3" s="2"/>
      <c r="T3" s="2"/>
    </row>
    <row r="4" spans="1:24" ht="20.100000000000001" customHeight="1" x14ac:dyDescent="0.2">
      <c r="A4" s="1"/>
      <c r="B4" s="1"/>
      <c r="C4" s="1"/>
      <c r="D4" s="500" t="s">
        <v>7</v>
      </c>
      <c r="E4" s="501"/>
      <c r="F4" s="501"/>
      <c r="G4" s="502"/>
      <c r="H4" s="1"/>
      <c r="I4" s="1"/>
      <c r="J4" s="1"/>
      <c r="K4" s="1"/>
      <c r="L4" s="1"/>
      <c r="N4" s="1"/>
      <c r="O4" s="1"/>
      <c r="P4" s="55"/>
      <c r="Q4" s="500" t="s">
        <v>8</v>
      </c>
      <c r="R4" s="501"/>
      <c r="S4" s="501"/>
      <c r="T4" s="501"/>
      <c r="U4" s="502"/>
      <c r="V4" s="1"/>
      <c r="W4" s="1"/>
      <c r="X4" s="1"/>
    </row>
    <row r="5" spans="1:24" ht="20.100000000000001" customHeight="1" x14ac:dyDescent="0.2">
      <c r="A5" s="1"/>
      <c r="B5" s="1"/>
      <c r="C5" s="1"/>
      <c r="D5" s="56"/>
      <c r="E5" s="1"/>
      <c r="F5" s="1"/>
      <c r="G5" s="55"/>
      <c r="H5" s="1"/>
      <c r="I5" s="1"/>
      <c r="J5" s="1"/>
      <c r="K5" s="1"/>
      <c r="L5" s="1"/>
      <c r="N5" s="1"/>
      <c r="O5" s="1"/>
      <c r="P5" s="59"/>
      <c r="Q5" s="56"/>
      <c r="R5" s="1"/>
      <c r="S5" s="1"/>
      <c r="T5" s="1"/>
      <c r="U5" s="59"/>
      <c r="V5" s="1"/>
      <c r="W5" s="1"/>
      <c r="X5" s="1"/>
    </row>
    <row r="6" spans="1:24" ht="20.100000000000001" customHeight="1" x14ac:dyDescent="0.2">
      <c r="A6" s="1"/>
      <c r="B6" s="1"/>
      <c r="C6" s="1"/>
      <c r="D6" s="57"/>
      <c r="E6" s="1"/>
      <c r="F6" s="1"/>
      <c r="G6" s="500" t="s">
        <v>4</v>
      </c>
      <c r="H6" s="501"/>
      <c r="I6" s="502"/>
      <c r="J6" s="1"/>
      <c r="K6" s="1"/>
      <c r="L6" s="1"/>
      <c r="N6" s="55"/>
      <c r="O6" s="500" t="s">
        <v>5</v>
      </c>
      <c r="P6" s="501"/>
      <c r="Q6" s="502"/>
      <c r="R6" s="57"/>
      <c r="S6" s="1"/>
      <c r="T6" s="1"/>
      <c r="U6" s="500" t="s">
        <v>6</v>
      </c>
      <c r="V6" s="501"/>
      <c r="W6" s="502"/>
      <c r="X6" s="1"/>
    </row>
    <row r="7" spans="1:24" ht="20.100000000000001" customHeight="1" x14ac:dyDescent="0.2">
      <c r="A7" s="1"/>
      <c r="B7" s="1"/>
      <c r="C7" s="1"/>
      <c r="D7" s="56"/>
      <c r="E7" s="1"/>
      <c r="F7" s="1"/>
      <c r="G7" s="56"/>
      <c r="H7" s="1"/>
      <c r="I7" s="55"/>
      <c r="J7" s="1"/>
      <c r="K7" s="1"/>
      <c r="L7" s="1"/>
      <c r="N7" s="55"/>
      <c r="O7" s="1"/>
      <c r="P7" s="1"/>
      <c r="Q7" s="1"/>
      <c r="R7" s="56"/>
      <c r="S7" s="1"/>
      <c r="T7" s="1"/>
      <c r="U7" s="56"/>
      <c r="V7" s="1"/>
      <c r="W7" s="55"/>
      <c r="X7" s="1"/>
    </row>
    <row r="8" spans="1:24" ht="20.100000000000001" customHeight="1" x14ac:dyDescent="0.2">
      <c r="A8" s="1"/>
      <c r="B8" s="1"/>
      <c r="C8" s="341">
        <v>1</v>
      </c>
      <c r="D8" s="341"/>
      <c r="E8" s="1"/>
      <c r="F8" s="341">
        <v>2</v>
      </c>
      <c r="G8" s="341"/>
      <c r="H8" s="1"/>
      <c r="I8" s="341">
        <v>3</v>
      </c>
      <c r="J8" s="341"/>
      <c r="K8" s="1"/>
      <c r="L8" s="1"/>
      <c r="N8" s="341">
        <v>4</v>
      </c>
      <c r="O8" s="341"/>
      <c r="P8" s="1"/>
      <c r="Q8" s="341">
        <v>5</v>
      </c>
      <c r="R8" s="341"/>
      <c r="S8" s="1"/>
      <c r="T8" s="341">
        <v>6</v>
      </c>
      <c r="U8" s="341"/>
      <c r="V8" s="1"/>
      <c r="W8" s="341">
        <v>7</v>
      </c>
      <c r="X8" s="341"/>
    </row>
    <row r="9" spans="1:24" ht="20.100000000000001" customHeight="1" x14ac:dyDescent="0.2">
      <c r="A9" s="1"/>
      <c r="B9" s="91"/>
      <c r="C9" s="499" t="str">
        <f>U12選手権組合せ!AE111</f>
        <v>ともぞうサッカークラブ</v>
      </c>
      <c r="D9" s="499"/>
      <c r="E9" s="54"/>
      <c r="F9" s="481" t="str">
        <f>U12選手権組合せ!AE107</f>
        <v>ＦＣ　Ａｖａｎｃｅ　ＢＬＡＮＣＯ</v>
      </c>
      <c r="G9" s="481"/>
      <c r="H9" s="54"/>
      <c r="I9" s="499" t="str">
        <f>U12選手権組合せ!AE103</f>
        <v>合戦場フットボールクラブ</v>
      </c>
      <c r="J9" s="499"/>
      <c r="K9" s="54"/>
      <c r="L9" s="54"/>
      <c r="N9" s="499" t="str">
        <f>U12選手権組合せ!AE99</f>
        <v>ＪＦＣ　Ｗｉｎｇ</v>
      </c>
      <c r="O9" s="499"/>
      <c r="P9" s="54"/>
      <c r="Q9" s="481" t="str">
        <f>U12選手権組合せ!AE95</f>
        <v>ＳＵＧＡＯサッカークラブＵ１２</v>
      </c>
      <c r="R9" s="481"/>
      <c r="S9" s="54"/>
      <c r="T9" s="499" t="str">
        <f>U12選手権組合せ!AE91</f>
        <v>豊郷ＪＦＣ宇都宮</v>
      </c>
      <c r="U9" s="499"/>
      <c r="V9" s="54"/>
      <c r="W9" s="499" t="str">
        <f>U12選手権組合せ!AE87</f>
        <v>国分寺サッカークラブ</v>
      </c>
      <c r="X9" s="499"/>
    </row>
    <row r="10" spans="1:24" ht="20.100000000000001" customHeight="1" x14ac:dyDescent="0.2">
      <c r="A10" s="1"/>
      <c r="B10" s="91"/>
      <c r="C10" s="499"/>
      <c r="D10" s="499"/>
      <c r="E10" s="54"/>
      <c r="F10" s="481"/>
      <c r="G10" s="481"/>
      <c r="H10" s="54"/>
      <c r="I10" s="499"/>
      <c r="J10" s="499"/>
      <c r="K10" s="54"/>
      <c r="L10" s="54"/>
      <c r="N10" s="499"/>
      <c r="O10" s="499"/>
      <c r="P10" s="54"/>
      <c r="Q10" s="481"/>
      <c r="R10" s="481"/>
      <c r="S10" s="54"/>
      <c r="T10" s="499"/>
      <c r="U10" s="499"/>
      <c r="V10" s="54"/>
      <c r="W10" s="499"/>
      <c r="X10" s="499"/>
    </row>
    <row r="11" spans="1:24" ht="20.100000000000001" customHeight="1" x14ac:dyDescent="0.2">
      <c r="A11" s="1"/>
      <c r="B11" s="91"/>
      <c r="C11" s="499"/>
      <c r="D11" s="499"/>
      <c r="E11" s="54"/>
      <c r="F11" s="481"/>
      <c r="G11" s="481"/>
      <c r="H11" s="54"/>
      <c r="I11" s="499"/>
      <c r="J11" s="499"/>
      <c r="K11" s="54"/>
      <c r="L11" s="54"/>
      <c r="N11" s="499"/>
      <c r="O11" s="499"/>
      <c r="P11" s="54"/>
      <c r="Q11" s="481"/>
      <c r="R11" s="481"/>
      <c r="S11" s="54"/>
      <c r="T11" s="499"/>
      <c r="U11" s="499"/>
      <c r="V11" s="54"/>
      <c r="W11" s="499"/>
      <c r="X11" s="499"/>
    </row>
    <row r="12" spans="1:24" ht="20.100000000000001" customHeight="1" x14ac:dyDescent="0.2">
      <c r="A12" s="1"/>
      <c r="B12" s="91"/>
      <c r="C12" s="499"/>
      <c r="D12" s="499"/>
      <c r="E12" s="54"/>
      <c r="F12" s="481"/>
      <c r="G12" s="481"/>
      <c r="H12" s="54"/>
      <c r="I12" s="499"/>
      <c r="J12" s="499"/>
      <c r="K12" s="54"/>
      <c r="L12" s="54"/>
      <c r="N12" s="499"/>
      <c r="O12" s="499"/>
      <c r="P12" s="54"/>
      <c r="Q12" s="481"/>
      <c r="R12" s="481"/>
      <c r="S12" s="54"/>
      <c r="T12" s="499"/>
      <c r="U12" s="499"/>
      <c r="V12" s="54"/>
      <c r="W12" s="499"/>
      <c r="X12" s="499"/>
    </row>
    <row r="13" spans="1:24" ht="20.100000000000001" customHeight="1" x14ac:dyDescent="0.2">
      <c r="A13" s="1"/>
      <c r="B13" s="91"/>
      <c r="C13" s="499"/>
      <c r="D13" s="499"/>
      <c r="E13" s="54"/>
      <c r="F13" s="481"/>
      <c r="G13" s="481"/>
      <c r="H13" s="54"/>
      <c r="I13" s="499"/>
      <c r="J13" s="499"/>
      <c r="K13" s="54"/>
      <c r="L13" s="54"/>
      <c r="N13" s="499"/>
      <c r="O13" s="499"/>
      <c r="P13" s="54"/>
      <c r="Q13" s="481"/>
      <c r="R13" s="481"/>
      <c r="S13" s="54"/>
      <c r="T13" s="499"/>
      <c r="U13" s="499"/>
      <c r="V13" s="54"/>
      <c r="W13" s="499"/>
      <c r="X13" s="499"/>
    </row>
    <row r="14" spans="1:24" ht="20.100000000000001" customHeight="1" x14ac:dyDescent="0.2">
      <c r="A14" s="1"/>
      <c r="B14" s="91"/>
      <c r="C14" s="499"/>
      <c r="D14" s="499"/>
      <c r="E14" s="54"/>
      <c r="F14" s="481"/>
      <c r="G14" s="481"/>
      <c r="H14" s="54"/>
      <c r="I14" s="499"/>
      <c r="J14" s="499"/>
      <c r="K14" s="54"/>
      <c r="L14" s="54"/>
      <c r="N14" s="499"/>
      <c r="O14" s="499"/>
      <c r="P14" s="54"/>
      <c r="Q14" s="481"/>
      <c r="R14" s="481"/>
      <c r="S14" s="54"/>
      <c r="T14" s="499"/>
      <c r="U14" s="499"/>
      <c r="V14" s="54"/>
      <c r="W14" s="499"/>
      <c r="X14" s="499"/>
    </row>
    <row r="15" spans="1:24" ht="20.100000000000001" customHeight="1" x14ac:dyDescent="0.2">
      <c r="A15" s="1"/>
      <c r="B15" s="91"/>
      <c r="C15" s="499"/>
      <c r="D15" s="499"/>
      <c r="E15" s="54"/>
      <c r="F15" s="481"/>
      <c r="G15" s="481"/>
      <c r="H15" s="54"/>
      <c r="I15" s="499"/>
      <c r="J15" s="499"/>
      <c r="K15" s="54"/>
      <c r="L15" s="54"/>
      <c r="N15" s="499"/>
      <c r="O15" s="499"/>
      <c r="P15" s="54"/>
      <c r="Q15" s="481"/>
      <c r="R15" s="481"/>
      <c r="S15" s="54"/>
      <c r="T15" s="499"/>
      <c r="U15" s="499"/>
      <c r="V15" s="54"/>
      <c r="W15" s="499"/>
      <c r="X15" s="499"/>
    </row>
    <row r="16" spans="1:24" ht="20.100000000000001" customHeight="1" x14ac:dyDescent="0.2">
      <c r="A16" s="1"/>
      <c r="B16" s="91"/>
      <c r="C16" s="499"/>
      <c r="D16" s="499"/>
      <c r="E16" s="54"/>
      <c r="F16" s="481"/>
      <c r="G16" s="481"/>
      <c r="H16" s="54"/>
      <c r="I16" s="499"/>
      <c r="J16" s="499"/>
      <c r="K16" s="54"/>
      <c r="L16" s="54"/>
      <c r="N16" s="499"/>
      <c r="O16" s="499"/>
      <c r="P16" s="54"/>
      <c r="Q16" s="481"/>
      <c r="R16" s="481"/>
      <c r="S16" s="54"/>
      <c r="T16" s="499"/>
      <c r="U16" s="499"/>
      <c r="V16" s="54"/>
      <c r="W16" s="499"/>
      <c r="X16" s="499"/>
    </row>
    <row r="17" spans="1:24" ht="20.100000000000001" customHeight="1" x14ac:dyDescent="0.2">
      <c r="A17" s="1"/>
      <c r="B17" s="91"/>
      <c r="C17" s="499"/>
      <c r="D17" s="499"/>
      <c r="E17" s="54"/>
      <c r="F17" s="481"/>
      <c r="G17" s="481"/>
      <c r="H17" s="54"/>
      <c r="I17" s="499"/>
      <c r="J17" s="499"/>
      <c r="K17" s="54"/>
      <c r="L17" s="54"/>
      <c r="N17" s="499"/>
      <c r="O17" s="499"/>
      <c r="P17" s="54"/>
      <c r="Q17" s="481"/>
      <c r="R17" s="481"/>
      <c r="S17" s="54"/>
      <c r="T17" s="499"/>
      <c r="U17" s="499"/>
      <c r="V17" s="54"/>
      <c r="W17" s="499"/>
      <c r="X17" s="499"/>
    </row>
    <row r="18" spans="1:24" ht="20.100000000000001" customHeight="1" x14ac:dyDescent="0.2">
      <c r="A18" s="1"/>
      <c r="B18" s="91"/>
      <c r="C18" s="499"/>
      <c r="D18" s="499"/>
      <c r="E18" s="54"/>
      <c r="F18" s="481"/>
      <c r="G18" s="481"/>
      <c r="H18" s="54"/>
      <c r="I18" s="499"/>
      <c r="J18" s="499"/>
      <c r="K18" s="54"/>
      <c r="L18" s="54"/>
      <c r="N18" s="499"/>
      <c r="O18" s="499"/>
      <c r="P18" s="54"/>
      <c r="Q18" s="481"/>
      <c r="R18" s="481"/>
      <c r="S18" s="54"/>
      <c r="T18" s="499"/>
      <c r="U18" s="499"/>
      <c r="V18" s="54"/>
      <c r="W18" s="499"/>
      <c r="X18" s="499"/>
    </row>
    <row r="19" spans="1:24" ht="20.100000000000001" customHeight="1" x14ac:dyDescent="0.2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506" t="s">
        <v>32</v>
      </c>
      <c r="U19" s="506"/>
      <c r="V19" s="506"/>
      <c r="W19" s="506"/>
      <c r="X19" s="95" t="s">
        <v>69</v>
      </c>
    </row>
    <row r="20" spans="1:24" ht="20.100000000000001" customHeight="1" x14ac:dyDescent="0.2">
      <c r="A20" s="341"/>
      <c r="B20" s="341" t="s">
        <v>39</v>
      </c>
      <c r="C20" s="507">
        <v>0.39583333333333331</v>
      </c>
      <c r="D20" s="507"/>
      <c r="E20" s="546" t="str">
        <f>F9</f>
        <v>ＦＣ　Ａｖａｎｃｅ　ＢＬＡＮＣＯ</v>
      </c>
      <c r="F20" s="546"/>
      <c r="G20" s="546"/>
      <c r="H20" s="546"/>
      <c r="I20" s="503">
        <f>K20+K21</f>
        <v>0</v>
      </c>
      <c r="J20" s="504" t="s">
        <v>31</v>
      </c>
      <c r="K20" s="12">
        <v>0</v>
      </c>
      <c r="L20" s="32" t="s">
        <v>29</v>
      </c>
      <c r="M20" s="12">
        <v>0</v>
      </c>
      <c r="N20" s="504" t="s">
        <v>30</v>
      </c>
      <c r="O20" s="503">
        <f>M20+M21</f>
        <v>0</v>
      </c>
      <c r="P20" s="344" t="str">
        <f>I9</f>
        <v>合戦場フットボールクラブ</v>
      </c>
      <c r="Q20" s="344"/>
      <c r="R20" s="344"/>
      <c r="S20" s="344"/>
      <c r="T20" s="505" t="s">
        <v>73</v>
      </c>
      <c r="U20" s="506"/>
      <c r="V20" s="506"/>
      <c r="W20" s="506"/>
      <c r="X20" s="495">
        <v>6</v>
      </c>
    </row>
    <row r="21" spans="1:24" ht="20.100000000000001" customHeight="1" x14ac:dyDescent="0.2">
      <c r="A21" s="341"/>
      <c r="B21" s="341"/>
      <c r="C21" s="507"/>
      <c r="D21" s="507"/>
      <c r="E21" s="546"/>
      <c r="F21" s="546"/>
      <c r="G21" s="546"/>
      <c r="H21" s="546"/>
      <c r="I21" s="503"/>
      <c r="J21" s="504"/>
      <c r="K21" s="12">
        <v>0</v>
      </c>
      <c r="L21" s="32" t="s">
        <v>29</v>
      </c>
      <c r="M21" s="12">
        <v>0</v>
      </c>
      <c r="N21" s="504"/>
      <c r="O21" s="503"/>
      <c r="P21" s="344"/>
      <c r="Q21" s="344"/>
      <c r="R21" s="344"/>
      <c r="S21" s="344"/>
      <c r="T21" s="506"/>
      <c r="U21" s="506"/>
      <c r="V21" s="506"/>
      <c r="W21" s="506"/>
      <c r="X21" s="495"/>
    </row>
    <row r="22" spans="1:24" ht="20.100000000000001" customHeight="1" x14ac:dyDescent="0.2">
      <c r="A22" s="1"/>
      <c r="B22" s="31"/>
      <c r="C22" s="31"/>
      <c r="D22" s="31"/>
      <c r="E22" s="30"/>
      <c r="F22" s="30"/>
      <c r="G22" s="30"/>
      <c r="H22" s="30"/>
      <c r="I22" s="50"/>
      <c r="J22" s="51"/>
      <c r="K22" s="50"/>
      <c r="L22" s="52"/>
      <c r="M22" s="50"/>
      <c r="N22" s="51"/>
      <c r="O22" s="50"/>
      <c r="P22" s="30"/>
      <c r="Q22" s="30"/>
      <c r="R22" s="30"/>
      <c r="S22" s="30"/>
      <c r="T22" s="95"/>
      <c r="U22" s="95"/>
      <c r="V22" s="95"/>
      <c r="W22" s="95"/>
      <c r="X22" s="44"/>
    </row>
    <row r="23" spans="1:24" ht="20.100000000000001" customHeight="1" x14ac:dyDescent="0.2">
      <c r="A23" s="341"/>
      <c r="B23" s="341" t="s">
        <v>5</v>
      </c>
      <c r="C23" s="507">
        <v>0.43055555555555558</v>
      </c>
      <c r="D23" s="507"/>
      <c r="E23" s="344" t="str">
        <f>N9</f>
        <v>ＪＦＣ　Ｗｉｎｇ</v>
      </c>
      <c r="F23" s="344"/>
      <c r="G23" s="344"/>
      <c r="H23" s="344"/>
      <c r="I23" s="503">
        <f>K23+K24</f>
        <v>0</v>
      </c>
      <c r="J23" s="504" t="s">
        <v>31</v>
      </c>
      <c r="K23" s="12">
        <v>0</v>
      </c>
      <c r="L23" s="32" t="s">
        <v>29</v>
      </c>
      <c r="M23" s="12">
        <v>0</v>
      </c>
      <c r="N23" s="504" t="s">
        <v>30</v>
      </c>
      <c r="O23" s="503">
        <f>M23+M24</f>
        <v>0</v>
      </c>
      <c r="P23" s="553" t="str">
        <f>Q9</f>
        <v>ＳＵＧＡＯサッカークラブＵ１２</v>
      </c>
      <c r="Q23" s="553"/>
      <c r="R23" s="553"/>
      <c r="S23" s="553"/>
      <c r="T23" s="505" t="s">
        <v>74</v>
      </c>
      <c r="U23" s="506"/>
      <c r="V23" s="506"/>
      <c r="W23" s="506"/>
      <c r="X23" s="495">
        <v>2</v>
      </c>
    </row>
    <row r="24" spans="1:24" ht="20.100000000000001" customHeight="1" x14ac:dyDescent="0.2">
      <c r="A24" s="341"/>
      <c r="B24" s="341"/>
      <c r="C24" s="507"/>
      <c r="D24" s="507"/>
      <c r="E24" s="344"/>
      <c r="F24" s="344"/>
      <c r="G24" s="344"/>
      <c r="H24" s="344"/>
      <c r="I24" s="503"/>
      <c r="J24" s="504"/>
      <c r="K24" s="12">
        <v>0</v>
      </c>
      <c r="L24" s="32" t="s">
        <v>29</v>
      </c>
      <c r="M24" s="12">
        <v>0</v>
      </c>
      <c r="N24" s="504"/>
      <c r="O24" s="503"/>
      <c r="P24" s="553"/>
      <c r="Q24" s="553"/>
      <c r="R24" s="553"/>
      <c r="S24" s="553"/>
      <c r="T24" s="506"/>
      <c r="U24" s="506"/>
      <c r="V24" s="506"/>
      <c r="W24" s="506"/>
      <c r="X24" s="495"/>
    </row>
    <row r="25" spans="1:24" ht="20.100000000000001" customHeight="1" x14ac:dyDescent="0.2">
      <c r="A25" s="1"/>
      <c r="B25" s="31"/>
      <c r="C25" s="31"/>
      <c r="D25" s="31"/>
      <c r="E25" s="30"/>
      <c r="F25" s="30"/>
      <c r="G25" s="30"/>
      <c r="H25" s="30"/>
      <c r="I25" s="50"/>
      <c r="J25" s="51"/>
      <c r="K25" s="50"/>
      <c r="L25" s="52"/>
      <c r="M25" s="50"/>
      <c r="N25" s="51"/>
      <c r="O25" s="50"/>
      <c r="P25" s="30"/>
      <c r="Q25" s="30"/>
      <c r="R25" s="30"/>
      <c r="S25" s="30"/>
      <c r="T25" s="95"/>
      <c r="U25" s="95"/>
      <c r="V25" s="95"/>
      <c r="W25" s="95"/>
      <c r="X25" s="44"/>
    </row>
    <row r="26" spans="1:24" ht="20.100000000000001" customHeight="1" x14ac:dyDescent="0.2">
      <c r="A26" s="341"/>
      <c r="B26" s="341" t="s">
        <v>6</v>
      </c>
      <c r="C26" s="507">
        <v>0.46527777777777773</v>
      </c>
      <c r="D26" s="507"/>
      <c r="E26" s="344" t="str">
        <f>T9</f>
        <v>豊郷ＪＦＣ宇都宮</v>
      </c>
      <c r="F26" s="344"/>
      <c r="G26" s="344"/>
      <c r="H26" s="344"/>
      <c r="I26" s="503">
        <f>K26+K27</f>
        <v>0</v>
      </c>
      <c r="J26" s="504" t="s">
        <v>31</v>
      </c>
      <c r="K26" s="12">
        <v>0</v>
      </c>
      <c r="L26" s="32" t="s">
        <v>29</v>
      </c>
      <c r="M26" s="12">
        <v>0</v>
      </c>
      <c r="N26" s="504" t="s">
        <v>30</v>
      </c>
      <c r="O26" s="503">
        <f>M26+M27</f>
        <v>0</v>
      </c>
      <c r="P26" s="344" t="str">
        <f>W9</f>
        <v>国分寺サッカークラブ</v>
      </c>
      <c r="Q26" s="344"/>
      <c r="R26" s="344"/>
      <c r="S26" s="344"/>
      <c r="T26" s="505" t="s">
        <v>75</v>
      </c>
      <c r="U26" s="505"/>
      <c r="V26" s="505"/>
      <c r="W26" s="505"/>
      <c r="X26" s="495">
        <v>4</v>
      </c>
    </row>
    <row r="27" spans="1:24" ht="20.100000000000001" customHeight="1" x14ac:dyDescent="0.2">
      <c r="A27" s="341"/>
      <c r="B27" s="341"/>
      <c r="C27" s="507"/>
      <c r="D27" s="507"/>
      <c r="E27" s="344"/>
      <c r="F27" s="344"/>
      <c r="G27" s="344"/>
      <c r="H27" s="344"/>
      <c r="I27" s="503"/>
      <c r="J27" s="504"/>
      <c r="K27" s="12">
        <v>0</v>
      </c>
      <c r="L27" s="32" t="s">
        <v>29</v>
      </c>
      <c r="M27" s="12">
        <v>0</v>
      </c>
      <c r="N27" s="504"/>
      <c r="O27" s="503"/>
      <c r="P27" s="344"/>
      <c r="Q27" s="344"/>
      <c r="R27" s="344"/>
      <c r="S27" s="344"/>
      <c r="T27" s="505"/>
      <c r="U27" s="505"/>
      <c r="V27" s="505"/>
      <c r="W27" s="505"/>
      <c r="X27" s="495"/>
    </row>
    <row r="28" spans="1:24" ht="20.100000000000001" customHeight="1" x14ac:dyDescent="0.2">
      <c r="A28" s="1"/>
      <c r="B28" s="31"/>
      <c r="C28" s="31"/>
      <c r="D28" s="31"/>
      <c r="E28" s="30"/>
      <c r="F28" s="30"/>
      <c r="G28" s="30"/>
      <c r="H28" s="30"/>
      <c r="I28" s="50"/>
      <c r="J28" s="51"/>
      <c r="K28" s="50"/>
      <c r="L28" s="52"/>
      <c r="M28" s="50"/>
      <c r="N28" s="51"/>
      <c r="O28" s="50"/>
      <c r="P28" s="30"/>
      <c r="Q28" s="30"/>
      <c r="R28" s="30"/>
      <c r="S28" s="30"/>
      <c r="T28" s="95"/>
      <c r="U28" s="95"/>
      <c r="V28" s="95"/>
      <c r="W28" s="95"/>
      <c r="X28" s="44"/>
    </row>
    <row r="29" spans="1:24" ht="20.100000000000001" customHeight="1" x14ac:dyDescent="0.2">
      <c r="A29" s="341"/>
      <c r="B29" s="341" t="s">
        <v>7</v>
      </c>
      <c r="C29" s="507">
        <v>0.5</v>
      </c>
      <c r="D29" s="507"/>
      <c r="E29" s="344" t="str">
        <f>C9</f>
        <v>ともぞうサッカークラブ</v>
      </c>
      <c r="F29" s="344"/>
      <c r="G29" s="344"/>
      <c r="H29" s="344"/>
      <c r="I29" s="503">
        <f>K29+K30</f>
        <v>0</v>
      </c>
      <c r="J29" s="504" t="s">
        <v>31</v>
      </c>
      <c r="K29" s="12">
        <v>0</v>
      </c>
      <c r="L29" s="32" t="s">
        <v>29</v>
      </c>
      <c r="M29" s="12">
        <v>0</v>
      </c>
      <c r="N29" s="504" t="s">
        <v>30</v>
      </c>
      <c r="O29" s="503">
        <f>M29+M30</f>
        <v>0</v>
      </c>
      <c r="P29" s="344" t="s">
        <v>50</v>
      </c>
      <c r="Q29" s="344"/>
      <c r="R29" s="344"/>
      <c r="S29" s="344"/>
      <c r="T29" s="505" t="s">
        <v>76</v>
      </c>
      <c r="U29" s="505"/>
      <c r="V29" s="505"/>
      <c r="W29" s="505"/>
      <c r="X29" s="495">
        <v>5</v>
      </c>
    </row>
    <row r="30" spans="1:24" ht="20.100000000000001" customHeight="1" x14ac:dyDescent="0.2">
      <c r="A30" s="341"/>
      <c r="B30" s="341"/>
      <c r="C30" s="507"/>
      <c r="D30" s="507"/>
      <c r="E30" s="344"/>
      <c r="F30" s="344"/>
      <c r="G30" s="344"/>
      <c r="H30" s="344"/>
      <c r="I30" s="503"/>
      <c r="J30" s="504"/>
      <c r="K30" s="12">
        <v>0</v>
      </c>
      <c r="L30" s="32" t="s">
        <v>29</v>
      </c>
      <c r="M30" s="12">
        <v>0</v>
      </c>
      <c r="N30" s="504"/>
      <c r="O30" s="503"/>
      <c r="P30" s="344"/>
      <c r="Q30" s="344"/>
      <c r="R30" s="344"/>
      <c r="S30" s="344"/>
      <c r="T30" s="505"/>
      <c r="U30" s="505"/>
      <c r="V30" s="505"/>
      <c r="W30" s="505"/>
      <c r="X30" s="495"/>
    </row>
    <row r="31" spans="1:24" ht="20.100000000000001" customHeight="1" x14ac:dyDescent="0.2">
      <c r="A31" s="1"/>
      <c r="B31" s="1"/>
      <c r="C31" s="31"/>
      <c r="D31" s="31"/>
      <c r="E31" s="31"/>
      <c r="F31" s="31"/>
      <c r="G31" s="31"/>
      <c r="H31" s="31"/>
      <c r="I31" s="49"/>
      <c r="J31" s="1"/>
      <c r="K31" s="49"/>
      <c r="L31" s="1"/>
      <c r="M31" s="49"/>
      <c r="N31" s="1"/>
      <c r="O31" s="49"/>
      <c r="P31" s="31"/>
      <c r="Q31" s="31"/>
      <c r="R31" s="31"/>
      <c r="S31" s="31"/>
      <c r="T31" s="95"/>
      <c r="U31" s="95"/>
      <c r="V31" s="95"/>
      <c r="W31" s="95"/>
      <c r="X31" s="44"/>
    </row>
    <row r="32" spans="1:24" ht="20.100000000000001" customHeight="1" x14ac:dyDescent="0.2">
      <c r="A32" s="341"/>
      <c r="B32" s="341" t="s">
        <v>8</v>
      </c>
      <c r="C32" s="507">
        <v>0.53472222222222221</v>
      </c>
      <c r="D32" s="507"/>
      <c r="E32" s="341" t="s">
        <v>49</v>
      </c>
      <c r="F32" s="341"/>
      <c r="G32" s="341"/>
      <c r="H32" s="341"/>
      <c r="I32" s="503">
        <f>K32+K33</f>
        <v>0</v>
      </c>
      <c r="J32" s="504" t="s">
        <v>31</v>
      </c>
      <c r="K32" s="12">
        <v>0</v>
      </c>
      <c r="L32" s="32" t="s">
        <v>29</v>
      </c>
      <c r="M32" s="12">
        <v>0</v>
      </c>
      <c r="N32" s="504" t="s">
        <v>30</v>
      </c>
      <c r="O32" s="503">
        <f>M32+M33</f>
        <v>0</v>
      </c>
      <c r="P32" s="341" t="s">
        <v>79</v>
      </c>
      <c r="Q32" s="341"/>
      <c r="R32" s="341"/>
      <c r="S32" s="341"/>
      <c r="T32" s="505" t="s">
        <v>77</v>
      </c>
      <c r="U32" s="505"/>
      <c r="V32" s="505"/>
      <c r="W32" s="505"/>
      <c r="X32" s="495">
        <v>1</v>
      </c>
    </row>
    <row r="33" spans="1:24" ht="20.100000000000001" customHeight="1" x14ac:dyDescent="0.2">
      <c r="A33" s="341"/>
      <c r="B33" s="341"/>
      <c r="C33" s="507"/>
      <c r="D33" s="507"/>
      <c r="E33" s="341"/>
      <c r="F33" s="341"/>
      <c r="G33" s="341"/>
      <c r="H33" s="341"/>
      <c r="I33" s="503"/>
      <c r="J33" s="504"/>
      <c r="K33" s="12">
        <v>0</v>
      </c>
      <c r="L33" s="32" t="s">
        <v>29</v>
      </c>
      <c r="M33" s="12">
        <v>0</v>
      </c>
      <c r="N33" s="504"/>
      <c r="O33" s="503"/>
      <c r="P33" s="341"/>
      <c r="Q33" s="341"/>
      <c r="R33" s="341"/>
      <c r="S33" s="341"/>
      <c r="T33" s="505"/>
      <c r="U33" s="505"/>
      <c r="V33" s="505"/>
      <c r="W33" s="505"/>
      <c r="X33" s="495"/>
    </row>
    <row r="34" spans="1:24" ht="20.100000000000001" customHeight="1" x14ac:dyDescent="0.2">
      <c r="A34" s="31"/>
      <c r="B34" s="31"/>
      <c r="C34" s="92"/>
      <c r="D34" s="92"/>
      <c r="E34" s="31"/>
      <c r="F34" s="31"/>
      <c r="G34" s="31"/>
      <c r="H34" s="31"/>
      <c r="I34" s="12"/>
      <c r="J34" s="60"/>
      <c r="K34" s="12"/>
      <c r="L34" s="32"/>
      <c r="M34" s="12"/>
      <c r="N34" s="60"/>
      <c r="O34" s="12"/>
      <c r="P34" s="31"/>
      <c r="Q34" s="31"/>
      <c r="R34" s="31"/>
      <c r="S34" s="31"/>
      <c r="T34" s="44"/>
      <c r="U34" s="44"/>
      <c r="V34" s="44"/>
      <c r="W34" s="44"/>
      <c r="X34" s="35"/>
    </row>
    <row r="35" spans="1:24" ht="24.6" customHeight="1" x14ac:dyDescent="0.2">
      <c r="A35" s="61" t="s">
        <v>55</v>
      </c>
      <c r="B35" s="61"/>
      <c r="C35" s="61"/>
      <c r="D35" s="61"/>
      <c r="E35" s="61"/>
      <c r="F35" s="61"/>
      <c r="H35" s="61"/>
      <c r="I35" s="61"/>
      <c r="K35" s="87"/>
      <c r="L35" s="87"/>
      <c r="O35" s="353" t="s">
        <v>88</v>
      </c>
      <c r="P35" s="353"/>
      <c r="Q35" s="353"/>
      <c r="R35" s="354" t="str">
        <f>U12選手権組合せ!AG63</f>
        <v>栃木県グリーンスタジアムサブグランドＢ</v>
      </c>
      <c r="S35" s="354"/>
      <c r="T35" s="354"/>
      <c r="U35" s="354"/>
      <c r="V35" s="354"/>
      <c r="W35" s="354"/>
      <c r="X35" s="354"/>
    </row>
    <row r="36" spans="1:24" ht="20.100000000000001" customHeight="1" x14ac:dyDescent="0.2">
      <c r="F36" s="361">
        <f>U12選手権組合せ!G9</f>
        <v>44238</v>
      </c>
      <c r="G36" s="361"/>
      <c r="H36" s="361"/>
    </row>
    <row r="37" spans="1:24" ht="20.100000000000001" customHeight="1" x14ac:dyDescent="0.2">
      <c r="F37" s="2"/>
      <c r="G37" s="2"/>
      <c r="K37" s="496" t="s">
        <v>68</v>
      </c>
      <c r="L37" s="497"/>
      <c r="M37" s="498"/>
      <c r="N37" s="62"/>
      <c r="O37" s="62"/>
      <c r="R37" s="2"/>
      <c r="S37" s="2"/>
      <c r="T37" s="2"/>
    </row>
    <row r="38" spans="1:24" ht="20.100000000000001" customHeight="1" x14ac:dyDescent="0.2">
      <c r="A38" s="1"/>
      <c r="B38" s="1"/>
      <c r="C38" s="1"/>
      <c r="D38" s="500" t="s">
        <v>6</v>
      </c>
      <c r="E38" s="501"/>
      <c r="F38" s="501"/>
      <c r="G38" s="502"/>
      <c r="H38" s="56"/>
      <c r="I38" s="1"/>
      <c r="J38" s="1"/>
      <c r="M38" s="1"/>
      <c r="N38" s="1"/>
      <c r="O38" s="1"/>
      <c r="P38" s="55"/>
      <c r="Q38" s="500" t="s">
        <v>7</v>
      </c>
      <c r="R38" s="501"/>
      <c r="S38" s="501"/>
      <c r="T38" s="502"/>
      <c r="U38" s="56"/>
      <c r="W38" s="1"/>
      <c r="X38" s="1"/>
    </row>
    <row r="39" spans="1:24" ht="20.100000000000001" customHeight="1" x14ac:dyDescent="0.2">
      <c r="A39" s="1"/>
      <c r="B39" s="1"/>
      <c r="C39" s="1"/>
      <c r="D39" s="56"/>
      <c r="E39" s="1"/>
      <c r="F39" s="1"/>
      <c r="G39" s="59"/>
      <c r="H39" s="58"/>
      <c r="I39" s="58"/>
      <c r="J39" s="1"/>
      <c r="M39" s="1"/>
      <c r="N39" s="1"/>
      <c r="O39" s="1"/>
      <c r="P39" s="59"/>
      <c r="Q39" s="56"/>
      <c r="R39" s="1"/>
      <c r="S39" s="1"/>
      <c r="T39" s="55"/>
      <c r="U39" s="1"/>
      <c r="W39" s="1"/>
      <c r="X39" s="1"/>
    </row>
    <row r="40" spans="1:24" ht="20.100000000000001" customHeight="1" x14ac:dyDescent="0.2">
      <c r="A40" s="1"/>
      <c r="B40" s="1"/>
      <c r="C40" s="1"/>
      <c r="D40" s="57"/>
      <c r="E40" s="1"/>
      <c r="F40" s="1"/>
      <c r="G40" s="500" t="s">
        <v>4</v>
      </c>
      <c r="H40" s="501"/>
      <c r="I40" s="502"/>
      <c r="J40" s="56"/>
      <c r="M40" s="1"/>
      <c r="N40" s="55"/>
      <c r="O40" s="500" t="s">
        <v>5</v>
      </c>
      <c r="P40" s="501"/>
      <c r="Q40" s="502"/>
      <c r="R40" s="57"/>
      <c r="S40" s="1"/>
      <c r="T40" s="55"/>
      <c r="U40" s="1"/>
      <c r="W40" s="1"/>
      <c r="X40" s="1"/>
    </row>
    <row r="41" spans="1:24" ht="20.100000000000001" customHeight="1" x14ac:dyDescent="0.2">
      <c r="A41" s="1"/>
      <c r="B41" s="1"/>
      <c r="C41" s="1"/>
      <c r="D41" s="56"/>
      <c r="E41" s="1"/>
      <c r="F41" s="55"/>
      <c r="G41" s="1"/>
      <c r="H41" s="1"/>
      <c r="I41" s="1"/>
      <c r="J41" s="56"/>
      <c r="M41" s="1"/>
      <c r="N41" s="55"/>
      <c r="O41" s="1"/>
      <c r="P41" s="1"/>
      <c r="Q41" s="1"/>
      <c r="R41" s="56"/>
      <c r="S41" s="1"/>
      <c r="T41" s="55"/>
      <c r="U41" s="1"/>
      <c r="W41" s="1"/>
      <c r="X41" s="1"/>
    </row>
    <row r="42" spans="1:24" ht="20.100000000000001" customHeight="1" x14ac:dyDescent="0.2">
      <c r="A42" s="1"/>
      <c r="B42" s="1"/>
      <c r="C42" s="341">
        <v>1</v>
      </c>
      <c r="D42" s="341"/>
      <c r="E42" s="1"/>
      <c r="F42" s="341">
        <v>2</v>
      </c>
      <c r="G42" s="341"/>
      <c r="H42" s="1"/>
      <c r="I42" s="341">
        <v>3</v>
      </c>
      <c r="J42" s="341"/>
      <c r="M42" s="1"/>
      <c r="N42" s="341">
        <v>4</v>
      </c>
      <c r="O42" s="341"/>
      <c r="P42" s="1"/>
      <c r="Q42" s="341">
        <v>5</v>
      </c>
      <c r="R42" s="341"/>
      <c r="S42" s="1"/>
      <c r="T42" s="341">
        <v>6</v>
      </c>
      <c r="U42" s="341"/>
      <c r="W42" s="1"/>
      <c r="X42" s="1"/>
    </row>
    <row r="43" spans="1:24" ht="20.100000000000001" customHeight="1" x14ac:dyDescent="0.2">
      <c r="A43" s="1"/>
      <c r="B43" s="91"/>
      <c r="C43" s="554" t="str">
        <f>U12選手権組合せ!AE83</f>
        <v>南河内サッカースポーツ少年団</v>
      </c>
      <c r="D43" s="554"/>
      <c r="E43" s="54"/>
      <c r="F43" s="481" t="str">
        <f>U12選手権組合せ!AE79</f>
        <v>栃木ウーヴァＦＣ・Ｕ－１２</v>
      </c>
      <c r="G43" s="481"/>
      <c r="H43" s="54"/>
      <c r="I43" s="499" t="str">
        <f>U12選手権組合せ!AE75</f>
        <v>ＦＣがむしゃら</v>
      </c>
      <c r="J43" s="499"/>
      <c r="M43" s="54"/>
      <c r="N43" s="554" t="str">
        <f>U12選手権組合せ!AE71</f>
        <v>壬生町ジュニアサッカークラブ</v>
      </c>
      <c r="O43" s="554"/>
      <c r="P43" s="54"/>
      <c r="Q43" s="350" t="str">
        <f>U12選手権組合せ!AE67</f>
        <v>ＮＩＫＫＯ　ＳＰＯＲＴＳ　ＣＬＵＢ　セレソン</v>
      </c>
      <c r="R43" s="350"/>
      <c r="S43" s="54"/>
      <c r="T43" s="499" t="str">
        <f>U12選手権組合せ!AE63</f>
        <v>緑が丘ＹＦＣサッカー教室</v>
      </c>
      <c r="U43" s="499"/>
      <c r="W43" s="54"/>
      <c r="X43" s="91"/>
    </row>
    <row r="44" spans="1:24" ht="20.100000000000001" customHeight="1" x14ac:dyDescent="0.2">
      <c r="A44" s="1"/>
      <c r="B44" s="91"/>
      <c r="C44" s="554"/>
      <c r="D44" s="554"/>
      <c r="E44" s="54"/>
      <c r="F44" s="481"/>
      <c r="G44" s="481"/>
      <c r="H44" s="54"/>
      <c r="I44" s="499"/>
      <c r="J44" s="499"/>
      <c r="M44" s="54"/>
      <c r="N44" s="554"/>
      <c r="O44" s="554"/>
      <c r="P44" s="54"/>
      <c r="Q44" s="350"/>
      <c r="R44" s="350"/>
      <c r="S44" s="54"/>
      <c r="T44" s="499"/>
      <c r="U44" s="499"/>
      <c r="W44" s="54"/>
      <c r="X44" s="91"/>
    </row>
    <row r="45" spans="1:24" ht="20.100000000000001" customHeight="1" x14ac:dyDescent="0.2">
      <c r="A45" s="1"/>
      <c r="B45" s="91"/>
      <c r="C45" s="554"/>
      <c r="D45" s="554"/>
      <c r="E45" s="54"/>
      <c r="F45" s="481"/>
      <c r="G45" s="481"/>
      <c r="H45" s="54"/>
      <c r="I45" s="499"/>
      <c r="J45" s="499"/>
      <c r="M45" s="54"/>
      <c r="N45" s="554"/>
      <c r="O45" s="554"/>
      <c r="P45" s="54"/>
      <c r="Q45" s="350"/>
      <c r="R45" s="350"/>
      <c r="S45" s="54"/>
      <c r="T45" s="499"/>
      <c r="U45" s="499"/>
      <c r="W45" s="54"/>
      <c r="X45" s="91"/>
    </row>
    <row r="46" spans="1:24" ht="20.100000000000001" customHeight="1" x14ac:dyDescent="0.2">
      <c r="A46" s="1"/>
      <c r="B46" s="91"/>
      <c r="C46" s="554"/>
      <c r="D46" s="554"/>
      <c r="E46" s="54"/>
      <c r="F46" s="481"/>
      <c r="G46" s="481"/>
      <c r="H46" s="54"/>
      <c r="I46" s="499"/>
      <c r="J46" s="499"/>
      <c r="M46" s="54"/>
      <c r="N46" s="554"/>
      <c r="O46" s="554"/>
      <c r="P46" s="54"/>
      <c r="Q46" s="350"/>
      <c r="R46" s="350"/>
      <c r="S46" s="54"/>
      <c r="T46" s="499"/>
      <c r="U46" s="499"/>
      <c r="W46" s="54"/>
      <c r="X46" s="91"/>
    </row>
    <row r="47" spans="1:24" ht="20.100000000000001" customHeight="1" x14ac:dyDescent="0.2">
      <c r="A47" s="1"/>
      <c r="B47" s="91"/>
      <c r="C47" s="554"/>
      <c r="D47" s="554"/>
      <c r="E47" s="54"/>
      <c r="F47" s="481"/>
      <c r="G47" s="481"/>
      <c r="H47" s="54"/>
      <c r="I47" s="499"/>
      <c r="J47" s="499"/>
      <c r="M47" s="54"/>
      <c r="N47" s="554"/>
      <c r="O47" s="554"/>
      <c r="P47" s="54"/>
      <c r="Q47" s="350"/>
      <c r="R47" s="350"/>
      <c r="S47" s="54"/>
      <c r="T47" s="499"/>
      <c r="U47" s="499"/>
      <c r="W47" s="54"/>
      <c r="X47" s="91"/>
    </row>
    <row r="48" spans="1:24" ht="20.100000000000001" customHeight="1" x14ac:dyDescent="0.2">
      <c r="A48" s="1"/>
      <c r="B48" s="91"/>
      <c r="C48" s="554"/>
      <c r="D48" s="554"/>
      <c r="E48" s="54"/>
      <c r="F48" s="481"/>
      <c r="G48" s="481"/>
      <c r="H48" s="54"/>
      <c r="I48" s="499"/>
      <c r="J48" s="499"/>
      <c r="M48" s="54"/>
      <c r="N48" s="554"/>
      <c r="O48" s="554"/>
      <c r="P48" s="54"/>
      <c r="Q48" s="350"/>
      <c r="R48" s="350"/>
      <c r="S48" s="54"/>
      <c r="T48" s="499"/>
      <c r="U48" s="499"/>
      <c r="W48" s="54"/>
      <c r="X48" s="91"/>
    </row>
    <row r="49" spans="1:24" ht="20.100000000000001" customHeight="1" x14ac:dyDescent="0.2">
      <c r="A49" s="1"/>
      <c r="B49" s="91"/>
      <c r="C49" s="554"/>
      <c r="D49" s="554"/>
      <c r="E49" s="54"/>
      <c r="F49" s="481"/>
      <c r="G49" s="481"/>
      <c r="H49" s="54"/>
      <c r="I49" s="499"/>
      <c r="J49" s="499"/>
      <c r="M49" s="54"/>
      <c r="N49" s="554"/>
      <c r="O49" s="554"/>
      <c r="P49" s="54"/>
      <c r="Q49" s="350"/>
      <c r="R49" s="350"/>
      <c r="S49" s="54"/>
      <c r="T49" s="499"/>
      <c r="U49" s="499"/>
      <c r="W49" s="54"/>
      <c r="X49" s="91"/>
    </row>
    <row r="50" spans="1:24" ht="20.100000000000001" customHeight="1" x14ac:dyDescent="0.2">
      <c r="A50" s="1"/>
      <c r="B50" s="91"/>
      <c r="C50" s="554"/>
      <c r="D50" s="554"/>
      <c r="E50" s="54"/>
      <c r="F50" s="481"/>
      <c r="G50" s="481"/>
      <c r="H50" s="54"/>
      <c r="I50" s="499"/>
      <c r="J50" s="499"/>
      <c r="M50" s="54"/>
      <c r="N50" s="554"/>
      <c r="O50" s="554"/>
      <c r="P50" s="54"/>
      <c r="Q50" s="350"/>
      <c r="R50" s="350"/>
      <c r="S50" s="54"/>
      <c r="T50" s="499"/>
      <c r="U50" s="499"/>
      <c r="W50" s="54"/>
      <c r="X50" s="91"/>
    </row>
    <row r="51" spans="1:24" ht="20.100000000000001" customHeight="1" x14ac:dyDescent="0.2">
      <c r="A51" s="1"/>
      <c r="B51" s="91"/>
      <c r="C51" s="554"/>
      <c r="D51" s="554"/>
      <c r="E51" s="54"/>
      <c r="F51" s="481"/>
      <c r="G51" s="481"/>
      <c r="H51" s="54"/>
      <c r="I51" s="499"/>
      <c r="J51" s="499"/>
      <c r="M51" s="54"/>
      <c r="N51" s="554"/>
      <c r="O51" s="554"/>
      <c r="P51" s="54"/>
      <c r="Q51" s="350"/>
      <c r="R51" s="350"/>
      <c r="S51" s="54"/>
      <c r="T51" s="499"/>
      <c r="U51" s="499"/>
      <c r="W51" s="54"/>
      <c r="X51" s="91"/>
    </row>
    <row r="52" spans="1:24" ht="20.100000000000001" customHeight="1" x14ac:dyDescent="0.2">
      <c r="A52" s="1"/>
      <c r="B52" s="91"/>
      <c r="C52" s="554"/>
      <c r="D52" s="554"/>
      <c r="E52" s="54"/>
      <c r="F52" s="481"/>
      <c r="G52" s="481"/>
      <c r="H52" s="54"/>
      <c r="I52" s="499"/>
      <c r="J52" s="499"/>
      <c r="M52" s="54"/>
      <c r="N52" s="554"/>
      <c r="O52" s="554"/>
      <c r="P52" s="54"/>
      <c r="Q52" s="350"/>
      <c r="R52" s="350"/>
      <c r="S52" s="54"/>
      <c r="T52" s="499"/>
      <c r="U52" s="499"/>
      <c r="W52" s="54"/>
      <c r="X52" s="91"/>
    </row>
    <row r="53" spans="1:24" ht="20.100000000000001" customHeight="1" x14ac:dyDescent="0.2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506" t="s">
        <v>32</v>
      </c>
      <c r="U53" s="506"/>
      <c r="V53" s="506"/>
      <c r="W53" s="506"/>
      <c r="X53" s="95" t="s">
        <v>69</v>
      </c>
    </row>
    <row r="54" spans="1:24" ht="20.100000000000001" customHeight="1" x14ac:dyDescent="0.2">
      <c r="A54" s="341"/>
      <c r="B54" s="341" t="s">
        <v>4</v>
      </c>
      <c r="C54" s="507">
        <v>0.39583333333333331</v>
      </c>
      <c r="D54" s="507"/>
      <c r="E54" s="344" t="str">
        <f>F43</f>
        <v>栃木ウーヴァＦＣ・Ｕ－１２</v>
      </c>
      <c r="F54" s="344"/>
      <c r="G54" s="344"/>
      <c r="H54" s="344"/>
      <c r="I54" s="503">
        <f>K54+K55</f>
        <v>0</v>
      </c>
      <c r="J54" s="504" t="s">
        <v>31</v>
      </c>
      <c r="K54" s="12">
        <v>0</v>
      </c>
      <c r="L54" s="32" t="s">
        <v>29</v>
      </c>
      <c r="M54" s="12">
        <v>0</v>
      </c>
      <c r="N54" s="504" t="s">
        <v>30</v>
      </c>
      <c r="O54" s="503">
        <f>M54+M55</f>
        <v>0</v>
      </c>
      <c r="P54" s="344" t="str">
        <f>I43</f>
        <v>ＦＣがむしゃら</v>
      </c>
      <c r="Q54" s="344"/>
      <c r="R54" s="344"/>
      <c r="S54" s="344"/>
      <c r="T54" s="505" t="s">
        <v>80</v>
      </c>
      <c r="U54" s="506"/>
      <c r="V54" s="506"/>
      <c r="W54" s="506"/>
      <c r="X54" s="495">
        <v>1</v>
      </c>
    </row>
    <row r="55" spans="1:24" ht="20.100000000000001" customHeight="1" x14ac:dyDescent="0.2">
      <c r="A55" s="341"/>
      <c r="B55" s="341"/>
      <c r="C55" s="507"/>
      <c r="D55" s="507"/>
      <c r="E55" s="344"/>
      <c r="F55" s="344"/>
      <c r="G55" s="344"/>
      <c r="H55" s="344"/>
      <c r="I55" s="503"/>
      <c r="J55" s="504"/>
      <c r="K55" s="12">
        <v>0</v>
      </c>
      <c r="L55" s="32" t="s">
        <v>29</v>
      </c>
      <c r="M55" s="12">
        <v>0</v>
      </c>
      <c r="N55" s="504"/>
      <c r="O55" s="503"/>
      <c r="P55" s="344"/>
      <c r="Q55" s="344"/>
      <c r="R55" s="344"/>
      <c r="S55" s="344"/>
      <c r="T55" s="506"/>
      <c r="U55" s="506"/>
      <c r="V55" s="506"/>
      <c r="W55" s="506"/>
      <c r="X55" s="495"/>
    </row>
    <row r="56" spans="1:24" ht="20.100000000000001" customHeight="1" x14ac:dyDescent="0.2">
      <c r="A56" s="1"/>
      <c r="B56" s="31"/>
      <c r="C56" s="31"/>
      <c r="D56" s="31"/>
      <c r="E56" s="30"/>
      <c r="F56" s="30"/>
      <c r="G56" s="30"/>
      <c r="H56" s="30"/>
      <c r="I56" s="50"/>
      <c r="J56" s="51"/>
      <c r="K56" s="50"/>
      <c r="L56" s="52"/>
      <c r="M56" s="50"/>
      <c r="N56" s="51"/>
      <c r="O56" s="50"/>
      <c r="P56" s="30"/>
      <c r="Q56" s="30"/>
      <c r="R56" s="30"/>
      <c r="S56" s="30"/>
      <c r="T56" s="95"/>
      <c r="U56" s="95"/>
      <c r="V56" s="95"/>
      <c r="W56" s="95"/>
      <c r="X56" s="44"/>
    </row>
    <row r="57" spans="1:24" ht="20.100000000000001" customHeight="1" x14ac:dyDescent="0.2">
      <c r="A57" s="341"/>
      <c r="B57" s="341" t="s">
        <v>5</v>
      </c>
      <c r="C57" s="507">
        <v>0.43055555555555558</v>
      </c>
      <c r="D57" s="507"/>
      <c r="E57" s="547" t="str">
        <f>N43</f>
        <v>壬生町ジュニアサッカークラブ</v>
      </c>
      <c r="F57" s="547"/>
      <c r="G57" s="547"/>
      <c r="H57" s="547"/>
      <c r="I57" s="503">
        <f>K57+K58</f>
        <v>0</v>
      </c>
      <c r="J57" s="504" t="s">
        <v>31</v>
      </c>
      <c r="K57" s="12">
        <v>0</v>
      </c>
      <c r="L57" s="32" t="s">
        <v>29</v>
      </c>
      <c r="M57" s="12">
        <v>0</v>
      </c>
      <c r="N57" s="504" t="s">
        <v>30</v>
      </c>
      <c r="O57" s="503">
        <f>M57+M58</f>
        <v>0</v>
      </c>
      <c r="P57" s="548" t="str">
        <f>Q43</f>
        <v>ＮＩＫＫＯ　ＳＰＯＲＴＳ　ＣＬＵＢ　セレソン</v>
      </c>
      <c r="Q57" s="548"/>
      <c r="R57" s="548"/>
      <c r="S57" s="548"/>
      <c r="T57" s="505" t="s">
        <v>81</v>
      </c>
      <c r="U57" s="506"/>
      <c r="V57" s="506"/>
      <c r="W57" s="506"/>
      <c r="X57" s="495">
        <v>6</v>
      </c>
    </row>
    <row r="58" spans="1:24" ht="20.100000000000001" customHeight="1" x14ac:dyDescent="0.2">
      <c r="A58" s="341"/>
      <c r="B58" s="341"/>
      <c r="C58" s="507"/>
      <c r="D58" s="507"/>
      <c r="E58" s="547"/>
      <c r="F58" s="547"/>
      <c r="G58" s="547"/>
      <c r="H58" s="547"/>
      <c r="I58" s="503"/>
      <c r="J58" s="504"/>
      <c r="K58" s="12">
        <v>0</v>
      </c>
      <c r="L58" s="32" t="s">
        <v>29</v>
      </c>
      <c r="M58" s="12">
        <v>0</v>
      </c>
      <c r="N58" s="504"/>
      <c r="O58" s="503"/>
      <c r="P58" s="548"/>
      <c r="Q58" s="548"/>
      <c r="R58" s="548"/>
      <c r="S58" s="548"/>
      <c r="T58" s="506"/>
      <c r="U58" s="506"/>
      <c r="V58" s="506"/>
      <c r="W58" s="506"/>
      <c r="X58" s="495"/>
    </row>
    <row r="59" spans="1:24" ht="20.100000000000001" customHeight="1" x14ac:dyDescent="0.2">
      <c r="A59" s="1"/>
      <c r="B59" s="31"/>
      <c r="C59" s="31"/>
      <c r="D59" s="31"/>
      <c r="E59" s="30"/>
      <c r="F59" s="30"/>
      <c r="G59" s="30"/>
      <c r="H59" s="30"/>
      <c r="I59" s="50"/>
      <c r="J59" s="51"/>
      <c r="K59" s="50"/>
      <c r="L59" s="52"/>
      <c r="M59" s="50"/>
      <c r="N59" s="51"/>
      <c r="O59" s="50"/>
      <c r="P59" s="30"/>
      <c r="Q59" s="30"/>
      <c r="R59" s="30"/>
      <c r="S59" s="30"/>
      <c r="T59" s="95"/>
      <c r="U59" s="95"/>
      <c r="V59" s="95"/>
      <c r="W59" s="95"/>
      <c r="X59" s="44"/>
    </row>
    <row r="60" spans="1:24" ht="20.100000000000001" customHeight="1" x14ac:dyDescent="0.2">
      <c r="A60" s="341"/>
      <c r="B60" s="341" t="s">
        <v>6</v>
      </c>
      <c r="C60" s="507">
        <v>0.46527777777777773</v>
      </c>
      <c r="D60" s="507"/>
      <c r="E60" s="551" t="str">
        <f>C43</f>
        <v>南河内サッカースポーツ少年団</v>
      </c>
      <c r="F60" s="551"/>
      <c r="G60" s="551"/>
      <c r="H60" s="551"/>
      <c r="I60" s="503">
        <f>K60+K61</f>
        <v>0</v>
      </c>
      <c r="J60" s="504" t="s">
        <v>31</v>
      </c>
      <c r="K60" s="12">
        <v>0</v>
      </c>
      <c r="L60" s="32" t="s">
        <v>29</v>
      </c>
      <c r="M60" s="12">
        <v>0</v>
      </c>
      <c r="N60" s="504" t="s">
        <v>30</v>
      </c>
      <c r="O60" s="503">
        <f>M60+M61</f>
        <v>0</v>
      </c>
      <c r="P60" s="344" t="s">
        <v>50</v>
      </c>
      <c r="Q60" s="344"/>
      <c r="R60" s="344"/>
      <c r="S60" s="344"/>
      <c r="T60" s="505" t="s">
        <v>82</v>
      </c>
      <c r="U60" s="505"/>
      <c r="V60" s="505"/>
      <c r="W60" s="505"/>
      <c r="X60" s="495" t="s">
        <v>84</v>
      </c>
    </row>
    <row r="61" spans="1:24" ht="20.100000000000001" customHeight="1" x14ac:dyDescent="0.2">
      <c r="A61" s="341"/>
      <c r="B61" s="341"/>
      <c r="C61" s="507"/>
      <c r="D61" s="507"/>
      <c r="E61" s="551"/>
      <c r="F61" s="551"/>
      <c r="G61" s="551"/>
      <c r="H61" s="551"/>
      <c r="I61" s="503"/>
      <c r="J61" s="504"/>
      <c r="K61" s="12">
        <v>0</v>
      </c>
      <c r="L61" s="32" t="s">
        <v>29</v>
      </c>
      <c r="M61" s="12">
        <v>0</v>
      </c>
      <c r="N61" s="504"/>
      <c r="O61" s="503"/>
      <c r="P61" s="344"/>
      <c r="Q61" s="344"/>
      <c r="R61" s="344"/>
      <c r="S61" s="344"/>
      <c r="T61" s="505"/>
      <c r="U61" s="505"/>
      <c r="V61" s="505"/>
      <c r="W61" s="505"/>
      <c r="X61" s="495"/>
    </row>
    <row r="62" spans="1:24" ht="20.100000000000001" customHeight="1" x14ac:dyDescent="0.2">
      <c r="A62" s="1"/>
      <c r="B62" s="31"/>
      <c r="C62" s="31"/>
      <c r="D62" s="31"/>
      <c r="E62" s="30"/>
      <c r="F62" s="30"/>
      <c r="G62" s="30"/>
      <c r="H62" s="30"/>
      <c r="I62" s="50"/>
      <c r="J62" s="51"/>
      <c r="K62" s="50"/>
      <c r="L62" s="52"/>
      <c r="M62" s="50"/>
      <c r="N62" s="51"/>
      <c r="O62" s="50"/>
      <c r="P62" s="30"/>
      <c r="Q62" s="30"/>
      <c r="R62" s="30"/>
      <c r="S62" s="30"/>
      <c r="T62" s="95"/>
      <c r="U62" s="95"/>
      <c r="V62" s="95"/>
      <c r="W62" s="95"/>
      <c r="X62" s="44"/>
    </row>
    <row r="63" spans="1:24" ht="20.100000000000001" customHeight="1" x14ac:dyDescent="0.2">
      <c r="A63" s="341"/>
      <c r="B63" s="341" t="s">
        <v>7</v>
      </c>
      <c r="C63" s="507">
        <v>0.5</v>
      </c>
      <c r="D63" s="507"/>
      <c r="E63" s="344" t="s">
        <v>49</v>
      </c>
      <c r="F63" s="344"/>
      <c r="G63" s="344"/>
      <c r="H63" s="344"/>
      <c r="I63" s="503">
        <f>K63+K64</f>
        <v>0</v>
      </c>
      <c r="J63" s="504" t="s">
        <v>31</v>
      </c>
      <c r="K63" s="12">
        <v>0</v>
      </c>
      <c r="L63" s="32" t="s">
        <v>29</v>
      </c>
      <c r="M63" s="12">
        <v>0</v>
      </c>
      <c r="N63" s="504" t="s">
        <v>30</v>
      </c>
      <c r="O63" s="503">
        <f>M63+M64</f>
        <v>0</v>
      </c>
      <c r="P63" s="548" t="str">
        <f>T43</f>
        <v>緑が丘ＹＦＣサッカー教室</v>
      </c>
      <c r="Q63" s="548"/>
      <c r="R63" s="548"/>
      <c r="S63" s="548"/>
      <c r="T63" s="505" t="s">
        <v>83</v>
      </c>
      <c r="U63" s="505"/>
      <c r="V63" s="505"/>
      <c r="W63" s="505"/>
      <c r="X63" s="495" t="s">
        <v>85</v>
      </c>
    </row>
    <row r="64" spans="1:24" ht="20.100000000000001" customHeight="1" x14ac:dyDescent="0.2">
      <c r="A64" s="341"/>
      <c r="B64" s="341"/>
      <c r="C64" s="507"/>
      <c r="D64" s="507"/>
      <c r="E64" s="344"/>
      <c r="F64" s="344"/>
      <c r="G64" s="344"/>
      <c r="H64" s="344"/>
      <c r="I64" s="503"/>
      <c r="J64" s="504"/>
      <c r="K64" s="12">
        <v>0</v>
      </c>
      <c r="L64" s="32" t="s">
        <v>29</v>
      </c>
      <c r="M64" s="12">
        <v>0</v>
      </c>
      <c r="N64" s="504"/>
      <c r="O64" s="503"/>
      <c r="P64" s="548"/>
      <c r="Q64" s="548"/>
      <c r="R64" s="548"/>
      <c r="S64" s="548"/>
      <c r="T64" s="505"/>
      <c r="U64" s="505"/>
      <c r="V64" s="505"/>
      <c r="W64" s="505"/>
      <c r="X64" s="495"/>
    </row>
    <row r="65" spans="3:4" ht="20.100000000000001" customHeight="1" x14ac:dyDescent="0.2">
      <c r="C65" s="47"/>
      <c r="D65" s="47"/>
    </row>
    <row r="66" spans="3:4" ht="20.100000000000001" customHeight="1" x14ac:dyDescent="0.2"/>
    <row r="67" spans="3:4" ht="20.100000000000001" customHeight="1" x14ac:dyDescent="0.2"/>
  </sheetData>
  <mergeCells count="144">
    <mergeCell ref="A63:A64"/>
    <mergeCell ref="B63:B64"/>
    <mergeCell ref="C63:D64"/>
    <mergeCell ref="E63:H64"/>
    <mergeCell ref="I63:I64"/>
    <mergeCell ref="J63:J64"/>
    <mergeCell ref="P57:S58"/>
    <mergeCell ref="T57:W58"/>
    <mergeCell ref="X57:X58"/>
    <mergeCell ref="A60:A61"/>
    <mergeCell ref="B60:B61"/>
    <mergeCell ref="C60:D61"/>
    <mergeCell ref="E60:H61"/>
    <mergeCell ref="I60:I61"/>
    <mergeCell ref="J60:J61"/>
    <mergeCell ref="N60:N61"/>
    <mergeCell ref="N63:N64"/>
    <mergeCell ref="O63:O64"/>
    <mergeCell ref="P63:S64"/>
    <mergeCell ref="T63:W64"/>
    <mergeCell ref="X63:X64"/>
    <mergeCell ref="O60:O61"/>
    <mergeCell ref="P60:S61"/>
    <mergeCell ref="T60:W61"/>
    <mergeCell ref="X60:X61"/>
    <mergeCell ref="T53:W53"/>
    <mergeCell ref="A54:A55"/>
    <mergeCell ref="B54:B55"/>
    <mergeCell ref="C54:D55"/>
    <mergeCell ref="E54:H55"/>
    <mergeCell ref="I54:I55"/>
    <mergeCell ref="J54:J55"/>
    <mergeCell ref="N54:N55"/>
    <mergeCell ref="O54:O55"/>
    <mergeCell ref="P54:S55"/>
    <mergeCell ref="T54:W55"/>
    <mergeCell ref="X54:X55"/>
    <mergeCell ref="A57:A58"/>
    <mergeCell ref="B57:B58"/>
    <mergeCell ref="C57:D58"/>
    <mergeCell ref="E57:H58"/>
    <mergeCell ref="I57:I58"/>
    <mergeCell ref="J57:J58"/>
    <mergeCell ref="N57:N58"/>
    <mergeCell ref="O57:O58"/>
    <mergeCell ref="C43:D52"/>
    <mergeCell ref="F43:G52"/>
    <mergeCell ref="I43:J52"/>
    <mergeCell ref="N43:O52"/>
    <mergeCell ref="Q43:R52"/>
    <mergeCell ref="T43:U52"/>
    <mergeCell ref="C42:D42"/>
    <mergeCell ref="F42:G42"/>
    <mergeCell ref="I42:J42"/>
    <mergeCell ref="N42:O42"/>
    <mergeCell ref="Q42:R42"/>
    <mergeCell ref="T42:U42"/>
    <mergeCell ref="F36:H36"/>
    <mergeCell ref="K37:M37"/>
    <mergeCell ref="D38:G38"/>
    <mergeCell ref="Q38:T38"/>
    <mergeCell ref="G40:I40"/>
    <mergeCell ref="O40:Q40"/>
    <mergeCell ref="N32:N33"/>
    <mergeCell ref="O32:O33"/>
    <mergeCell ref="P32:S33"/>
    <mergeCell ref="T32:W33"/>
    <mergeCell ref="X26:X27"/>
    <mergeCell ref="X32:X33"/>
    <mergeCell ref="O35:Q35"/>
    <mergeCell ref="R35:X35"/>
    <mergeCell ref="A32:A33"/>
    <mergeCell ref="B32:B33"/>
    <mergeCell ref="C32:D33"/>
    <mergeCell ref="E32:H33"/>
    <mergeCell ref="I32:I33"/>
    <mergeCell ref="J32:J33"/>
    <mergeCell ref="A29:A30"/>
    <mergeCell ref="B29:B30"/>
    <mergeCell ref="C29:D30"/>
    <mergeCell ref="E29:H30"/>
    <mergeCell ref="I29:I30"/>
    <mergeCell ref="J29:J30"/>
    <mergeCell ref="N29:N30"/>
    <mergeCell ref="O29:O30"/>
    <mergeCell ref="P29:S30"/>
    <mergeCell ref="T29:W30"/>
    <mergeCell ref="X29:X30"/>
    <mergeCell ref="A26:A27"/>
    <mergeCell ref="B26:B27"/>
    <mergeCell ref="C26:D27"/>
    <mergeCell ref="E26:H27"/>
    <mergeCell ref="I26:I27"/>
    <mergeCell ref="J26:J27"/>
    <mergeCell ref="N26:N27"/>
    <mergeCell ref="O26:O27"/>
    <mergeCell ref="P26:S27"/>
    <mergeCell ref="P20:S21"/>
    <mergeCell ref="T20:W21"/>
    <mergeCell ref="T26:W27"/>
    <mergeCell ref="X20:X21"/>
    <mergeCell ref="A23:A24"/>
    <mergeCell ref="B23:B24"/>
    <mergeCell ref="C23:D24"/>
    <mergeCell ref="E23:H24"/>
    <mergeCell ref="I23:I24"/>
    <mergeCell ref="J23:J24"/>
    <mergeCell ref="N23:N24"/>
    <mergeCell ref="A20:A21"/>
    <mergeCell ref="B20:B21"/>
    <mergeCell ref="C20:D21"/>
    <mergeCell ref="E20:H21"/>
    <mergeCell ref="I20:I21"/>
    <mergeCell ref="J20:J21"/>
    <mergeCell ref="N20:N21"/>
    <mergeCell ref="O20:O21"/>
    <mergeCell ref="O23:O24"/>
    <mergeCell ref="P23:S24"/>
    <mergeCell ref="T23:W24"/>
    <mergeCell ref="X23:X24"/>
    <mergeCell ref="T8:U8"/>
    <mergeCell ref="W8:X8"/>
    <mergeCell ref="W9:X18"/>
    <mergeCell ref="T19:W19"/>
    <mergeCell ref="Q9:R18"/>
    <mergeCell ref="T9:U18"/>
    <mergeCell ref="O1:Q1"/>
    <mergeCell ref="R1:X1"/>
    <mergeCell ref="F2:H2"/>
    <mergeCell ref="K3:M3"/>
    <mergeCell ref="D4:G4"/>
    <mergeCell ref="Q4:U4"/>
    <mergeCell ref="G6:I6"/>
    <mergeCell ref="O6:Q6"/>
    <mergeCell ref="U6:W6"/>
    <mergeCell ref="C9:D18"/>
    <mergeCell ref="F9:G18"/>
    <mergeCell ref="I9:J18"/>
    <mergeCell ref="N9:O18"/>
    <mergeCell ref="C8:D8"/>
    <mergeCell ref="F8:G8"/>
    <mergeCell ref="I8:J8"/>
    <mergeCell ref="N8:O8"/>
    <mergeCell ref="Q8:R8"/>
  </mergeCells>
  <phoneticPr fontId="3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57" firstPageNumber="4294963191" orientation="portrait" horizontalDpi="360" verticalDpi="36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X67"/>
  <sheetViews>
    <sheetView view="pageBreakPreview" zoomScaleNormal="100" zoomScaleSheetLayoutView="100" workbookViewId="0"/>
  </sheetViews>
  <sheetFormatPr defaultRowHeight="13.2" x14ac:dyDescent="0.2"/>
  <cols>
    <col min="1" max="24" width="5.6640625" customWidth="1"/>
  </cols>
  <sheetData>
    <row r="1" spans="1:24" ht="24.6" customHeight="1" x14ac:dyDescent="0.2">
      <c r="A1" s="61" t="s">
        <v>55</v>
      </c>
      <c r="B1" s="61"/>
      <c r="C1" s="61"/>
      <c r="D1" s="61"/>
      <c r="E1" s="61"/>
      <c r="F1" s="61"/>
      <c r="H1" s="61"/>
      <c r="I1" s="61"/>
      <c r="K1" s="87"/>
      <c r="L1" s="87"/>
      <c r="O1" s="353" t="s">
        <v>229</v>
      </c>
      <c r="P1" s="353"/>
      <c r="Q1" s="353"/>
      <c r="R1" s="354" t="str">
        <f>U12選手権組合せ!AG35</f>
        <v>ＳＡＫＵＲＡグリーンフィールドA</v>
      </c>
      <c r="S1" s="354"/>
      <c r="T1" s="354"/>
      <c r="U1" s="354"/>
      <c r="V1" s="354"/>
      <c r="W1" s="354"/>
      <c r="X1" s="354"/>
    </row>
    <row r="2" spans="1:24" ht="20.100000000000001" customHeight="1" x14ac:dyDescent="0.2">
      <c r="F2" s="361">
        <f>U12選手権組合せ!G9</f>
        <v>44238</v>
      </c>
      <c r="G2" s="361"/>
      <c r="H2" s="361"/>
    </row>
    <row r="3" spans="1:24" ht="20.100000000000001" customHeight="1" x14ac:dyDescent="0.2">
      <c r="K3" s="496" t="s">
        <v>230</v>
      </c>
      <c r="L3" s="497"/>
      <c r="M3" s="498"/>
      <c r="N3" s="62"/>
      <c r="Q3" s="2"/>
      <c r="R3" s="2"/>
      <c r="S3" s="2"/>
      <c r="T3" s="2"/>
    </row>
    <row r="4" spans="1:24" ht="20.100000000000001" customHeight="1" x14ac:dyDescent="0.2">
      <c r="A4" s="1"/>
      <c r="B4" s="1"/>
      <c r="C4" s="1"/>
      <c r="D4" s="500" t="s">
        <v>7</v>
      </c>
      <c r="E4" s="501"/>
      <c r="F4" s="501"/>
      <c r="G4" s="502"/>
      <c r="H4" s="1"/>
      <c r="I4" s="1"/>
      <c r="J4" s="1"/>
      <c r="K4" s="1"/>
      <c r="L4" s="1"/>
      <c r="N4" s="1"/>
      <c r="O4" s="1"/>
      <c r="P4" s="55"/>
      <c r="Q4" s="500" t="s">
        <v>8</v>
      </c>
      <c r="R4" s="501"/>
      <c r="S4" s="501"/>
      <c r="T4" s="501"/>
      <c r="U4" s="502"/>
      <c r="V4" s="1"/>
      <c r="W4" s="1"/>
      <c r="X4" s="1"/>
    </row>
    <row r="5" spans="1:24" ht="20.100000000000001" customHeight="1" x14ac:dyDescent="0.2">
      <c r="A5" s="1"/>
      <c r="B5" s="1"/>
      <c r="C5" s="1"/>
      <c r="D5" s="56"/>
      <c r="E5" s="1"/>
      <c r="F5" s="1"/>
      <c r="G5" s="55"/>
      <c r="H5" s="1"/>
      <c r="I5" s="1"/>
      <c r="J5" s="1"/>
      <c r="K5" s="1"/>
      <c r="L5" s="1"/>
      <c r="N5" s="1"/>
      <c r="O5" s="1"/>
      <c r="P5" s="59"/>
      <c r="Q5" s="56"/>
      <c r="R5" s="1"/>
      <c r="S5" s="1"/>
      <c r="T5" s="1"/>
      <c r="U5" s="59"/>
      <c r="V5" s="1"/>
      <c r="W5" s="1"/>
      <c r="X5" s="1"/>
    </row>
    <row r="6" spans="1:24" ht="20.100000000000001" customHeight="1" x14ac:dyDescent="0.2">
      <c r="A6" s="1"/>
      <c r="B6" s="1"/>
      <c r="C6" s="1"/>
      <c r="D6" s="57"/>
      <c r="E6" s="1"/>
      <c r="F6" s="1"/>
      <c r="G6" s="500" t="s">
        <v>4</v>
      </c>
      <c r="H6" s="501"/>
      <c r="I6" s="502"/>
      <c r="J6" s="1"/>
      <c r="K6" s="1"/>
      <c r="L6" s="1"/>
      <c r="N6" s="55"/>
      <c r="O6" s="500" t="s">
        <v>5</v>
      </c>
      <c r="P6" s="501"/>
      <c r="Q6" s="502"/>
      <c r="R6" s="57"/>
      <c r="S6" s="1"/>
      <c r="T6" s="1"/>
      <c r="U6" s="500" t="s">
        <v>6</v>
      </c>
      <c r="V6" s="501"/>
      <c r="W6" s="502"/>
      <c r="X6" s="1"/>
    </row>
    <row r="7" spans="1:24" ht="20.100000000000001" customHeight="1" x14ac:dyDescent="0.2">
      <c r="A7" s="1"/>
      <c r="B7" s="1"/>
      <c r="C7" s="1"/>
      <c r="D7" s="56"/>
      <c r="E7" s="1"/>
      <c r="F7" s="1"/>
      <c r="G7" s="56"/>
      <c r="H7" s="1"/>
      <c r="I7" s="55"/>
      <c r="J7" s="1"/>
      <c r="K7" s="1"/>
      <c r="L7" s="1"/>
      <c r="N7" s="55"/>
      <c r="O7" s="1"/>
      <c r="P7" s="1"/>
      <c r="Q7" s="1"/>
      <c r="R7" s="56"/>
      <c r="S7" s="1"/>
      <c r="T7" s="1"/>
      <c r="U7" s="56"/>
      <c r="V7" s="1"/>
      <c r="W7" s="55"/>
      <c r="X7" s="1"/>
    </row>
    <row r="8" spans="1:24" ht="20.100000000000001" customHeight="1" x14ac:dyDescent="0.2">
      <c r="A8" s="1"/>
      <c r="B8" s="1"/>
      <c r="C8" s="341">
        <v>1</v>
      </c>
      <c r="D8" s="341"/>
      <c r="E8" s="1"/>
      <c r="F8" s="341">
        <v>2</v>
      </c>
      <c r="G8" s="341"/>
      <c r="H8" s="1"/>
      <c r="I8" s="341">
        <v>3</v>
      </c>
      <c r="J8" s="341"/>
      <c r="K8" s="1"/>
      <c r="L8" s="1"/>
      <c r="N8" s="341">
        <v>4</v>
      </c>
      <c r="O8" s="341"/>
      <c r="P8" s="1"/>
      <c r="Q8" s="341">
        <v>5</v>
      </c>
      <c r="R8" s="341"/>
      <c r="S8" s="1"/>
      <c r="T8" s="341">
        <v>6</v>
      </c>
      <c r="U8" s="341"/>
      <c r="V8" s="1"/>
      <c r="W8" s="341">
        <v>7</v>
      </c>
      <c r="X8" s="341"/>
    </row>
    <row r="9" spans="1:24" ht="20.100000000000001" customHeight="1" x14ac:dyDescent="0.2">
      <c r="A9" s="1"/>
      <c r="B9" s="91"/>
      <c r="C9" s="499" t="str">
        <f>U12選手権組合せ!AE59</f>
        <v>ウエストフットコム</v>
      </c>
      <c r="D9" s="499"/>
      <c r="E9" s="54"/>
      <c r="F9" s="499" t="str">
        <f>U12選手権組合せ!AE55</f>
        <v>大谷北ＦＣフォルテ</v>
      </c>
      <c r="G9" s="499"/>
      <c r="H9" s="54"/>
      <c r="I9" s="499" t="str">
        <f>U12選手権組合せ!AE51</f>
        <v>ＦＣ　ＳＴＧＨ</v>
      </c>
      <c r="J9" s="499"/>
      <c r="K9" s="54"/>
      <c r="L9" s="54"/>
      <c r="N9" s="499" t="str">
        <f>U12選手権組合せ!AE47</f>
        <v>石橋ＦＣ</v>
      </c>
      <c r="O9" s="499"/>
      <c r="P9" s="54"/>
      <c r="Q9" s="499" t="str">
        <f>U12選手権組合せ!AE43</f>
        <v>足利サッカークラブジュニア</v>
      </c>
      <c r="R9" s="499"/>
      <c r="S9" s="54"/>
      <c r="T9" s="499" t="str">
        <f>U12選手権組合せ!AE39</f>
        <v>ＦＣ真岡２１ファンタジー</v>
      </c>
      <c r="U9" s="499"/>
      <c r="V9" s="54"/>
      <c r="W9" s="499" t="str">
        <f>U12選手権組合せ!AE35</f>
        <v>ＦＣバジェルボ那須烏山</v>
      </c>
      <c r="X9" s="499"/>
    </row>
    <row r="10" spans="1:24" ht="20.100000000000001" customHeight="1" x14ac:dyDescent="0.2">
      <c r="A10" s="1"/>
      <c r="B10" s="91"/>
      <c r="C10" s="499"/>
      <c r="D10" s="499"/>
      <c r="E10" s="54"/>
      <c r="F10" s="499"/>
      <c r="G10" s="499"/>
      <c r="H10" s="54"/>
      <c r="I10" s="499"/>
      <c r="J10" s="499"/>
      <c r="K10" s="54"/>
      <c r="L10" s="54"/>
      <c r="N10" s="499"/>
      <c r="O10" s="499"/>
      <c r="P10" s="54"/>
      <c r="Q10" s="499"/>
      <c r="R10" s="499"/>
      <c r="S10" s="54"/>
      <c r="T10" s="499"/>
      <c r="U10" s="499"/>
      <c r="V10" s="54"/>
      <c r="W10" s="499"/>
      <c r="X10" s="499"/>
    </row>
    <row r="11" spans="1:24" ht="20.100000000000001" customHeight="1" x14ac:dyDescent="0.2">
      <c r="A11" s="1"/>
      <c r="B11" s="91"/>
      <c r="C11" s="499"/>
      <c r="D11" s="499"/>
      <c r="E11" s="54"/>
      <c r="F11" s="499"/>
      <c r="G11" s="499"/>
      <c r="H11" s="54"/>
      <c r="I11" s="499"/>
      <c r="J11" s="499"/>
      <c r="K11" s="54"/>
      <c r="L11" s="54"/>
      <c r="N11" s="499"/>
      <c r="O11" s="499"/>
      <c r="P11" s="54"/>
      <c r="Q11" s="499"/>
      <c r="R11" s="499"/>
      <c r="S11" s="54"/>
      <c r="T11" s="499"/>
      <c r="U11" s="499"/>
      <c r="V11" s="54"/>
      <c r="W11" s="499"/>
      <c r="X11" s="499"/>
    </row>
    <row r="12" spans="1:24" ht="20.100000000000001" customHeight="1" x14ac:dyDescent="0.2">
      <c r="A12" s="1"/>
      <c r="B12" s="91"/>
      <c r="C12" s="499"/>
      <c r="D12" s="499"/>
      <c r="E12" s="54"/>
      <c r="F12" s="499"/>
      <c r="G12" s="499"/>
      <c r="H12" s="54"/>
      <c r="I12" s="499"/>
      <c r="J12" s="499"/>
      <c r="K12" s="54"/>
      <c r="L12" s="54"/>
      <c r="N12" s="499"/>
      <c r="O12" s="499"/>
      <c r="P12" s="54"/>
      <c r="Q12" s="499"/>
      <c r="R12" s="499"/>
      <c r="S12" s="54"/>
      <c r="T12" s="499"/>
      <c r="U12" s="499"/>
      <c r="V12" s="54"/>
      <c r="W12" s="499"/>
      <c r="X12" s="499"/>
    </row>
    <row r="13" spans="1:24" ht="20.100000000000001" customHeight="1" x14ac:dyDescent="0.2">
      <c r="A13" s="1"/>
      <c r="B13" s="91"/>
      <c r="C13" s="499"/>
      <c r="D13" s="499"/>
      <c r="E13" s="54"/>
      <c r="F13" s="499"/>
      <c r="G13" s="499"/>
      <c r="H13" s="54"/>
      <c r="I13" s="499"/>
      <c r="J13" s="499"/>
      <c r="K13" s="54"/>
      <c r="L13" s="54"/>
      <c r="N13" s="499"/>
      <c r="O13" s="499"/>
      <c r="P13" s="54"/>
      <c r="Q13" s="499"/>
      <c r="R13" s="499"/>
      <c r="S13" s="54"/>
      <c r="T13" s="499"/>
      <c r="U13" s="499"/>
      <c r="V13" s="54"/>
      <c r="W13" s="499"/>
      <c r="X13" s="499"/>
    </row>
    <row r="14" spans="1:24" ht="20.100000000000001" customHeight="1" x14ac:dyDescent="0.2">
      <c r="A14" s="1"/>
      <c r="B14" s="91"/>
      <c r="C14" s="499"/>
      <c r="D14" s="499"/>
      <c r="E14" s="54"/>
      <c r="F14" s="499"/>
      <c r="G14" s="499"/>
      <c r="H14" s="54"/>
      <c r="I14" s="499"/>
      <c r="J14" s="499"/>
      <c r="K14" s="54"/>
      <c r="L14" s="54"/>
      <c r="N14" s="499"/>
      <c r="O14" s="499"/>
      <c r="P14" s="54"/>
      <c r="Q14" s="499"/>
      <c r="R14" s="499"/>
      <c r="S14" s="54"/>
      <c r="T14" s="499"/>
      <c r="U14" s="499"/>
      <c r="V14" s="54"/>
      <c r="W14" s="499"/>
      <c r="X14" s="499"/>
    </row>
    <row r="15" spans="1:24" ht="20.100000000000001" customHeight="1" x14ac:dyDescent="0.2">
      <c r="A15" s="1"/>
      <c r="B15" s="91"/>
      <c r="C15" s="499"/>
      <c r="D15" s="499"/>
      <c r="E15" s="54"/>
      <c r="F15" s="499"/>
      <c r="G15" s="499"/>
      <c r="H15" s="54"/>
      <c r="I15" s="499"/>
      <c r="J15" s="499"/>
      <c r="K15" s="54"/>
      <c r="L15" s="54"/>
      <c r="N15" s="499"/>
      <c r="O15" s="499"/>
      <c r="P15" s="54"/>
      <c r="Q15" s="499"/>
      <c r="R15" s="499"/>
      <c r="S15" s="54"/>
      <c r="T15" s="499"/>
      <c r="U15" s="499"/>
      <c r="V15" s="54"/>
      <c r="W15" s="499"/>
      <c r="X15" s="499"/>
    </row>
    <row r="16" spans="1:24" ht="20.100000000000001" customHeight="1" x14ac:dyDescent="0.2">
      <c r="A16" s="1"/>
      <c r="B16" s="91"/>
      <c r="C16" s="499"/>
      <c r="D16" s="499"/>
      <c r="E16" s="54"/>
      <c r="F16" s="499"/>
      <c r="G16" s="499"/>
      <c r="H16" s="54"/>
      <c r="I16" s="499"/>
      <c r="J16" s="499"/>
      <c r="K16" s="54"/>
      <c r="L16" s="54"/>
      <c r="N16" s="499"/>
      <c r="O16" s="499"/>
      <c r="P16" s="54"/>
      <c r="Q16" s="499"/>
      <c r="R16" s="499"/>
      <c r="S16" s="54"/>
      <c r="T16" s="499"/>
      <c r="U16" s="499"/>
      <c r="V16" s="54"/>
      <c r="W16" s="499"/>
      <c r="X16" s="499"/>
    </row>
    <row r="17" spans="1:24" ht="20.100000000000001" customHeight="1" x14ac:dyDescent="0.2">
      <c r="A17" s="1"/>
      <c r="B17" s="91"/>
      <c r="C17" s="499"/>
      <c r="D17" s="499"/>
      <c r="E17" s="54"/>
      <c r="F17" s="499"/>
      <c r="G17" s="499"/>
      <c r="H17" s="54"/>
      <c r="I17" s="499"/>
      <c r="J17" s="499"/>
      <c r="K17" s="54"/>
      <c r="L17" s="54"/>
      <c r="N17" s="499"/>
      <c r="O17" s="499"/>
      <c r="P17" s="54"/>
      <c r="Q17" s="499"/>
      <c r="R17" s="499"/>
      <c r="S17" s="54"/>
      <c r="T17" s="499"/>
      <c r="U17" s="499"/>
      <c r="V17" s="54"/>
      <c r="W17" s="499"/>
      <c r="X17" s="499"/>
    </row>
    <row r="18" spans="1:24" ht="20.100000000000001" customHeight="1" x14ac:dyDescent="0.2">
      <c r="A18" s="1"/>
      <c r="B18" s="91"/>
      <c r="C18" s="499"/>
      <c r="D18" s="499"/>
      <c r="E18" s="54"/>
      <c r="F18" s="499"/>
      <c r="G18" s="499"/>
      <c r="H18" s="54"/>
      <c r="I18" s="499"/>
      <c r="J18" s="499"/>
      <c r="K18" s="54"/>
      <c r="L18" s="54"/>
      <c r="N18" s="499"/>
      <c r="O18" s="499"/>
      <c r="P18" s="54"/>
      <c r="Q18" s="499"/>
      <c r="R18" s="499"/>
      <c r="S18" s="54"/>
      <c r="T18" s="499"/>
      <c r="U18" s="499"/>
      <c r="V18" s="54"/>
      <c r="W18" s="499"/>
      <c r="X18" s="499"/>
    </row>
    <row r="19" spans="1:24" ht="20.100000000000001" customHeight="1" x14ac:dyDescent="0.2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506" t="s">
        <v>32</v>
      </c>
      <c r="U19" s="506"/>
      <c r="V19" s="506"/>
      <c r="W19" s="506"/>
      <c r="X19" s="95" t="s">
        <v>69</v>
      </c>
    </row>
    <row r="20" spans="1:24" ht="20.100000000000001" customHeight="1" x14ac:dyDescent="0.2">
      <c r="A20" s="341"/>
      <c r="B20" s="341" t="s">
        <v>39</v>
      </c>
      <c r="C20" s="507">
        <v>0.39583333333333331</v>
      </c>
      <c r="D20" s="507"/>
      <c r="E20" s="344" t="str">
        <f>F9</f>
        <v>大谷北ＦＣフォルテ</v>
      </c>
      <c r="F20" s="344"/>
      <c r="G20" s="344"/>
      <c r="H20" s="344"/>
      <c r="I20" s="503">
        <f>K20+K21</f>
        <v>0</v>
      </c>
      <c r="J20" s="504" t="s">
        <v>31</v>
      </c>
      <c r="K20" s="12">
        <v>0</v>
      </c>
      <c r="L20" s="32" t="s">
        <v>29</v>
      </c>
      <c r="M20" s="12">
        <v>0</v>
      </c>
      <c r="N20" s="504" t="s">
        <v>30</v>
      </c>
      <c r="O20" s="503">
        <f>M20+M21</f>
        <v>0</v>
      </c>
      <c r="P20" s="344" t="str">
        <f>I9</f>
        <v>ＦＣ　ＳＴＧＨ</v>
      </c>
      <c r="Q20" s="344"/>
      <c r="R20" s="344"/>
      <c r="S20" s="344"/>
      <c r="T20" s="505" t="s">
        <v>73</v>
      </c>
      <c r="U20" s="506"/>
      <c r="V20" s="506"/>
      <c r="W20" s="506"/>
      <c r="X20" s="495">
        <v>6</v>
      </c>
    </row>
    <row r="21" spans="1:24" ht="20.100000000000001" customHeight="1" x14ac:dyDescent="0.2">
      <c r="A21" s="341"/>
      <c r="B21" s="341"/>
      <c r="C21" s="507"/>
      <c r="D21" s="507"/>
      <c r="E21" s="344"/>
      <c r="F21" s="344"/>
      <c r="G21" s="344"/>
      <c r="H21" s="344"/>
      <c r="I21" s="503"/>
      <c r="J21" s="504"/>
      <c r="K21" s="12">
        <v>0</v>
      </c>
      <c r="L21" s="32" t="s">
        <v>29</v>
      </c>
      <c r="M21" s="12">
        <v>0</v>
      </c>
      <c r="N21" s="504"/>
      <c r="O21" s="503"/>
      <c r="P21" s="344"/>
      <c r="Q21" s="344"/>
      <c r="R21" s="344"/>
      <c r="S21" s="344"/>
      <c r="T21" s="506"/>
      <c r="U21" s="506"/>
      <c r="V21" s="506"/>
      <c r="W21" s="506"/>
      <c r="X21" s="495"/>
    </row>
    <row r="22" spans="1:24" ht="20.100000000000001" customHeight="1" x14ac:dyDescent="0.2">
      <c r="A22" s="1"/>
      <c r="B22" s="31"/>
      <c r="C22" s="31"/>
      <c r="D22" s="31"/>
      <c r="E22" s="30"/>
      <c r="F22" s="30"/>
      <c r="G22" s="30"/>
      <c r="H22" s="30"/>
      <c r="I22" s="50"/>
      <c r="J22" s="51"/>
      <c r="K22" s="50"/>
      <c r="L22" s="52"/>
      <c r="M22" s="50"/>
      <c r="N22" s="51"/>
      <c r="O22" s="50"/>
      <c r="P22" s="30"/>
      <c r="Q22" s="30"/>
      <c r="R22" s="30"/>
      <c r="S22" s="30"/>
      <c r="T22" s="95"/>
      <c r="U22" s="95"/>
      <c r="V22" s="95"/>
      <c r="W22" s="95"/>
      <c r="X22" s="44"/>
    </row>
    <row r="23" spans="1:24" ht="20.100000000000001" customHeight="1" x14ac:dyDescent="0.2">
      <c r="A23" s="341"/>
      <c r="B23" s="341" t="s">
        <v>5</v>
      </c>
      <c r="C23" s="507">
        <v>0.43055555555555558</v>
      </c>
      <c r="D23" s="507"/>
      <c r="E23" s="344" t="str">
        <f>N9</f>
        <v>石橋ＦＣ</v>
      </c>
      <c r="F23" s="344"/>
      <c r="G23" s="344"/>
      <c r="H23" s="344"/>
      <c r="I23" s="503">
        <f>K23+K24</f>
        <v>0</v>
      </c>
      <c r="J23" s="504" t="s">
        <v>31</v>
      </c>
      <c r="K23" s="12">
        <v>0</v>
      </c>
      <c r="L23" s="32" t="s">
        <v>29</v>
      </c>
      <c r="M23" s="12">
        <v>0</v>
      </c>
      <c r="N23" s="504" t="s">
        <v>30</v>
      </c>
      <c r="O23" s="503">
        <f>M23+M24</f>
        <v>0</v>
      </c>
      <c r="P23" s="344" t="str">
        <f>Q9</f>
        <v>足利サッカークラブジュニア</v>
      </c>
      <c r="Q23" s="344"/>
      <c r="R23" s="344"/>
      <c r="S23" s="344"/>
      <c r="T23" s="505" t="s">
        <v>74</v>
      </c>
      <c r="U23" s="506"/>
      <c r="V23" s="506"/>
      <c r="W23" s="506"/>
      <c r="X23" s="495">
        <v>2</v>
      </c>
    </row>
    <row r="24" spans="1:24" ht="20.100000000000001" customHeight="1" x14ac:dyDescent="0.2">
      <c r="A24" s="341"/>
      <c r="B24" s="341"/>
      <c r="C24" s="507"/>
      <c r="D24" s="507"/>
      <c r="E24" s="344"/>
      <c r="F24" s="344"/>
      <c r="G24" s="344"/>
      <c r="H24" s="344"/>
      <c r="I24" s="503"/>
      <c r="J24" s="504"/>
      <c r="K24" s="12">
        <v>0</v>
      </c>
      <c r="L24" s="32" t="s">
        <v>29</v>
      </c>
      <c r="M24" s="12">
        <v>0</v>
      </c>
      <c r="N24" s="504"/>
      <c r="O24" s="503"/>
      <c r="P24" s="344"/>
      <c r="Q24" s="344"/>
      <c r="R24" s="344"/>
      <c r="S24" s="344"/>
      <c r="T24" s="506"/>
      <c r="U24" s="506"/>
      <c r="V24" s="506"/>
      <c r="W24" s="506"/>
      <c r="X24" s="495"/>
    </row>
    <row r="25" spans="1:24" ht="20.100000000000001" customHeight="1" x14ac:dyDescent="0.2">
      <c r="A25" s="1"/>
      <c r="B25" s="31"/>
      <c r="C25" s="31"/>
      <c r="D25" s="31"/>
      <c r="E25" s="30"/>
      <c r="F25" s="30"/>
      <c r="G25" s="30"/>
      <c r="H25" s="30"/>
      <c r="I25" s="50"/>
      <c r="J25" s="51"/>
      <c r="K25" s="50"/>
      <c r="L25" s="52"/>
      <c r="M25" s="50"/>
      <c r="N25" s="51"/>
      <c r="O25" s="50"/>
      <c r="P25" s="30"/>
      <c r="Q25" s="30"/>
      <c r="R25" s="30"/>
      <c r="S25" s="30"/>
      <c r="T25" s="95"/>
      <c r="U25" s="95"/>
      <c r="V25" s="95"/>
      <c r="W25" s="95"/>
      <c r="X25" s="44"/>
    </row>
    <row r="26" spans="1:24" ht="20.100000000000001" customHeight="1" x14ac:dyDescent="0.2">
      <c r="A26" s="341"/>
      <c r="B26" s="341" t="s">
        <v>6</v>
      </c>
      <c r="C26" s="507">
        <v>0.46527777777777773</v>
      </c>
      <c r="D26" s="507"/>
      <c r="E26" s="344" t="str">
        <f>T9</f>
        <v>ＦＣ真岡２１ファンタジー</v>
      </c>
      <c r="F26" s="344"/>
      <c r="G26" s="344"/>
      <c r="H26" s="344"/>
      <c r="I26" s="503">
        <f>K26+K27</f>
        <v>0</v>
      </c>
      <c r="J26" s="504" t="s">
        <v>31</v>
      </c>
      <c r="K26" s="12">
        <v>0</v>
      </c>
      <c r="L26" s="32" t="s">
        <v>29</v>
      </c>
      <c r="M26" s="12">
        <v>0</v>
      </c>
      <c r="N26" s="504" t="s">
        <v>30</v>
      </c>
      <c r="O26" s="503">
        <f>M26+M27</f>
        <v>0</v>
      </c>
      <c r="P26" s="344" t="str">
        <f>W9</f>
        <v>ＦＣバジェルボ那須烏山</v>
      </c>
      <c r="Q26" s="344"/>
      <c r="R26" s="344"/>
      <c r="S26" s="344"/>
      <c r="T26" s="505" t="s">
        <v>75</v>
      </c>
      <c r="U26" s="505"/>
      <c r="V26" s="505"/>
      <c r="W26" s="505"/>
      <c r="X26" s="495">
        <v>4</v>
      </c>
    </row>
    <row r="27" spans="1:24" ht="20.100000000000001" customHeight="1" x14ac:dyDescent="0.2">
      <c r="A27" s="341"/>
      <c r="B27" s="341"/>
      <c r="C27" s="507"/>
      <c r="D27" s="507"/>
      <c r="E27" s="344"/>
      <c r="F27" s="344"/>
      <c r="G27" s="344"/>
      <c r="H27" s="344"/>
      <c r="I27" s="503"/>
      <c r="J27" s="504"/>
      <c r="K27" s="12">
        <v>0</v>
      </c>
      <c r="L27" s="32" t="s">
        <v>29</v>
      </c>
      <c r="M27" s="12">
        <v>0</v>
      </c>
      <c r="N27" s="504"/>
      <c r="O27" s="503"/>
      <c r="P27" s="344"/>
      <c r="Q27" s="344"/>
      <c r="R27" s="344"/>
      <c r="S27" s="344"/>
      <c r="T27" s="505"/>
      <c r="U27" s="505"/>
      <c r="V27" s="505"/>
      <c r="W27" s="505"/>
      <c r="X27" s="495"/>
    </row>
    <row r="28" spans="1:24" ht="20.100000000000001" customHeight="1" x14ac:dyDescent="0.2">
      <c r="A28" s="1"/>
      <c r="B28" s="31"/>
      <c r="C28" s="31"/>
      <c r="D28" s="31"/>
      <c r="E28" s="30"/>
      <c r="F28" s="30"/>
      <c r="G28" s="30"/>
      <c r="H28" s="30"/>
      <c r="I28" s="50"/>
      <c r="J28" s="51"/>
      <c r="K28" s="50"/>
      <c r="L28" s="52"/>
      <c r="M28" s="50"/>
      <c r="N28" s="51"/>
      <c r="O28" s="50"/>
      <c r="P28" s="30"/>
      <c r="Q28" s="30"/>
      <c r="R28" s="30"/>
      <c r="S28" s="30"/>
      <c r="T28" s="95"/>
      <c r="U28" s="95"/>
      <c r="V28" s="95"/>
      <c r="W28" s="95"/>
      <c r="X28" s="44"/>
    </row>
    <row r="29" spans="1:24" ht="20.100000000000001" customHeight="1" x14ac:dyDescent="0.2">
      <c r="A29" s="341"/>
      <c r="B29" s="341" t="s">
        <v>7</v>
      </c>
      <c r="C29" s="507">
        <v>0.5</v>
      </c>
      <c r="D29" s="507"/>
      <c r="E29" s="344" t="str">
        <f>C9</f>
        <v>ウエストフットコム</v>
      </c>
      <c r="F29" s="344"/>
      <c r="G29" s="344"/>
      <c r="H29" s="344"/>
      <c r="I29" s="503">
        <f>K29+K30</f>
        <v>0</v>
      </c>
      <c r="J29" s="504" t="s">
        <v>31</v>
      </c>
      <c r="K29" s="12">
        <v>0</v>
      </c>
      <c r="L29" s="32" t="s">
        <v>29</v>
      </c>
      <c r="M29" s="12">
        <v>0</v>
      </c>
      <c r="N29" s="504" t="s">
        <v>30</v>
      </c>
      <c r="O29" s="503">
        <f>M29+M30</f>
        <v>0</v>
      </c>
      <c r="P29" s="344" t="s">
        <v>50</v>
      </c>
      <c r="Q29" s="344"/>
      <c r="R29" s="344"/>
      <c r="S29" s="344"/>
      <c r="T29" s="505" t="s">
        <v>76</v>
      </c>
      <c r="U29" s="505"/>
      <c r="V29" s="505"/>
      <c r="W29" s="505"/>
      <c r="X29" s="495">
        <v>5</v>
      </c>
    </row>
    <row r="30" spans="1:24" ht="20.100000000000001" customHeight="1" x14ac:dyDescent="0.2">
      <c r="A30" s="341"/>
      <c r="B30" s="341"/>
      <c r="C30" s="507"/>
      <c r="D30" s="507"/>
      <c r="E30" s="344"/>
      <c r="F30" s="344"/>
      <c r="G30" s="344"/>
      <c r="H30" s="344"/>
      <c r="I30" s="503"/>
      <c r="J30" s="504"/>
      <c r="K30" s="12">
        <v>0</v>
      </c>
      <c r="L30" s="32" t="s">
        <v>29</v>
      </c>
      <c r="M30" s="12">
        <v>0</v>
      </c>
      <c r="N30" s="504"/>
      <c r="O30" s="503"/>
      <c r="P30" s="344"/>
      <c r="Q30" s="344"/>
      <c r="R30" s="344"/>
      <c r="S30" s="344"/>
      <c r="T30" s="505"/>
      <c r="U30" s="505"/>
      <c r="V30" s="505"/>
      <c r="W30" s="505"/>
      <c r="X30" s="495"/>
    </row>
    <row r="31" spans="1:24" ht="20.100000000000001" customHeight="1" x14ac:dyDescent="0.2">
      <c r="A31" s="1"/>
      <c r="B31" s="1"/>
      <c r="C31" s="31"/>
      <c r="D31" s="31"/>
      <c r="E31" s="31"/>
      <c r="F31" s="31"/>
      <c r="G31" s="31"/>
      <c r="H31" s="31"/>
      <c r="I31" s="49"/>
      <c r="J31" s="1"/>
      <c r="K31" s="49"/>
      <c r="L31" s="1"/>
      <c r="M31" s="49"/>
      <c r="N31" s="1"/>
      <c r="O31" s="49"/>
      <c r="P31" s="31"/>
      <c r="Q31" s="31"/>
      <c r="R31" s="31"/>
      <c r="S31" s="31"/>
      <c r="T31" s="95"/>
      <c r="U31" s="95"/>
      <c r="V31" s="95"/>
      <c r="W31" s="95"/>
      <c r="X31" s="44"/>
    </row>
    <row r="32" spans="1:24" ht="20.100000000000001" customHeight="1" x14ac:dyDescent="0.2">
      <c r="A32" s="341"/>
      <c r="B32" s="341" t="s">
        <v>8</v>
      </c>
      <c r="C32" s="507">
        <v>0.53472222222222221</v>
      </c>
      <c r="D32" s="507"/>
      <c r="E32" s="341" t="s">
        <v>49</v>
      </c>
      <c r="F32" s="341"/>
      <c r="G32" s="341"/>
      <c r="H32" s="341"/>
      <c r="I32" s="503">
        <f>K32+K33</f>
        <v>0</v>
      </c>
      <c r="J32" s="504" t="s">
        <v>31</v>
      </c>
      <c r="K32" s="12">
        <v>0</v>
      </c>
      <c r="L32" s="32" t="s">
        <v>29</v>
      </c>
      <c r="M32" s="12">
        <v>0</v>
      </c>
      <c r="N32" s="504" t="s">
        <v>30</v>
      </c>
      <c r="O32" s="503">
        <f>M32+M33</f>
        <v>0</v>
      </c>
      <c r="P32" s="341" t="s">
        <v>79</v>
      </c>
      <c r="Q32" s="341"/>
      <c r="R32" s="341"/>
      <c r="S32" s="341"/>
      <c r="T32" s="505" t="s">
        <v>77</v>
      </c>
      <c r="U32" s="505"/>
      <c r="V32" s="505"/>
      <c r="W32" s="505"/>
      <c r="X32" s="495">
        <v>1</v>
      </c>
    </row>
    <row r="33" spans="1:24" ht="20.100000000000001" customHeight="1" x14ac:dyDescent="0.2">
      <c r="A33" s="341"/>
      <c r="B33" s="341"/>
      <c r="C33" s="507"/>
      <c r="D33" s="507"/>
      <c r="E33" s="341"/>
      <c r="F33" s="341"/>
      <c r="G33" s="341"/>
      <c r="H33" s="341"/>
      <c r="I33" s="503"/>
      <c r="J33" s="504"/>
      <c r="K33" s="12">
        <v>0</v>
      </c>
      <c r="L33" s="32" t="s">
        <v>29</v>
      </c>
      <c r="M33" s="12">
        <v>0</v>
      </c>
      <c r="N33" s="504"/>
      <c r="O33" s="503"/>
      <c r="P33" s="341"/>
      <c r="Q33" s="341"/>
      <c r="R33" s="341"/>
      <c r="S33" s="341"/>
      <c r="T33" s="505"/>
      <c r="U33" s="505"/>
      <c r="V33" s="505"/>
      <c r="W33" s="505"/>
      <c r="X33" s="495"/>
    </row>
    <row r="34" spans="1:24" ht="20.100000000000001" customHeight="1" x14ac:dyDescent="0.2">
      <c r="A34" s="31"/>
      <c r="B34" s="31"/>
      <c r="C34" s="92"/>
      <c r="D34" s="92"/>
      <c r="E34" s="31"/>
      <c r="F34" s="31"/>
      <c r="G34" s="31"/>
      <c r="H34" s="31"/>
      <c r="I34" s="12"/>
      <c r="J34" s="60"/>
      <c r="K34" s="12"/>
      <c r="L34" s="32"/>
      <c r="M34" s="12"/>
      <c r="N34" s="60"/>
      <c r="O34" s="12"/>
      <c r="P34" s="31"/>
      <c r="Q34" s="31"/>
      <c r="R34" s="31"/>
      <c r="S34" s="31"/>
      <c r="T34" s="44"/>
      <c r="U34" s="44"/>
      <c r="V34" s="44"/>
      <c r="W34" s="44"/>
      <c r="X34" s="35"/>
    </row>
    <row r="35" spans="1:24" ht="24.6" customHeight="1" x14ac:dyDescent="0.2">
      <c r="A35" s="61" t="s">
        <v>55</v>
      </c>
      <c r="B35" s="61"/>
      <c r="C35" s="61"/>
      <c r="D35" s="61"/>
      <c r="E35" s="61"/>
      <c r="F35" s="61"/>
      <c r="H35" s="61"/>
      <c r="I35" s="61"/>
      <c r="K35" s="87"/>
      <c r="L35" s="87"/>
      <c r="O35" s="353" t="s">
        <v>231</v>
      </c>
      <c r="P35" s="353"/>
      <c r="Q35" s="353"/>
      <c r="R35" s="354" t="str">
        <f>U12選手権組合せ!AG11</f>
        <v>ＳＡＫＵＲＡグリーンフィールドＢ</v>
      </c>
      <c r="S35" s="354"/>
      <c r="T35" s="354"/>
      <c r="U35" s="354"/>
      <c r="V35" s="354"/>
      <c r="W35" s="354"/>
      <c r="X35" s="354"/>
    </row>
    <row r="36" spans="1:24" ht="20.100000000000001" customHeight="1" x14ac:dyDescent="0.2">
      <c r="F36" s="361">
        <f>F2</f>
        <v>44238</v>
      </c>
      <c r="G36" s="361"/>
      <c r="H36" s="361"/>
    </row>
    <row r="37" spans="1:24" ht="20.100000000000001" customHeight="1" x14ac:dyDescent="0.2">
      <c r="F37" s="2"/>
      <c r="G37" s="2"/>
      <c r="K37" s="496" t="s">
        <v>232</v>
      </c>
      <c r="L37" s="497"/>
      <c r="M37" s="498"/>
      <c r="N37" s="62"/>
      <c r="O37" s="62"/>
      <c r="R37" s="2"/>
      <c r="S37" s="2"/>
      <c r="T37" s="2"/>
    </row>
    <row r="38" spans="1:24" ht="20.100000000000001" customHeight="1" x14ac:dyDescent="0.2">
      <c r="A38" s="1"/>
      <c r="B38" s="1"/>
      <c r="C38" s="1"/>
      <c r="D38" s="500" t="s">
        <v>6</v>
      </c>
      <c r="E38" s="501"/>
      <c r="F38" s="501"/>
      <c r="G38" s="502"/>
      <c r="H38" s="56"/>
      <c r="I38" s="1"/>
      <c r="J38" s="1"/>
      <c r="M38" s="1"/>
      <c r="N38" s="1"/>
      <c r="O38" s="1"/>
      <c r="P38" s="55"/>
      <c r="Q38" s="500" t="s">
        <v>7</v>
      </c>
      <c r="R38" s="501"/>
      <c r="S38" s="501"/>
      <c r="T38" s="502"/>
      <c r="U38" s="56"/>
      <c r="W38" s="1"/>
      <c r="X38" s="1"/>
    </row>
    <row r="39" spans="1:24" ht="20.100000000000001" customHeight="1" x14ac:dyDescent="0.2">
      <c r="A39" s="1"/>
      <c r="B39" s="1"/>
      <c r="C39" s="1"/>
      <c r="D39" s="56"/>
      <c r="E39" s="1"/>
      <c r="F39" s="1"/>
      <c r="G39" s="59"/>
      <c r="H39" s="58"/>
      <c r="I39" s="58"/>
      <c r="J39" s="1"/>
      <c r="M39" s="1"/>
      <c r="N39" s="1"/>
      <c r="O39" s="1"/>
      <c r="P39" s="59"/>
      <c r="Q39" s="56"/>
      <c r="R39" s="1"/>
      <c r="S39" s="1"/>
      <c r="T39" s="55"/>
      <c r="U39" s="1"/>
      <c r="W39" s="1"/>
      <c r="X39" s="1"/>
    </row>
    <row r="40" spans="1:24" ht="20.100000000000001" customHeight="1" x14ac:dyDescent="0.2">
      <c r="A40" s="1"/>
      <c r="B40" s="1"/>
      <c r="C40" s="1"/>
      <c r="D40" s="57"/>
      <c r="E40" s="1"/>
      <c r="F40" s="1"/>
      <c r="G40" s="500" t="s">
        <v>4</v>
      </c>
      <c r="H40" s="501"/>
      <c r="I40" s="502"/>
      <c r="J40" s="56"/>
      <c r="M40" s="1"/>
      <c r="N40" s="55"/>
      <c r="O40" s="500" t="s">
        <v>5</v>
      </c>
      <c r="P40" s="501"/>
      <c r="Q40" s="502"/>
      <c r="R40" s="57"/>
      <c r="S40" s="1"/>
      <c r="T40" s="55"/>
      <c r="U40" s="1"/>
      <c r="W40" s="1"/>
      <c r="X40" s="1"/>
    </row>
    <row r="41" spans="1:24" ht="20.100000000000001" customHeight="1" x14ac:dyDescent="0.2">
      <c r="A41" s="1"/>
      <c r="B41" s="1"/>
      <c r="C41" s="1"/>
      <c r="D41" s="56"/>
      <c r="E41" s="1"/>
      <c r="F41" s="55"/>
      <c r="G41" s="1"/>
      <c r="H41" s="1"/>
      <c r="I41" s="1"/>
      <c r="J41" s="56"/>
      <c r="M41" s="1"/>
      <c r="N41" s="55"/>
      <c r="O41" s="1"/>
      <c r="P41" s="1"/>
      <c r="Q41" s="1"/>
      <c r="R41" s="56"/>
      <c r="S41" s="1"/>
      <c r="T41" s="55"/>
      <c r="U41" s="1"/>
      <c r="W41" s="1"/>
      <c r="X41" s="1"/>
    </row>
    <row r="42" spans="1:24" ht="20.100000000000001" customHeight="1" x14ac:dyDescent="0.2">
      <c r="A42" s="1"/>
      <c r="B42" s="1"/>
      <c r="C42" s="341">
        <v>1</v>
      </c>
      <c r="D42" s="341"/>
      <c r="E42" s="1"/>
      <c r="F42" s="341">
        <v>2</v>
      </c>
      <c r="G42" s="341"/>
      <c r="H42" s="1"/>
      <c r="I42" s="341">
        <v>3</v>
      </c>
      <c r="J42" s="341"/>
      <c r="M42" s="1"/>
      <c r="N42" s="341">
        <v>4</v>
      </c>
      <c r="O42" s="341"/>
      <c r="P42" s="1"/>
      <c r="Q42" s="341">
        <v>5</v>
      </c>
      <c r="R42" s="341"/>
      <c r="S42" s="1"/>
      <c r="T42" s="341">
        <v>6</v>
      </c>
      <c r="U42" s="341"/>
      <c r="W42" s="1"/>
      <c r="X42" s="1"/>
    </row>
    <row r="43" spans="1:24" ht="20.100000000000001" customHeight="1" x14ac:dyDescent="0.2">
      <c r="A43" s="1"/>
      <c r="B43" s="91"/>
      <c r="C43" s="499" t="str">
        <f>U12選手権組合せ!AE31</f>
        <v>ＦＣ　ＳＦｉＤＡ</v>
      </c>
      <c r="D43" s="499"/>
      <c r="E43" s="54"/>
      <c r="F43" s="499" t="str">
        <f>U12選手権組合せ!AE27</f>
        <v>カテット白沢ボンバーズ</v>
      </c>
      <c r="G43" s="499"/>
      <c r="H43" s="54"/>
      <c r="I43" s="499" t="str">
        <f>U12選手権組合せ!AE23</f>
        <v>ＦＣ　ＶＡＬＯＮ</v>
      </c>
      <c r="J43" s="499"/>
      <c r="M43" s="54"/>
      <c r="N43" s="499" t="str">
        <f>U12選手権組合せ!AE19</f>
        <v>壬生ＦＣユナイテッド</v>
      </c>
      <c r="O43" s="499"/>
      <c r="P43" s="54"/>
      <c r="Q43" s="499" t="str">
        <f>U12選手権組合せ!AE15</f>
        <v>ＦＣスポルト宇都宮</v>
      </c>
      <c r="R43" s="499"/>
      <c r="S43" s="54"/>
      <c r="T43" s="499" t="str">
        <f>U12選手権組合せ!AE11</f>
        <v>ＦＣ　ＶＡＬＯＮセカンド</v>
      </c>
      <c r="U43" s="499"/>
      <c r="W43" s="54"/>
      <c r="X43" s="91"/>
    </row>
    <row r="44" spans="1:24" ht="20.100000000000001" customHeight="1" x14ac:dyDescent="0.2">
      <c r="A44" s="1"/>
      <c r="B44" s="91"/>
      <c r="C44" s="499"/>
      <c r="D44" s="499"/>
      <c r="E44" s="54"/>
      <c r="F44" s="499"/>
      <c r="G44" s="499"/>
      <c r="H44" s="54"/>
      <c r="I44" s="499"/>
      <c r="J44" s="499"/>
      <c r="M44" s="54"/>
      <c r="N44" s="499"/>
      <c r="O44" s="499"/>
      <c r="P44" s="54"/>
      <c r="Q44" s="499"/>
      <c r="R44" s="499"/>
      <c r="S44" s="54"/>
      <c r="T44" s="499"/>
      <c r="U44" s="499"/>
      <c r="W44" s="54"/>
      <c r="X44" s="91"/>
    </row>
    <row r="45" spans="1:24" ht="20.100000000000001" customHeight="1" x14ac:dyDescent="0.2">
      <c r="A45" s="1"/>
      <c r="B45" s="91"/>
      <c r="C45" s="499"/>
      <c r="D45" s="499"/>
      <c r="E45" s="54"/>
      <c r="F45" s="499"/>
      <c r="G45" s="499"/>
      <c r="H45" s="54"/>
      <c r="I45" s="499"/>
      <c r="J45" s="499"/>
      <c r="M45" s="54"/>
      <c r="N45" s="499"/>
      <c r="O45" s="499"/>
      <c r="P45" s="54"/>
      <c r="Q45" s="499"/>
      <c r="R45" s="499"/>
      <c r="S45" s="54"/>
      <c r="T45" s="499"/>
      <c r="U45" s="499"/>
      <c r="W45" s="54"/>
      <c r="X45" s="91"/>
    </row>
    <row r="46" spans="1:24" ht="20.100000000000001" customHeight="1" x14ac:dyDescent="0.2">
      <c r="A46" s="1"/>
      <c r="B46" s="91"/>
      <c r="C46" s="499"/>
      <c r="D46" s="499"/>
      <c r="E46" s="54"/>
      <c r="F46" s="499"/>
      <c r="G46" s="499"/>
      <c r="H46" s="54"/>
      <c r="I46" s="499"/>
      <c r="J46" s="499"/>
      <c r="M46" s="54"/>
      <c r="N46" s="499"/>
      <c r="O46" s="499"/>
      <c r="P46" s="54"/>
      <c r="Q46" s="499"/>
      <c r="R46" s="499"/>
      <c r="S46" s="54"/>
      <c r="T46" s="499"/>
      <c r="U46" s="499"/>
      <c r="W46" s="54"/>
      <c r="X46" s="91"/>
    </row>
    <row r="47" spans="1:24" ht="20.100000000000001" customHeight="1" x14ac:dyDescent="0.2">
      <c r="A47" s="1"/>
      <c r="B47" s="91"/>
      <c r="C47" s="499"/>
      <c r="D47" s="499"/>
      <c r="E47" s="54"/>
      <c r="F47" s="499"/>
      <c r="G47" s="499"/>
      <c r="H47" s="54"/>
      <c r="I47" s="499"/>
      <c r="J47" s="499"/>
      <c r="M47" s="54"/>
      <c r="N47" s="499"/>
      <c r="O47" s="499"/>
      <c r="P47" s="54"/>
      <c r="Q47" s="499"/>
      <c r="R47" s="499"/>
      <c r="S47" s="54"/>
      <c r="T47" s="499"/>
      <c r="U47" s="499"/>
      <c r="W47" s="54"/>
      <c r="X47" s="91"/>
    </row>
    <row r="48" spans="1:24" ht="20.100000000000001" customHeight="1" x14ac:dyDescent="0.2">
      <c r="A48" s="1"/>
      <c r="B48" s="91"/>
      <c r="C48" s="499"/>
      <c r="D48" s="499"/>
      <c r="E48" s="54"/>
      <c r="F48" s="499"/>
      <c r="G48" s="499"/>
      <c r="H48" s="54"/>
      <c r="I48" s="499"/>
      <c r="J48" s="499"/>
      <c r="M48" s="54"/>
      <c r="N48" s="499"/>
      <c r="O48" s="499"/>
      <c r="P48" s="54"/>
      <c r="Q48" s="499"/>
      <c r="R48" s="499"/>
      <c r="S48" s="54"/>
      <c r="T48" s="499"/>
      <c r="U48" s="499"/>
      <c r="W48" s="54"/>
      <c r="X48" s="91"/>
    </row>
    <row r="49" spans="1:24" ht="20.100000000000001" customHeight="1" x14ac:dyDescent="0.2">
      <c r="A49" s="1"/>
      <c r="B49" s="91"/>
      <c r="C49" s="499"/>
      <c r="D49" s="499"/>
      <c r="E49" s="54"/>
      <c r="F49" s="499"/>
      <c r="G49" s="499"/>
      <c r="H49" s="54"/>
      <c r="I49" s="499"/>
      <c r="J49" s="499"/>
      <c r="M49" s="54"/>
      <c r="N49" s="499"/>
      <c r="O49" s="499"/>
      <c r="P49" s="54"/>
      <c r="Q49" s="499"/>
      <c r="R49" s="499"/>
      <c r="S49" s="54"/>
      <c r="T49" s="499"/>
      <c r="U49" s="499"/>
      <c r="W49" s="54"/>
      <c r="X49" s="91"/>
    </row>
    <row r="50" spans="1:24" ht="20.100000000000001" customHeight="1" x14ac:dyDescent="0.2">
      <c r="A50" s="1"/>
      <c r="B50" s="91"/>
      <c r="C50" s="499"/>
      <c r="D50" s="499"/>
      <c r="E50" s="54"/>
      <c r="F50" s="499"/>
      <c r="G50" s="499"/>
      <c r="H50" s="54"/>
      <c r="I50" s="499"/>
      <c r="J50" s="499"/>
      <c r="M50" s="54"/>
      <c r="N50" s="499"/>
      <c r="O50" s="499"/>
      <c r="P50" s="54"/>
      <c r="Q50" s="499"/>
      <c r="R50" s="499"/>
      <c r="S50" s="54"/>
      <c r="T50" s="499"/>
      <c r="U50" s="499"/>
      <c r="W50" s="54"/>
      <c r="X50" s="91"/>
    </row>
    <row r="51" spans="1:24" ht="20.100000000000001" customHeight="1" x14ac:dyDescent="0.2">
      <c r="A51" s="1"/>
      <c r="B51" s="91"/>
      <c r="C51" s="499"/>
      <c r="D51" s="499"/>
      <c r="E51" s="54"/>
      <c r="F51" s="499"/>
      <c r="G51" s="499"/>
      <c r="H51" s="54"/>
      <c r="I51" s="499"/>
      <c r="J51" s="499"/>
      <c r="M51" s="54"/>
      <c r="N51" s="499"/>
      <c r="O51" s="499"/>
      <c r="P51" s="54"/>
      <c r="Q51" s="499"/>
      <c r="R51" s="499"/>
      <c r="S51" s="54"/>
      <c r="T51" s="499"/>
      <c r="U51" s="499"/>
      <c r="W51" s="54"/>
      <c r="X51" s="91"/>
    </row>
    <row r="52" spans="1:24" ht="20.100000000000001" customHeight="1" x14ac:dyDescent="0.2">
      <c r="A52" s="1"/>
      <c r="B52" s="91"/>
      <c r="C52" s="499"/>
      <c r="D52" s="499"/>
      <c r="E52" s="54"/>
      <c r="F52" s="499"/>
      <c r="G52" s="499"/>
      <c r="H52" s="54"/>
      <c r="I52" s="499"/>
      <c r="J52" s="499"/>
      <c r="M52" s="54"/>
      <c r="N52" s="499"/>
      <c r="O52" s="499"/>
      <c r="P52" s="54"/>
      <c r="Q52" s="499"/>
      <c r="R52" s="499"/>
      <c r="S52" s="54"/>
      <c r="T52" s="499"/>
      <c r="U52" s="499"/>
      <c r="W52" s="54"/>
      <c r="X52" s="91"/>
    </row>
    <row r="53" spans="1:24" ht="20.100000000000001" customHeight="1" x14ac:dyDescent="0.2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506" t="s">
        <v>32</v>
      </c>
      <c r="U53" s="506"/>
      <c r="V53" s="506"/>
      <c r="W53" s="506"/>
      <c r="X53" s="95" t="s">
        <v>69</v>
      </c>
    </row>
    <row r="54" spans="1:24" ht="20.100000000000001" customHeight="1" x14ac:dyDescent="0.2">
      <c r="A54" s="341"/>
      <c r="B54" s="341" t="s">
        <v>4</v>
      </c>
      <c r="C54" s="507">
        <v>0.39583333333333331</v>
      </c>
      <c r="D54" s="507"/>
      <c r="E54" s="344" t="str">
        <f>F43</f>
        <v>カテット白沢ボンバーズ</v>
      </c>
      <c r="F54" s="344"/>
      <c r="G54" s="344"/>
      <c r="H54" s="344"/>
      <c r="I54" s="503">
        <f>K54+K55</f>
        <v>0</v>
      </c>
      <c r="J54" s="504" t="s">
        <v>31</v>
      </c>
      <c r="K54" s="12">
        <v>0</v>
      </c>
      <c r="L54" s="32" t="s">
        <v>29</v>
      </c>
      <c r="M54" s="12">
        <v>0</v>
      </c>
      <c r="N54" s="504" t="s">
        <v>30</v>
      </c>
      <c r="O54" s="503">
        <f>M54+M55</f>
        <v>0</v>
      </c>
      <c r="P54" s="344" t="str">
        <f>I43</f>
        <v>ＦＣ　ＶＡＬＯＮ</v>
      </c>
      <c r="Q54" s="344"/>
      <c r="R54" s="344"/>
      <c r="S54" s="344"/>
      <c r="T54" s="505" t="s">
        <v>80</v>
      </c>
      <c r="U54" s="506"/>
      <c r="V54" s="506"/>
      <c r="W54" s="506"/>
      <c r="X54" s="495">
        <v>1</v>
      </c>
    </row>
    <row r="55" spans="1:24" ht="20.100000000000001" customHeight="1" x14ac:dyDescent="0.2">
      <c r="A55" s="341"/>
      <c r="B55" s="341"/>
      <c r="C55" s="507"/>
      <c r="D55" s="507"/>
      <c r="E55" s="344"/>
      <c r="F55" s="344"/>
      <c r="G55" s="344"/>
      <c r="H55" s="344"/>
      <c r="I55" s="503"/>
      <c r="J55" s="504"/>
      <c r="K55" s="12">
        <v>0</v>
      </c>
      <c r="L55" s="32" t="s">
        <v>29</v>
      </c>
      <c r="M55" s="12">
        <v>0</v>
      </c>
      <c r="N55" s="504"/>
      <c r="O55" s="503"/>
      <c r="P55" s="344"/>
      <c r="Q55" s="344"/>
      <c r="R55" s="344"/>
      <c r="S55" s="344"/>
      <c r="T55" s="506"/>
      <c r="U55" s="506"/>
      <c r="V55" s="506"/>
      <c r="W55" s="506"/>
      <c r="X55" s="495"/>
    </row>
    <row r="56" spans="1:24" ht="20.100000000000001" customHeight="1" x14ac:dyDescent="0.2">
      <c r="A56" s="1"/>
      <c r="B56" s="31"/>
      <c r="C56" s="31"/>
      <c r="D56" s="31"/>
      <c r="E56" s="30"/>
      <c r="F56" s="30"/>
      <c r="G56" s="30"/>
      <c r="H56" s="30"/>
      <c r="I56" s="50"/>
      <c r="J56" s="51"/>
      <c r="K56" s="50"/>
      <c r="L56" s="52"/>
      <c r="M56" s="50"/>
      <c r="N56" s="51"/>
      <c r="O56" s="50"/>
      <c r="P56" s="30"/>
      <c r="Q56" s="30"/>
      <c r="R56" s="30"/>
      <c r="S56" s="30"/>
      <c r="T56" s="95"/>
      <c r="U56" s="95"/>
      <c r="V56" s="95"/>
      <c r="W56" s="95"/>
      <c r="X56" s="44"/>
    </row>
    <row r="57" spans="1:24" ht="20.100000000000001" customHeight="1" x14ac:dyDescent="0.2">
      <c r="A57" s="341"/>
      <c r="B57" s="341" t="s">
        <v>5</v>
      </c>
      <c r="C57" s="507">
        <v>0.43055555555555558</v>
      </c>
      <c r="D57" s="507"/>
      <c r="E57" s="344" t="str">
        <f>N43</f>
        <v>壬生ＦＣユナイテッド</v>
      </c>
      <c r="F57" s="344"/>
      <c r="G57" s="344"/>
      <c r="H57" s="344"/>
      <c r="I57" s="503">
        <f>K57+K58</f>
        <v>0</v>
      </c>
      <c r="J57" s="504" t="s">
        <v>31</v>
      </c>
      <c r="K57" s="12">
        <v>0</v>
      </c>
      <c r="L57" s="32" t="s">
        <v>29</v>
      </c>
      <c r="M57" s="12">
        <v>0</v>
      </c>
      <c r="N57" s="504" t="s">
        <v>30</v>
      </c>
      <c r="O57" s="503">
        <f>M57+M58</f>
        <v>0</v>
      </c>
      <c r="P57" s="344" t="str">
        <f>Q43</f>
        <v>ＦＣスポルト宇都宮</v>
      </c>
      <c r="Q57" s="344"/>
      <c r="R57" s="344"/>
      <c r="S57" s="344"/>
      <c r="T57" s="505" t="s">
        <v>81</v>
      </c>
      <c r="U57" s="506"/>
      <c r="V57" s="506"/>
      <c r="W57" s="506"/>
      <c r="X57" s="495">
        <v>6</v>
      </c>
    </row>
    <row r="58" spans="1:24" ht="20.100000000000001" customHeight="1" x14ac:dyDescent="0.2">
      <c r="A58" s="341"/>
      <c r="B58" s="341"/>
      <c r="C58" s="507"/>
      <c r="D58" s="507"/>
      <c r="E58" s="344"/>
      <c r="F58" s="344"/>
      <c r="G58" s="344"/>
      <c r="H58" s="344"/>
      <c r="I58" s="503"/>
      <c r="J58" s="504"/>
      <c r="K58" s="12">
        <v>0</v>
      </c>
      <c r="L58" s="32" t="s">
        <v>29</v>
      </c>
      <c r="M58" s="12">
        <v>0</v>
      </c>
      <c r="N58" s="504"/>
      <c r="O58" s="503"/>
      <c r="P58" s="344"/>
      <c r="Q58" s="344"/>
      <c r="R58" s="344"/>
      <c r="S58" s="344"/>
      <c r="T58" s="506"/>
      <c r="U58" s="506"/>
      <c r="V58" s="506"/>
      <c r="W58" s="506"/>
      <c r="X58" s="495"/>
    </row>
    <row r="59" spans="1:24" ht="20.100000000000001" customHeight="1" x14ac:dyDescent="0.2">
      <c r="A59" s="1"/>
      <c r="B59" s="31"/>
      <c r="C59" s="31"/>
      <c r="D59" s="31"/>
      <c r="E59" s="30"/>
      <c r="F59" s="30"/>
      <c r="G59" s="30"/>
      <c r="H59" s="30"/>
      <c r="I59" s="50"/>
      <c r="J59" s="51"/>
      <c r="K59" s="50"/>
      <c r="L59" s="52"/>
      <c r="M59" s="50"/>
      <c r="N59" s="51"/>
      <c r="O59" s="50"/>
      <c r="P59" s="30"/>
      <c r="Q59" s="30"/>
      <c r="R59" s="30"/>
      <c r="S59" s="30"/>
      <c r="T59" s="95"/>
      <c r="U59" s="95"/>
      <c r="V59" s="95"/>
      <c r="W59" s="95"/>
      <c r="X59" s="44"/>
    </row>
    <row r="60" spans="1:24" ht="20.100000000000001" customHeight="1" x14ac:dyDescent="0.2">
      <c r="A60" s="341"/>
      <c r="B60" s="341" t="s">
        <v>6</v>
      </c>
      <c r="C60" s="507">
        <v>0.46527777777777773</v>
      </c>
      <c r="D60" s="507"/>
      <c r="E60" s="344" t="str">
        <f>C43</f>
        <v>ＦＣ　ＳＦｉＤＡ</v>
      </c>
      <c r="F60" s="344"/>
      <c r="G60" s="344"/>
      <c r="H60" s="344"/>
      <c r="I60" s="503">
        <f>K60+K61</f>
        <v>0</v>
      </c>
      <c r="J60" s="504" t="s">
        <v>31</v>
      </c>
      <c r="K60" s="12">
        <v>0</v>
      </c>
      <c r="L60" s="32" t="s">
        <v>29</v>
      </c>
      <c r="M60" s="12">
        <v>0</v>
      </c>
      <c r="N60" s="504" t="s">
        <v>30</v>
      </c>
      <c r="O60" s="503">
        <f>M60+M61</f>
        <v>0</v>
      </c>
      <c r="P60" s="344" t="s">
        <v>50</v>
      </c>
      <c r="Q60" s="344"/>
      <c r="R60" s="344"/>
      <c r="S60" s="344"/>
      <c r="T60" s="505" t="s">
        <v>82</v>
      </c>
      <c r="U60" s="505"/>
      <c r="V60" s="505"/>
      <c r="W60" s="505"/>
      <c r="X60" s="495" t="s">
        <v>84</v>
      </c>
    </row>
    <row r="61" spans="1:24" ht="20.100000000000001" customHeight="1" x14ac:dyDescent="0.2">
      <c r="A61" s="341"/>
      <c r="B61" s="341"/>
      <c r="C61" s="507"/>
      <c r="D61" s="507"/>
      <c r="E61" s="344"/>
      <c r="F61" s="344"/>
      <c r="G61" s="344"/>
      <c r="H61" s="344"/>
      <c r="I61" s="503"/>
      <c r="J61" s="504"/>
      <c r="K61" s="12">
        <v>0</v>
      </c>
      <c r="L61" s="32" t="s">
        <v>29</v>
      </c>
      <c r="M61" s="12">
        <v>0</v>
      </c>
      <c r="N61" s="504"/>
      <c r="O61" s="503"/>
      <c r="P61" s="344"/>
      <c r="Q61" s="344"/>
      <c r="R61" s="344"/>
      <c r="S61" s="344"/>
      <c r="T61" s="505"/>
      <c r="U61" s="505"/>
      <c r="V61" s="505"/>
      <c r="W61" s="505"/>
      <c r="X61" s="495"/>
    </row>
    <row r="62" spans="1:24" ht="20.100000000000001" customHeight="1" x14ac:dyDescent="0.2">
      <c r="A62" s="1"/>
      <c r="B62" s="31"/>
      <c r="C62" s="31"/>
      <c r="D62" s="31"/>
      <c r="E62" s="30"/>
      <c r="F62" s="30"/>
      <c r="G62" s="30"/>
      <c r="H62" s="30"/>
      <c r="I62" s="50"/>
      <c r="J62" s="51"/>
      <c r="K62" s="50"/>
      <c r="L62" s="52"/>
      <c r="M62" s="50"/>
      <c r="N62" s="51"/>
      <c r="O62" s="50"/>
      <c r="P62" s="30"/>
      <c r="Q62" s="30"/>
      <c r="R62" s="30"/>
      <c r="S62" s="30"/>
      <c r="T62" s="95"/>
      <c r="U62" s="95"/>
      <c r="V62" s="95"/>
      <c r="W62" s="95"/>
      <c r="X62" s="44"/>
    </row>
    <row r="63" spans="1:24" ht="20.100000000000001" customHeight="1" x14ac:dyDescent="0.2">
      <c r="A63" s="341"/>
      <c r="B63" s="341" t="s">
        <v>7</v>
      </c>
      <c r="C63" s="507">
        <v>0.5</v>
      </c>
      <c r="D63" s="507"/>
      <c r="E63" s="344" t="s">
        <v>49</v>
      </c>
      <c r="F63" s="344"/>
      <c r="G63" s="344"/>
      <c r="H63" s="344"/>
      <c r="I63" s="503">
        <f>K63+K64</f>
        <v>0</v>
      </c>
      <c r="J63" s="504" t="s">
        <v>31</v>
      </c>
      <c r="K63" s="12">
        <v>0</v>
      </c>
      <c r="L63" s="32" t="s">
        <v>29</v>
      </c>
      <c r="M63" s="12">
        <v>0</v>
      </c>
      <c r="N63" s="504" t="s">
        <v>30</v>
      </c>
      <c r="O63" s="503">
        <f>M63+M64</f>
        <v>0</v>
      </c>
      <c r="P63" s="344" t="str">
        <f>T43</f>
        <v>ＦＣ　ＶＡＬＯＮセカンド</v>
      </c>
      <c r="Q63" s="344"/>
      <c r="R63" s="344"/>
      <c r="S63" s="344"/>
      <c r="T63" s="505" t="s">
        <v>83</v>
      </c>
      <c r="U63" s="505"/>
      <c r="V63" s="505"/>
      <c r="W63" s="505"/>
      <c r="X63" s="495" t="s">
        <v>85</v>
      </c>
    </row>
    <row r="64" spans="1:24" ht="20.100000000000001" customHeight="1" x14ac:dyDescent="0.2">
      <c r="A64" s="341"/>
      <c r="B64" s="341"/>
      <c r="C64" s="507"/>
      <c r="D64" s="507"/>
      <c r="E64" s="344"/>
      <c r="F64" s="344"/>
      <c r="G64" s="344"/>
      <c r="H64" s="344"/>
      <c r="I64" s="503"/>
      <c r="J64" s="504"/>
      <c r="K64" s="12">
        <v>0</v>
      </c>
      <c r="L64" s="32" t="s">
        <v>29</v>
      </c>
      <c r="M64" s="12">
        <v>0</v>
      </c>
      <c r="N64" s="504"/>
      <c r="O64" s="503"/>
      <c r="P64" s="344"/>
      <c r="Q64" s="344"/>
      <c r="R64" s="344"/>
      <c r="S64" s="344"/>
      <c r="T64" s="505"/>
      <c r="U64" s="505"/>
      <c r="V64" s="505"/>
      <c r="W64" s="505"/>
      <c r="X64" s="495"/>
    </row>
    <row r="65" spans="3:4" ht="20.100000000000001" customHeight="1" x14ac:dyDescent="0.2">
      <c r="C65" s="47"/>
      <c r="D65" s="47"/>
    </row>
    <row r="66" spans="3:4" ht="20.100000000000001" customHeight="1" x14ac:dyDescent="0.2"/>
    <row r="67" spans="3:4" ht="20.100000000000001" customHeight="1" x14ac:dyDescent="0.2"/>
  </sheetData>
  <mergeCells count="144">
    <mergeCell ref="A63:A64"/>
    <mergeCell ref="B63:B64"/>
    <mergeCell ref="C63:D64"/>
    <mergeCell ref="E63:H64"/>
    <mergeCell ref="I63:I64"/>
    <mergeCell ref="J63:J64"/>
    <mergeCell ref="P57:S58"/>
    <mergeCell ref="T57:W58"/>
    <mergeCell ref="X57:X58"/>
    <mergeCell ref="A60:A61"/>
    <mergeCell ref="B60:B61"/>
    <mergeCell ref="C60:D61"/>
    <mergeCell ref="E60:H61"/>
    <mergeCell ref="I60:I61"/>
    <mergeCell ref="J60:J61"/>
    <mergeCell ref="N60:N61"/>
    <mergeCell ref="N63:N64"/>
    <mergeCell ref="O63:O64"/>
    <mergeCell ref="P63:S64"/>
    <mergeCell ref="T63:W64"/>
    <mergeCell ref="X63:X64"/>
    <mergeCell ref="O60:O61"/>
    <mergeCell ref="P60:S61"/>
    <mergeCell ref="T60:W61"/>
    <mergeCell ref="X60:X61"/>
    <mergeCell ref="T53:W53"/>
    <mergeCell ref="A54:A55"/>
    <mergeCell ref="B54:B55"/>
    <mergeCell ref="C54:D55"/>
    <mergeCell ref="E54:H55"/>
    <mergeCell ref="I54:I55"/>
    <mergeCell ref="J54:J55"/>
    <mergeCell ref="N54:N55"/>
    <mergeCell ref="O54:O55"/>
    <mergeCell ref="P54:S55"/>
    <mergeCell ref="T54:W55"/>
    <mergeCell ref="X54:X55"/>
    <mergeCell ref="A57:A58"/>
    <mergeCell ref="B57:B58"/>
    <mergeCell ref="C57:D58"/>
    <mergeCell ref="E57:H58"/>
    <mergeCell ref="I57:I58"/>
    <mergeCell ref="J57:J58"/>
    <mergeCell ref="N57:N58"/>
    <mergeCell ref="O57:O58"/>
    <mergeCell ref="C43:D52"/>
    <mergeCell ref="F43:G52"/>
    <mergeCell ref="I43:J52"/>
    <mergeCell ref="N43:O52"/>
    <mergeCell ref="Q43:R52"/>
    <mergeCell ref="T43:U52"/>
    <mergeCell ref="C42:D42"/>
    <mergeCell ref="F42:G42"/>
    <mergeCell ref="I42:J42"/>
    <mergeCell ref="N42:O42"/>
    <mergeCell ref="Q42:R42"/>
    <mergeCell ref="T42:U42"/>
    <mergeCell ref="F36:H36"/>
    <mergeCell ref="K37:M37"/>
    <mergeCell ref="D38:G38"/>
    <mergeCell ref="Q38:T38"/>
    <mergeCell ref="G40:I40"/>
    <mergeCell ref="O40:Q40"/>
    <mergeCell ref="N32:N33"/>
    <mergeCell ref="O32:O33"/>
    <mergeCell ref="P32:S33"/>
    <mergeCell ref="T32:W33"/>
    <mergeCell ref="X26:X27"/>
    <mergeCell ref="X32:X33"/>
    <mergeCell ref="O35:Q35"/>
    <mergeCell ref="R35:X35"/>
    <mergeCell ref="A32:A33"/>
    <mergeCell ref="B32:B33"/>
    <mergeCell ref="C32:D33"/>
    <mergeCell ref="E32:H33"/>
    <mergeCell ref="I32:I33"/>
    <mergeCell ref="J32:J33"/>
    <mergeCell ref="A29:A30"/>
    <mergeCell ref="B29:B30"/>
    <mergeCell ref="C29:D30"/>
    <mergeCell ref="E29:H30"/>
    <mergeCell ref="I29:I30"/>
    <mergeCell ref="J29:J30"/>
    <mergeCell ref="N29:N30"/>
    <mergeCell ref="O29:O30"/>
    <mergeCell ref="P29:S30"/>
    <mergeCell ref="T29:W30"/>
    <mergeCell ref="X29:X30"/>
    <mergeCell ref="A26:A27"/>
    <mergeCell ref="B26:B27"/>
    <mergeCell ref="C26:D27"/>
    <mergeCell ref="E26:H27"/>
    <mergeCell ref="I26:I27"/>
    <mergeCell ref="J26:J27"/>
    <mergeCell ref="N26:N27"/>
    <mergeCell ref="O26:O27"/>
    <mergeCell ref="P26:S27"/>
    <mergeCell ref="P20:S21"/>
    <mergeCell ref="T20:W21"/>
    <mergeCell ref="T26:W27"/>
    <mergeCell ref="X20:X21"/>
    <mergeCell ref="A23:A24"/>
    <mergeCell ref="B23:B24"/>
    <mergeCell ref="C23:D24"/>
    <mergeCell ref="E23:H24"/>
    <mergeCell ref="I23:I24"/>
    <mergeCell ref="J23:J24"/>
    <mergeCell ref="N23:N24"/>
    <mergeCell ref="A20:A21"/>
    <mergeCell ref="B20:B21"/>
    <mergeCell ref="C20:D21"/>
    <mergeCell ref="E20:H21"/>
    <mergeCell ref="I20:I21"/>
    <mergeCell ref="J20:J21"/>
    <mergeCell ref="N20:N21"/>
    <mergeCell ref="O20:O21"/>
    <mergeCell ref="O23:O24"/>
    <mergeCell ref="P23:S24"/>
    <mergeCell ref="T23:W24"/>
    <mergeCell ref="X23:X24"/>
    <mergeCell ref="T8:U8"/>
    <mergeCell ref="W8:X8"/>
    <mergeCell ref="W9:X18"/>
    <mergeCell ref="T19:W19"/>
    <mergeCell ref="Q9:R18"/>
    <mergeCell ref="T9:U18"/>
    <mergeCell ref="O1:Q1"/>
    <mergeCell ref="R1:X1"/>
    <mergeCell ref="F2:H2"/>
    <mergeCell ref="K3:M3"/>
    <mergeCell ref="D4:G4"/>
    <mergeCell ref="Q4:U4"/>
    <mergeCell ref="G6:I6"/>
    <mergeCell ref="O6:Q6"/>
    <mergeCell ref="U6:W6"/>
    <mergeCell ref="C9:D18"/>
    <mergeCell ref="F9:G18"/>
    <mergeCell ref="I9:J18"/>
    <mergeCell ref="N9:O18"/>
    <mergeCell ref="C8:D8"/>
    <mergeCell ref="F8:G8"/>
    <mergeCell ref="I8:J8"/>
    <mergeCell ref="N8:O8"/>
    <mergeCell ref="Q8:R8"/>
  </mergeCells>
  <phoneticPr fontId="3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57" firstPageNumber="4294963191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AN119"/>
  <sheetViews>
    <sheetView showGridLines="0" tabSelected="1" view="pageBreakPreview" zoomScale="80" zoomScaleNormal="80" zoomScaleSheetLayoutView="80" workbookViewId="0">
      <selection activeCell="J1" sqref="J1:AE1"/>
    </sheetView>
  </sheetViews>
  <sheetFormatPr defaultRowHeight="13.2" x14ac:dyDescent="0.2"/>
  <cols>
    <col min="1" max="1" width="5.6640625" style="218" customWidth="1"/>
    <col min="2" max="2" width="1.6640625" customWidth="1"/>
    <col min="3" max="3" width="30.6640625" style="26" customWidth="1"/>
    <col min="4" max="4" width="2.44140625" style="115" customWidth="1"/>
    <col min="5" max="5" width="2.44140625" style="155" customWidth="1"/>
    <col min="6" max="7" width="1.6640625" customWidth="1"/>
    <col min="8" max="8" width="5.6640625" customWidth="1"/>
    <col min="9" max="9" width="1.6640625" customWidth="1"/>
    <col min="10" max="10" width="30.6640625" customWidth="1"/>
    <col min="11" max="12" width="5.21875" customWidth="1"/>
    <col min="13" max="13" width="1.6640625" customWidth="1"/>
    <col min="14" max="14" width="4.109375" customWidth="1"/>
    <col min="15" max="15" width="1.109375" customWidth="1"/>
    <col min="16" max="16" width="5.77734375" customWidth="1"/>
    <col min="17" max="17" width="3.109375" customWidth="1"/>
    <col min="18" max="19" width="4.33203125" customWidth="1"/>
    <col min="20" max="21" width="3.6640625" customWidth="1"/>
    <col min="22" max="23" width="4.33203125" customWidth="1"/>
    <col min="24" max="24" width="3.109375" customWidth="1"/>
    <col min="25" max="25" width="5.77734375" customWidth="1"/>
    <col min="26" max="26" width="1.109375" customWidth="1"/>
    <col min="27" max="27" width="4.109375" customWidth="1"/>
    <col min="28" max="28" width="1.6640625" customWidth="1"/>
    <col min="29" max="29" width="5" customWidth="1"/>
    <col min="30" max="30" width="5.21875" customWidth="1"/>
    <col min="31" max="31" width="30.6640625" customWidth="1"/>
    <col min="32" max="32" width="1.6640625" customWidth="1"/>
    <col min="33" max="33" width="5.6640625" customWidth="1"/>
    <col min="34" max="35" width="1.6640625" customWidth="1"/>
    <col min="36" max="36" width="2.44140625" style="155" customWidth="1"/>
    <col min="37" max="37" width="2.44140625" style="115" customWidth="1"/>
    <col min="38" max="38" width="30.6640625" customWidth="1"/>
    <col min="39" max="39" width="1.6640625" customWidth="1"/>
    <col min="40" max="40" width="5.6640625" customWidth="1"/>
    <col min="271" max="271" width="8.44140625" customWidth="1"/>
    <col min="272" max="272" width="2.44140625" customWidth="1"/>
    <col min="273" max="273" width="50" customWidth="1"/>
    <col min="274" max="274" width="8.6640625" customWidth="1"/>
    <col min="275" max="275" width="6.109375" customWidth="1"/>
    <col min="276" max="276" width="3.109375" customWidth="1"/>
    <col min="277" max="277" width="6.109375" customWidth="1"/>
    <col min="278" max="278" width="1.109375" customWidth="1"/>
    <col min="279" max="279" width="7.44140625" customWidth="1"/>
    <col min="280" max="280" width="5.109375" customWidth="1"/>
    <col min="281" max="282" width="6.109375" customWidth="1"/>
    <col min="283" max="284" width="3.6640625" customWidth="1"/>
    <col min="285" max="286" width="6.109375" customWidth="1"/>
    <col min="287" max="287" width="6" customWidth="1"/>
    <col min="288" max="288" width="7.44140625" customWidth="1"/>
    <col min="289" max="289" width="1.109375" customWidth="1"/>
    <col min="290" max="290" width="6.109375" customWidth="1"/>
    <col min="291" max="291" width="3.109375" customWidth="1"/>
    <col min="292" max="292" width="6.109375" customWidth="1"/>
    <col min="293" max="293" width="8.6640625" customWidth="1"/>
    <col min="294" max="294" width="50.109375" customWidth="1"/>
    <col min="295" max="295" width="2.6640625" customWidth="1"/>
    <col min="296" max="296" width="8.44140625" customWidth="1"/>
    <col min="527" max="527" width="8.44140625" customWidth="1"/>
    <col min="528" max="528" width="2.44140625" customWidth="1"/>
    <col min="529" max="529" width="50" customWidth="1"/>
    <col min="530" max="530" width="8.6640625" customWidth="1"/>
    <col min="531" max="531" width="6.109375" customWidth="1"/>
    <col min="532" max="532" width="3.109375" customWidth="1"/>
    <col min="533" max="533" width="6.109375" customWidth="1"/>
    <col min="534" max="534" width="1.109375" customWidth="1"/>
    <col min="535" max="535" width="7.44140625" customWidth="1"/>
    <col min="536" max="536" width="5.109375" customWidth="1"/>
    <col min="537" max="538" width="6.109375" customWidth="1"/>
    <col min="539" max="540" width="3.6640625" customWidth="1"/>
    <col min="541" max="542" width="6.109375" customWidth="1"/>
    <col min="543" max="543" width="6" customWidth="1"/>
    <col min="544" max="544" width="7.44140625" customWidth="1"/>
    <col min="545" max="545" width="1.109375" customWidth="1"/>
    <col min="546" max="546" width="6.109375" customWidth="1"/>
    <col min="547" max="547" width="3.109375" customWidth="1"/>
    <col min="548" max="548" width="6.109375" customWidth="1"/>
    <col min="549" max="549" width="8.6640625" customWidth="1"/>
    <col min="550" max="550" width="50.109375" customWidth="1"/>
    <col min="551" max="551" width="2.6640625" customWidth="1"/>
    <col min="552" max="552" width="8.44140625" customWidth="1"/>
    <col min="783" max="783" width="8.44140625" customWidth="1"/>
    <col min="784" max="784" width="2.44140625" customWidth="1"/>
    <col min="785" max="785" width="50" customWidth="1"/>
    <col min="786" max="786" width="8.6640625" customWidth="1"/>
    <col min="787" max="787" width="6.109375" customWidth="1"/>
    <col min="788" max="788" width="3.109375" customWidth="1"/>
    <col min="789" max="789" width="6.109375" customWidth="1"/>
    <col min="790" max="790" width="1.109375" customWidth="1"/>
    <col min="791" max="791" width="7.44140625" customWidth="1"/>
    <col min="792" max="792" width="5.109375" customWidth="1"/>
    <col min="793" max="794" width="6.109375" customWidth="1"/>
    <col min="795" max="796" width="3.6640625" customWidth="1"/>
    <col min="797" max="798" width="6.109375" customWidth="1"/>
    <col min="799" max="799" width="6" customWidth="1"/>
    <col min="800" max="800" width="7.44140625" customWidth="1"/>
    <col min="801" max="801" width="1.109375" customWidth="1"/>
    <col min="802" max="802" width="6.109375" customWidth="1"/>
    <col min="803" max="803" width="3.109375" customWidth="1"/>
    <col min="804" max="804" width="6.109375" customWidth="1"/>
    <col min="805" max="805" width="8.6640625" customWidth="1"/>
    <col min="806" max="806" width="50.109375" customWidth="1"/>
    <col min="807" max="807" width="2.6640625" customWidth="1"/>
    <col min="808" max="808" width="8.44140625" customWidth="1"/>
    <col min="1039" max="1039" width="8.44140625" customWidth="1"/>
    <col min="1040" max="1040" width="2.44140625" customWidth="1"/>
    <col min="1041" max="1041" width="50" customWidth="1"/>
    <col min="1042" max="1042" width="8.6640625" customWidth="1"/>
    <col min="1043" max="1043" width="6.109375" customWidth="1"/>
    <col min="1044" max="1044" width="3.109375" customWidth="1"/>
    <col min="1045" max="1045" width="6.109375" customWidth="1"/>
    <col min="1046" max="1046" width="1.109375" customWidth="1"/>
    <col min="1047" max="1047" width="7.44140625" customWidth="1"/>
    <col min="1048" max="1048" width="5.109375" customWidth="1"/>
    <col min="1049" max="1050" width="6.109375" customWidth="1"/>
    <col min="1051" max="1052" width="3.6640625" customWidth="1"/>
    <col min="1053" max="1054" width="6.109375" customWidth="1"/>
    <col min="1055" max="1055" width="6" customWidth="1"/>
    <col min="1056" max="1056" width="7.44140625" customWidth="1"/>
    <col min="1057" max="1057" width="1.109375" customWidth="1"/>
    <col min="1058" max="1058" width="6.109375" customWidth="1"/>
    <col min="1059" max="1059" width="3.109375" customWidth="1"/>
    <col min="1060" max="1060" width="6.109375" customWidth="1"/>
    <col min="1061" max="1061" width="8.6640625" customWidth="1"/>
    <col min="1062" max="1062" width="50.109375" customWidth="1"/>
    <col min="1063" max="1063" width="2.6640625" customWidth="1"/>
    <col min="1064" max="1064" width="8.44140625" customWidth="1"/>
    <col min="1295" max="1295" width="8.44140625" customWidth="1"/>
    <col min="1296" max="1296" width="2.44140625" customWidth="1"/>
    <col min="1297" max="1297" width="50" customWidth="1"/>
    <col min="1298" max="1298" width="8.6640625" customWidth="1"/>
    <col min="1299" max="1299" width="6.109375" customWidth="1"/>
    <col min="1300" max="1300" width="3.109375" customWidth="1"/>
    <col min="1301" max="1301" width="6.109375" customWidth="1"/>
    <col min="1302" max="1302" width="1.109375" customWidth="1"/>
    <col min="1303" max="1303" width="7.44140625" customWidth="1"/>
    <col min="1304" max="1304" width="5.109375" customWidth="1"/>
    <col min="1305" max="1306" width="6.109375" customWidth="1"/>
    <col min="1307" max="1308" width="3.6640625" customWidth="1"/>
    <col min="1309" max="1310" width="6.109375" customWidth="1"/>
    <col min="1311" max="1311" width="6" customWidth="1"/>
    <col min="1312" max="1312" width="7.44140625" customWidth="1"/>
    <col min="1313" max="1313" width="1.109375" customWidth="1"/>
    <col min="1314" max="1314" width="6.109375" customWidth="1"/>
    <col min="1315" max="1315" width="3.109375" customWidth="1"/>
    <col min="1316" max="1316" width="6.109375" customWidth="1"/>
    <col min="1317" max="1317" width="8.6640625" customWidth="1"/>
    <col min="1318" max="1318" width="50.109375" customWidth="1"/>
    <col min="1319" max="1319" width="2.6640625" customWidth="1"/>
    <col min="1320" max="1320" width="8.44140625" customWidth="1"/>
    <col min="1551" max="1551" width="8.44140625" customWidth="1"/>
    <col min="1552" max="1552" width="2.44140625" customWidth="1"/>
    <col min="1553" max="1553" width="50" customWidth="1"/>
    <col min="1554" max="1554" width="8.6640625" customWidth="1"/>
    <col min="1555" max="1555" width="6.109375" customWidth="1"/>
    <col min="1556" max="1556" width="3.109375" customWidth="1"/>
    <col min="1557" max="1557" width="6.109375" customWidth="1"/>
    <col min="1558" max="1558" width="1.109375" customWidth="1"/>
    <col min="1559" max="1559" width="7.44140625" customWidth="1"/>
    <col min="1560" max="1560" width="5.109375" customWidth="1"/>
    <col min="1561" max="1562" width="6.109375" customWidth="1"/>
    <col min="1563" max="1564" width="3.6640625" customWidth="1"/>
    <col min="1565" max="1566" width="6.109375" customWidth="1"/>
    <col min="1567" max="1567" width="6" customWidth="1"/>
    <col min="1568" max="1568" width="7.44140625" customWidth="1"/>
    <col min="1569" max="1569" width="1.109375" customWidth="1"/>
    <col min="1570" max="1570" width="6.109375" customWidth="1"/>
    <col min="1571" max="1571" width="3.109375" customWidth="1"/>
    <col min="1572" max="1572" width="6.109375" customWidth="1"/>
    <col min="1573" max="1573" width="8.6640625" customWidth="1"/>
    <col min="1574" max="1574" width="50.109375" customWidth="1"/>
    <col min="1575" max="1575" width="2.6640625" customWidth="1"/>
    <col min="1576" max="1576" width="8.44140625" customWidth="1"/>
    <col min="1807" max="1807" width="8.44140625" customWidth="1"/>
    <col min="1808" max="1808" width="2.44140625" customWidth="1"/>
    <col min="1809" max="1809" width="50" customWidth="1"/>
    <col min="1810" max="1810" width="8.6640625" customWidth="1"/>
    <col min="1811" max="1811" width="6.109375" customWidth="1"/>
    <col min="1812" max="1812" width="3.109375" customWidth="1"/>
    <col min="1813" max="1813" width="6.109375" customWidth="1"/>
    <col min="1814" max="1814" width="1.109375" customWidth="1"/>
    <col min="1815" max="1815" width="7.44140625" customWidth="1"/>
    <col min="1816" max="1816" width="5.109375" customWidth="1"/>
    <col min="1817" max="1818" width="6.109375" customWidth="1"/>
    <col min="1819" max="1820" width="3.6640625" customWidth="1"/>
    <col min="1821" max="1822" width="6.109375" customWidth="1"/>
    <col min="1823" max="1823" width="6" customWidth="1"/>
    <col min="1824" max="1824" width="7.44140625" customWidth="1"/>
    <col min="1825" max="1825" width="1.109375" customWidth="1"/>
    <col min="1826" max="1826" width="6.109375" customWidth="1"/>
    <col min="1827" max="1827" width="3.109375" customWidth="1"/>
    <col min="1828" max="1828" width="6.109375" customWidth="1"/>
    <col min="1829" max="1829" width="8.6640625" customWidth="1"/>
    <col min="1830" max="1830" width="50.109375" customWidth="1"/>
    <col min="1831" max="1831" width="2.6640625" customWidth="1"/>
    <col min="1832" max="1832" width="8.44140625" customWidth="1"/>
    <col min="2063" max="2063" width="8.44140625" customWidth="1"/>
    <col min="2064" max="2064" width="2.44140625" customWidth="1"/>
    <col min="2065" max="2065" width="50" customWidth="1"/>
    <col min="2066" max="2066" width="8.6640625" customWidth="1"/>
    <col min="2067" max="2067" width="6.109375" customWidth="1"/>
    <col min="2068" max="2068" width="3.109375" customWidth="1"/>
    <col min="2069" max="2069" width="6.109375" customWidth="1"/>
    <col min="2070" max="2070" width="1.109375" customWidth="1"/>
    <col min="2071" max="2071" width="7.44140625" customWidth="1"/>
    <col min="2072" max="2072" width="5.109375" customWidth="1"/>
    <col min="2073" max="2074" width="6.109375" customWidth="1"/>
    <col min="2075" max="2076" width="3.6640625" customWidth="1"/>
    <col min="2077" max="2078" width="6.109375" customWidth="1"/>
    <col min="2079" max="2079" width="6" customWidth="1"/>
    <col min="2080" max="2080" width="7.44140625" customWidth="1"/>
    <col min="2081" max="2081" width="1.109375" customWidth="1"/>
    <col min="2082" max="2082" width="6.109375" customWidth="1"/>
    <col min="2083" max="2083" width="3.109375" customWidth="1"/>
    <col min="2084" max="2084" width="6.109375" customWidth="1"/>
    <col min="2085" max="2085" width="8.6640625" customWidth="1"/>
    <col min="2086" max="2086" width="50.109375" customWidth="1"/>
    <col min="2087" max="2087" width="2.6640625" customWidth="1"/>
    <col min="2088" max="2088" width="8.44140625" customWidth="1"/>
    <col min="2319" max="2319" width="8.44140625" customWidth="1"/>
    <col min="2320" max="2320" width="2.44140625" customWidth="1"/>
    <col min="2321" max="2321" width="50" customWidth="1"/>
    <col min="2322" max="2322" width="8.6640625" customWidth="1"/>
    <col min="2323" max="2323" width="6.109375" customWidth="1"/>
    <col min="2324" max="2324" width="3.109375" customWidth="1"/>
    <col min="2325" max="2325" width="6.109375" customWidth="1"/>
    <col min="2326" max="2326" width="1.109375" customWidth="1"/>
    <col min="2327" max="2327" width="7.44140625" customWidth="1"/>
    <col min="2328" max="2328" width="5.109375" customWidth="1"/>
    <col min="2329" max="2330" width="6.109375" customWidth="1"/>
    <col min="2331" max="2332" width="3.6640625" customWidth="1"/>
    <col min="2333" max="2334" width="6.109375" customWidth="1"/>
    <col min="2335" max="2335" width="6" customWidth="1"/>
    <col min="2336" max="2336" width="7.44140625" customWidth="1"/>
    <col min="2337" max="2337" width="1.109375" customWidth="1"/>
    <col min="2338" max="2338" width="6.109375" customWidth="1"/>
    <col min="2339" max="2339" width="3.109375" customWidth="1"/>
    <col min="2340" max="2340" width="6.109375" customWidth="1"/>
    <col min="2341" max="2341" width="8.6640625" customWidth="1"/>
    <col min="2342" max="2342" width="50.109375" customWidth="1"/>
    <col min="2343" max="2343" width="2.6640625" customWidth="1"/>
    <col min="2344" max="2344" width="8.44140625" customWidth="1"/>
    <col min="2575" max="2575" width="8.44140625" customWidth="1"/>
    <col min="2576" max="2576" width="2.44140625" customWidth="1"/>
    <col min="2577" max="2577" width="50" customWidth="1"/>
    <col min="2578" max="2578" width="8.6640625" customWidth="1"/>
    <col min="2579" max="2579" width="6.109375" customWidth="1"/>
    <col min="2580" max="2580" width="3.109375" customWidth="1"/>
    <col min="2581" max="2581" width="6.109375" customWidth="1"/>
    <col min="2582" max="2582" width="1.109375" customWidth="1"/>
    <col min="2583" max="2583" width="7.44140625" customWidth="1"/>
    <col min="2584" max="2584" width="5.109375" customWidth="1"/>
    <col min="2585" max="2586" width="6.109375" customWidth="1"/>
    <col min="2587" max="2588" width="3.6640625" customWidth="1"/>
    <col min="2589" max="2590" width="6.109375" customWidth="1"/>
    <col min="2591" max="2591" width="6" customWidth="1"/>
    <col min="2592" max="2592" width="7.44140625" customWidth="1"/>
    <col min="2593" max="2593" width="1.109375" customWidth="1"/>
    <col min="2594" max="2594" width="6.109375" customWidth="1"/>
    <col min="2595" max="2595" width="3.109375" customWidth="1"/>
    <col min="2596" max="2596" width="6.109375" customWidth="1"/>
    <col min="2597" max="2597" width="8.6640625" customWidth="1"/>
    <col min="2598" max="2598" width="50.109375" customWidth="1"/>
    <col min="2599" max="2599" width="2.6640625" customWidth="1"/>
    <col min="2600" max="2600" width="8.44140625" customWidth="1"/>
    <col min="2831" max="2831" width="8.44140625" customWidth="1"/>
    <col min="2832" max="2832" width="2.44140625" customWidth="1"/>
    <col min="2833" max="2833" width="50" customWidth="1"/>
    <col min="2834" max="2834" width="8.6640625" customWidth="1"/>
    <col min="2835" max="2835" width="6.109375" customWidth="1"/>
    <col min="2836" max="2836" width="3.109375" customWidth="1"/>
    <col min="2837" max="2837" width="6.109375" customWidth="1"/>
    <col min="2838" max="2838" width="1.109375" customWidth="1"/>
    <col min="2839" max="2839" width="7.44140625" customWidth="1"/>
    <col min="2840" max="2840" width="5.109375" customWidth="1"/>
    <col min="2841" max="2842" width="6.109375" customWidth="1"/>
    <col min="2843" max="2844" width="3.6640625" customWidth="1"/>
    <col min="2845" max="2846" width="6.109375" customWidth="1"/>
    <col min="2847" max="2847" width="6" customWidth="1"/>
    <col min="2848" max="2848" width="7.44140625" customWidth="1"/>
    <col min="2849" max="2849" width="1.109375" customWidth="1"/>
    <col min="2850" max="2850" width="6.109375" customWidth="1"/>
    <col min="2851" max="2851" width="3.109375" customWidth="1"/>
    <col min="2852" max="2852" width="6.109375" customWidth="1"/>
    <col min="2853" max="2853" width="8.6640625" customWidth="1"/>
    <col min="2854" max="2854" width="50.109375" customWidth="1"/>
    <col min="2855" max="2855" width="2.6640625" customWidth="1"/>
    <col min="2856" max="2856" width="8.44140625" customWidth="1"/>
    <col min="3087" max="3087" width="8.44140625" customWidth="1"/>
    <col min="3088" max="3088" width="2.44140625" customWidth="1"/>
    <col min="3089" max="3089" width="50" customWidth="1"/>
    <col min="3090" max="3090" width="8.6640625" customWidth="1"/>
    <col min="3091" max="3091" width="6.109375" customWidth="1"/>
    <col min="3092" max="3092" width="3.109375" customWidth="1"/>
    <col min="3093" max="3093" width="6.109375" customWidth="1"/>
    <col min="3094" max="3094" width="1.109375" customWidth="1"/>
    <col min="3095" max="3095" width="7.44140625" customWidth="1"/>
    <col min="3096" max="3096" width="5.109375" customWidth="1"/>
    <col min="3097" max="3098" width="6.109375" customWidth="1"/>
    <col min="3099" max="3100" width="3.6640625" customWidth="1"/>
    <col min="3101" max="3102" width="6.109375" customWidth="1"/>
    <col min="3103" max="3103" width="6" customWidth="1"/>
    <col min="3104" max="3104" width="7.44140625" customWidth="1"/>
    <col min="3105" max="3105" width="1.109375" customWidth="1"/>
    <col min="3106" max="3106" width="6.109375" customWidth="1"/>
    <col min="3107" max="3107" width="3.109375" customWidth="1"/>
    <col min="3108" max="3108" width="6.109375" customWidth="1"/>
    <col min="3109" max="3109" width="8.6640625" customWidth="1"/>
    <col min="3110" max="3110" width="50.109375" customWidth="1"/>
    <col min="3111" max="3111" width="2.6640625" customWidth="1"/>
    <col min="3112" max="3112" width="8.44140625" customWidth="1"/>
    <col min="3343" max="3343" width="8.44140625" customWidth="1"/>
    <col min="3344" max="3344" width="2.44140625" customWidth="1"/>
    <col min="3345" max="3345" width="50" customWidth="1"/>
    <col min="3346" max="3346" width="8.6640625" customWidth="1"/>
    <col min="3347" max="3347" width="6.109375" customWidth="1"/>
    <col min="3348" max="3348" width="3.109375" customWidth="1"/>
    <col min="3349" max="3349" width="6.109375" customWidth="1"/>
    <col min="3350" max="3350" width="1.109375" customWidth="1"/>
    <col min="3351" max="3351" width="7.44140625" customWidth="1"/>
    <col min="3352" max="3352" width="5.109375" customWidth="1"/>
    <col min="3353" max="3354" width="6.109375" customWidth="1"/>
    <col min="3355" max="3356" width="3.6640625" customWidth="1"/>
    <col min="3357" max="3358" width="6.109375" customWidth="1"/>
    <col min="3359" max="3359" width="6" customWidth="1"/>
    <col min="3360" max="3360" width="7.44140625" customWidth="1"/>
    <col min="3361" max="3361" width="1.109375" customWidth="1"/>
    <col min="3362" max="3362" width="6.109375" customWidth="1"/>
    <col min="3363" max="3363" width="3.109375" customWidth="1"/>
    <col min="3364" max="3364" width="6.109375" customWidth="1"/>
    <col min="3365" max="3365" width="8.6640625" customWidth="1"/>
    <col min="3366" max="3366" width="50.109375" customWidth="1"/>
    <col min="3367" max="3367" width="2.6640625" customWidth="1"/>
    <col min="3368" max="3368" width="8.44140625" customWidth="1"/>
    <col min="3599" max="3599" width="8.44140625" customWidth="1"/>
    <col min="3600" max="3600" width="2.44140625" customWidth="1"/>
    <col min="3601" max="3601" width="50" customWidth="1"/>
    <col min="3602" max="3602" width="8.6640625" customWidth="1"/>
    <col min="3603" max="3603" width="6.109375" customWidth="1"/>
    <col min="3604" max="3604" width="3.109375" customWidth="1"/>
    <col min="3605" max="3605" width="6.109375" customWidth="1"/>
    <col min="3606" max="3606" width="1.109375" customWidth="1"/>
    <col min="3607" max="3607" width="7.44140625" customWidth="1"/>
    <col min="3608" max="3608" width="5.109375" customWidth="1"/>
    <col min="3609" max="3610" width="6.109375" customWidth="1"/>
    <col min="3611" max="3612" width="3.6640625" customWidth="1"/>
    <col min="3613" max="3614" width="6.109375" customWidth="1"/>
    <col min="3615" max="3615" width="6" customWidth="1"/>
    <col min="3616" max="3616" width="7.44140625" customWidth="1"/>
    <col min="3617" max="3617" width="1.109375" customWidth="1"/>
    <col min="3618" max="3618" width="6.109375" customWidth="1"/>
    <col min="3619" max="3619" width="3.109375" customWidth="1"/>
    <col min="3620" max="3620" width="6.109375" customWidth="1"/>
    <col min="3621" max="3621" width="8.6640625" customWidth="1"/>
    <col min="3622" max="3622" width="50.109375" customWidth="1"/>
    <col min="3623" max="3623" width="2.6640625" customWidth="1"/>
    <col min="3624" max="3624" width="8.44140625" customWidth="1"/>
    <col min="3855" max="3855" width="8.44140625" customWidth="1"/>
    <col min="3856" max="3856" width="2.44140625" customWidth="1"/>
    <col min="3857" max="3857" width="50" customWidth="1"/>
    <col min="3858" max="3858" width="8.6640625" customWidth="1"/>
    <col min="3859" max="3859" width="6.109375" customWidth="1"/>
    <col min="3860" max="3860" width="3.109375" customWidth="1"/>
    <col min="3861" max="3861" width="6.109375" customWidth="1"/>
    <col min="3862" max="3862" width="1.109375" customWidth="1"/>
    <col min="3863" max="3863" width="7.44140625" customWidth="1"/>
    <col min="3864" max="3864" width="5.109375" customWidth="1"/>
    <col min="3865" max="3866" width="6.109375" customWidth="1"/>
    <col min="3867" max="3868" width="3.6640625" customWidth="1"/>
    <col min="3869" max="3870" width="6.109375" customWidth="1"/>
    <col min="3871" max="3871" width="6" customWidth="1"/>
    <col min="3872" max="3872" width="7.44140625" customWidth="1"/>
    <col min="3873" max="3873" width="1.109375" customWidth="1"/>
    <col min="3874" max="3874" width="6.109375" customWidth="1"/>
    <col min="3875" max="3875" width="3.109375" customWidth="1"/>
    <col min="3876" max="3876" width="6.109375" customWidth="1"/>
    <col min="3877" max="3877" width="8.6640625" customWidth="1"/>
    <col min="3878" max="3878" width="50.109375" customWidth="1"/>
    <col min="3879" max="3879" width="2.6640625" customWidth="1"/>
    <col min="3880" max="3880" width="8.44140625" customWidth="1"/>
    <col min="4111" max="4111" width="8.44140625" customWidth="1"/>
    <col min="4112" max="4112" width="2.44140625" customWidth="1"/>
    <col min="4113" max="4113" width="50" customWidth="1"/>
    <col min="4114" max="4114" width="8.6640625" customWidth="1"/>
    <col min="4115" max="4115" width="6.109375" customWidth="1"/>
    <col min="4116" max="4116" width="3.109375" customWidth="1"/>
    <col min="4117" max="4117" width="6.109375" customWidth="1"/>
    <col min="4118" max="4118" width="1.109375" customWidth="1"/>
    <col min="4119" max="4119" width="7.44140625" customWidth="1"/>
    <col min="4120" max="4120" width="5.109375" customWidth="1"/>
    <col min="4121" max="4122" width="6.109375" customWidth="1"/>
    <col min="4123" max="4124" width="3.6640625" customWidth="1"/>
    <col min="4125" max="4126" width="6.109375" customWidth="1"/>
    <col min="4127" max="4127" width="6" customWidth="1"/>
    <col min="4128" max="4128" width="7.44140625" customWidth="1"/>
    <col min="4129" max="4129" width="1.109375" customWidth="1"/>
    <col min="4130" max="4130" width="6.109375" customWidth="1"/>
    <col min="4131" max="4131" width="3.109375" customWidth="1"/>
    <col min="4132" max="4132" width="6.109375" customWidth="1"/>
    <col min="4133" max="4133" width="8.6640625" customWidth="1"/>
    <col min="4134" max="4134" width="50.109375" customWidth="1"/>
    <col min="4135" max="4135" width="2.6640625" customWidth="1"/>
    <col min="4136" max="4136" width="8.44140625" customWidth="1"/>
    <col min="4367" max="4367" width="8.44140625" customWidth="1"/>
    <col min="4368" max="4368" width="2.44140625" customWidth="1"/>
    <col min="4369" max="4369" width="50" customWidth="1"/>
    <col min="4370" max="4370" width="8.6640625" customWidth="1"/>
    <col min="4371" max="4371" width="6.109375" customWidth="1"/>
    <col min="4372" max="4372" width="3.109375" customWidth="1"/>
    <col min="4373" max="4373" width="6.109375" customWidth="1"/>
    <col min="4374" max="4374" width="1.109375" customWidth="1"/>
    <col min="4375" max="4375" width="7.44140625" customWidth="1"/>
    <col min="4376" max="4376" width="5.109375" customWidth="1"/>
    <col min="4377" max="4378" width="6.109375" customWidth="1"/>
    <col min="4379" max="4380" width="3.6640625" customWidth="1"/>
    <col min="4381" max="4382" width="6.109375" customWidth="1"/>
    <col min="4383" max="4383" width="6" customWidth="1"/>
    <col min="4384" max="4384" width="7.44140625" customWidth="1"/>
    <col min="4385" max="4385" width="1.109375" customWidth="1"/>
    <col min="4386" max="4386" width="6.109375" customWidth="1"/>
    <col min="4387" max="4387" width="3.109375" customWidth="1"/>
    <col min="4388" max="4388" width="6.109375" customWidth="1"/>
    <col min="4389" max="4389" width="8.6640625" customWidth="1"/>
    <col min="4390" max="4390" width="50.109375" customWidth="1"/>
    <col min="4391" max="4391" width="2.6640625" customWidth="1"/>
    <col min="4392" max="4392" width="8.44140625" customWidth="1"/>
    <col min="4623" max="4623" width="8.44140625" customWidth="1"/>
    <col min="4624" max="4624" width="2.44140625" customWidth="1"/>
    <col min="4625" max="4625" width="50" customWidth="1"/>
    <col min="4626" max="4626" width="8.6640625" customWidth="1"/>
    <col min="4627" max="4627" width="6.109375" customWidth="1"/>
    <col min="4628" max="4628" width="3.109375" customWidth="1"/>
    <col min="4629" max="4629" width="6.109375" customWidth="1"/>
    <col min="4630" max="4630" width="1.109375" customWidth="1"/>
    <col min="4631" max="4631" width="7.44140625" customWidth="1"/>
    <col min="4632" max="4632" width="5.109375" customWidth="1"/>
    <col min="4633" max="4634" width="6.109375" customWidth="1"/>
    <col min="4635" max="4636" width="3.6640625" customWidth="1"/>
    <col min="4637" max="4638" width="6.109375" customWidth="1"/>
    <col min="4639" max="4639" width="6" customWidth="1"/>
    <col min="4640" max="4640" width="7.44140625" customWidth="1"/>
    <col min="4641" max="4641" width="1.109375" customWidth="1"/>
    <col min="4642" max="4642" width="6.109375" customWidth="1"/>
    <col min="4643" max="4643" width="3.109375" customWidth="1"/>
    <col min="4644" max="4644" width="6.109375" customWidth="1"/>
    <col min="4645" max="4645" width="8.6640625" customWidth="1"/>
    <col min="4646" max="4646" width="50.109375" customWidth="1"/>
    <col min="4647" max="4647" width="2.6640625" customWidth="1"/>
    <col min="4648" max="4648" width="8.44140625" customWidth="1"/>
    <col min="4879" max="4879" width="8.44140625" customWidth="1"/>
    <col min="4880" max="4880" width="2.44140625" customWidth="1"/>
    <col min="4881" max="4881" width="50" customWidth="1"/>
    <col min="4882" max="4882" width="8.6640625" customWidth="1"/>
    <col min="4883" max="4883" width="6.109375" customWidth="1"/>
    <col min="4884" max="4884" width="3.109375" customWidth="1"/>
    <col min="4885" max="4885" width="6.109375" customWidth="1"/>
    <col min="4886" max="4886" width="1.109375" customWidth="1"/>
    <col min="4887" max="4887" width="7.44140625" customWidth="1"/>
    <col min="4888" max="4888" width="5.109375" customWidth="1"/>
    <col min="4889" max="4890" width="6.109375" customWidth="1"/>
    <col min="4891" max="4892" width="3.6640625" customWidth="1"/>
    <col min="4893" max="4894" width="6.109375" customWidth="1"/>
    <col min="4895" max="4895" width="6" customWidth="1"/>
    <col min="4896" max="4896" width="7.44140625" customWidth="1"/>
    <col min="4897" max="4897" width="1.109375" customWidth="1"/>
    <col min="4898" max="4898" width="6.109375" customWidth="1"/>
    <col min="4899" max="4899" width="3.109375" customWidth="1"/>
    <col min="4900" max="4900" width="6.109375" customWidth="1"/>
    <col min="4901" max="4901" width="8.6640625" customWidth="1"/>
    <col min="4902" max="4902" width="50.109375" customWidth="1"/>
    <col min="4903" max="4903" width="2.6640625" customWidth="1"/>
    <col min="4904" max="4904" width="8.44140625" customWidth="1"/>
    <col min="5135" max="5135" width="8.44140625" customWidth="1"/>
    <col min="5136" max="5136" width="2.44140625" customWidth="1"/>
    <col min="5137" max="5137" width="50" customWidth="1"/>
    <col min="5138" max="5138" width="8.6640625" customWidth="1"/>
    <col min="5139" max="5139" width="6.109375" customWidth="1"/>
    <col min="5140" max="5140" width="3.109375" customWidth="1"/>
    <col min="5141" max="5141" width="6.109375" customWidth="1"/>
    <col min="5142" max="5142" width="1.109375" customWidth="1"/>
    <col min="5143" max="5143" width="7.44140625" customWidth="1"/>
    <col min="5144" max="5144" width="5.109375" customWidth="1"/>
    <col min="5145" max="5146" width="6.109375" customWidth="1"/>
    <col min="5147" max="5148" width="3.6640625" customWidth="1"/>
    <col min="5149" max="5150" width="6.109375" customWidth="1"/>
    <col min="5151" max="5151" width="6" customWidth="1"/>
    <col min="5152" max="5152" width="7.44140625" customWidth="1"/>
    <col min="5153" max="5153" width="1.109375" customWidth="1"/>
    <col min="5154" max="5154" width="6.109375" customWidth="1"/>
    <col min="5155" max="5155" width="3.109375" customWidth="1"/>
    <col min="5156" max="5156" width="6.109375" customWidth="1"/>
    <col min="5157" max="5157" width="8.6640625" customWidth="1"/>
    <col min="5158" max="5158" width="50.109375" customWidth="1"/>
    <col min="5159" max="5159" width="2.6640625" customWidth="1"/>
    <col min="5160" max="5160" width="8.44140625" customWidth="1"/>
    <col min="5391" max="5391" width="8.44140625" customWidth="1"/>
    <col min="5392" max="5392" width="2.44140625" customWidth="1"/>
    <col min="5393" max="5393" width="50" customWidth="1"/>
    <col min="5394" max="5394" width="8.6640625" customWidth="1"/>
    <col min="5395" max="5395" width="6.109375" customWidth="1"/>
    <col min="5396" max="5396" width="3.109375" customWidth="1"/>
    <col min="5397" max="5397" width="6.109375" customWidth="1"/>
    <col min="5398" max="5398" width="1.109375" customWidth="1"/>
    <col min="5399" max="5399" width="7.44140625" customWidth="1"/>
    <col min="5400" max="5400" width="5.109375" customWidth="1"/>
    <col min="5401" max="5402" width="6.109375" customWidth="1"/>
    <col min="5403" max="5404" width="3.6640625" customWidth="1"/>
    <col min="5405" max="5406" width="6.109375" customWidth="1"/>
    <col min="5407" max="5407" width="6" customWidth="1"/>
    <col min="5408" max="5408" width="7.44140625" customWidth="1"/>
    <col min="5409" max="5409" width="1.109375" customWidth="1"/>
    <col min="5410" max="5410" width="6.109375" customWidth="1"/>
    <col min="5411" max="5411" width="3.109375" customWidth="1"/>
    <col min="5412" max="5412" width="6.109375" customWidth="1"/>
    <col min="5413" max="5413" width="8.6640625" customWidth="1"/>
    <col min="5414" max="5414" width="50.109375" customWidth="1"/>
    <col min="5415" max="5415" width="2.6640625" customWidth="1"/>
    <col min="5416" max="5416" width="8.44140625" customWidth="1"/>
    <col min="5647" max="5647" width="8.44140625" customWidth="1"/>
    <col min="5648" max="5648" width="2.44140625" customWidth="1"/>
    <col min="5649" max="5649" width="50" customWidth="1"/>
    <col min="5650" max="5650" width="8.6640625" customWidth="1"/>
    <col min="5651" max="5651" width="6.109375" customWidth="1"/>
    <col min="5652" max="5652" width="3.109375" customWidth="1"/>
    <col min="5653" max="5653" width="6.109375" customWidth="1"/>
    <col min="5654" max="5654" width="1.109375" customWidth="1"/>
    <col min="5655" max="5655" width="7.44140625" customWidth="1"/>
    <col min="5656" max="5656" width="5.109375" customWidth="1"/>
    <col min="5657" max="5658" width="6.109375" customWidth="1"/>
    <col min="5659" max="5660" width="3.6640625" customWidth="1"/>
    <col min="5661" max="5662" width="6.109375" customWidth="1"/>
    <col min="5663" max="5663" width="6" customWidth="1"/>
    <col min="5664" max="5664" width="7.44140625" customWidth="1"/>
    <col min="5665" max="5665" width="1.109375" customWidth="1"/>
    <col min="5666" max="5666" width="6.109375" customWidth="1"/>
    <col min="5667" max="5667" width="3.109375" customWidth="1"/>
    <col min="5668" max="5668" width="6.109375" customWidth="1"/>
    <col min="5669" max="5669" width="8.6640625" customWidth="1"/>
    <col min="5670" max="5670" width="50.109375" customWidth="1"/>
    <col min="5671" max="5671" width="2.6640625" customWidth="1"/>
    <col min="5672" max="5672" width="8.44140625" customWidth="1"/>
    <col min="5903" max="5903" width="8.44140625" customWidth="1"/>
    <col min="5904" max="5904" width="2.44140625" customWidth="1"/>
    <col min="5905" max="5905" width="50" customWidth="1"/>
    <col min="5906" max="5906" width="8.6640625" customWidth="1"/>
    <col min="5907" max="5907" width="6.109375" customWidth="1"/>
    <col min="5908" max="5908" width="3.109375" customWidth="1"/>
    <col min="5909" max="5909" width="6.109375" customWidth="1"/>
    <col min="5910" max="5910" width="1.109375" customWidth="1"/>
    <col min="5911" max="5911" width="7.44140625" customWidth="1"/>
    <col min="5912" max="5912" width="5.109375" customWidth="1"/>
    <col min="5913" max="5914" width="6.109375" customWidth="1"/>
    <col min="5915" max="5916" width="3.6640625" customWidth="1"/>
    <col min="5917" max="5918" width="6.109375" customWidth="1"/>
    <col min="5919" max="5919" width="6" customWidth="1"/>
    <col min="5920" max="5920" width="7.44140625" customWidth="1"/>
    <col min="5921" max="5921" width="1.109375" customWidth="1"/>
    <col min="5922" max="5922" width="6.109375" customWidth="1"/>
    <col min="5923" max="5923" width="3.109375" customWidth="1"/>
    <col min="5924" max="5924" width="6.109375" customWidth="1"/>
    <col min="5925" max="5925" width="8.6640625" customWidth="1"/>
    <col min="5926" max="5926" width="50.109375" customWidth="1"/>
    <col min="5927" max="5927" width="2.6640625" customWidth="1"/>
    <col min="5928" max="5928" width="8.44140625" customWidth="1"/>
    <col min="6159" max="6159" width="8.44140625" customWidth="1"/>
    <col min="6160" max="6160" width="2.44140625" customWidth="1"/>
    <col min="6161" max="6161" width="50" customWidth="1"/>
    <col min="6162" max="6162" width="8.6640625" customWidth="1"/>
    <col min="6163" max="6163" width="6.109375" customWidth="1"/>
    <col min="6164" max="6164" width="3.109375" customWidth="1"/>
    <col min="6165" max="6165" width="6.109375" customWidth="1"/>
    <col min="6166" max="6166" width="1.109375" customWidth="1"/>
    <col min="6167" max="6167" width="7.44140625" customWidth="1"/>
    <col min="6168" max="6168" width="5.109375" customWidth="1"/>
    <col min="6169" max="6170" width="6.109375" customWidth="1"/>
    <col min="6171" max="6172" width="3.6640625" customWidth="1"/>
    <col min="6173" max="6174" width="6.109375" customWidth="1"/>
    <col min="6175" max="6175" width="6" customWidth="1"/>
    <col min="6176" max="6176" width="7.44140625" customWidth="1"/>
    <col min="6177" max="6177" width="1.109375" customWidth="1"/>
    <col min="6178" max="6178" width="6.109375" customWidth="1"/>
    <col min="6179" max="6179" width="3.109375" customWidth="1"/>
    <col min="6180" max="6180" width="6.109375" customWidth="1"/>
    <col min="6181" max="6181" width="8.6640625" customWidth="1"/>
    <col min="6182" max="6182" width="50.109375" customWidth="1"/>
    <col min="6183" max="6183" width="2.6640625" customWidth="1"/>
    <col min="6184" max="6184" width="8.44140625" customWidth="1"/>
    <col min="6415" max="6415" width="8.44140625" customWidth="1"/>
    <col min="6416" max="6416" width="2.44140625" customWidth="1"/>
    <col min="6417" max="6417" width="50" customWidth="1"/>
    <col min="6418" max="6418" width="8.6640625" customWidth="1"/>
    <col min="6419" max="6419" width="6.109375" customWidth="1"/>
    <col min="6420" max="6420" width="3.109375" customWidth="1"/>
    <col min="6421" max="6421" width="6.109375" customWidth="1"/>
    <col min="6422" max="6422" width="1.109375" customWidth="1"/>
    <col min="6423" max="6423" width="7.44140625" customWidth="1"/>
    <col min="6424" max="6424" width="5.109375" customWidth="1"/>
    <col min="6425" max="6426" width="6.109375" customWidth="1"/>
    <col min="6427" max="6428" width="3.6640625" customWidth="1"/>
    <col min="6429" max="6430" width="6.109375" customWidth="1"/>
    <col min="6431" max="6431" width="6" customWidth="1"/>
    <col min="6432" max="6432" width="7.44140625" customWidth="1"/>
    <col min="6433" max="6433" width="1.109375" customWidth="1"/>
    <col min="6434" max="6434" width="6.109375" customWidth="1"/>
    <col min="6435" max="6435" width="3.109375" customWidth="1"/>
    <col min="6436" max="6436" width="6.109375" customWidth="1"/>
    <col min="6437" max="6437" width="8.6640625" customWidth="1"/>
    <col min="6438" max="6438" width="50.109375" customWidth="1"/>
    <col min="6439" max="6439" width="2.6640625" customWidth="1"/>
    <col min="6440" max="6440" width="8.44140625" customWidth="1"/>
    <col min="6671" max="6671" width="8.44140625" customWidth="1"/>
    <col min="6672" max="6672" width="2.44140625" customWidth="1"/>
    <col min="6673" max="6673" width="50" customWidth="1"/>
    <col min="6674" max="6674" width="8.6640625" customWidth="1"/>
    <col min="6675" max="6675" width="6.109375" customWidth="1"/>
    <col min="6676" max="6676" width="3.109375" customWidth="1"/>
    <col min="6677" max="6677" width="6.109375" customWidth="1"/>
    <col min="6678" max="6678" width="1.109375" customWidth="1"/>
    <col min="6679" max="6679" width="7.44140625" customWidth="1"/>
    <col min="6680" max="6680" width="5.109375" customWidth="1"/>
    <col min="6681" max="6682" width="6.109375" customWidth="1"/>
    <col min="6683" max="6684" width="3.6640625" customWidth="1"/>
    <col min="6685" max="6686" width="6.109375" customWidth="1"/>
    <col min="6687" max="6687" width="6" customWidth="1"/>
    <col min="6688" max="6688" width="7.44140625" customWidth="1"/>
    <col min="6689" max="6689" width="1.109375" customWidth="1"/>
    <col min="6690" max="6690" width="6.109375" customWidth="1"/>
    <col min="6691" max="6691" width="3.109375" customWidth="1"/>
    <col min="6692" max="6692" width="6.109375" customWidth="1"/>
    <col min="6693" max="6693" width="8.6640625" customWidth="1"/>
    <col min="6694" max="6694" width="50.109375" customWidth="1"/>
    <col min="6695" max="6695" width="2.6640625" customWidth="1"/>
    <col min="6696" max="6696" width="8.44140625" customWidth="1"/>
    <col min="6927" max="6927" width="8.44140625" customWidth="1"/>
    <col min="6928" max="6928" width="2.44140625" customWidth="1"/>
    <col min="6929" max="6929" width="50" customWidth="1"/>
    <col min="6930" max="6930" width="8.6640625" customWidth="1"/>
    <col min="6931" max="6931" width="6.109375" customWidth="1"/>
    <col min="6932" max="6932" width="3.109375" customWidth="1"/>
    <col min="6933" max="6933" width="6.109375" customWidth="1"/>
    <col min="6934" max="6934" width="1.109375" customWidth="1"/>
    <col min="6935" max="6935" width="7.44140625" customWidth="1"/>
    <col min="6936" max="6936" width="5.109375" customWidth="1"/>
    <col min="6937" max="6938" width="6.109375" customWidth="1"/>
    <col min="6939" max="6940" width="3.6640625" customWidth="1"/>
    <col min="6941" max="6942" width="6.109375" customWidth="1"/>
    <col min="6943" max="6943" width="6" customWidth="1"/>
    <col min="6944" max="6944" width="7.44140625" customWidth="1"/>
    <col min="6945" max="6945" width="1.109375" customWidth="1"/>
    <col min="6946" max="6946" width="6.109375" customWidth="1"/>
    <col min="6947" max="6947" width="3.109375" customWidth="1"/>
    <col min="6948" max="6948" width="6.109375" customWidth="1"/>
    <col min="6949" max="6949" width="8.6640625" customWidth="1"/>
    <col min="6950" max="6950" width="50.109375" customWidth="1"/>
    <col min="6951" max="6951" width="2.6640625" customWidth="1"/>
    <col min="6952" max="6952" width="8.44140625" customWidth="1"/>
    <col min="7183" max="7183" width="8.44140625" customWidth="1"/>
    <col min="7184" max="7184" width="2.44140625" customWidth="1"/>
    <col min="7185" max="7185" width="50" customWidth="1"/>
    <col min="7186" max="7186" width="8.6640625" customWidth="1"/>
    <col min="7187" max="7187" width="6.109375" customWidth="1"/>
    <col min="7188" max="7188" width="3.109375" customWidth="1"/>
    <col min="7189" max="7189" width="6.109375" customWidth="1"/>
    <col min="7190" max="7190" width="1.109375" customWidth="1"/>
    <col min="7191" max="7191" width="7.44140625" customWidth="1"/>
    <col min="7192" max="7192" width="5.109375" customWidth="1"/>
    <col min="7193" max="7194" width="6.109375" customWidth="1"/>
    <col min="7195" max="7196" width="3.6640625" customWidth="1"/>
    <col min="7197" max="7198" width="6.109375" customWidth="1"/>
    <col min="7199" max="7199" width="6" customWidth="1"/>
    <col min="7200" max="7200" width="7.44140625" customWidth="1"/>
    <col min="7201" max="7201" width="1.109375" customWidth="1"/>
    <col min="7202" max="7202" width="6.109375" customWidth="1"/>
    <col min="7203" max="7203" width="3.109375" customWidth="1"/>
    <col min="7204" max="7204" width="6.109375" customWidth="1"/>
    <col min="7205" max="7205" width="8.6640625" customWidth="1"/>
    <col min="7206" max="7206" width="50.109375" customWidth="1"/>
    <col min="7207" max="7207" width="2.6640625" customWidth="1"/>
    <col min="7208" max="7208" width="8.44140625" customWidth="1"/>
    <col min="7439" max="7439" width="8.44140625" customWidth="1"/>
    <col min="7440" max="7440" width="2.44140625" customWidth="1"/>
    <col min="7441" max="7441" width="50" customWidth="1"/>
    <col min="7442" max="7442" width="8.6640625" customWidth="1"/>
    <col min="7443" max="7443" width="6.109375" customWidth="1"/>
    <col min="7444" max="7444" width="3.109375" customWidth="1"/>
    <col min="7445" max="7445" width="6.109375" customWidth="1"/>
    <col min="7446" max="7446" width="1.109375" customWidth="1"/>
    <col min="7447" max="7447" width="7.44140625" customWidth="1"/>
    <col min="7448" max="7448" width="5.109375" customWidth="1"/>
    <col min="7449" max="7450" width="6.109375" customWidth="1"/>
    <col min="7451" max="7452" width="3.6640625" customWidth="1"/>
    <col min="7453" max="7454" width="6.109375" customWidth="1"/>
    <col min="7455" max="7455" width="6" customWidth="1"/>
    <col min="7456" max="7456" width="7.44140625" customWidth="1"/>
    <col min="7457" max="7457" width="1.109375" customWidth="1"/>
    <col min="7458" max="7458" width="6.109375" customWidth="1"/>
    <col min="7459" max="7459" width="3.109375" customWidth="1"/>
    <col min="7460" max="7460" width="6.109375" customWidth="1"/>
    <col min="7461" max="7461" width="8.6640625" customWidth="1"/>
    <col min="7462" max="7462" width="50.109375" customWidth="1"/>
    <col min="7463" max="7463" width="2.6640625" customWidth="1"/>
    <col min="7464" max="7464" width="8.44140625" customWidth="1"/>
    <col min="7695" max="7695" width="8.44140625" customWidth="1"/>
    <col min="7696" max="7696" width="2.44140625" customWidth="1"/>
    <col min="7697" max="7697" width="50" customWidth="1"/>
    <col min="7698" max="7698" width="8.6640625" customWidth="1"/>
    <col min="7699" max="7699" width="6.109375" customWidth="1"/>
    <col min="7700" max="7700" width="3.109375" customWidth="1"/>
    <col min="7701" max="7701" width="6.109375" customWidth="1"/>
    <col min="7702" max="7702" width="1.109375" customWidth="1"/>
    <col min="7703" max="7703" width="7.44140625" customWidth="1"/>
    <col min="7704" max="7704" width="5.109375" customWidth="1"/>
    <col min="7705" max="7706" width="6.109375" customWidth="1"/>
    <col min="7707" max="7708" width="3.6640625" customWidth="1"/>
    <col min="7709" max="7710" width="6.109375" customWidth="1"/>
    <col min="7711" max="7711" width="6" customWidth="1"/>
    <col min="7712" max="7712" width="7.44140625" customWidth="1"/>
    <col min="7713" max="7713" width="1.109375" customWidth="1"/>
    <col min="7714" max="7714" width="6.109375" customWidth="1"/>
    <col min="7715" max="7715" width="3.109375" customWidth="1"/>
    <col min="7716" max="7716" width="6.109375" customWidth="1"/>
    <col min="7717" max="7717" width="8.6640625" customWidth="1"/>
    <col min="7718" max="7718" width="50.109375" customWidth="1"/>
    <col min="7719" max="7719" width="2.6640625" customWidth="1"/>
    <col min="7720" max="7720" width="8.44140625" customWidth="1"/>
    <col min="7951" max="7951" width="8.44140625" customWidth="1"/>
    <col min="7952" max="7952" width="2.44140625" customWidth="1"/>
    <col min="7953" max="7953" width="50" customWidth="1"/>
    <col min="7954" max="7954" width="8.6640625" customWidth="1"/>
    <col min="7955" max="7955" width="6.109375" customWidth="1"/>
    <col min="7956" max="7956" width="3.109375" customWidth="1"/>
    <col min="7957" max="7957" width="6.109375" customWidth="1"/>
    <col min="7958" max="7958" width="1.109375" customWidth="1"/>
    <col min="7959" max="7959" width="7.44140625" customWidth="1"/>
    <col min="7960" max="7960" width="5.109375" customWidth="1"/>
    <col min="7961" max="7962" width="6.109375" customWidth="1"/>
    <col min="7963" max="7964" width="3.6640625" customWidth="1"/>
    <col min="7965" max="7966" width="6.109375" customWidth="1"/>
    <col min="7967" max="7967" width="6" customWidth="1"/>
    <col min="7968" max="7968" width="7.44140625" customWidth="1"/>
    <col min="7969" max="7969" width="1.109375" customWidth="1"/>
    <col min="7970" max="7970" width="6.109375" customWidth="1"/>
    <col min="7971" max="7971" width="3.109375" customWidth="1"/>
    <col min="7972" max="7972" width="6.109375" customWidth="1"/>
    <col min="7973" max="7973" width="8.6640625" customWidth="1"/>
    <col min="7974" max="7974" width="50.109375" customWidth="1"/>
    <col min="7975" max="7975" width="2.6640625" customWidth="1"/>
    <col min="7976" max="7976" width="8.44140625" customWidth="1"/>
    <col min="8207" max="8207" width="8.44140625" customWidth="1"/>
    <col min="8208" max="8208" width="2.44140625" customWidth="1"/>
    <col min="8209" max="8209" width="50" customWidth="1"/>
    <col min="8210" max="8210" width="8.6640625" customWidth="1"/>
    <col min="8211" max="8211" width="6.109375" customWidth="1"/>
    <col min="8212" max="8212" width="3.109375" customWidth="1"/>
    <col min="8213" max="8213" width="6.109375" customWidth="1"/>
    <col min="8214" max="8214" width="1.109375" customWidth="1"/>
    <col min="8215" max="8215" width="7.44140625" customWidth="1"/>
    <col min="8216" max="8216" width="5.109375" customWidth="1"/>
    <col min="8217" max="8218" width="6.109375" customWidth="1"/>
    <col min="8219" max="8220" width="3.6640625" customWidth="1"/>
    <col min="8221" max="8222" width="6.109375" customWidth="1"/>
    <col min="8223" max="8223" width="6" customWidth="1"/>
    <col min="8224" max="8224" width="7.44140625" customWidth="1"/>
    <col min="8225" max="8225" width="1.109375" customWidth="1"/>
    <col min="8226" max="8226" width="6.109375" customWidth="1"/>
    <col min="8227" max="8227" width="3.109375" customWidth="1"/>
    <col min="8228" max="8228" width="6.109375" customWidth="1"/>
    <col min="8229" max="8229" width="8.6640625" customWidth="1"/>
    <col min="8230" max="8230" width="50.109375" customWidth="1"/>
    <col min="8231" max="8231" width="2.6640625" customWidth="1"/>
    <col min="8232" max="8232" width="8.44140625" customWidth="1"/>
    <col min="8463" max="8463" width="8.44140625" customWidth="1"/>
    <col min="8464" max="8464" width="2.44140625" customWidth="1"/>
    <col min="8465" max="8465" width="50" customWidth="1"/>
    <col min="8466" max="8466" width="8.6640625" customWidth="1"/>
    <col min="8467" max="8467" width="6.109375" customWidth="1"/>
    <col min="8468" max="8468" width="3.109375" customWidth="1"/>
    <col min="8469" max="8469" width="6.109375" customWidth="1"/>
    <col min="8470" max="8470" width="1.109375" customWidth="1"/>
    <col min="8471" max="8471" width="7.44140625" customWidth="1"/>
    <col min="8472" max="8472" width="5.109375" customWidth="1"/>
    <col min="8473" max="8474" width="6.109375" customWidth="1"/>
    <col min="8475" max="8476" width="3.6640625" customWidth="1"/>
    <col min="8477" max="8478" width="6.109375" customWidth="1"/>
    <col min="8479" max="8479" width="6" customWidth="1"/>
    <col min="8480" max="8480" width="7.44140625" customWidth="1"/>
    <col min="8481" max="8481" width="1.109375" customWidth="1"/>
    <col min="8482" max="8482" width="6.109375" customWidth="1"/>
    <col min="8483" max="8483" width="3.109375" customWidth="1"/>
    <col min="8484" max="8484" width="6.109375" customWidth="1"/>
    <col min="8485" max="8485" width="8.6640625" customWidth="1"/>
    <col min="8486" max="8486" width="50.109375" customWidth="1"/>
    <col min="8487" max="8487" width="2.6640625" customWidth="1"/>
    <col min="8488" max="8488" width="8.44140625" customWidth="1"/>
    <col min="8719" max="8719" width="8.44140625" customWidth="1"/>
    <col min="8720" max="8720" width="2.44140625" customWidth="1"/>
    <col min="8721" max="8721" width="50" customWidth="1"/>
    <col min="8722" max="8722" width="8.6640625" customWidth="1"/>
    <col min="8723" max="8723" width="6.109375" customWidth="1"/>
    <col min="8724" max="8724" width="3.109375" customWidth="1"/>
    <col min="8725" max="8725" width="6.109375" customWidth="1"/>
    <col min="8726" max="8726" width="1.109375" customWidth="1"/>
    <col min="8727" max="8727" width="7.44140625" customWidth="1"/>
    <col min="8728" max="8728" width="5.109375" customWidth="1"/>
    <col min="8729" max="8730" width="6.109375" customWidth="1"/>
    <col min="8731" max="8732" width="3.6640625" customWidth="1"/>
    <col min="8733" max="8734" width="6.109375" customWidth="1"/>
    <col min="8735" max="8735" width="6" customWidth="1"/>
    <col min="8736" max="8736" width="7.44140625" customWidth="1"/>
    <col min="8737" max="8737" width="1.109375" customWidth="1"/>
    <col min="8738" max="8738" width="6.109375" customWidth="1"/>
    <col min="8739" max="8739" width="3.109375" customWidth="1"/>
    <col min="8740" max="8740" width="6.109375" customWidth="1"/>
    <col min="8741" max="8741" width="8.6640625" customWidth="1"/>
    <col min="8742" max="8742" width="50.109375" customWidth="1"/>
    <col min="8743" max="8743" width="2.6640625" customWidth="1"/>
    <col min="8744" max="8744" width="8.44140625" customWidth="1"/>
    <col min="8975" max="8975" width="8.44140625" customWidth="1"/>
    <col min="8976" max="8976" width="2.44140625" customWidth="1"/>
    <col min="8977" max="8977" width="50" customWidth="1"/>
    <col min="8978" max="8978" width="8.6640625" customWidth="1"/>
    <col min="8979" max="8979" width="6.109375" customWidth="1"/>
    <col min="8980" max="8980" width="3.109375" customWidth="1"/>
    <col min="8981" max="8981" width="6.109375" customWidth="1"/>
    <col min="8982" max="8982" width="1.109375" customWidth="1"/>
    <col min="8983" max="8983" width="7.44140625" customWidth="1"/>
    <col min="8984" max="8984" width="5.109375" customWidth="1"/>
    <col min="8985" max="8986" width="6.109375" customWidth="1"/>
    <col min="8987" max="8988" width="3.6640625" customWidth="1"/>
    <col min="8989" max="8990" width="6.109375" customWidth="1"/>
    <col min="8991" max="8991" width="6" customWidth="1"/>
    <col min="8992" max="8992" width="7.44140625" customWidth="1"/>
    <col min="8993" max="8993" width="1.109375" customWidth="1"/>
    <col min="8994" max="8994" width="6.109375" customWidth="1"/>
    <col min="8995" max="8995" width="3.109375" customWidth="1"/>
    <col min="8996" max="8996" width="6.109375" customWidth="1"/>
    <col min="8997" max="8997" width="8.6640625" customWidth="1"/>
    <col min="8998" max="8998" width="50.109375" customWidth="1"/>
    <col min="8999" max="8999" width="2.6640625" customWidth="1"/>
    <col min="9000" max="9000" width="8.44140625" customWidth="1"/>
    <col min="9231" max="9231" width="8.44140625" customWidth="1"/>
    <col min="9232" max="9232" width="2.44140625" customWidth="1"/>
    <col min="9233" max="9233" width="50" customWidth="1"/>
    <col min="9234" max="9234" width="8.6640625" customWidth="1"/>
    <col min="9235" max="9235" width="6.109375" customWidth="1"/>
    <col min="9236" max="9236" width="3.109375" customWidth="1"/>
    <col min="9237" max="9237" width="6.109375" customWidth="1"/>
    <col min="9238" max="9238" width="1.109375" customWidth="1"/>
    <col min="9239" max="9239" width="7.44140625" customWidth="1"/>
    <col min="9240" max="9240" width="5.109375" customWidth="1"/>
    <col min="9241" max="9242" width="6.109375" customWidth="1"/>
    <col min="9243" max="9244" width="3.6640625" customWidth="1"/>
    <col min="9245" max="9246" width="6.109375" customWidth="1"/>
    <col min="9247" max="9247" width="6" customWidth="1"/>
    <col min="9248" max="9248" width="7.44140625" customWidth="1"/>
    <col min="9249" max="9249" width="1.109375" customWidth="1"/>
    <col min="9250" max="9250" width="6.109375" customWidth="1"/>
    <col min="9251" max="9251" width="3.109375" customWidth="1"/>
    <col min="9252" max="9252" width="6.109375" customWidth="1"/>
    <col min="9253" max="9253" width="8.6640625" customWidth="1"/>
    <col min="9254" max="9254" width="50.109375" customWidth="1"/>
    <col min="9255" max="9255" width="2.6640625" customWidth="1"/>
    <col min="9256" max="9256" width="8.44140625" customWidth="1"/>
    <col min="9487" max="9487" width="8.44140625" customWidth="1"/>
    <col min="9488" max="9488" width="2.44140625" customWidth="1"/>
    <col min="9489" max="9489" width="50" customWidth="1"/>
    <col min="9490" max="9490" width="8.6640625" customWidth="1"/>
    <col min="9491" max="9491" width="6.109375" customWidth="1"/>
    <col min="9492" max="9492" width="3.109375" customWidth="1"/>
    <col min="9493" max="9493" width="6.109375" customWidth="1"/>
    <col min="9494" max="9494" width="1.109375" customWidth="1"/>
    <col min="9495" max="9495" width="7.44140625" customWidth="1"/>
    <col min="9496" max="9496" width="5.109375" customWidth="1"/>
    <col min="9497" max="9498" width="6.109375" customWidth="1"/>
    <col min="9499" max="9500" width="3.6640625" customWidth="1"/>
    <col min="9501" max="9502" width="6.109375" customWidth="1"/>
    <col min="9503" max="9503" width="6" customWidth="1"/>
    <col min="9504" max="9504" width="7.44140625" customWidth="1"/>
    <col min="9505" max="9505" width="1.109375" customWidth="1"/>
    <col min="9506" max="9506" width="6.109375" customWidth="1"/>
    <col min="9507" max="9507" width="3.109375" customWidth="1"/>
    <col min="9508" max="9508" width="6.109375" customWidth="1"/>
    <col min="9509" max="9509" width="8.6640625" customWidth="1"/>
    <col min="9510" max="9510" width="50.109375" customWidth="1"/>
    <col min="9511" max="9511" width="2.6640625" customWidth="1"/>
    <col min="9512" max="9512" width="8.44140625" customWidth="1"/>
    <col min="9743" max="9743" width="8.44140625" customWidth="1"/>
    <col min="9744" max="9744" width="2.44140625" customWidth="1"/>
    <col min="9745" max="9745" width="50" customWidth="1"/>
    <col min="9746" max="9746" width="8.6640625" customWidth="1"/>
    <col min="9747" max="9747" width="6.109375" customWidth="1"/>
    <col min="9748" max="9748" width="3.109375" customWidth="1"/>
    <col min="9749" max="9749" width="6.109375" customWidth="1"/>
    <col min="9750" max="9750" width="1.109375" customWidth="1"/>
    <col min="9751" max="9751" width="7.44140625" customWidth="1"/>
    <col min="9752" max="9752" width="5.109375" customWidth="1"/>
    <col min="9753" max="9754" width="6.109375" customWidth="1"/>
    <col min="9755" max="9756" width="3.6640625" customWidth="1"/>
    <col min="9757" max="9758" width="6.109375" customWidth="1"/>
    <col min="9759" max="9759" width="6" customWidth="1"/>
    <col min="9760" max="9760" width="7.44140625" customWidth="1"/>
    <col min="9761" max="9761" width="1.109375" customWidth="1"/>
    <col min="9762" max="9762" width="6.109375" customWidth="1"/>
    <col min="9763" max="9763" width="3.109375" customWidth="1"/>
    <col min="9764" max="9764" width="6.109375" customWidth="1"/>
    <col min="9765" max="9765" width="8.6640625" customWidth="1"/>
    <col min="9766" max="9766" width="50.109375" customWidth="1"/>
    <col min="9767" max="9767" width="2.6640625" customWidth="1"/>
    <col min="9768" max="9768" width="8.44140625" customWidth="1"/>
    <col min="9999" max="9999" width="8.44140625" customWidth="1"/>
    <col min="10000" max="10000" width="2.44140625" customWidth="1"/>
    <col min="10001" max="10001" width="50" customWidth="1"/>
    <col min="10002" max="10002" width="8.6640625" customWidth="1"/>
    <col min="10003" max="10003" width="6.109375" customWidth="1"/>
    <col min="10004" max="10004" width="3.109375" customWidth="1"/>
    <col min="10005" max="10005" width="6.109375" customWidth="1"/>
    <col min="10006" max="10006" width="1.109375" customWidth="1"/>
    <col min="10007" max="10007" width="7.44140625" customWidth="1"/>
    <col min="10008" max="10008" width="5.109375" customWidth="1"/>
    <col min="10009" max="10010" width="6.109375" customWidth="1"/>
    <col min="10011" max="10012" width="3.6640625" customWidth="1"/>
    <col min="10013" max="10014" width="6.109375" customWidth="1"/>
    <col min="10015" max="10015" width="6" customWidth="1"/>
    <col min="10016" max="10016" width="7.44140625" customWidth="1"/>
    <col min="10017" max="10017" width="1.109375" customWidth="1"/>
    <col min="10018" max="10018" width="6.109375" customWidth="1"/>
    <col min="10019" max="10019" width="3.109375" customWidth="1"/>
    <col min="10020" max="10020" width="6.109375" customWidth="1"/>
    <col min="10021" max="10021" width="8.6640625" customWidth="1"/>
    <col min="10022" max="10022" width="50.109375" customWidth="1"/>
    <col min="10023" max="10023" width="2.6640625" customWidth="1"/>
    <col min="10024" max="10024" width="8.44140625" customWidth="1"/>
    <col min="10255" max="10255" width="8.44140625" customWidth="1"/>
    <col min="10256" max="10256" width="2.44140625" customWidth="1"/>
    <col min="10257" max="10257" width="50" customWidth="1"/>
    <col min="10258" max="10258" width="8.6640625" customWidth="1"/>
    <col min="10259" max="10259" width="6.109375" customWidth="1"/>
    <col min="10260" max="10260" width="3.109375" customWidth="1"/>
    <col min="10261" max="10261" width="6.109375" customWidth="1"/>
    <col min="10262" max="10262" width="1.109375" customWidth="1"/>
    <col min="10263" max="10263" width="7.44140625" customWidth="1"/>
    <col min="10264" max="10264" width="5.109375" customWidth="1"/>
    <col min="10265" max="10266" width="6.109375" customWidth="1"/>
    <col min="10267" max="10268" width="3.6640625" customWidth="1"/>
    <col min="10269" max="10270" width="6.109375" customWidth="1"/>
    <col min="10271" max="10271" width="6" customWidth="1"/>
    <col min="10272" max="10272" width="7.44140625" customWidth="1"/>
    <col min="10273" max="10273" width="1.109375" customWidth="1"/>
    <col min="10274" max="10274" width="6.109375" customWidth="1"/>
    <col min="10275" max="10275" width="3.109375" customWidth="1"/>
    <col min="10276" max="10276" width="6.109375" customWidth="1"/>
    <col min="10277" max="10277" width="8.6640625" customWidth="1"/>
    <col min="10278" max="10278" width="50.109375" customWidth="1"/>
    <col min="10279" max="10279" width="2.6640625" customWidth="1"/>
    <col min="10280" max="10280" width="8.44140625" customWidth="1"/>
    <col min="10511" max="10511" width="8.44140625" customWidth="1"/>
    <col min="10512" max="10512" width="2.44140625" customWidth="1"/>
    <col min="10513" max="10513" width="50" customWidth="1"/>
    <col min="10514" max="10514" width="8.6640625" customWidth="1"/>
    <col min="10515" max="10515" width="6.109375" customWidth="1"/>
    <col min="10516" max="10516" width="3.109375" customWidth="1"/>
    <col min="10517" max="10517" width="6.109375" customWidth="1"/>
    <col min="10518" max="10518" width="1.109375" customWidth="1"/>
    <col min="10519" max="10519" width="7.44140625" customWidth="1"/>
    <col min="10520" max="10520" width="5.109375" customWidth="1"/>
    <col min="10521" max="10522" width="6.109375" customWidth="1"/>
    <col min="10523" max="10524" width="3.6640625" customWidth="1"/>
    <col min="10525" max="10526" width="6.109375" customWidth="1"/>
    <col min="10527" max="10527" width="6" customWidth="1"/>
    <col min="10528" max="10528" width="7.44140625" customWidth="1"/>
    <col min="10529" max="10529" width="1.109375" customWidth="1"/>
    <col min="10530" max="10530" width="6.109375" customWidth="1"/>
    <col min="10531" max="10531" width="3.109375" customWidth="1"/>
    <col min="10532" max="10532" width="6.109375" customWidth="1"/>
    <col min="10533" max="10533" width="8.6640625" customWidth="1"/>
    <col min="10534" max="10534" width="50.109375" customWidth="1"/>
    <col min="10535" max="10535" width="2.6640625" customWidth="1"/>
    <col min="10536" max="10536" width="8.44140625" customWidth="1"/>
    <col min="10767" max="10767" width="8.44140625" customWidth="1"/>
    <col min="10768" max="10768" width="2.44140625" customWidth="1"/>
    <col min="10769" max="10769" width="50" customWidth="1"/>
    <col min="10770" max="10770" width="8.6640625" customWidth="1"/>
    <col min="10771" max="10771" width="6.109375" customWidth="1"/>
    <col min="10772" max="10772" width="3.109375" customWidth="1"/>
    <col min="10773" max="10773" width="6.109375" customWidth="1"/>
    <col min="10774" max="10774" width="1.109375" customWidth="1"/>
    <col min="10775" max="10775" width="7.44140625" customWidth="1"/>
    <col min="10776" max="10776" width="5.109375" customWidth="1"/>
    <col min="10777" max="10778" width="6.109375" customWidth="1"/>
    <col min="10779" max="10780" width="3.6640625" customWidth="1"/>
    <col min="10781" max="10782" width="6.109375" customWidth="1"/>
    <col min="10783" max="10783" width="6" customWidth="1"/>
    <col min="10784" max="10784" width="7.44140625" customWidth="1"/>
    <col min="10785" max="10785" width="1.109375" customWidth="1"/>
    <col min="10786" max="10786" width="6.109375" customWidth="1"/>
    <col min="10787" max="10787" width="3.109375" customWidth="1"/>
    <col min="10788" max="10788" width="6.109375" customWidth="1"/>
    <col min="10789" max="10789" width="8.6640625" customWidth="1"/>
    <col min="10790" max="10790" width="50.109375" customWidth="1"/>
    <col min="10791" max="10791" width="2.6640625" customWidth="1"/>
    <col min="10792" max="10792" width="8.44140625" customWidth="1"/>
    <col min="11023" max="11023" width="8.44140625" customWidth="1"/>
    <col min="11024" max="11024" width="2.44140625" customWidth="1"/>
    <col min="11025" max="11025" width="50" customWidth="1"/>
    <col min="11026" max="11026" width="8.6640625" customWidth="1"/>
    <col min="11027" max="11027" width="6.109375" customWidth="1"/>
    <col min="11028" max="11028" width="3.109375" customWidth="1"/>
    <col min="11029" max="11029" width="6.109375" customWidth="1"/>
    <col min="11030" max="11030" width="1.109375" customWidth="1"/>
    <col min="11031" max="11031" width="7.44140625" customWidth="1"/>
    <col min="11032" max="11032" width="5.109375" customWidth="1"/>
    <col min="11033" max="11034" width="6.109375" customWidth="1"/>
    <col min="11035" max="11036" width="3.6640625" customWidth="1"/>
    <col min="11037" max="11038" width="6.109375" customWidth="1"/>
    <col min="11039" max="11039" width="6" customWidth="1"/>
    <col min="11040" max="11040" width="7.44140625" customWidth="1"/>
    <col min="11041" max="11041" width="1.109375" customWidth="1"/>
    <col min="11042" max="11042" width="6.109375" customWidth="1"/>
    <col min="11043" max="11043" width="3.109375" customWidth="1"/>
    <col min="11044" max="11044" width="6.109375" customWidth="1"/>
    <col min="11045" max="11045" width="8.6640625" customWidth="1"/>
    <col min="11046" max="11046" width="50.109375" customWidth="1"/>
    <col min="11047" max="11047" width="2.6640625" customWidth="1"/>
    <col min="11048" max="11048" width="8.44140625" customWidth="1"/>
    <col min="11279" max="11279" width="8.44140625" customWidth="1"/>
    <col min="11280" max="11280" width="2.44140625" customWidth="1"/>
    <col min="11281" max="11281" width="50" customWidth="1"/>
    <col min="11282" max="11282" width="8.6640625" customWidth="1"/>
    <col min="11283" max="11283" width="6.109375" customWidth="1"/>
    <col min="11284" max="11284" width="3.109375" customWidth="1"/>
    <col min="11285" max="11285" width="6.109375" customWidth="1"/>
    <col min="11286" max="11286" width="1.109375" customWidth="1"/>
    <col min="11287" max="11287" width="7.44140625" customWidth="1"/>
    <col min="11288" max="11288" width="5.109375" customWidth="1"/>
    <col min="11289" max="11290" width="6.109375" customWidth="1"/>
    <col min="11291" max="11292" width="3.6640625" customWidth="1"/>
    <col min="11293" max="11294" width="6.109375" customWidth="1"/>
    <col min="11295" max="11295" width="6" customWidth="1"/>
    <col min="11296" max="11296" width="7.44140625" customWidth="1"/>
    <col min="11297" max="11297" width="1.109375" customWidth="1"/>
    <col min="11298" max="11298" width="6.109375" customWidth="1"/>
    <col min="11299" max="11299" width="3.109375" customWidth="1"/>
    <col min="11300" max="11300" width="6.109375" customWidth="1"/>
    <col min="11301" max="11301" width="8.6640625" customWidth="1"/>
    <col min="11302" max="11302" width="50.109375" customWidth="1"/>
    <col min="11303" max="11303" width="2.6640625" customWidth="1"/>
    <col min="11304" max="11304" width="8.44140625" customWidth="1"/>
    <col min="11535" max="11535" width="8.44140625" customWidth="1"/>
    <col min="11536" max="11536" width="2.44140625" customWidth="1"/>
    <col min="11537" max="11537" width="50" customWidth="1"/>
    <col min="11538" max="11538" width="8.6640625" customWidth="1"/>
    <col min="11539" max="11539" width="6.109375" customWidth="1"/>
    <col min="11540" max="11540" width="3.109375" customWidth="1"/>
    <col min="11541" max="11541" width="6.109375" customWidth="1"/>
    <col min="11542" max="11542" width="1.109375" customWidth="1"/>
    <col min="11543" max="11543" width="7.44140625" customWidth="1"/>
    <col min="11544" max="11544" width="5.109375" customWidth="1"/>
    <col min="11545" max="11546" width="6.109375" customWidth="1"/>
    <col min="11547" max="11548" width="3.6640625" customWidth="1"/>
    <col min="11549" max="11550" width="6.109375" customWidth="1"/>
    <col min="11551" max="11551" width="6" customWidth="1"/>
    <col min="11552" max="11552" width="7.44140625" customWidth="1"/>
    <col min="11553" max="11553" width="1.109375" customWidth="1"/>
    <col min="11554" max="11554" width="6.109375" customWidth="1"/>
    <col min="11555" max="11555" width="3.109375" customWidth="1"/>
    <col min="11556" max="11556" width="6.109375" customWidth="1"/>
    <col min="11557" max="11557" width="8.6640625" customWidth="1"/>
    <col min="11558" max="11558" width="50.109375" customWidth="1"/>
    <col min="11559" max="11559" width="2.6640625" customWidth="1"/>
    <col min="11560" max="11560" width="8.44140625" customWidth="1"/>
    <col min="11791" max="11791" width="8.44140625" customWidth="1"/>
    <col min="11792" max="11792" width="2.44140625" customWidth="1"/>
    <col min="11793" max="11793" width="50" customWidth="1"/>
    <col min="11794" max="11794" width="8.6640625" customWidth="1"/>
    <col min="11795" max="11795" width="6.109375" customWidth="1"/>
    <col min="11796" max="11796" width="3.109375" customWidth="1"/>
    <col min="11797" max="11797" width="6.109375" customWidth="1"/>
    <col min="11798" max="11798" width="1.109375" customWidth="1"/>
    <col min="11799" max="11799" width="7.44140625" customWidth="1"/>
    <col min="11800" max="11800" width="5.109375" customWidth="1"/>
    <col min="11801" max="11802" width="6.109375" customWidth="1"/>
    <col min="11803" max="11804" width="3.6640625" customWidth="1"/>
    <col min="11805" max="11806" width="6.109375" customWidth="1"/>
    <col min="11807" max="11807" width="6" customWidth="1"/>
    <col min="11808" max="11808" width="7.44140625" customWidth="1"/>
    <col min="11809" max="11809" width="1.109375" customWidth="1"/>
    <col min="11810" max="11810" width="6.109375" customWidth="1"/>
    <col min="11811" max="11811" width="3.109375" customWidth="1"/>
    <col min="11812" max="11812" width="6.109375" customWidth="1"/>
    <col min="11813" max="11813" width="8.6640625" customWidth="1"/>
    <col min="11814" max="11814" width="50.109375" customWidth="1"/>
    <col min="11815" max="11815" width="2.6640625" customWidth="1"/>
    <col min="11816" max="11816" width="8.44140625" customWidth="1"/>
    <col min="12047" max="12047" width="8.44140625" customWidth="1"/>
    <col min="12048" max="12048" width="2.44140625" customWidth="1"/>
    <col min="12049" max="12049" width="50" customWidth="1"/>
    <col min="12050" max="12050" width="8.6640625" customWidth="1"/>
    <col min="12051" max="12051" width="6.109375" customWidth="1"/>
    <col min="12052" max="12052" width="3.109375" customWidth="1"/>
    <col min="12053" max="12053" width="6.109375" customWidth="1"/>
    <col min="12054" max="12054" width="1.109375" customWidth="1"/>
    <col min="12055" max="12055" width="7.44140625" customWidth="1"/>
    <col min="12056" max="12056" width="5.109375" customWidth="1"/>
    <col min="12057" max="12058" width="6.109375" customWidth="1"/>
    <col min="12059" max="12060" width="3.6640625" customWidth="1"/>
    <col min="12061" max="12062" width="6.109375" customWidth="1"/>
    <col min="12063" max="12063" width="6" customWidth="1"/>
    <col min="12064" max="12064" width="7.44140625" customWidth="1"/>
    <col min="12065" max="12065" width="1.109375" customWidth="1"/>
    <col min="12066" max="12066" width="6.109375" customWidth="1"/>
    <col min="12067" max="12067" width="3.109375" customWidth="1"/>
    <col min="12068" max="12068" width="6.109375" customWidth="1"/>
    <col min="12069" max="12069" width="8.6640625" customWidth="1"/>
    <col min="12070" max="12070" width="50.109375" customWidth="1"/>
    <col min="12071" max="12071" width="2.6640625" customWidth="1"/>
    <col min="12072" max="12072" width="8.44140625" customWidth="1"/>
    <col min="12303" max="12303" width="8.44140625" customWidth="1"/>
    <col min="12304" max="12304" width="2.44140625" customWidth="1"/>
    <col min="12305" max="12305" width="50" customWidth="1"/>
    <col min="12306" max="12306" width="8.6640625" customWidth="1"/>
    <col min="12307" max="12307" width="6.109375" customWidth="1"/>
    <col min="12308" max="12308" width="3.109375" customWidth="1"/>
    <col min="12309" max="12309" width="6.109375" customWidth="1"/>
    <col min="12310" max="12310" width="1.109375" customWidth="1"/>
    <col min="12311" max="12311" width="7.44140625" customWidth="1"/>
    <col min="12312" max="12312" width="5.109375" customWidth="1"/>
    <col min="12313" max="12314" width="6.109375" customWidth="1"/>
    <col min="12315" max="12316" width="3.6640625" customWidth="1"/>
    <col min="12317" max="12318" width="6.109375" customWidth="1"/>
    <col min="12319" max="12319" width="6" customWidth="1"/>
    <col min="12320" max="12320" width="7.44140625" customWidth="1"/>
    <col min="12321" max="12321" width="1.109375" customWidth="1"/>
    <col min="12322" max="12322" width="6.109375" customWidth="1"/>
    <col min="12323" max="12323" width="3.109375" customWidth="1"/>
    <col min="12324" max="12324" width="6.109375" customWidth="1"/>
    <col min="12325" max="12325" width="8.6640625" customWidth="1"/>
    <col min="12326" max="12326" width="50.109375" customWidth="1"/>
    <col min="12327" max="12327" width="2.6640625" customWidth="1"/>
    <col min="12328" max="12328" width="8.44140625" customWidth="1"/>
    <col min="12559" max="12559" width="8.44140625" customWidth="1"/>
    <col min="12560" max="12560" width="2.44140625" customWidth="1"/>
    <col min="12561" max="12561" width="50" customWidth="1"/>
    <col min="12562" max="12562" width="8.6640625" customWidth="1"/>
    <col min="12563" max="12563" width="6.109375" customWidth="1"/>
    <col min="12564" max="12564" width="3.109375" customWidth="1"/>
    <col min="12565" max="12565" width="6.109375" customWidth="1"/>
    <col min="12566" max="12566" width="1.109375" customWidth="1"/>
    <col min="12567" max="12567" width="7.44140625" customWidth="1"/>
    <col min="12568" max="12568" width="5.109375" customWidth="1"/>
    <col min="12569" max="12570" width="6.109375" customWidth="1"/>
    <col min="12571" max="12572" width="3.6640625" customWidth="1"/>
    <col min="12573" max="12574" width="6.109375" customWidth="1"/>
    <col min="12575" max="12575" width="6" customWidth="1"/>
    <col min="12576" max="12576" width="7.44140625" customWidth="1"/>
    <col min="12577" max="12577" width="1.109375" customWidth="1"/>
    <col min="12578" max="12578" width="6.109375" customWidth="1"/>
    <col min="12579" max="12579" width="3.109375" customWidth="1"/>
    <col min="12580" max="12580" width="6.109375" customWidth="1"/>
    <col min="12581" max="12581" width="8.6640625" customWidth="1"/>
    <col min="12582" max="12582" width="50.109375" customWidth="1"/>
    <col min="12583" max="12583" width="2.6640625" customWidth="1"/>
    <col min="12584" max="12584" width="8.44140625" customWidth="1"/>
    <col min="12815" max="12815" width="8.44140625" customWidth="1"/>
    <col min="12816" max="12816" width="2.44140625" customWidth="1"/>
    <col min="12817" max="12817" width="50" customWidth="1"/>
    <col min="12818" max="12818" width="8.6640625" customWidth="1"/>
    <col min="12819" max="12819" width="6.109375" customWidth="1"/>
    <col min="12820" max="12820" width="3.109375" customWidth="1"/>
    <col min="12821" max="12821" width="6.109375" customWidth="1"/>
    <col min="12822" max="12822" width="1.109375" customWidth="1"/>
    <col min="12823" max="12823" width="7.44140625" customWidth="1"/>
    <col min="12824" max="12824" width="5.109375" customWidth="1"/>
    <col min="12825" max="12826" width="6.109375" customWidth="1"/>
    <col min="12827" max="12828" width="3.6640625" customWidth="1"/>
    <col min="12829" max="12830" width="6.109375" customWidth="1"/>
    <col min="12831" max="12831" width="6" customWidth="1"/>
    <col min="12832" max="12832" width="7.44140625" customWidth="1"/>
    <col min="12833" max="12833" width="1.109375" customWidth="1"/>
    <col min="12834" max="12834" width="6.109375" customWidth="1"/>
    <col min="12835" max="12835" width="3.109375" customWidth="1"/>
    <col min="12836" max="12836" width="6.109375" customWidth="1"/>
    <col min="12837" max="12837" width="8.6640625" customWidth="1"/>
    <col min="12838" max="12838" width="50.109375" customWidth="1"/>
    <col min="12839" max="12839" width="2.6640625" customWidth="1"/>
    <col min="12840" max="12840" width="8.44140625" customWidth="1"/>
    <col min="13071" max="13071" width="8.44140625" customWidth="1"/>
    <col min="13072" max="13072" width="2.44140625" customWidth="1"/>
    <col min="13073" max="13073" width="50" customWidth="1"/>
    <col min="13074" max="13074" width="8.6640625" customWidth="1"/>
    <col min="13075" max="13075" width="6.109375" customWidth="1"/>
    <col min="13076" max="13076" width="3.109375" customWidth="1"/>
    <col min="13077" max="13077" width="6.109375" customWidth="1"/>
    <col min="13078" max="13078" width="1.109375" customWidth="1"/>
    <col min="13079" max="13079" width="7.44140625" customWidth="1"/>
    <col min="13080" max="13080" width="5.109375" customWidth="1"/>
    <col min="13081" max="13082" width="6.109375" customWidth="1"/>
    <col min="13083" max="13084" width="3.6640625" customWidth="1"/>
    <col min="13085" max="13086" width="6.109375" customWidth="1"/>
    <col min="13087" max="13087" width="6" customWidth="1"/>
    <col min="13088" max="13088" width="7.44140625" customWidth="1"/>
    <col min="13089" max="13089" width="1.109375" customWidth="1"/>
    <col min="13090" max="13090" width="6.109375" customWidth="1"/>
    <col min="13091" max="13091" width="3.109375" customWidth="1"/>
    <col min="13092" max="13092" width="6.109375" customWidth="1"/>
    <col min="13093" max="13093" width="8.6640625" customWidth="1"/>
    <col min="13094" max="13094" width="50.109375" customWidth="1"/>
    <col min="13095" max="13095" width="2.6640625" customWidth="1"/>
    <col min="13096" max="13096" width="8.44140625" customWidth="1"/>
    <col min="13327" max="13327" width="8.44140625" customWidth="1"/>
    <col min="13328" max="13328" width="2.44140625" customWidth="1"/>
    <col min="13329" max="13329" width="50" customWidth="1"/>
    <col min="13330" max="13330" width="8.6640625" customWidth="1"/>
    <col min="13331" max="13331" width="6.109375" customWidth="1"/>
    <col min="13332" max="13332" width="3.109375" customWidth="1"/>
    <col min="13333" max="13333" width="6.109375" customWidth="1"/>
    <col min="13334" max="13334" width="1.109375" customWidth="1"/>
    <col min="13335" max="13335" width="7.44140625" customWidth="1"/>
    <col min="13336" max="13336" width="5.109375" customWidth="1"/>
    <col min="13337" max="13338" width="6.109375" customWidth="1"/>
    <col min="13339" max="13340" width="3.6640625" customWidth="1"/>
    <col min="13341" max="13342" width="6.109375" customWidth="1"/>
    <col min="13343" max="13343" width="6" customWidth="1"/>
    <col min="13344" max="13344" width="7.44140625" customWidth="1"/>
    <col min="13345" max="13345" width="1.109375" customWidth="1"/>
    <col min="13346" max="13346" width="6.109375" customWidth="1"/>
    <col min="13347" max="13347" width="3.109375" customWidth="1"/>
    <col min="13348" max="13348" width="6.109375" customWidth="1"/>
    <col min="13349" max="13349" width="8.6640625" customWidth="1"/>
    <col min="13350" max="13350" width="50.109375" customWidth="1"/>
    <col min="13351" max="13351" width="2.6640625" customWidth="1"/>
    <col min="13352" max="13352" width="8.44140625" customWidth="1"/>
    <col min="13583" max="13583" width="8.44140625" customWidth="1"/>
    <col min="13584" max="13584" width="2.44140625" customWidth="1"/>
    <col min="13585" max="13585" width="50" customWidth="1"/>
    <col min="13586" max="13586" width="8.6640625" customWidth="1"/>
    <col min="13587" max="13587" width="6.109375" customWidth="1"/>
    <col min="13588" max="13588" width="3.109375" customWidth="1"/>
    <col min="13589" max="13589" width="6.109375" customWidth="1"/>
    <col min="13590" max="13590" width="1.109375" customWidth="1"/>
    <col min="13591" max="13591" width="7.44140625" customWidth="1"/>
    <col min="13592" max="13592" width="5.109375" customWidth="1"/>
    <col min="13593" max="13594" width="6.109375" customWidth="1"/>
    <col min="13595" max="13596" width="3.6640625" customWidth="1"/>
    <col min="13597" max="13598" width="6.109375" customWidth="1"/>
    <col min="13599" max="13599" width="6" customWidth="1"/>
    <col min="13600" max="13600" width="7.44140625" customWidth="1"/>
    <col min="13601" max="13601" width="1.109375" customWidth="1"/>
    <col min="13602" max="13602" width="6.109375" customWidth="1"/>
    <col min="13603" max="13603" width="3.109375" customWidth="1"/>
    <col min="13604" max="13604" width="6.109375" customWidth="1"/>
    <col min="13605" max="13605" width="8.6640625" customWidth="1"/>
    <col min="13606" max="13606" width="50.109375" customWidth="1"/>
    <col min="13607" max="13607" width="2.6640625" customWidth="1"/>
    <col min="13608" max="13608" width="8.44140625" customWidth="1"/>
    <col min="13839" max="13839" width="8.44140625" customWidth="1"/>
    <col min="13840" max="13840" width="2.44140625" customWidth="1"/>
    <col min="13841" max="13841" width="50" customWidth="1"/>
    <col min="13842" max="13842" width="8.6640625" customWidth="1"/>
    <col min="13843" max="13843" width="6.109375" customWidth="1"/>
    <col min="13844" max="13844" width="3.109375" customWidth="1"/>
    <col min="13845" max="13845" width="6.109375" customWidth="1"/>
    <col min="13846" max="13846" width="1.109375" customWidth="1"/>
    <col min="13847" max="13847" width="7.44140625" customWidth="1"/>
    <col min="13848" max="13848" width="5.109375" customWidth="1"/>
    <col min="13849" max="13850" width="6.109375" customWidth="1"/>
    <col min="13851" max="13852" width="3.6640625" customWidth="1"/>
    <col min="13853" max="13854" width="6.109375" customWidth="1"/>
    <col min="13855" max="13855" width="6" customWidth="1"/>
    <col min="13856" max="13856" width="7.44140625" customWidth="1"/>
    <col min="13857" max="13857" width="1.109375" customWidth="1"/>
    <col min="13858" max="13858" width="6.109375" customWidth="1"/>
    <col min="13859" max="13859" width="3.109375" customWidth="1"/>
    <col min="13860" max="13860" width="6.109375" customWidth="1"/>
    <col min="13861" max="13861" width="8.6640625" customWidth="1"/>
    <col min="13862" max="13862" width="50.109375" customWidth="1"/>
    <col min="13863" max="13863" width="2.6640625" customWidth="1"/>
    <col min="13864" max="13864" width="8.44140625" customWidth="1"/>
    <col min="14095" max="14095" width="8.44140625" customWidth="1"/>
    <col min="14096" max="14096" width="2.44140625" customWidth="1"/>
    <col min="14097" max="14097" width="50" customWidth="1"/>
    <col min="14098" max="14098" width="8.6640625" customWidth="1"/>
    <col min="14099" max="14099" width="6.109375" customWidth="1"/>
    <col min="14100" max="14100" width="3.109375" customWidth="1"/>
    <col min="14101" max="14101" width="6.109375" customWidth="1"/>
    <col min="14102" max="14102" width="1.109375" customWidth="1"/>
    <col min="14103" max="14103" width="7.44140625" customWidth="1"/>
    <col min="14104" max="14104" width="5.109375" customWidth="1"/>
    <col min="14105" max="14106" width="6.109375" customWidth="1"/>
    <col min="14107" max="14108" width="3.6640625" customWidth="1"/>
    <col min="14109" max="14110" width="6.109375" customWidth="1"/>
    <col min="14111" max="14111" width="6" customWidth="1"/>
    <col min="14112" max="14112" width="7.44140625" customWidth="1"/>
    <col min="14113" max="14113" width="1.109375" customWidth="1"/>
    <col min="14114" max="14114" width="6.109375" customWidth="1"/>
    <col min="14115" max="14115" width="3.109375" customWidth="1"/>
    <col min="14116" max="14116" width="6.109375" customWidth="1"/>
    <col min="14117" max="14117" width="8.6640625" customWidth="1"/>
    <col min="14118" max="14118" width="50.109375" customWidth="1"/>
    <col min="14119" max="14119" width="2.6640625" customWidth="1"/>
    <col min="14120" max="14120" width="8.44140625" customWidth="1"/>
    <col min="14351" max="14351" width="8.44140625" customWidth="1"/>
    <col min="14352" max="14352" width="2.44140625" customWidth="1"/>
    <col min="14353" max="14353" width="50" customWidth="1"/>
    <col min="14354" max="14354" width="8.6640625" customWidth="1"/>
    <col min="14355" max="14355" width="6.109375" customWidth="1"/>
    <col min="14356" max="14356" width="3.109375" customWidth="1"/>
    <col min="14357" max="14357" width="6.109375" customWidth="1"/>
    <col min="14358" max="14358" width="1.109375" customWidth="1"/>
    <col min="14359" max="14359" width="7.44140625" customWidth="1"/>
    <col min="14360" max="14360" width="5.109375" customWidth="1"/>
    <col min="14361" max="14362" width="6.109375" customWidth="1"/>
    <col min="14363" max="14364" width="3.6640625" customWidth="1"/>
    <col min="14365" max="14366" width="6.109375" customWidth="1"/>
    <col min="14367" max="14367" width="6" customWidth="1"/>
    <col min="14368" max="14368" width="7.44140625" customWidth="1"/>
    <col min="14369" max="14369" width="1.109375" customWidth="1"/>
    <col min="14370" max="14370" width="6.109375" customWidth="1"/>
    <col min="14371" max="14371" width="3.109375" customWidth="1"/>
    <col min="14372" max="14372" width="6.109375" customWidth="1"/>
    <col min="14373" max="14373" width="8.6640625" customWidth="1"/>
    <col min="14374" max="14374" width="50.109375" customWidth="1"/>
    <col min="14375" max="14375" width="2.6640625" customWidth="1"/>
    <col min="14376" max="14376" width="8.44140625" customWidth="1"/>
    <col min="14607" max="14607" width="8.44140625" customWidth="1"/>
    <col min="14608" max="14608" width="2.44140625" customWidth="1"/>
    <col min="14609" max="14609" width="50" customWidth="1"/>
    <col min="14610" max="14610" width="8.6640625" customWidth="1"/>
    <col min="14611" max="14611" width="6.109375" customWidth="1"/>
    <col min="14612" max="14612" width="3.109375" customWidth="1"/>
    <col min="14613" max="14613" width="6.109375" customWidth="1"/>
    <col min="14614" max="14614" width="1.109375" customWidth="1"/>
    <col min="14615" max="14615" width="7.44140625" customWidth="1"/>
    <col min="14616" max="14616" width="5.109375" customWidth="1"/>
    <col min="14617" max="14618" width="6.109375" customWidth="1"/>
    <col min="14619" max="14620" width="3.6640625" customWidth="1"/>
    <col min="14621" max="14622" width="6.109375" customWidth="1"/>
    <col min="14623" max="14623" width="6" customWidth="1"/>
    <col min="14624" max="14624" width="7.44140625" customWidth="1"/>
    <col min="14625" max="14625" width="1.109375" customWidth="1"/>
    <col min="14626" max="14626" width="6.109375" customWidth="1"/>
    <col min="14627" max="14627" width="3.109375" customWidth="1"/>
    <col min="14628" max="14628" width="6.109375" customWidth="1"/>
    <col min="14629" max="14629" width="8.6640625" customWidth="1"/>
    <col min="14630" max="14630" width="50.109375" customWidth="1"/>
    <col min="14631" max="14631" width="2.6640625" customWidth="1"/>
    <col min="14632" max="14632" width="8.44140625" customWidth="1"/>
    <col min="14863" max="14863" width="8.44140625" customWidth="1"/>
    <col min="14864" max="14864" width="2.44140625" customWidth="1"/>
    <col min="14865" max="14865" width="50" customWidth="1"/>
    <col min="14866" max="14866" width="8.6640625" customWidth="1"/>
    <col min="14867" max="14867" width="6.109375" customWidth="1"/>
    <col min="14868" max="14868" width="3.109375" customWidth="1"/>
    <col min="14869" max="14869" width="6.109375" customWidth="1"/>
    <col min="14870" max="14870" width="1.109375" customWidth="1"/>
    <col min="14871" max="14871" width="7.44140625" customWidth="1"/>
    <col min="14872" max="14872" width="5.109375" customWidth="1"/>
    <col min="14873" max="14874" width="6.109375" customWidth="1"/>
    <col min="14875" max="14876" width="3.6640625" customWidth="1"/>
    <col min="14877" max="14878" width="6.109375" customWidth="1"/>
    <col min="14879" max="14879" width="6" customWidth="1"/>
    <col min="14880" max="14880" width="7.44140625" customWidth="1"/>
    <col min="14881" max="14881" width="1.109375" customWidth="1"/>
    <col min="14882" max="14882" width="6.109375" customWidth="1"/>
    <col min="14883" max="14883" width="3.109375" customWidth="1"/>
    <col min="14884" max="14884" width="6.109375" customWidth="1"/>
    <col min="14885" max="14885" width="8.6640625" customWidth="1"/>
    <col min="14886" max="14886" width="50.109375" customWidth="1"/>
    <col min="14887" max="14887" width="2.6640625" customWidth="1"/>
    <col min="14888" max="14888" width="8.44140625" customWidth="1"/>
    <col min="15119" max="15119" width="8.44140625" customWidth="1"/>
    <col min="15120" max="15120" width="2.44140625" customWidth="1"/>
    <col min="15121" max="15121" width="50" customWidth="1"/>
    <col min="15122" max="15122" width="8.6640625" customWidth="1"/>
    <col min="15123" max="15123" width="6.109375" customWidth="1"/>
    <col min="15124" max="15124" width="3.109375" customWidth="1"/>
    <col min="15125" max="15125" width="6.109375" customWidth="1"/>
    <col min="15126" max="15126" width="1.109375" customWidth="1"/>
    <col min="15127" max="15127" width="7.44140625" customWidth="1"/>
    <col min="15128" max="15128" width="5.109375" customWidth="1"/>
    <col min="15129" max="15130" width="6.109375" customWidth="1"/>
    <col min="15131" max="15132" width="3.6640625" customWidth="1"/>
    <col min="15133" max="15134" width="6.109375" customWidth="1"/>
    <col min="15135" max="15135" width="6" customWidth="1"/>
    <col min="15136" max="15136" width="7.44140625" customWidth="1"/>
    <col min="15137" max="15137" width="1.109375" customWidth="1"/>
    <col min="15138" max="15138" width="6.109375" customWidth="1"/>
    <col min="15139" max="15139" width="3.109375" customWidth="1"/>
    <col min="15140" max="15140" width="6.109375" customWidth="1"/>
    <col min="15141" max="15141" width="8.6640625" customWidth="1"/>
    <col min="15142" max="15142" width="50.109375" customWidth="1"/>
    <col min="15143" max="15143" width="2.6640625" customWidth="1"/>
    <col min="15144" max="15144" width="8.44140625" customWidth="1"/>
    <col min="15375" max="15375" width="8.44140625" customWidth="1"/>
    <col min="15376" max="15376" width="2.44140625" customWidth="1"/>
    <col min="15377" max="15377" width="50" customWidth="1"/>
    <col min="15378" max="15378" width="8.6640625" customWidth="1"/>
    <col min="15379" max="15379" width="6.109375" customWidth="1"/>
    <col min="15380" max="15380" width="3.109375" customWidth="1"/>
    <col min="15381" max="15381" width="6.109375" customWidth="1"/>
    <col min="15382" max="15382" width="1.109375" customWidth="1"/>
    <col min="15383" max="15383" width="7.44140625" customWidth="1"/>
    <col min="15384" max="15384" width="5.109375" customWidth="1"/>
    <col min="15385" max="15386" width="6.109375" customWidth="1"/>
    <col min="15387" max="15388" width="3.6640625" customWidth="1"/>
    <col min="15389" max="15390" width="6.109375" customWidth="1"/>
    <col min="15391" max="15391" width="6" customWidth="1"/>
    <col min="15392" max="15392" width="7.44140625" customWidth="1"/>
    <col min="15393" max="15393" width="1.109375" customWidth="1"/>
    <col min="15394" max="15394" width="6.109375" customWidth="1"/>
    <col min="15395" max="15395" width="3.109375" customWidth="1"/>
    <col min="15396" max="15396" width="6.109375" customWidth="1"/>
    <col min="15397" max="15397" width="8.6640625" customWidth="1"/>
    <col min="15398" max="15398" width="50.109375" customWidth="1"/>
    <col min="15399" max="15399" width="2.6640625" customWidth="1"/>
    <col min="15400" max="15400" width="8.44140625" customWidth="1"/>
    <col min="15631" max="15631" width="8.44140625" customWidth="1"/>
    <col min="15632" max="15632" width="2.44140625" customWidth="1"/>
    <col min="15633" max="15633" width="50" customWidth="1"/>
    <col min="15634" max="15634" width="8.6640625" customWidth="1"/>
    <col min="15635" max="15635" width="6.109375" customWidth="1"/>
    <col min="15636" max="15636" width="3.109375" customWidth="1"/>
    <col min="15637" max="15637" width="6.109375" customWidth="1"/>
    <col min="15638" max="15638" width="1.109375" customWidth="1"/>
    <col min="15639" max="15639" width="7.44140625" customWidth="1"/>
    <col min="15640" max="15640" width="5.109375" customWidth="1"/>
    <col min="15641" max="15642" width="6.109375" customWidth="1"/>
    <col min="15643" max="15644" width="3.6640625" customWidth="1"/>
    <col min="15645" max="15646" width="6.109375" customWidth="1"/>
    <col min="15647" max="15647" width="6" customWidth="1"/>
    <col min="15648" max="15648" width="7.44140625" customWidth="1"/>
    <col min="15649" max="15649" width="1.109375" customWidth="1"/>
    <col min="15650" max="15650" width="6.109375" customWidth="1"/>
    <col min="15651" max="15651" width="3.109375" customWidth="1"/>
    <col min="15652" max="15652" width="6.109375" customWidth="1"/>
    <col min="15653" max="15653" width="8.6640625" customWidth="1"/>
    <col min="15654" max="15654" width="50.109375" customWidth="1"/>
    <col min="15655" max="15655" width="2.6640625" customWidth="1"/>
    <col min="15656" max="15656" width="8.44140625" customWidth="1"/>
    <col min="15887" max="15887" width="8.44140625" customWidth="1"/>
    <col min="15888" max="15888" width="2.44140625" customWidth="1"/>
    <col min="15889" max="15889" width="50" customWidth="1"/>
    <col min="15890" max="15890" width="8.6640625" customWidth="1"/>
    <col min="15891" max="15891" width="6.109375" customWidth="1"/>
    <col min="15892" max="15892" width="3.109375" customWidth="1"/>
    <col min="15893" max="15893" width="6.109375" customWidth="1"/>
    <col min="15894" max="15894" width="1.109375" customWidth="1"/>
    <col min="15895" max="15895" width="7.44140625" customWidth="1"/>
    <col min="15896" max="15896" width="5.109375" customWidth="1"/>
    <col min="15897" max="15898" width="6.109375" customWidth="1"/>
    <col min="15899" max="15900" width="3.6640625" customWidth="1"/>
    <col min="15901" max="15902" width="6.109375" customWidth="1"/>
    <col min="15903" max="15903" width="6" customWidth="1"/>
    <col min="15904" max="15904" width="7.44140625" customWidth="1"/>
    <col min="15905" max="15905" width="1.109375" customWidth="1"/>
    <col min="15906" max="15906" width="6.109375" customWidth="1"/>
    <col min="15907" max="15907" width="3.109375" customWidth="1"/>
    <col min="15908" max="15908" width="6.109375" customWidth="1"/>
    <col min="15909" max="15909" width="8.6640625" customWidth="1"/>
    <col min="15910" max="15910" width="50.109375" customWidth="1"/>
    <col min="15911" max="15911" width="2.6640625" customWidth="1"/>
    <col min="15912" max="15912" width="8.44140625" customWidth="1"/>
    <col min="16143" max="16143" width="8.44140625" customWidth="1"/>
    <col min="16144" max="16144" width="2.44140625" customWidth="1"/>
    <col min="16145" max="16145" width="50" customWidth="1"/>
    <col min="16146" max="16146" width="8.6640625" customWidth="1"/>
    <col min="16147" max="16147" width="6.109375" customWidth="1"/>
    <col min="16148" max="16148" width="3.109375" customWidth="1"/>
    <col min="16149" max="16149" width="6.109375" customWidth="1"/>
    <col min="16150" max="16150" width="1.109375" customWidth="1"/>
    <col min="16151" max="16151" width="7.44140625" customWidth="1"/>
    <col min="16152" max="16152" width="5.109375" customWidth="1"/>
    <col min="16153" max="16154" width="6.109375" customWidth="1"/>
    <col min="16155" max="16156" width="3.6640625" customWidth="1"/>
    <col min="16157" max="16158" width="6.109375" customWidth="1"/>
    <col min="16159" max="16159" width="6" customWidth="1"/>
    <col min="16160" max="16160" width="7.44140625" customWidth="1"/>
    <col min="16161" max="16161" width="1.109375" customWidth="1"/>
    <col min="16162" max="16162" width="6.109375" customWidth="1"/>
    <col min="16163" max="16163" width="3.109375" customWidth="1"/>
    <col min="16164" max="16164" width="6.109375" customWidth="1"/>
    <col min="16165" max="16165" width="8.6640625" customWidth="1"/>
    <col min="16166" max="16166" width="50.109375" customWidth="1"/>
    <col min="16167" max="16167" width="2.6640625" customWidth="1"/>
    <col min="16168" max="16168" width="8.44140625" customWidth="1"/>
  </cols>
  <sheetData>
    <row r="1" spans="1:40" ht="49.5" customHeight="1" x14ac:dyDescent="0.2">
      <c r="D1" s="275"/>
      <c r="J1" s="294" t="s">
        <v>215</v>
      </c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K1" s="275"/>
    </row>
    <row r="2" spans="1:40" ht="23.4" x14ac:dyDescent="0.2">
      <c r="D2" s="275"/>
      <c r="I2" s="29" t="s">
        <v>222</v>
      </c>
      <c r="J2" s="29"/>
      <c r="K2" s="29"/>
      <c r="L2" s="280"/>
      <c r="M2" s="281"/>
      <c r="N2" s="281"/>
      <c r="O2" s="281"/>
      <c r="P2" s="281"/>
      <c r="Q2" s="276"/>
      <c r="R2" s="276"/>
      <c r="S2" s="276"/>
      <c r="T2" s="276"/>
      <c r="U2" s="276"/>
      <c r="V2" s="276"/>
      <c r="W2" s="276"/>
      <c r="X2" s="276"/>
      <c r="Y2" s="281"/>
      <c r="Z2" s="281"/>
      <c r="AA2" s="281"/>
      <c r="AB2" s="281"/>
      <c r="AC2" s="281"/>
      <c r="AD2" s="281"/>
      <c r="AK2" s="275"/>
    </row>
    <row r="3" spans="1:40" ht="21.9" customHeight="1" x14ac:dyDescent="0.2">
      <c r="D3" s="275"/>
      <c r="I3" s="29" t="s">
        <v>219</v>
      </c>
      <c r="J3" s="107"/>
      <c r="K3" s="29"/>
      <c r="L3" s="29"/>
      <c r="M3" s="1"/>
      <c r="N3" s="1"/>
      <c r="O3" s="1"/>
      <c r="P3" s="1"/>
      <c r="Q3" s="1"/>
      <c r="R3" s="1"/>
      <c r="S3" s="1"/>
      <c r="T3" s="156" t="s">
        <v>218</v>
      </c>
      <c r="U3" s="1"/>
      <c r="V3" s="1"/>
      <c r="X3" s="1"/>
      <c r="Y3" s="1"/>
      <c r="Z3" s="1"/>
      <c r="AA3" s="1"/>
      <c r="AB3" s="1"/>
      <c r="AD3" s="1"/>
      <c r="AK3" s="275"/>
    </row>
    <row r="4" spans="1:40" ht="21.9" customHeight="1" x14ac:dyDescent="0.2">
      <c r="D4" s="275"/>
      <c r="I4" s="29"/>
      <c r="J4" s="299" t="s">
        <v>212</v>
      </c>
      <c r="K4" s="299"/>
      <c r="L4" s="299"/>
      <c r="M4" s="278"/>
      <c r="N4" s="278"/>
      <c r="O4" s="278"/>
      <c r="P4" s="278"/>
      <c r="Q4" s="278"/>
      <c r="R4" s="299" t="s">
        <v>220</v>
      </c>
      <c r="S4" s="299"/>
      <c r="T4" s="299"/>
      <c r="U4" s="299"/>
      <c r="V4" s="299"/>
      <c r="W4" s="299"/>
      <c r="X4" s="299"/>
      <c r="Y4" s="299"/>
      <c r="Z4" s="299"/>
      <c r="AA4" s="299"/>
      <c r="AB4" s="11"/>
      <c r="AC4" s="11"/>
      <c r="AD4" s="11"/>
      <c r="AK4" s="275"/>
    </row>
    <row r="5" spans="1:40" ht="21.9" customHeight="1" x14ac:dyDescent="0.2">
      <c r="D5" s="275"/>
      <c r="I5" s="29"/>
      <c r="J5" s="299" t="s">
        <v>213</v>
      </c>
      <c r="K5" s="299"/>
      <c r="L5" s="299"/>
      <c r="M5" s="278"/>
      <c r="N5" s="278"/>
      <c r="O5" s="278"/>
      <c r="P5" s="278"/>
      <c r="Q5" s="278"/>
      <c r="R5" s="299" t="s">
        <v>221</v>
      </c>
      <c r="S5" s="299"/>
      <c r="T5" s="299"/>
      <c r="U5" s="299"/>
      <c r="V5" s="299"/>
      <c r="W5" s="299"/>
      <c r="X5" s="299"/>
      <c r="Y5" s="299"/>
      <c r="Z5" s="299"/>
      <c r="AA5" s="299"/>
      <c r="AB5" s="11"/>
      <c r="AC5" s="11"/>
      <c r="AD5" s="11"/>
      <c r="AK5" s="275"/>
    </row>
    <row r="6" spans="1:40" ht="21.9" customHeight="1" x14ac:dyDescent="0.2">
      <c r="D6" s="275"/>
      <c r="I6" s="107" t="s">
        <v>216</v>
      </c>
      <c r="J6" s="107"/>
      <c r="K6" s="29"/>
      <c r="L6" s="280"/>
      <c r="M6" s="281"/>
      <c r="N6" s="281"/>
      <c r="O6" s="281"/>
      <c r="Q6" s="86"/>
      <c r="R6" s="86"/>
      <c r="S6" s="86"/>
      <c r="T6" s="86"/>
      <c r="U6" s="86"/>
      <c r="V6" s="86"/>
      <c r="W6" s="11"/>
      <c r="X6" s="11"/>
      <c r="Y6" s="11"/>
      <c r="Z6" s="11"/>
      <c r="AA6" s="11"/>
      <c r="AB6" s="11"/>
      <c r="AC6" s="11"/>
      <c r="AD6" s="11"/>
      <c r="AE6" s="11"/>
      <c r="AK6" s="275"/>
    </row>
    <row r="7" spans="1:40" ht="21.9" customHeight="1" x14ac:dyDescent="0.2">
      <c r="D7" s="275"/>
      <c r="I7" s="107" t="s">
        <v>214</v>
      </c>
      <c r="J7" s="107"/>
      <c r="K7" s="29"/>
      <c r="L7" s="280"/>
      <c r="M7" s="281"/>
      <c r="N7" s="281"/>
      <c r="O7" s="281"/>
      <c r="Q7" s="86"/>
      <c r="R7" s="86"/>
      <c r="S7" s="86"/>
      <c r="T7" s="86"/>
      <c r="U7" s="86"/>
      <c r="V7" s="86"/>
      <c r="W7" s="11"/>
      <c r="X7" s="11"/>
      <c r="Y7" s="11"/>
      <c r="Z7" s="11"/>
      <c r="AA7" s="11"/>
      <c r="AB7" s="11"/>
      <c r="AC7" s="11"/>
      <c r="AD7" s="11"/>
      <c r="AE7" s="11"/>
      <c r="AK7" s="275"/>
    </row>
    <row r="8" spans="1:40" ht="21.75" customHeight="1" x14ac:dyDescent="0.2">
      <c r="D8" s="275"/>
      <c r="L8" s="281"/>
      <c r="M8" s="281"/>
      <c r="N8" s="281"/>
      <c r="O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K8" s="275"/>
    </row>
    <row r="9" spans="1:40" ht="19.5" customHeight="1" x14ac:dyDescent="0.2">
      <c r="A9" s="304">
        <v>44597</v>
      </c>
      <c r="B9" s="304"/>
      <c r="C9" s="304"/>
      <c r="D9" s="304"/>
      <c r="E9" s="304"/>
      <c r="F9" s="305"/>
      <c r="G9" s="312">
        <v>44238</v>
      </c>
      <c r="H9" s="312"/>
      <c r="I9" s="312"/>
      <c r="J9" s="312"/>
      <c r="K9" s="312"/>
      <c r="L9" s="312"/>
      <c r="M9" s="312"/>
      <c r="N9" s="314">
        <v>44610</v>
      </c>
      <c r="O9" s="312"/>
      <c r="P9" s="312"/>
      <c r="Q9" s="313"/>
      <c r="R9" s="312">
        <v>44615</v>
      </c>
      <c r="S9" s="312"/>
      <c r="T9" s="312"/>
      <c r="U9" s="312"/>
      <c r="V9" s="312"/>
      <c r="W9" s="312"/>
      <c r="X9" s="303">
        <f>N9</f>
        <v>44610</v>
      </c>
      <c r="Y9" s="304"/>
      <c r="Z9" s="304"/>
      <c r="AA9" s="305"/>
      <c r="AB9" s="312">
        <f>G9</f>
        <v>44238</v>
      </c>
      <c r="AC9" s="312"/>
      <c r="AD9" s="312"/>
      <c r="AE9" s="312"/>
      <c r="AF9" s="312"/>
      <c r="AG9" s="312"/>
      <c r="AH9" s="313"/>
      <c r="AI9" s="303">
        <f>A9</f>
        <v>44597</v>
      </c>
      <c r="AJ9" s="304"/>
      <c r="AK9" s="304"/>
      <c r="AL9" s="304"/>
      <c r="AM9" s="304"/>
      <c r="AN9" s="304"/>
    </row>
    <row r="10" spans="1:40" ht="20.100000000000001" customHeight="1" x14ac:dyDescent="0.2">
      <c r="A10" s="315" t="str">
        <f>IFERROR(VLOOKUP(E10&amp;D14,[1]抽選結果!$B:$F,5,FALSE),"")</f>
        <v>宇都宮市サッカー場（平出）AB</v>
      </c>
      <c r="B10" s="132"/>
      <c r="C10" s="217" t="str">
        <f>IFERROR(VLOOKUP($E$10&amp;D10,[1]抽選結果!$B:$D,3,FALSE),"")</f>
        <v>西原ＦＣ</v>
      </c>
      <c r="D10" s="282">
        <v>1</v>
      </c>
      <c r="E10" s="316" t="s">
        <v>99</v>
      </c>
      <c r="F10" s="134"/>
      <c r="L10" s="273"/>
      <c r="M10" s="273"/>
      <c r="N10" s="133"/>
      <c r="O10" s="273"/>
      <c r="P10" s="273"/>
      <c r="Q10" s="274"/>
      <c r="S10" s="273"/>
      <c r="T10" s="273"/>
      <c r="U10" s="273"/>
      <c r="V10" s="273"/>
      <c r="X10" s="272"/>
      <c r="Y10" s="275"/>
      <c r="Z10" s="275"/>
      <c r="AA10" s="134"/>
      <c r="AB10" s="273"/>
      <c r="AC10" s="273"/>
      <c r="AI10" s="133"/>
      <c r="AK10" s="275"/>
    </row>
    <row r="11" spans="1:40" ht="20.100000000000001" customHeight="1" x14ac:dyDescent="0.2">
      <c r="A11" s="315"/>
      <c r="B11" s="132"/>
      <c r="C11" s="217" t="str">
        <f>IFERROR(VLOOKUP($E$10&amp;D11,[1]抽選結果!$B:$D,3,FALSE),"")</f>
        <v>野原グランディオスＦＣ</v>
      </c>
      <c r="D11" s="282">
        <v>2</v>
      </c>
      <c r="E11" s="316"/>
      <c r="F11" s="134"/>
      <c r="H11" s="309" t="s">
        <v>744</v>
      </c>
      <c r="J11" s="296" t="str">
        <f>C13</f>
        <v>ＴＥＡＭ　リフレＳＣ</v>
      </c>
      <c r="K11" s="34">
        <v>1</v>
      </c>
      <c r="N11" s="133"/>
      <c r="Q11" s="134"/>
      <c r="X11" s="272"/>
      <c r="AA11" s="134"/>
      <c r="AC11" s="2"/>
      <c r="AD11" s="2"/>
      <c r="AE11" s="296" t="str">
        <f>AL11</f>
        <v>ＦＣ　ＶＡＬＯＮセカンド</v>
      </c>
      <c r="AG11" s="309" t="s">
        <v>745</v>
      </c>
      <c r="AI11" s="133"/>
      <c r="AJ11" s="316" t="s">
        <v>223</v>
      </c>
      <c r="AK11" s="282">
        <v>6</v>
      </c>
      <c r="AL11" s="271" t="str">
        <f>IFERROR(VLOOKUP($AJ$14&amp;AK11,[1]抽選結果!$B:$D,3,FALSE),"")</f>
        <v>ＦＣ　ＶＡＬＯＮセカンド</v>
      </c>
      <c r="AN11" s="315" t="str">
        <f>IFERROR(VLOOKUP(AJ14&amp;AK12,[1]抽選結果!$B:$F,5,FALSE),"")</f>
        <v>大平運動公園第2多目的広場B</v>
      </c>
    </row>
    <row r="12" spans="1:40" ht="20.100000000000001" customHeight="1" x14ac:dyDescent="0.2">
      <c r="A12" s="315"/>
      <c r="B12" s="132"/>
      <c r="C12" s="217" t="str">
        <f>IFERROR(VLOOKUP($E$10&amp;D12,[1]抽選結果!$B:$D,3,FALSE),"")</f>
        <v>ＧＲＳ足利Ｊｒ．</v>
      </c>
      <c r="D12" s="282">
        <v>3</v>
      </c>
      <c r="E12" s="316"/>
      <c r="F12" s="134"/>
      <c r="H12" s="310"/>
      <c r="J12" s="297"/>
      <c r="K12" s="5"/>
      <c r="L12" s="6"/>
      <c r="N12" s="133"/>
      <c r="Q12" s="134"/>
      <c r="X12" s="272"/>
      <c r="AA12" s="144"/>
      <c r="AC12" s="17"/>
      <c r="AD12" s="6">
        <v>6</v>
      </c>
      <c r="AE12" s="297"/>
      <c r="AG12" s="310"/>
      <c r="AI12" s="133"/>
      <c r="AJ12" s="316"/>
      <c r="AK12" s="282">
        <v>5</v>
      </c>
      <c r="AL12" s="217" t="str">
        <f>IFERROR(VLOOKUP($AJ$14&amp;AK12,[1]抽選結果!$B:$D,3,FALSE),"")</f>
        <v>岩舟ＪＦＣ</v>
      </c>
      <c r="AN12" s="315"/>
    </row>
    <row r="13" spans="1:40" ht="20.100000000000001" customHeight="1" x14ac:dyDescent="0.2">
      <c r="A13" s="315"/>
      <c r="B13" s="132"/>
      <c r="C13" s="271" t="str">
        <f>IFERROR(VLOOKUP($E$10&amp;D13,[1]抽選結果!$B:$D,3,FALSE),"")</f>
        <v>ＴＥＡＭ　リフレＳＣ</v>
      </c>
      <c r="D13" s="282">
        <v>4</v>
      </c>
      <c r="E13" s="316"/>
      <c r="F13" s="134"/>
      <c r="H13" s="310"/>
      <c r="J13" s="279"/>
      <c r="L13" s="4"/>
      <c r="N13" s="133"/>
      <c r="Q13" s="134"/>
      <c r="X13" s="272"/>
      <c r="AA13" s="134"/>
      <c r="AC13" s="98"/>
      <c r="AE13" s="36"/>
      <c r="AG13" s="310"/>
      <c r="AI13" s="133"/>
      <c r="AJ13" s="316"/>
      <c r="AK13" s="282">
        <v>4</v>
      </c>
      <c r="AL13" s="217" t="str">
        <f>IFERROR(VLOOKUP($AJ$14&amp;AK13,[1]抽選結果!$B:$D,3,FALSE),"")</f>
        <v>おおぞらＳＣ</v>
      </c>
      <c r="AN13" s="315"/>
    </row>
    <row r="14" spans="1:40" ht="20.100000000000001" customHeight="1" x14ac:dyDescent="0.2">
      <c r="A14" s="315"/>
      <c r="B14" s="132"/>
      <c r="C14" s="271" t="str">
        <f>IFERROR(VLOOKUP($E$10&amp;D14,[1]抽選結果!$B:$D,3,FALSE),"")</f>
        <v>ともぞうサッカークラブ</v>
      </c>
      <c r="D14" s="282">
        <v>5</v>
      </c>
      <c r="E14" s="316" t="s">
        <v>100</v>
      </c>
      <c r="F14" s="134"/>
      <c r="H14" s="310"/>
      <c r="J14" s="279"/>
      <c r="L14" s="4"/>
      <c r="M14" s="39"/>
      <c r="N14" s="135"/>
      <c r="Q14" s="134"/>
      <c r="X14" s="272"/>
      <c r="AA14" s="139"/>
      <c r="AB14" s="5"/>
      <c r="AC14" s="98"/>
      <c r="AE14" s="37"/>
      <c r="AG14" s="310"/>
      <c r="AI14" s="133"/>
      <c r="AJ14" s="316" t="s">
        <v>224</v>
      </c>
      <c r="AK14" s="282">
        <v>3</v>
      </c>
      <c r="AL14" s="217" t="str">
        <f>IFERROR(VLOOKUP($AJ$14&amp;AK14,[1]抽選結果!$B:$D,3,FALSE),"")</f>
        <v>北押原ＦＣ</v>
      </c>
      <c r="AN14" s="315"/>
    </row>
    <row r="15" spans="1:40" ht="20.100000000000001" customHeight="1" x14ac:dyDescent="0.2">
      <c r="A15" s="315"/>
      <c r="B15" s="132"/>
      <c r="C15" s="217" t="str">
        <f>IFERROR(VLOOKUP($E$10&amp;D15,[1]抽選結果!$B:$D,3,FALSE),"")</f>
        <v>さくらボン・ディ・ボーラ</v>
      </c>
      <c r="D15" s="282">
        <v>6</v>
      </c>
      <c r="E15" s="316"/>
      <c r="F15" s="134"/>
      <c r="H15" s="310"/>
      <c r="J15" s="296" t="str">
        <f>C21</f>
        <v>ＦＣ黒羽</v>
      </c>
      <c r="K15" s="45">
        <v>2</v>
      </c>
      <c r="L15" s="4"/>
      <c r="N15" s="136"/>
      <c r="Q15" s="134"/>
      <c r="X15" s="133"/>
      <c r="AA15" s="138"/>
      <c r="AC15" s="17"/>
      <c r="AE15" s="296" t="str">
        <f>AL20</f>
        <v>ＦＣスポルト宇都宮</v>
      </c>
      <c r="AG15" s="310"/>
      <c r="AI15" s="133"/>
      <c r="AJ15" s="316"/>
      <c r="AK15" s="282">
        <v>2</v>
      </c>
      <c r="AL15" s="271" t="str">
        <f>IFERROR(VLOOKUP($AJ$14&amp;AK15,[1]抽選結果!$B:$D,3,FALSE),"")</f>
        <v>ｕｎｉｏｎｓｐｏｒｔｓｃｌｕｂ</v>
      </c>
      <c r="AN15" s="315"/>
    </row>
    <row r="16" spans="1:40" ht="20.100000000000001" customHeight="1" x14ac:dyDescent="0.2">
      <c r="A16" s="315"/>
      <c r="B16" s="132"/>
      <c r="C16" s="217" t="str">
        <f>IFERROR(VLOOKUP($E$10&amp;D16,[1]抽選結果!$B:$D,3,FALSE),"")</f>
        <v>ＦＣ　ＷＩＬＬＥ</v>
      </c>
      <c r="D16" s="282">
        <v>7</v>
      </c>
      <c r="E16" s="316"/>
      <c r="F16" s="134"/>
      <c r="H16" s="310"/>
      <c r="J16" s="297"/>
      <c r="K16" s="6"/>
      <c r="L16" s="4"/>
      <c r="N16" s="136"/>
      <c r="Q16" s="134"/>
      <c r="X16" s="133"/>
      <c r="AA16" s="138"/>
      <c r="AC16" s="17"/>
      <c r="AD16" s="39">
        <v>5</v>
      </c>
      <c r="AE16" s="297"/>
      <c r="AG16" s="310"/>
      <c r="AI16" s="133"/>
      <c r="AJ16" s="316"/>
      <c r="AK16" s="282">
        <v>1</v>
      </c>
      <c r="AL16" s="217" t="str">
        <f>IFERROR(VLOOKUP($AJ$14&amp;AK16,[1]抽選結果!$B:$D,3,FALSE),"")</f>
        <v>高根沢西フットボールクラブ</v>
      </c>
      <c r="AN16" s="315"/>
    </row>
    <row r="17" spans="1:40" ht="20.100000000000001" customHeight="1" x14ac:dyDescent="0.2">
      <c r="A17" s="219"/>
      <c r="B17" s="132"/>
      <c r="D17" s="275"/>
      <c r="F17" s="134"/>
      <c r="H17" s="310"/>
      <c r="J17" s="279"/>
      <c r="K17" s="4"/>
      <c r="L17" s="100"/>
      <c r="M17" s="40"/>
      <c r="N17" s="136"/>
      <c r="Q17" s="134"/>
      <c r="X17" s="133"/>
      <c r="AA17" s="138"/>
      <c r="AC17" s="19"/>
      <c r="AD17" s="17"/>
      <c r="AE17" s="36"/>
      <c r="AG17" s="310"/>
      <c r="AI17" s="133"/>
      <c r="AK17" s="275"/>
      <c r="AN17" s="28"/>
    </row>
    <row r="18" spans="1:40" ht="20.100000000000001" customHeight="1" x14ac:dyDescent="0.2">
      <c r="A18" s="220"/>
      <c r="B18" s="132"/>
      <c r="D18" s="275"/>
      <c r="F18" s="134"/>
      <c r="H18" s="310"/>
      <c r="J18" s="279"/>
      <c r="K18" s="4"/>
      <c r="L18" s="99"/>
      <c r="M18" s="40"/>
      <c r="N18" s="136"/>
      <c r="Q18" s="134"/>
      <c r="X18" s="133"/>
      <c r="AA18" s="138"/>
      <c r="AD18" s="17"/>
      <c r="AE18" s="37"/>
      <c r="AG18" s="310"/>
      <c r="AI18" s="133"/>
      <c r="AK18" s="275"/>
    </row>
    <row r="19" spans="1:40" ht="20.100000000000001" customHeight="1" x14ac:dyDescent="0.2">
      <c r="A19" s="315" t="str">
        <f>IFERROR(VLOOKUP(E19&amp;D23,[1]抽選結果!$B:$F,5,FALSE),"")</f>
        <v>鬼怒自然公園サッカー場BA</v>
      </c>
      <c r="B19" s="132"/>
      <c r="C19" s="217" t="str">
        <f>IFERROR(VLOOKUP($E$19&amp;D19,[1]抽選結果!$B:$D,3,FALSE),"")</f>
        <v>上松山クラブ</v>
      </c>
      <c r="D19" s="282">
        <v>1</v>
      </c>
      <c r="E19" s="316" t="s">
        <v>746</v>
      </c>
      <c r="F19" s="134"/>
      <c r="H19" s="310"/>
      <c r="J19" s="296" t="str">
        <f>C27</f>
        <v>御厨フットボールクラブ</v>
      </c>
      <c r="K19" s="38">
        <v>3</v>
      </c>
      <c r="N19" s="136"/>
      <c r="Q19" s="134"/>
      <c r="X19" s="133"/>
      <c r="AA19" s="138"/>
      <c r="AD19" s="19"/>
      <c r="AE19" s="296" t="str">
        <f>AL29</f>
        <v>壬生ＦＣユナイテッド</v>
      </c>
      <c r="AG19" s="310"/>
      <c r="AI19" s="133"/>
      <c r="AJ19" s="316" t="s">
        <v>747</v>
      </c>
      <c r="AK19" s="282">
        <v>6</v>
      </c>
      <c r="AL19" s="217" t="str">
        <f>IFERROR(VLOOKUP($AJ$22&amp;AK19,[1]抽選結果!$B:$D,3,FALSE),"")</f>
        <v>大山フットボールクラブアミーゴ</v>
      </c>
      <c r="AN19" s="315" t="str">
        <f>IFERROR(VLOOKUP(AJ22&amp;AK20,[1]抽選結果!$B:$F,5,FALSE),"")</f>
        <v>石井緑地サッカー場No5</v>
      </c>
    </row>
    <row r="20" spans="1:40" ht="20.100000000000001" customHeight="1" x14ac:dyDescent="0.2">
      <c r="A20" s="315"/>
      <c r="B20" s="132"/>
      <c r="C20" s="217" t="str">
        <f>IFERROR(VLOOKUP($E$19&amp;D20,[1]抽選結果!$B:$D,3,FALSE),"")</f>
        <v>ＪＦＣファイターズ</v>
      </c>
      <c r="D20" s="282">
        <v>2</v>
      </c>
      <c r="E20" s="316"/>
      <c r="F20" s="134"/>
      <c r="H20" s="310"/>
      <c r="J20" s="297"/>
      <c r="K20" s="5"/>
      <c r="N20" s="136"/>
      <c r="Q20" s="134"/>
      <c r="X20" s="133"/>
      <c r="AA20" s="138"/>
      <c r="AD20">
        <v>4</v>
      </c>
      <c r="AE20" s="297"/>
      <c r="AG20" s="310"/>
      <c r="AI20" s="133"/>
      <c r="AJ20" s="316"/>
      <c r="AK20" s="282">
        <v>5</v>
      </c>
      <c r="AL20" s="271" t="str">
        <f>IFERROR(VLOOKUP($AJ$22&amp;AK20,[1]抽選結果!$B:$D,3,FALSE),"")</f>
        <v>ＦＣスポルト宇都宮</v>
      </c>
      <c r="AN20" s="315"/>
    </row>
    <row r="21" spans="1:40" ht="20.100000000000001" customHeight="1" x14ac:dyDescent="0.2">
      <c r="A21" s="315"/>
      <c r="B21" s="132"/>
      <c r="C21" s="271" t="str">
        <f>IFERROR(VLOOKUP($E$19&amp;D21,[1]抽選結果!$B:$D,3,FALSE),"")</f>
        <v>ＦＣ黒羽</v>
      </c>
      <c r="D21" s="282">
        <v>3</v>
      </c>
      <c r="E21" s="316"/>
      <c r="F21" s="134"/>
      <c r="H21" s="310"/>
      <c r="J21" s="279"/>
      <c r="L21" s="298" t="s">
        <v>748</v>
      </c>
      <c r="M21" s="298"/>
      <c r="N21" s="136"/>
      <c r="Q21" s="134"/>
      <c r="X21" s="133"/>
      <c r="AA21" s="145"/>
      <c r="AB21" s="298" t="s">
        <v>749</v>
      </c>
      <c r="AC21" s="298"/>
      <c r="AE21" s="36"/>
      <c r="AG21" s="310"/>
      <c r="AI21" s="133"/>
      <c r="AJ21" s="316"/>
      <c r="AK21" s="282">
        <v>4</v>
      </c>
      <c r="AL21" s="217" t="str">
        <f>IFERROR(VLOOKUP($AJ$22&amp;AK21,[1]抽選結果!$B:$D,3,FALSE),"")</f>
        <v>おおぞらＳＣスカイ</v>
      </c>
      <c r="AN21" s="315"/>
    </row>
    <row r="22" spans="1:40" ht="20.100000000000001" customHeight="1" x14ac:dyDescent="0.2">
      <c r="A22" s="315"/>
      <c r="B22" s="132"/>
      <c r="C22" s="217" t="str">
        <f>IFERROR(VLOOKUP($E$19&amp;D22,[1]抽選結果!$B:$D,3,FALSE),"")</f>
        <v>茂木ＦＣ</v>
      </c>
      <c r="D22" s="282">
        <v>4</v>
      </c>
      <c r="E22" s="316" t="s">
        <v>750</v>
      </c>
      <c r="F22" s="134"/>
      <c r="H22" s="310"/>
      <c r="J22" s="279"/>
      <c r="L22" s="298"/>
      <c r="M22" s="298"/>
      <c r="N22" s="136"/>
      <c r="O22" s="39"/>
      <c r="P22" s="6"/>
      <c r="Q22" s="134"/>
      <c r="X22" s="133"/>
      <c r="Y22" s="39"/>
      <c r="Z22" s="6"/>
      <c r="AA22" s="145"/>
      <c r="AB22" s="298"/>
      <c r="AC22" s="298"/>
      <c r="AE22" s="37"/>
      <c r="AG22" s="310"/>
      <c r="AI22" s="133"/>
      <c r="AJ22" s="316" t="s">
        <v>751</v>
      </c>
      <c r="AK22" s="282">
        <v>3</v>
      </c>
      <c r="AL22" s="217" t="str">
        <f>IFERROR(VLOOKUP($AJ$22&amp;AK22,[1]抽選結果!$B:$D,3,FALSE),"")</f>
        <v>カテット白沢ペンギンズ</v>
      </c>
      <c r="AN22" s="315"/>
    </row>
    <row r="23" spans="1:40" ht="20.100000000000001" customHeight="1" x14ac:dyDescent="0.2">
      <c r="A23" s="315"/>
      <c r="B23" s="132"/>
      <c r="C23" s="217" t="str">
        <f>IFERROR(VLOOKUP($E$19&amp;D23,[1]抽選結果!$B:$D,3,FALSE),"")</f>
        <v>ＦＣ中村</v>
      </c>
      <c r="D23" s="282">
        <v>5</v>
      </c>
      <c r="E23" s="316"/>
      <c r="F23" s="134"/>
      <c r="H23" s="310"/>
      <c r="J23" s="296" t="str">
        <f>C37</f>
        <v>ＦＣ　ＳＨＵＪＡＫＵ</v>
      </c>
      <c r="K23" s="45">
        <v>4</v>
      </c>
      <c r="N23" s="136"/>
      <c r="O23" s="17"/>
      <c r="P23" s="4"/>
      <c r="Q23" s="134"/>
      <c r="X23" s="133"/>
      <c r="Y23" s="17"/>
      <c r="Z23" s="4"/>
      <c r="AA23" s="138"/>
      <c r="AE23" s="296" t="str">
        <f>AL37</f>
        <v>ＦＣ　ＶＡＬＯＮ</v>
      </c>
      <c r="AG23" s="310"/>
      <c r="AI23" s="133"/>
      <c r="AJ23" s="316"/>
      <c r="AK23" s="282">
        <v>2</v>
      </c>
      <c r="AL23" s="271" t="str">
        <f>IFERROR(VLOOKUP($AJ$22&amp;AK23,[1]抽選結果!$B:$D,3,FALSE),"")</f>
        <v>上河内ジュニアサッカークラブ</v>
      </c>
      <c r="AN23" s="315"/>
    </row>
    <row r="24" spans="1:40" ht="20.100000000000001" customHeight="1" x14ac:dyDescent="0.2">
      <c r="A24" s="315"/>
      <c r="B24" s="132"/>
      <c r="C24" s="271" t="str">
        <f>IFERROR(VLOOKUP($E$19&amp;D24,[1]抽選結果!$B:$D,3,FALSE),"")</f>
        <v>ＦＣ　Ａｖａｎｃｅ　ＢＬＡＮＣＯ</v>
      </c>
      <c r="D24" s="282">
        <v>6</v>
      </c>
      <c r="E24" s="316"/>
      <c r="F24" s="134"/>
      <c r="H24" s="310"/>
      <c r="J24" s="297"/>
      <c r="K24" s="6"/>
      <c r="N24" s="136"/>
      <c r="O24" s="17"/>
      <c r="P24" s="4"/>
      <c r="Q24" s="134"/>
      <c r="X24" s="146"/>
      <c r="Y24" s="17"/>
      <c r="Z24" s="4"/>
      <c r="AA24" s="138"/>
      <c r="AD24" s="39">
        <v>3</v>
      </c>
      <c r="AE24" s="297"/>
      <c r="AG24" s="310"/>
      <c r="AI24" s="133"/>
      <c r="AJ24" s="316"/>
      <c r="AK24" s="282">
        <v>1</v>
      </c>
      <c r="AL24" s="217" t="str">
        <f>IFERROR(VLOOKUP($AJ$22&amp;AK24,[1]抽選結果!$B:$D,3,FALSE),"")</f>
        <v>葛生ＦＣ</v>
      </c>
      <c r="AN24" s="315"/>
    </row>
    <row r="25" spans="1:40" ht="20.100000000000001" customHeight="1" x14ac:dyDescent="0.2">
      <c r="A25" s="219"/>
      <c r="B25" s="132"/>
      <c r="D25" s="275"/>
      <c r="F25" s="134"/>
      <c r="H25" s="310"/>
      <c r="J25" s="279"/>
      <c r="K25" s="4"/>
      <c r="L25" s="63"/>
      <c r="M25" s="63"/>
      <c r="N25" s="136"/>
      <c r="O25" s="43"/>
      <c r="P25" s="4"/>
      <c r="Q25" s="134"/>
      <c r="X25" s="146"/>
      <c r="Y25" s="17"/>
      <c r="Z25" s="4"/>
      <c r="AA25" s="138"/>
      <c r="AD25" s="17"/>
      <c r="AE25" s="36"/>
      <c r="AG25" s="310"/>
      <c r="AI25" s="133"/>
      <c r="AK25" s="275"/>
      <c r="AN25" s="28"/>
    </row>
    <row r="26" spans="1:40" ht="20.100000000000001" customHeight="1" x14ac:dyDescent="0.2">
      <c r="A26" s="219"/>
      <c r="B26" s="132"/>
      <c r="D26" s="275"/>
      <c r="F26" s="134"/>
      <c r="H26" s="310"/>
      <c r="J26" s="279"/>
      <c r="K26" s="4"/>
      <c r="L26" s="101"/>
      <c r="M26" s="63"/>
      <c r="N26" s="136"/>
      <c r="O26" s="40"/>
      <c r="P26" s="4"/>
      <c r="Q26" s="134"/>
      <c r="X26" s="146"/>
      <c r="Y26" s="17"/>
      <c r="AA26" s="138"/>
      <c r="AC26" s="39"/>
      <c r="AD26" s="17"/>
      <c r="AE26" s="37"/>
      <c r="AG26" s="310"/>
      <c r="AI26" s="133"/>
      <c r="AK26" s="275"/>
      <c r="AN26" s="28"/>
    </row>
    <row r="27" spans="1:40" ht="20.100000000000001" customHeight="1" x14ac:dyDescent="0.2">
      <c r="A27" s="315" t="str">
        <f>IFERROR(VLOOKUP(E27&amp;D31,[1]抽選結果!$B:$F,5,FALSE),"")</f>
        <v>鬼怒自然公園サッカー場AB</v>
      </c>
      <c r="B27" s="132"/>
      <c r="C27" s="271" t="str">
        <f>IFERROR(VLOOKUP($E$27&amp;D27,[1]抽選結果!$B:$D,3,FALSE),"")</f>
        <v>御厨フットボールクラブ</v>
      </c>
      <c r="D27" s="282">
        <v>1</v>
      </c>
      <c r="E27" s="316" t="s">
        <v>752</v>
      </c>
      <c r="F27" s="134"/>
      <c r="H27" s="310"/>
      <c r="J27" s="296" t="str">
        <f>C45</f>
        <v>Ｊ－ＳＰＯＲＴＳＦＯＯＴＢＡＬＬＣＬＵＢ</v>
      </c>
      <c r="K27" s="38">
        <v>5</v>
      </c>
      <c r="L27" s="4"/>
      <c r="N27" s="136"/>
      <c r="P27" s="4"/>
      <c r="Q27" s="134"/>
      <c r="X27" s="146"/>
      <c r="Y27" s="17"/>
      <c r="AA27" s="138"/>
      <c r="AC27" s="17"/>
      <c r="AD27" s="19"/>
      <c r="AE27" s="296" t="str">
        <f>AL43</f>
        <v>カテット白沢ボンバーズ</v>
      </c>
      <c r="AG27" s="310"/>
      <c r="AI27" s="133"/>
      <c r="AJ27" s="318" t="s">
        <v>753</v>
      </c>
      <c r="AK27" s="282">
        <v>6</v>
      </c>
      <c r="AL27" s="217" t="str">
        <f>IFERROR(VLOOKUP($AJ$30&amp;AK27,[1]抽選結果!$B:$D,3,FALSE),"")</f>
        <v>ＡＣ　ＥＳＰＡＣＩＯ</v>
      </c>
      <c r="AN27" s="315" t="str">
        <f>IFERROR(VLOOKUP(AJ30&amp;AK28,[1]抽選結果!$B:$F,5,FALSE),"")</f>
        <v>鹿沼運動公園A</v>
      </c>
    </row>
    <row r="28" spans="1:40" ht="20.100000000000001" customHeight="1" x14ac:dyDescent="0.2">
      <c r="A28" s="315"/>
      <c r="B28" s="132"/>
      <c r="C28" s="217" t="str">
        <f>IFERROR(VLOOKUP($E$27&amp;D28,[1]抽選結果!$B:$D,3,FALSE),"")</f>
        <v>クレアＦＣアルドーレ</v>
      </c>
      <c r="D28" s="282">
        <v>2</v>
      </c>
      <c r="E28" s="316"/>
      <c r="F28" s="134"/>
      <c r="H28" s="310"/>
      <c r="J28" s="297"/>
      <c r="K28" s="5"/>
      <c r="L28" s="4"/>
      <c r="N28" s="136"/>
      <c r="P28" s="4"/>
      <c r="Q28" s="134"/>
      <c r="X28" s="146"/>
      <c r="Y28" s="17"/>
      <c r="AA28" s="138"/>
      <c r="AC28" s="17"/>
      <c r="AD28">
        <v>2</v>
      </c>
      <c r="AE28" s="297"/>
      <c r="AG28" s="310"/>
      <c r="AI28" s="133"/>
      <c r="AJ28" s="319"/>
      <c r="AK28" s="282">
        <v>5</v>
      </c>
      <c r="AL28" s="217" t="str">
        <f>IFERROR(VLOOKUP($AJ$30&amp;AK28,[1]抽選結果!$B:$D,3,FALSE),"")</f>
        <v>鹿沼西ＦＣ</v>
      </c>
      <c r="AN28" s="315"/>
    </row>
    <row r="29" spans="1:40" ht="20.100000000000001" customHeight="1" x14ac:dyDescent="0.2">
      <c r="A29" s="315"/>
      <c r="B29" s="132"/>
      <c r="C29" s="217" t="str">
        <f>IFERROR(VLOOKUP($E$27&amp;D29,[1]抽選結果!$B:$D,3,FALSE),"")</f>
        <v>エスペランサＭＯＫＡ</v>
      </c>
      <c r="D29" s="282">
        <v>3</v>
      </c>
      <c r="E29" s="316"/>
      <c r="F29" s="134"/>
      <c r="H29" s="310"/>
      <c r="J29" s="279"/>
      <c r="L29" s="4"/>
      <c r="M29" s="2"/>
      <c r="N29" s="137"/>
      <c r="P29" s="4"/>
      <c r="Q29" s="134"/>
      <c r="X29" s="146"/>
      <c r="Y29" s="17"/>
      <c r="AA29" s="147"/>
      <c r="AB29" s="2"/>
      <c r="AC29" s="98"/>
      <c r="AE29" s="36"/>
      <c r="AG29" s="310"/>
      <c r="AI29" s="133"/>
      <c r="AJ29" s="320"/>
      <c r="AK29" s="282">
        <v>4</v>
      </c>
      <c r="AL29" s="271" t="str">
        <f>IFERROR(VLOOKUP($AJ$30&amp;AK29,[1]抽選結果!$B:$D,3,FALSE),"")</f>
        <v>壬生ＦＣユナイテッド</v>
      </c>
      <c r="AN29" s="315"/>
    </row>
    <row r="30" spans="1:40" ht="20.100000000000001" customHeight="1" x14ac:dyDescent="0.2">
      <c r="A30" s="315"/>
      <c r="B30" s="132"/>
      <c r="C30" s="217" t="str">
        <f>IFERROR(VLOOKUP($E$27&amp;D30,[1]抽選結果!$B:$D,3,FALSE),"")</f>
        <v>上三川サッカークラブ</v>
      </c>
      <c r="D30" s="282">
        <v>4</v>
      </c>
      <c r="E30" s="316" t="s">
        <v>754</v>
      </c>
      <c r="F30" s="134"/>
      <c r="H30" s="310"/>
      <c r="J30" s="279"/>
      <c r="L30" s="4"/>
      <c r="N30" s="133"/>
      <c r="P30" s="4"/>
      <c r="Q30" s="134"/>
      <c r="X30" s="148"/>
      <c r="AA30" s="149"/>
      <c r="AC30" s="98"/>
      <c r="AE30" s="37"/>
      <c r="AG30" s="310"/>
      <c r="AI30" s="133"/>
      <c r="AJ30" s="318" t="s">
        <v>755</v>
      </c>
      <c r="AK30" s="282">
        <v>3</v>
      </c>
      <c r="AL30" s="217" t="str">
        <f>IFERROR(VLOOKUP($AJ$30&amp;AK30,[1]抽選結果!$B:$D,3,FALSE),"")</f>
        <v>ＦＣアリーバ　ヴィクトリー</v>
      </c>
      <c r="AN30" s="315"/>
    </row>
    <row r="31" spans="1:40" ht="20.100000000000001" customHeight="1" x14ac:dyDescent="0.2">
      <c r="A31" s="315"/>
      <c r="B31" s="132"/>
      <c r="C31" s="217" t="str">
        <f>IFERROR(VLOOKUP($E$27&amp;D31,[1]抽選結果!$B:$D,3,FALSE),"")</f>
        <v>ＨＦＣ．ＺＥＲＯ</v>
      </c>
      <c r="D31" s="282">
        <v>5</v>
      </c>
      <c r="E31" s="316"/>
      <c r="F31" s="134"/>
      <c r="H31" s="310"/>
      <c r="J31" s="296" t="str">
        <f>C52</f>
        <v>大田原城山サッカークラブ</v>
      </c>
      <c r="K31" s="45">
        <v>6</v>
      </c>
      <c r="L31" s="4"/>
      <c r="N31" s="133"/>
      <c r="P31" s="4"/>
      <c r="Q31" s="134"/>
      <c r="X31" s="148"/>
      <c r="AA31" s="134"/>
      <c r="AC31" s="17"/>
      <c r="AE31" s="296" t="str">
        <f>AL53</f>
        <v>ＦＣ　ＳＦｉＤＡ</v>
      </c>
      <c r="AG31" s="310"/>
      <c r="AI31" s="133"/>
      <c r="AJ31" s="319"/>
      <c r="AK31" s="282">
        <v>2</v>
      </c>
      <c r="AL31" s="271" t="str">
        <f>IFERROR(VLOOKUP($AJ$30&amp;AK31,[1]抽選結果!$B:$D,3,FALSE),"")</f>
        <v>祖母井クラブ</v>
      </c>
      <c r="AN31" s="315"/>
    </row>
    <row r="32" spans="1:40" ht="20.100000000000001" customHeight="1" x14ac:dyDescent="0.2">
      <c r="A32" s="315"/>
      <c r="B32" s="132"/>
      <c r="C32" s="271" t="str">
        <f>IFERROR(VLOOKUP($E$27&amp;D32,[1]抽選結果!$B:$D,3,FALSE),"")</f>
        <v>合戦場フットボールクラブ</v>
      </c>
      <c r="D32" s="282">
        <v>6</v>
      </c>
      <c r="E32" s="316"/>
      <c r="F32" s="134"/>
      <c r="H32" s="310"/>
      <c r="J32" s="297"/>
      <c r="K32" s="6"/>
      <c r="L32" s="4"/>
      <c r="N32" s="133"/>
      <c r="P32" s="4"/>
      <c r="Q32" s="134"/>
      <c r="X32" s="148"/>
      <c r="AA32" s="134"/>
      <c r="AC32" s="5"/>
      <c r="AD32" s="5">
        <v>1</v>
      </c>
      <c r="AE32" s="297"/>
      <c r="AG32" s="311"/>
      <c r="AI32" s="133"/>
      <c r="AJ32" s="320"/>
      <c r="AK32" s="282">
        <v>1</v>
      </c>
      <c r="AL32" s="217" t="str">
        <f>IFERROR(VLOOKUP($AJ$30&amp;AK32,[1]抽選結果!$B:$D,3,FALSE),"")</f>
        <v>清原サッカースポーツ少年団</v>
      </c>
      <c r="AN32" s="315"/>
    </row>
    <row r="33" spans="1:40" ht="20.100000000000001" customHeight="1" x14ac:dyDescent="0.2">
      <c r="A33" s="219"/>
      <c r="B33" s="132"/>
      <c r="D33" s="275"/>
      <c r="F33" s="134"/>
      <c r="H33" s="310"/>
      <c r="J33" s="277"/>
      <c r="K33" s="4"/>
      <c r="L33" s="100"/>
      <c r="M33" s="40"/>
      <c r="N33" s="133"/>
      <c r="P33" s="4"/>
      <c r="Q33" s="134"/>
      <c r="X33" s="148"/>
      <c r="AA33" s="134"/>
      <c r="AE33" s="36"/>
      <c r="AG33" s="96"/>
      <c r="AI33" s="133"/>
      <c r="AK33" s="275"/>
      <c r="AN33" s="28"/>
    </row>
    <row r="34" spans="1:40" ht="20.100000000000001" customHeight="1" x14ac:dyDescent="0.2">
      <c r="A34" s="219"/>
      <c r="B34" s="132"/>
      <c r="D34" s="275"/>
      <c r="F34" s="134"/>
      <c r="H34" s="310"/>
      <c r="J34" s="277"/>
      <c r="K34" s="4"/>
      <c r="L34" s="99"/>
      <c r="M34" s="40"/>
      <c r="N34" s="133"/>
      <c r="P34" s="4"/>
      <c r="Q34" s="134"/>
      <c r="W34" s="39"/>
      <c r="X34" s="151"/>
      <c r="AA34" s="134"/>
      <c r="AE34" s="279"/>
      <c r="AG34" s="96"/>
      <c r="AI34" s="133"/>
      <c r="AK34" s="275"/>
      <c r="AN34" s="28"/>
    </row>
    <row r="35" spans="1:40" ht="20.100000000000001" customHeight="1" x14ac:dyDescent="0.2">
      <c r="A35" s="315" t="str">
        <f>IFERROR(VLOOKUP(E35&amp;D39,[1]抽選結果!$B:$F,5,FALSE),"")</f>
        <v>別処山公園サッカー場B</v>
      </c>
      <c r="B35" s="132"/>
      <c r="C35" s="217" t="str">
        <f>IFERROR(VLOOKUP($E$35&amp;D35,[1]抽選結果!$B:$D,3,FALSE),"")</f>
        <v>Ｆ．Ｃ．栃木ジュニア</v>
      </c>
      <c r="D35" s="282">
        <v>1</v>
      </c>
      <c r="E35" s="316" t="s">
        <v>756</v>
      </c>
      <c r="F35" s="134"/>
      <c r="H35" s="310"/>
      <c r="J35" s="296" t="str">
        <f>C59</f>
        <v>真岡西サッカークラブブリッツ</v>
      </c>
      <c r="K35" s="38">
        <v>7</v>
      </c>
      <c r="N35" s="133"/>
      <c r="P35" s="4"/>
      <c r="Q35" s="134"/>
      <c r="W35" s="17"/>
      <c r="X35" s="148"/>
      <c r="AA35" s="134"/>
      <c r="AD35" s="2"/>
      <c r="AE35" s="296" t="str">
        <f>AL60</f>
        <v>ＦＣバジェルボ那須烏山</v>
      </c>
      <c r="AG35" s="309" t="s">
        <v>757</v>
      </c>
      <c r="AI35" s="133"/>
      <c r="AJ35" s="318" t="s">
        <v>758</v>
      </c>
      <c r="AK35" s="282">
        <v>6</v>
      </c>
      <c r="AL35" s="217" t="str">
        <f>IFERROR(VLOOKUP($AJ$38&amp;AK35,[1]抽選結果!$B:$D,3,FALSE),"")</f>
        <v>西那須野西ＳＣ</v>
      </c>
      <c r="AN35" s="315" t="str">
        <f>IFERROR(VLOOKUP(AJ38&amp;AK36,[1]抽選結果!$B:$F,5,FALSE),"")</f>
        <v>鹿沼運動公園B</v>
      </c>
    </row>
    <row r="36" spans="1:40" ht="20.100000000000001" customHeight="1" x14ac:dyDescent="0.2">
      <c r="A36" s="315"/>
      <c r="B36" s="132"/>
      <c r="C36" s="217" t="str">
        <f>IFERROR(VLOOKUP($E$35&amp;D36,[1]抽選結果!$B:$D,3,FALSE),"")</f>
        <v>ブラッドレスサッカークラブ</v>
      </c>
      <c r="D36" s="282">
        <v>2</v>
      </c>
      <c r="E36" s="316"/>
      <c r="F36" s="134"/>
      <c r="H36" s="311"/>
      <c r="J36" s="297"/>
      <c r="N36" s="133"/>
      <c r="P36" s="4"/>
      <c r="Q36" s="138"/>
      <c r="W36" s="17"/>
      <c r="X36" s="148"/>
      <c r="AA36" s="134"/>
      <c r="AD36" s="39">
        <v>7</v>
      </c>
      <c r="AE36" s="297"/>
      <c r="AG36" s="310"/>
      <c r="AI36" s="133"/>
      <c r="AJ36" s="319"/>
      <c r="AK36" s="282">
        <v>5</v>
      </c>
      <c r="AL36" s="217" t="str">
        <f>IFERROR(VLOOKUP($AJ$38&amp;AK36,[1]抽選結果!$B:$D,3,FALSE),"")</f>
        <v>鹿沼東光ＦＣ</v>
      </c>
      <c r="AN36" s="315"/>
    </row>
    <row r="37" spans="1:40" ht="20.100000000000001" customHeight="1" x14ac:dyDescent="0.2">
      <c r="A37" s="315"/>
      <c r="B37" s="96"/>
      <c r="C37" s="271" t="str">
        <f>IFERROR(VLOOKUP($E$35&amp;D37,[1]抽選結果!$B:$D,3,FALSE),"")</f>
        <v>ＦＣ　ＳＨＵＪＡＫＵ</v>
      </c>
      <c r="D37" s="282">
        <v>3</v>
      </c>
      <c r="E37" s="316"/>
      <c r="F37" s="134"/>
      <c r="H37" s="96"/>
      <c r="J37" s="279"/>
      <c r="N37" s="133"/>
      <c r="P37" s="4"/>
      <c r="Q37" s="138"/>
      <c r="W37" s="17"/>
      <c r="X37" s="148"/>
      <c r="AA37" s="134"/>
      <c r="AC37" s="99"/>
      <c r="AD37" s="17"/>
      <c r="AE37" s="279"/>
      <c r="AG37" s="310"/>
      <c r="AI37" s="133"/>
      <c r="AJ37" s="320"/>
      <c r="AK37" s="282">
        <v>4</v>
      </c>
      <c r="AL37" s="271" t="str">
        <f>IFERROR(VLOOKUP($AJ$38&amp;AK37,[1]抽選結果!$B:$D,3,FALSE),"")</f>
        <v>ＦＣ　ＶＡＬＯＮ</v>
      </c>
      <c r="AN37" s="315"/>
    </row>
    <row r="38" spans="1:40" ht="20.100000000000001" customHeight="1" x14ac:dyDescent="0.2">
      <c r="A38" s="315"/>
      <c r="B38" s="96"/>
      <c r="C38" s="217" t="str">
        <f>IFERROR(VLOOKUP($E$35&amp;D38,[1]抽選結果!$B:$D,3,FALSE),"")</f>
        <v>ヴェルフェ矢板Ｕ－１２・ｖｅｒｔ</v>
      </c>
      <c r="D38" s="282">
        <v>4</v>
      </c>
      <c r="E38" s="316" t="s">
        <v>759</v>
      </c>
      <c r="F38" s="134"/>
      <c r="H38" s="96"/>
      <c r="J38" s="279"/>
      <c r="N38" s="133"/>
      <c r="P38" s="4"/>
      <c r="Q38" s="139"/>
      <c r="R38" s="6"/>
      <c r="T38" s="302"/>
      <c r="U38" s="302"/>
      <c r="W38" s="17"/>
      <c r="X38" s="148"/>
      <c r="AA38" s="134"/>
      <c r="AC38" s="102"/>
      <c r="AD38" s="17"/>
      <c r="AE38" s="37"/>
      <c r="AG38" s="310"/>
      <c r="AI38" s="133"/>
      <c r="AJ38" s="318" t="s">
        <v>760</v>
      </c>
      <c r="AK38" s="282">
        <v>3</v>
      </c>
      <c r="AL38" s="217" t="str">
        <f>IFERROR(VLOOKUP($AJ$38&amp;AK38,[1]抽選結果!$B:$D,3,FALSE),"")</f>
        <v>今市ＦＣプログレス</v>
      </c>
      <c r="AN38" s="315"/>
    </row>
    <row r="39" spans="1:40" ht="20.100000000000001" customHeight="1" x14ac:dyDescent="0.2">
      <c r="A39" s="315"/>
      <c r="B39" s="132"/>
      <c r="C39" s="271" t="str">
        <f>IFERROR(VLOOKUP($E$35&amp;D39,[1]抽選結果!$B:$D,3,FALSE),"")</f>
        <v>ＪＦＣ　Ｗｉｎｇ</v>
      </c>
      <c r="D39" s="282">
        <v>5</v>
      </c>
      <c r="E39" s="316"/>
      <c r="F39" s="134"/>
      <c r="H39" s="309" t="s">
        <v>761</v>
      </c>
      <c r="J39" s="296" t="str">
        <f>C68</f>
        <v>ＦＣ毛野</v>
      </c>
      <c r="K39" s="34">
        <v>1</v>
      </c>
      <c r="N39" s="133"/>
      <c r="P39" s="4"/>
      <c r="Q39" s="138"/>
      <c r="R39" s="4"/>
      <c r="T39" s="302"/>
      <c r="U39" s="302"/>
      <c r="V39" s="4"/>
      <c r="W39" s="17"/>
      <c r="X39" s="148"/>
      <c r="Y39" s="17"/>
      <c r="AA39" s="134"/>
      <c r="AC39" s="17"/>
      <c r="AD39" s="19"/>
      <c r="AE39" s="296" t="str">
        <f>AL67</f>
        <v>ＦＣ真岡２１ファンタジー</v>
      </c>
      <c r="AG39" s="310"/>
      <c r="AI39" s="133"/>
      <c r="AJ39" s="319"/>
      <c r="AK39" s="282">
        <v>2</v>
      </c>
      <c r="AL39" s="217" t="str">
        <f>IFERROR(VLOOKUP($AJ$38&amp;AK39,[1]抽選結果!$B:$D,3,FALSE),"")</f>
        <v>フットボールクラブガナドール大田原Ｕ１２</v>
      </c>
      <c r="AN39" s="315"/>
    </row>
    <row r="40" spans="1:40" ht="20.100000000000001" customHeight="1" x14ac:dyDescent="0.2">
      <c r="A40" s="315"/>
      <c r="B40" s="132"/>
      <c r="C40" s="217" t="str">
        <f>IFERROR(VLOOKUP($E$35&amp;D40,[1]抽選結果!$B:$D,3,FALSE),"")</f>
        <v>今市ジュニオール</v>
      </c>
      <c r="D40" s="282">
        <v>6</v>
      </c>
      <c r="E40" s="316"/>
      <c r="F40" s="134"/>
      <c r="H40" s="310"/>
      <c r="J40" s="297"/>
      <c r="K40" s="5"/>
      <c r="L40" s="6"/>
      <c r="N40" s="133"/>
      <c r="P40" s="4"/>
      <c r="Q40" s="138"/>
      <c r="R40" s="4"/>
      <c r="T40" s="302"/>
      <c r="U40" s="302"/>
      <c r="V40" s="4"/>
      <c r="W40" s="17"/>
      <c r="X40" s="301"/>
      <c r="Y40" s="17"/>
      <c r="AA40" s="134"/>
      <c r="AC40" s="17"/>
      <c r="AD40" s="5">
        <v>6</v>
      </c>
      <c r="AE40" s="297"/>
      <c r="AG40" s="310"/>
      <c r="AI40" s="133"/>
      <c r="AJ40" s="320"/>
      <c r="AK40" s="282">
        <v>1</v>
      </c>
      <c r="AL40" s="271" t="str">
        <f>IFERROR(VLOOKUP($AJ$38&amp;AK40,[1]抽選結果!$B:$D,3,FALSE),"")</f>
        <v>栃木ユナイテッド</v>
      </c>
      <c r="AN40" s="315"/>
    </row>
    <row r="41" spans="1:40" ht="20.100000000000001" customHeight="1" x14ac:dyDescent="0.2">
      <c r="A41" s="219"/>
      <c r="B41" s="132"/>
      <c r="D41" s="275"/>
      <c r="F41" s="134"/>
      <c r="H41" s="310"/>
      <c r="J41" s="279"/>
      <c r="L41" s="46"/>
      <c r="M41" s="43"/>
      <c r="N41" s="140"/>
      <c r="P41" s="4"/>
      <c r="Q41" s="138"/>
      <c r="R41" s="4"/>
      <c r="T41" s="302"/>
      <c r="U41" s="302"/>
      <c r="V41" s="4"/>
      <c r="W41" s="17"/>
      <c r="X41" s="301"/>
      <c r="Y41" s="17"/>
      <c r="AA41" s="134"/>
      <c r="AC41" s="17"/>
      <c r="AE41" s="36"/>
      <c r="AG41" s="310"/>
      <c r="AI41" s="133"/>
      <c r="AK41" s="275"/>
      <c r="AN41" s="28"/>
    </row>
    <row r="42" spans="1:40" ht="20.100000000000001" customHeight="1" x14ac:dyDescent="0.2">
      <c r="A42" s="219"/>
      <c r="B42" s="132"/>
      <c r="D42" s="275"/>
      <c r="F42" s="134"/>
      <c r="H42" s="310"/>
      <c r="J42" s="279"/>
      <c r="L42" s="46"/>
      <c r="M42" s="41"/>
      <c r="N42" s="136"/>
      <c r="O42" s="17"/>
      <c r="P42" s="4"/>
      <c r="Q42" s="138"/>
      <c r="R42" s="4"/>
      <c r="T42" s="302"/>
      <c r="U42" s="302"/>
      <c r="V42" s="4"/>
      <c r="W42" s="17"/>
      <c r="X42" s="136"/>
      <c r="Y42" s="17"/>
      <c r="AA42" s="139"/>
      <c r="AB42" s="5"/>
      <c r="AC42" s="17"/>
      <c r="AE42" s="37"/>
      <c r="AG42" s="310"/>
      <c r="AI42" s="133"/>
      <c r="AK42" s="275"/>
      <c r="AN42" s="28"/>
    </row>
    <row r="43" spans="1:40" ht="20.100000000000001" customHeight="1" x14ac:dyDescent="0.2">
      <c r="A43" s="315" t="str">
        <f>IFERROR(VLOOKUP(E43&amp;D47,[1]抽選結果!$B:$F,5,FALSE),"")</f>
        <v>渡良瀬運動公園サッカー場</v>
      </c>
      <c r="B43" s="132"/>
      <c r="C43" s="217" t="str">
        <f>IFERROR(VLOOKUP($E$43&amp;D43,[1]抽選結果!$B:$D,3,FALSE),"")</f>
        <v>益子ＳＣ</v>
      </c>
      <c r="D43" s="282">
        <v>1</v>
      </c>
      <c r="E43" s="316" t="s">
        <v>762</v>
      </c>
      <c r="F43" s="134"/>
      <c r="H43" s="310"/>
      <c r="J43" s="296" t="str">
        <f>C77</f>
        <v>ヴェルフェ矢板Ｕ－１２・ｂｌａｎｃ</v>
      </c>
      <c r="K43" s="34">
        <v>2</v>
      </c>
      <c r="L43" s="4"/>
      <c r="N43" s="136"/>
      <c r="O43" s="17"/>
      <c r="P43" s="4"/>
      <c r="Q43" s="138"/>
      <c r="R43" s="4"/>
      <c r="T43" s="302"/>
      <c r="U43" s="302"/>
      <c r="V43" s="4"/>
      <c r="W43" s="17"/>
      <c r="X43" s="136"/>
      <c r="AA43" s="138"/>
      <c r="AC43" s="17"/>
      <c r="AD43" s="2"/>
      <c r="AE43" s="296" t="str">
        <f>AL76</f>
        <v>足利サッカークラブジュニア</v>
      </c>
      <c r="AG43" s="310"/>
      <c r="AI43" s="133"/>
      <c r="AJ43" s="318" t="s">
        <v>763</v>
      </c>
      <c r="AK43" s="282">
        <v>6</v>
      </c>
      <c r="AL43" s="271" t="str">
        <f>IFERROR(VLOOKUP($AJ$46&amp;AK43,[1]抽選結果!$B:$D,3,FALSE),"")</f>
        <v>カテット白沢ボンバーズ</v>
      </c>
      <c r="AN43" s="315" t="str">
        <f>IFERROR(VLOOKUP(AJ46&amp;AK44,[1]抽選結果!$B:$F,5,FALSE),"")</f>
        <v>ＳＡＫＵＲＡグリーンフィールドＡ</v>
      </c>
    </row>
    <row r="44" spans="1:40" ht="20.100000000000001" customHeight="1" x14ac:dyDescent="0.2">
      <c r="A44" s="315"/>
      <c r="B44" s="132"/>
      <c r="C44" s="217" t="str">
        <f>IFERROR(VLOOKUP($E$43&amp;D44,[1]抽選結果!$B:$D,3,FALSE),"")</f>
        <v>ＦＣ中村セカンド</v>
      </c>
      <c r="D44" s="282">
        <v>2</v>
      </c>
      <c r="E44" s="316"/>
      <c r="F44" s="134"/>
      <c r="H44" s="310"/>
      <c r="J44" s="297"/>
      <c r="K44" s="6"/>
      <c r="L44" s="4"/>
      <c r="N44" s="136"/>
      <c r="O44" s="17"/>
      <c r="P44" s="4"/>
      <c r="Q44" s="138"/>
      <c r="R44" s="4"/>
      <c r="T44" s="302"/>
      <c r="U44" s="302"/>
      <c r="V44" s="4"/>
      <c r="W44" s="17"/>
      <c r="X44" s="136"/>
      <c r="AA44" s="138"/>
      <c r="AC44" s="17"/>
      <c r="AD44" s="39">
        <v>5</v>
      </c>
      <c r="AE44" s="297"/>
      <c r="AG44" s="310"/>
      <c r="AI44" s="133"/>
      <c r="AJ44" s="319"/>
      <c r="AK44" s="282">
        <v>5</v>
      </c>
      <c r="AL44" s="217" t="str">
        <f>IFERROR(VLOOKUP($AJ$46&amp;AK44,[1]抽選結果!$B:$D,3,FALSE),"")</f>
        <v>喜連川ＳＣＪｒ</v>
      </c>
      <c r="AN44" s="315"/>
    </row>
    <row r="45" spans="1:40" ht="20.100000000000001" customHeight="1" x14ac:dyDescent="0.2">
      <c r="A45" s="315"/>
      <c r="B45" s="132"/>
      <c r="C45" s="271" t="str">
        <f>IFERROR(VLOOKUP($E$43&amp;D45,[1]抽選結果!$B:$D,3,FALSE),"")</f>
        <v>Ｊ－ＳＰＯＲＴＳＦＯＯＴＢＡＬＬＣＬＵＢ</v>
      </c>
      <c r="D45" s="282">
        <v>3</v>
      </c>
      <c r="E45" s="316"/>
      <c r="F45" s="134"/>
      <c r="H45" s="310"/>
      <c r="J45" s="279"/>
      <c r="K45" s="4"/>
      <c r="L45" s="3"/>
      <c r="N45" s="136"/>
      <c r="O45" s="17"/>
      <c r="P45" s="4"/>
      <c r="Q45" s="134"/>
      <c r="R45" s="4"/>
      <c r="T45" s="302"/>
      <c r="U45" s="302"/>
      <c r="V45" s="4"/>
      <c r="W45" s="17"/>
      <c r="X45" s="136"/>
      <c r="AA45" s="145"/>
      <c r="AB45" s="63"/>
      <c r="AC45" s="103"/>
      <c r="AD45" s="17"/>
      <c r="AE45" s="36"/>
      <c r="AG45" s="310"/>
      <c r="AI45" s="133"/>
      <c r="AJ45" s="320"/>
      <c r="AK45" s="282">
        <v>4</v>
      </c>
      <c r="AL45" s="217" t="str">
        <f>IFERROR(VLOOKUP($AJ$46&amp;AK45,[1]抽選結果!$B:$D,3,FALSE),"")</f>
        <v>ＦＣプリメーロ</v>
      </c>
      <c r="AN45" s="315"/>
    </row>
    <row r="46" spans="1:40" ht="20.100000000000001" customHeight="1" x14ac:dyDescent="0.2">
      <c r="A46" s="315"/>
      <c r="B46" s="132"/>
      <c r="C46" s="271" t="str">
        <f>IFERROR(VLOOKUP($E$43&amp;D46,[1]抽選結果!$B:$D,3,FALSE),"")</f>
        <v>ＳＵＧＡＯサッカークラブＵ１２</v>
      </c>
      <c r="D46" s="282">
        <v>4</v>
      </c>
      <c r="E46" s="316" t="s">
        <v>764</v>
      </c>
      <c r="F46" s="134"/>
      <c r="H46" s="310"/>
      <c r="J46" s="279"/>
      <c r="K46" s="4"/>
      <c r="N46" s="136"/>
      <c r="O46" s="17"/>
      <c r="P46" s="4"/>
      <c r="Q46" s="134"/>
      <c r="R46" s="4"/>
      <c r="T46" s="302"/>
      <c r="U46" s="302"/>
      <c r="V46" s="4"/>
      <c r="W46" s="17"/>
      <c r="X46" s="136"/>
      <c r="AA46" s="145"/>
      <c r="AB46" s="63"/>
      <c r="AC46" s="63"/>
      <c r="AD46" s="17"/>
      <c r="AE46" s="37"/>
      <c r="AG46" s="310"/>
      <c r="AI46" s="133"/>
      <c r="AJ46" s="318" t="s">
        <v>765</v>
      </c>
      <c r="AK46" s="282">
        <v>3</v>
      </c>
      <c r="AL46" s="217" t="str">
        <f>IFERROR(VLOOKUP($AJ$46&amp;AK46,[1]抽選結果!$B:$D,3,FALSE),"")</f>
        <v>熟田フットボールクラブ</v>
      </c>
      <c r="AN46" s="315"/>
    </row>
    <row r="47" spans="1:40" ht="20.100000000000001" customHeight="1" x14ac:dyDescent="0.2">
      <c r="A47" s="315"/>
      <c r="B47" s="132"/>
      <c r="C47" s="217" t="str">
        <f>IFERROR(VLOOKUP($E$43&amp;D47,[1]抽選結果!$B:$D,3,FALSE),"")</f>
        <v>Ｐｅｇａｓｕｓ藤岡２００７</v>
      </c>
      <c r="D47" s="282">
        <v>5</v>
      </c>
      <c r="E47" s="316"/>
      <c r="F47" s="134"/>
      <c r="H47" s="310"/>
      <c r="J47" s="296" t="str">
        <f>C85</f>
        <v>三重・山前ＦＣ</v>
      </c>
      <c r="K47" s="38">
        <v>3</v>
      </c>
      <c r="N47" s="136"/>
      <c r="O47" s="17"/>
      <c r="P47" s="4"/>
      <c r="Q47" s="134"/>
      <c r="R47" s="4"/>
      <c r="T47" s="302"/>
      <c r="U47" s="302"/>
      <c r="V47" s="4"/>
      <c r="W47" s="17"/>
      <c r="X47" s="136"/>
      <c r="AA47" s="138"/>
      <c r="AD47" s="19"/>
      <c r="AE47" s="296" t="str">
        <f>AL84</f>
        <v>石橋ＦＣ</v>
      </c>
      <c r="AG47" s="310"/>
      <c r="AI47" s="133"/>
      <c r="AJ47" s="319"/>
      <c r="AK47" s="282">
        <v>2</v>
      </c>
      <c r="AL47" s="271" t="str">
        <f>IFERROR(VLOOKUP($AJ$46&amp;AK47,[1]抽選結果!$B:$D,3,FALSE),"")</f>
        <v>大谷東フットボールクラブ</v>
      </c>
      <c r="AN47" s="315"/>
    </row>
    <row r="48" spans="1:40" ht="20.100000000000001" customHeight="1" x14ac:dyDescent="0.2">
      <c r="A48" s="315"/>
      <c r="B48" s="132"/>
      <c r="C48" s="217" t="str">
        <f>IFERROR(VLOOKUP($E$43&amp;D48,[1]抽選結果!$B:$D,3,FALSE),"")</f>
        <v>ＦＣ　ＳＴＧＨ　セカンド</v>
      </c>
      <c r="D48" s="282">
        <v>6</v>
      </c>
      <c r="E48" s="316"/>
      <c r="F48" s="134"/>
      <c r="H48" s="310"/>
      <c r="J48" s="297"/>
      <c r="N48" s="136"/>
      <c r="O48" s="17"/>
      <c r="P48" s="4"/>
      <c r="Q48" s="134"/>
      <c r="R48" s="4"/>
      <c r="T48" s="302"/>
      <c r="U48" s="302"/>
      <c r="V48" s="4"/>
      <c r="W48" s="17"/>
      <c r="X48" s="136"/>
      <c r="AA48" s="138"/>
      <c r="AD48" s="5">
        <v>4</v>
      </c>
      <c r="AE48" s="297"/>
      <c r="AG48" s="310"/>
      <c r="AI48" s="133"/>
      <c r="AJ48" s="320"/>
      <c r="AK48" s="282">
        <v>1</v>
      </c>
      <c r="AL48" s="217" t="str">
        <f>IFERROR(VLOOKUP($AJ$46&amp;AK48,[1]抽選結果!$B:$D,3,FALSE),"")</f>
        <v>ＦＣ　Ａｖａｎｃｅ　ＡＺＵＬ</v>
      </c>
      <c r="AN48" s="315"/>
    </row>
    <row r="49" spans="1:40" ht="20.100000000000001" customHeight="1" x14ac:dyDescent="0.2">
      <c r="A49" s="219"/>
      <c r="B49" s="132"/>
      <c r="D49" s="275"/>
      <c r="F49" s="134"/>
      <c r="H49" s="310"/>
      <c r="J49" s="279"/>
      <c r="L49" s="298" t="s">
        <v>766</v>
      </c>
      <c r="M49" s="298"/>
      <c r="N49" s="141"/>
      <c r="O49" s="42"/>
      <c r="P49" s="3"/>
      <c r="Q49" s="134"/>
      <c r="R49" s="4"/>
      <c r="T49" s="302"/>
      <c r="U49" s="302"/>
      <c r="V49" s="4"/>
      <c r="W49" s="17"/>
      <c r="X49" s="136"/>
      <c r="AA49" s="138"/>
      <c r="AB49" s="300" t="s">
        <v>767</v>
      </c>
      <c r="AC49" s="298"/>
      <c r="AE49" s="36"/>
      <c r="AG49" s="310"/>
      <c r="AI49" s="133"/>
      <c r="AK49" s="275"/>
      <c r="AN49" s="28"/>
    </row>
    <row r="50" spans="1:40" ht="20.100000000000001" customHeight="1" x14ac:dyDescent="0.2">
      <c r="A50" s="219"/>
      <c r="B50" s="132"/>
      <c r="D50" s="275"/>
      <c r="F50" s="134"/>
      <c r="H50" s="310"/>
      <c r="J50" s="279"/>
      <c r="L50" s="298"/>
      <c r="M50" s="298"/>
      <c r="N50" s="141"/>
      <c r="O50" s="43"/>
      <c r="P50" s="5"/>
      <c r="Q50" s="134"/>
      <c r="R50" s="4"/>
      <c r="T50" s="302"/>
      <c r="U50" s="302"/>
      <c r="V50" s="4"/>
      <c r="W50" s="17"/>
      <c r="X50" s="133"/>
      <c r="Y50" s="5"/>
      <c r="Z50" s="6"/>
      <c r="AA50" s="138"/>
      <c r="AB50" s="300"/>
      <c r="AC50" s="298"/>
      <c r="AE50" s="37"/>
      <c r="AG50" s="310"/>
      <c r="AI50" s="133"/>
      <c r="AK50" s="275"/>
      <c r="AN50" s="28"/>
    </row>
    <row r="51" spans="1:40" ht="20.100000000000001" customHeight="1" x14ac:dyDescent="0.2">
      <c r="A51" s="315" t="str">
        <f>IFERROR(VLOOKUP(E51&amp;D55,[1]抽選結果!$B:$F,5,FALSE),"")</f>
        <v>石井緑地サッカー場No2</v>
      </c>
      <c r="B51" s="132"/>
      <c r="C51" s="217" t="str">
        <f>IFERROR(VLOOKUP($E$51&amp;D51,[1]抽選結果!$B:$D,3,FALSE),"")</f>
        <v>ＴＯＣＨＩＧＩ　ＫＯＵ　ＦＣ</v>
      </c>
      <c r="D51" s="282">
        <v>1</v>
      </c>
      <c r="E51" s="316" t="s">
        <v>768</v>
      </c>
      <c r="F51" s="134"/>
      <c r="H51" s="310"/>
      <c r="J51" s="296" t="str">
        <f>C93</f>
        <v>間東ＦＣミラクルズ</v>
      </c>
      <c r="K51" s="34">
        <v>4</v>
      </c>
      <c r="N51" s="136"/>
      <c r="P51" s="306" t="s">
        <v>217</v>
      </c>
      <c r="Q51" s="134"/>
      <c r="R51" s="4"/>
      <c r="T51" s="302"/>
      <c r="U51" s="302"/>
      <c r="V51" s="4"/>
      <c r="W51" s="17"/>
      <c r="X51" s="133"/>
      <c r="Y51" s="306" t="str">
        <f>P51</f>
        <v>真岡市総合運動公園運動広場</v>
      </c>
      <c r="Z51" s="4"/>
      <c r="AA51" s="138"/>
      <c r="AD51" s="2"/>
      <c r="AE51" s="296" t="str">
        <f>AL91</f>
        <v>ＦＣ　ＳＴＧＨ</v>
      </c>
      <c r="AG51" s="310"/>
      <c r="AI51" s="133"/>
      <c r="AJ51" s="318" t="s">
        <v>769</v>
      </c>
      <c r="AK51" s="282">
        <v>6</v>
      </c>
      <c r="AL51" s="217" t="str">
        <f>IFERROR(VLOOKUP($AJ$54&amp;AK51,[1]抽選結果!$B:$D,3,FALSE),"")</f>
        <v>おおぞらＳＣオーシャン</v>
      </c>
      <c r="AN51" s="315" t="str">
        <f>IFERROR(VLOOKUP(AJ54&amp;AK52,[1]抽選結果!$B:$F,5,FALSE),"")</f>
        <v>鬼怒自然公園サッカー場AA</v>
      </c>
    </row>
    <row r="52" spans="1:40" ht="20.100000000000001" customHeight="1" x14ac:dyDescent="0.2">
      <c r="A52" s="315"/>
      <c r="B52" s="132"/>
      <c r="C52" s="271" t="str">
        <f>IFERROR(VLOOKUP($E$51&amp;D52,[1]抽選結果!$B:$D,3,FALSE),"")</f>
        <v>大田原城山サッカークラブ</v>
      </c>
      <c r="D52" s="282">
        <v>2</v>
      </c>
      <c r="E52" s="316"/>
      <c r="F52" s="134"/>
      <c r="H52" s="310"/>
      <c r="J52" s="297"/>
      <c r="K52" s="6"/>
      <c r="N52" s="136"/>
      <c r="P52" s="307"/>
      <c r="Q52" s="134"/>
      <c r="R52" s="4"/>
      <c r="T52" s="302"/>
      <c r="U52" s="302"/>
      <c r="V52" s="4"/>
      <c r="W52" s="17"/>
      <c r="X52" s="146"/>
      <c r="Y52" s="307"/>
      <c r="Z52" s="4"/>
      <c r="AA52" s="138"/>
      <c r="AD52" s="39">
        <v>3</v>
      </c>
      <c r="AE52" s="297"/>
      <c r="AG52" s="310"/>
      <c r="AI52" s="133"/>
      <c r="AJ52" s="319"/>
      <c r="AK52" s="282">
        <v>5</v>
      </c>
      <c r="AL52" s="217" t="str">
        <f>IFERROR(VLOOKUP($AJ$54&amp;AK52,[1]抽選結果!$B:$D,3,FALSE),"")</f>
        <v>久下田ＦＣ</v>
      </c>
      <c r="AN52" s="315"/>
    </row>
    <row r="53" spans="1:40" ht="20.100000000000001" customHeight="1" x14ac:dyDescent="0.2">
      <c r="A53" s="315"/>
      <c r="B53" s="132"/>
      <c r="C53" s="217" t="str">
        <f>IFERROR(VLOOKUP($E$51&amp;D53,[1]抽選結果!$B:$D,3,FALSE),"")</f>
        <v>赤見フットボールクラブ</v>
      </c>
      <c r="D53" s="282">
        <v>3</v>
      </c>
      <c r="E53" s="316"/>
      <c r="F53" s="134"/>
      <c r="H53" s="310"/>
      <c r="J53" s="279"/>
      <c r="K53" s="4"/>
      <c r="N53" s="136"/>
      <c r="P53" s="307"/>
      <c r="Q53" s="134"/>
      <c r="R53" s="4"/>
      <c r="T53" s="302"/>
      <c r="U53" s="302"/>
      <c r="V53" s="4"/>
      <c r="W53" s="17"/>
      <c r="X53" s="146"/>
      <c r="Y53" s="307"/>
      <c r="Z53" s="4"/>
      <c r="AA53" s="138"/>
      <c r="AC53" s="99"/>
      <c r="AD53" s="17"/>
      <c r="AE53" s="36"/>
      <c r="AG53" s="310"/>
      <c r="AI53" s="133"/>
      <c r="AJ53" s="320"/>
      <c r="AK53" s="282">
        <v>4</v>
      </c>
      <c r="AL53" s="271" t="str">
        <f>IFERROR(VLOOKUP($AJ$54&amp;AK53,[1]抽選結果!$B:$D,3,FALSE),"")</f>
        <v>ＦＣ　ＳＦｉＤＡ</v>
      </c>
      <c r="AN53" s="315"/>
    </row>
    <row r="54" spans="1:40" ht="20.100000000000001" customHeight="1" x14ac:dyDescent="0.2">
      <c r="A54" s="315"/>
      <c r="B54" s="132"/>
      <c r="C54" s="217" t="str">
        <f>IFERROR(VLOOKUP($E$51&amp;D54,[1]抽選結果!$B:$D,3,FALSE),"")</f>
        <v>栃木フォルツァＳＣ</v>
      </c>
      <c r="D54" s="282">
        <v>4</v>
      </c>
      <c r="E54" s="316" t="s">
        <v>770</v>
      </c>
      <c r="F54" s="134"/>
      <c r="H54" s="310"/>
      <c r="J54" s="279"/>
      <c r="K54" s="4"/>
      <c r="L54" s="6"/>
      <c r="N54" s="136"/>
      <c r="P54" s="307"/>
      <c r="Q54" s="134"/>
      <c r="R54" s="4"/>
      <c r="T54" s="302"/>
      <c r="U54" s="302"/>
      <c r="V54" s="4"/>
      <c r="W54" s="17"/>
      <c r="X54" s="146"/>
      <c r="Y54" s="307"/>
      <c r="AA54" s="138"/>
      <c r="AC54" s="102"/>
      <c r="AD54" s="17"/>
      <c r="AE54" s="37"/>
      <c r="AG54" s="310"/>
      <c r="AI54" s="133"/>
      <c r="AJ54" s="318" t="s">
        <v>771</v>
      </c>
      <c r="AK54" s="282">
        <v>3</v>
      </c>
      <c r="AL54" s="217" t="str">
        <f>IFERROR(VLOOKUP($AJ$54&amp;AK54,[1]抽選結果!$B:$D,3,FALSE),"")</f>
        <v>みはらサッカークラブジュニア</v>
      </c>
      <c r="AN54" s="315"/>
    </row>
    <row r="55" spans="1:40" ht="20.100000000000001" customHeight="1" x14ac:dyDescent="0.2">
      <c r="A55" s="315"/>
      <c r="B55" s="132"/>
      <c r="C55" s="271" t="str">
        <f>IFERROR(VLOOKUP($E$51&amp;D55,[1]抽選結果!$B:$D,3,FALSE),"")</f>
        <v>豊郷ＪＦＣ宇都宮</v>
      </c>
      <c r="D55" s="282">
        <v>5</v>
      </c>
      <c r="E55" s="316"/>
      <c r="F55" s="134"/>
      <c r="H55" s="310"/>
      <c r="J55" s="296" t="str">
        <f>C100</f>
        <v>那須野ヶ原ＦＣボンジボーラ</v>
      </c>
      <c r="K55" s="38">
        <v>5</v>
      </c>
      <c r="L55" s="4"/>
      <c r="N55" s="136"/>
      <c r="P55" s="307"/>
      <c r="Q55" s="134"/>
      <c r="R55" s="4"/>
      <c r="T55" s="302"/>
      <c r="U55" s="302"/>
      <c r="V55" s="4"/>
      <c r="W55" s="17"/>
      <c r="X55" s="146"/>
      <c r="Y55" s="307"/>
      <c r="AA55" s="138"/>
      <c r="AC55" s="17"/>
      <c r="AD55" s="19"/>
      <c r="AE55" s="296" t="str">
        <f>AL99</f>
        <v>大谷北ＦＣフォルテ</v>
      </c>
      <c r="AG55" s="310"/>
      <c r="AI55" s="133"/>
      <c r="AJ55" s="319"/>
      <c r="AK55" s="282">
        <v>2</v>
      </c>
      <c r="AL55" s="271" t="str">
        <f>IFERROR(VLOOKUP($AJ$54&amp;AK55,[1]抽選結果!$B:$D,3,FALSE),"")</f>
        <v>坂西ジュニオール</v>
      </c>
      <c r="AN55" s="315"/>
    </row>
    <row r="56" spans="1:40" ht="20.100000000000001" customHeight="1" x14ac:dyDescent="0.2">
      <c r="A56" s="315"/>
      <c r="B56" s="132"/>
      <c r="C56" s="217" t="str">
        <f>IFERROR(VLOOKUP($E$51&amp;D56,[1]抽選結果!$B:$D,3,FALSE),"")</f>
        <v>ＮＩＫＫＯ　ＳＰＯＲＴＳ　ＣＬＵＢ　セントラル</v>
      </c>
      <c r="D56" s="282">
        <v>6</v>
      </c>
      <c r="E56" s="316"/>
      <c r="F56" s="134"/>
      <c r="H56" s="310"/>
      <c r="J56" s="297"/>
      <c r="L56" s="4"/>
      <c r="N56" s="136"/>
      <c r="P56" s="307"/>
      <c r="Q56" s="134"/>
      <c r="R56" s="4"/>
      <c r="T56" s="302"/>
      <c r="U56" s="302"/>
      <c r="V56" s="4"/>
      <c r="W56" s="17"/>
      <c r="X56" s="146"/>
      <c r="Y56" s="307"/>
      <c r="AA56" s="138"/>
      <c r="AC56" s="17"/>
      <c r="AD56" s="5">
        <v>2</v>
      </c>
      <c r="AE56" s="297"/>
      <c r="AG56" s="310"/>
      <c r="AI56" s="133"/>
      <c r="AJ56" s="320"/>
      <c r="AK56" s="282">
        <v>1</v>
      </c>
      <c r="AL56" s="217" t="str">
        <f>IFERROR(VLOOKUP($AJ$54&amp;AK56,[1]抽選結果!$B:$D,3,FALSE),"")</f>
        <v>那須野ヶ原ＦＣボンジボーラ　セカンド</v>
      </c>
      <c r="AN56" s="315"/>
    </row>
    <row r="57" spans="1:40" ht="20.100000000000001" customHeight="1" x14ac:dyDescent="0.2">
      <c r="A57" s="219"/>
      <c r="B57" s="132"/>
      <c r="D57" s="275"/>
      <c r="F57" s="134"/>
      <c r="H57" s="310"/>
      <c r="J57" s="277"/>
      <c r="L57" s="46"/>
      <c r="M57" s="43"/>
      <c r="N57" s="137"/>
      <c r="P57" s="307"/>
      <c r="Q57" s="134"/>
      <c r="R57" s="4"/>
      <c r="T57" s="302"/>
      <c r="U57" s="302"/>
      <c r="V57" s="4"/>
      <c r="W57" s="17"/>
      <c r="X57" s="146"/>
      <c r="Y57" s="307"/>
      <c r="AA57" s="147"/>
      <c r="AB57" s="2"/>
      <c r="AC57" s="17"/>
      <c r="AE57" s="36"/>
      <c r="AG57" s="310"/>
      <c r="AI57" s="133"/>
      <c r="AK57" s="275"/>
      <c r="AN57" s="28"/>
    </row>
    <row r="58" spans="1:40" ht="20.100000000000001" customHeight="1" x14ac:dyDescent="0.2">
      <c r="A58" s="219"/>
      <c r="B58" s="132"/>
      <c r="D58" s="275"/>
      <c r="F58" s="134"/>
      <c r="H58" s="310"/>
      <c r="J58" s="277"/>
      <c r="L58" s="46"/>
      <c r="M58" s="41"/>
      <c r="N58" s="133"/>
      <c r="P58" s="307"/>
      <c r="Q58" s="134"/>
      <c r="R58" s="4"/>
      <c r="T58" s="302"/>
      <c r="U58" s="302"/>
      <c r="V58" s="4"/>
      <c r="W58" s="17"/>
      <c r="X58" s="146"/>
      <c r="Y58" s="307"/>
      <c r="AA58" s="134"/>
      <c r="AC58" s="17"/>
      <c r="AE58" s="37"/>
      <c r="AG58" s="310"/>
      <c r="AI58" s="133"/>
      <c r="AK58" s="275"/>
      <c r="AN58" s="28"/>
    </row>
    <row r="59" spans="1:40" ht="20.100000000000001" customHeight="1" x14ac:dyDescent="0.2">
      <c r="A59" s="315" t="str">
        <f>IFERROR(VLOOKUP(E59&amp;D63,[1]抽選結果!$B:$F,5,FALSE),"")</f>
        <v>大松山運動公園多目的グランドＢ</v>
      </c>
      <c r="B59" s="132"/>
      <c r="C59" s="271" t="str">
        <f>IFERROR(VLOOKUP($E$59&amp;D59,[1]抽選結果!$B:$D,3,FALSE),"")</f>
        <v>真岡西サッカークラブブリッツ</v>
      </c>
      <c r="D59" s="282">
        <v>1</v>
      </c>
      <c r="E59" s="316" t="s">
        <v>772</v>
      </c>
      <c r="F59" s="134"/>
      <c r="H59" s="310"/>
      <c r="J59" s="296" t="str">
        <f>C109</f>
        <v>稲村フットボールクラブ</v>
      </c>
      <c r="K59" s="34">
        <v>6</v>
      </c>
      <c r="L59" s="3"/>
      <c r="N59" s="133"/>
      <c r="O59" s="142"/>
      <c r="P59" s="307"/>
      <c r="Q59" s="134"/>
      <c r="R59" s="4"/>
      <c r="T59" s="302"/>
      <c r="U59" s="302"/>
      <c r="V59" s="4"/>
      <c r="W59" s="17"/>
      <c r="X59" s="146"/>
      <c r="Y59" s="307"/>
      <c r="AA59" s="134"/>
      <c r="AC59" s="19"/>
      <c r="AD59" s="2"/>
      <c r="AE59" s="296" t="str">
        <f>AL108</f>
        <v>ウエストフットコム</v>
      </c>
      <c r="AG59" s="310"/>
      <c r="AI59" s="133"/>
      <c r="AJ59" s="318" t="s">
        <v>28</v>
      </c>
      <c r="AK59" s="282">
        <v>6</v>
      </c>
      <c r="AL59" s="217" t="str">
        <f>IFERROR(VLOOKUP($AJ$62&amp;AK59,[1]抽選結果!$B:$D,3,FALSE),"")</f>
        <v>都賀クラブジュニア</v>
      </c>
      <c r="AN59" s="315" t="str">
        <f>IFERROR(VLOOKUP(AJ62&amp;AK60,[1]抽選結果!$B:$F,5,FALSE),"")</f>
        <v>那須烏山市緑地運動公園A</v>
      </c>
    </row>
    <row r="60" spans="1:40" ht="20.100000000000001" customHeight="1" x14ac:dyDescent="0.2">
      <c r="A60" s="315"/>
      <c r="B60" s="132"/>
      <c r="C60" s="217" t="str">
        <f>IFERROR(VLOOKUP($E$59&amp;D60,[1]抽選結果!$B:$D,3,FALSE),"")</f>
        <v>藤原ＦＣ</v>
      </c>
      <c r="D60" s="282">
        <v>2</v>
      </c>
      <c r="E60" s="316"/>
      <c r="F60" s="134"/>
      <c r="H60" s="311"/>
      <c r="J60" s="297"/>
      <c r="K60" s="5"/>
      <c r="N60" s="133"/>
      <c r="O60" s="142"/>
      <c r="P60" s="307"/>
      <c r="Q60" s="134"/>
      <c r="R60" s="4"/>
      <c r="S60" s="17"/>
      <c r="U60" s="17"/>
      <c r="V60" s="4"/>
      <c r="W60" s="17"/>
      <c r="X60" s="146"/>
      <c r="Y60" s="307"/>
      <c r="AA60" s="134"/>
      <c r="AD60">
        <v>1</v>
      </c>
      <c r="AE60" s="297"/>
      <c r="AG60" s="311"/>
      <c r="AI60" s="133"/>
      <c r="AJ60" s="319"/>
      <c r="AK60" s="282">
        <v>5</v>
      </c>
      <c r="AL60" s="271" t="str">
        <f>IFERROR(VLOOKUP($AJ$62&amp;AK60,[1]抽選結果!$B:$D,3,FALSE),"")</f>
        <v>ＦＣバジェルボ那須烏山</v>
      </c>
      <c r="AN60" s="315"/>
    </row>
    <row r="61" spans="1:40" ht="20.100000000000001" customHeight="1" x14ac:dyDescent="0.2">
      <c r="A61" s="315"/>
      <c r="B61" s="96"/>
      <c r="C61" s="217" t="str">
        <f>IFERROR(VLOOKUP($E$59&amp;D61,[1]抽選結果!$B:$D,3,FALSE),"")</f>
        <v>ＩＳＯＳＣＳＥＧＵＮＤＯ</v>
      </c>
      <c r="D61" s="282">
        <v>3</v>
      </c>
      <c r="E61" s="316"/>
      <c r="F61" s="134"/>
      <c r="H61" s="96"/>
      <c r="J61" s="279"/>
      <c r="N61" s="133"/>
      <c r="O61" s="142"/>
      <c r="P61" s="307"/>
      <c r="Q61" s="134"/>
      <c r="R61" s="4"/>
      <c r="S61" s="19"/>
      <c r="T61" s="2"/>
      <c r="U61" s="19"/>
      <c r="V61" s="3"/>
      <c r="W61" s="17"/>
      <c r="X61" s="146"/>
      <c r="Y61" s="307"/>
      <c r="AA61" s="144"/>
      <c r="AE61" s="279"/>
      <c r="AG61" s="96"/>
      <c r="AI61" s="133"/>
      <c r="AJ61" s="320"/>
      <c r="AK61" s="282">
        <v>4</v>
      </c>
      <c r="AL61" s="217" t="str">
        <f>IFERROR(VLOOKUP($AJ$62&amp;AK61,[1]抽選結果!$B:$D,3,FALSE),"")</f>
        <v>ＹＵＺＵＨＡ　ＦＣ　ジュニア</v>
      </c>
      <c r="AN61" s="315"/>
    </row>
    <row r="62" spans="1:40" ht="20.100000000000001" customHeight="1" x14ac:dyDescent="0.2">
      <c r="A62" s="315"/>
      <c r="B62" s="96"/>
      <c r="C62" s="217" t="str">
        <f>IFERROR(VLOOKUP($E$59&amp;D62,[1]抽選結果!$B:$D,3,FALSE),"")</f>
        <v>南イレブン</v>
      </c>
      <c r="D62" s="282">
        <v>4</v>
      </c>
      <c r="E62" s="316" t="s">
        <v>773</v>
      </c>
      <c r="F62" s="134"/>
      <c r="H62" s="96"/>
      <c r="J62" s="279"/>
      <c r="N62" s="133"/>
      <c r="O62" s="142"/>
      <c r="P62" s="307"/>
      <c r="Q62" s="134"/>
      <c r="R62" s="4"/>
      <c r="S62" s="17"/>
      <c r="U62" s="152"/>
      <c r="V62" s="4"/>
      <c r="W62" s="17"/>
      <c r="X62" s="146"/>
      <c r="Y62" s="307"/>
      <c r="AA62" s="144"/>
      <c r="AE62" s="279"/>
      <c r="AG62" s="96"/>
      <c r="AI62" s="133"/>
      <c r="AJ62" s="318" t="s">
        <v>774</v>
      </c>
      <c r="AK62" s="282">
        <v>3</v>
      </c>
      <c r="AL62" s="217" t="str">
        <f>IFERROR(VLOOKUP($AJ$62&amp;AK62,[1]抽選結果!$B:$D,3,FALSE),"")</f>
        <v>富士見サッカースポーツ少年団</v>
      </c>
      <c r="AN62" s="315"/>
    </row>
    <row r="63" spans="1:40" ht="20.100000000000001" customHeight="1" x14ac:dyDescent="0.2">
      <c r="A63" s="315"/>
      <c r="B63" s="132"/>
      <c r="C63" s="271" t="str">
        <f>IFERROR(VLOOKUP($E$59&amp;D63,[1]抽選結果!$B:$D,3,FALSE),"")</f>
        <v>国分寺サッカークラブ</v>
      </c>
      <c r="D63" s="282">
        <v>5</v>
      </c>
      <c r="E63" s="316"/>
      <c r="F63" s="134"/>
      <c r="H63" s="309" t="s">
        <v>775</v>
      </c>
      <c r="J63" s="296" t="str">
        <f>AL110</f>
        <v>ＫＯＨＡＲＵ　ＰＲＯＵＤ　イエロー</v>
      </c>
      <c r="K63" s="34">
        <v>1</v>
      </c>
      <c r="N63" s="133"/>
      <c r="O63" s="142"/>
      <c r="P63" s="307"/>
      <c r="Q63" s="134"/>
      <c r="R63" s="4"/>
      <c r="S63" s="17"/>
      <c r="T63" s="321" t="s">
        <v>194</v>
      </c>
      <c r="U63" s="322"/>
      <c r="V63" s="4"/>
      <c r="W63" s="17"/>
      <c r="X63" s="146"/>
      <c r="Y63" s="307"/>
      <c r="AA63" s="144"/>
      <c r="AC63" s="2"/>
      <c r="AD63" s="2"/>
      <c r="AE63" s="296" t="str">
        <f>C111</f>
        <v>緑が丘ＹＦＣサッカー教室</v>
      </c>
      <c r="AG63" s="309" t="s">
        <v>776</v>
      </c>
      <c r="AI63" s="133"/>
      <c r="AJ63" s="319"/>
      <c r="AK63" s="282">
        <v>2</v>
      </c>
      <c r="AL63" s="217" t="str">
        <f>IFERROR(VLOOKUP($AJ$62&amp;AK63,[1]抽選結果!$B:$D,3,FALSE),"")</f>
        <v>Ｓ４　スペランツァ</v>
      </c>
      <c r="AN63" s="315"/>
    </row>
    <row r="64" spans="1:40" ht="20.100000000000001" customHeight="1" x14ac:dyDescent="0.2">
      <c r="A64" s="315"/>
      <c r="B64" s="132"/>
      <c r="C64" s="217" t="str">
        <f>IFERROR(VLOOKUP($E$59&amp;D64,[1]抽選結果!$B:$D,3,FALSE),"")</f>
        <v>ＪＦＣ　足利ラトゥール</v>
      </c>
      <c r="D64" s="282">
        <v>6</v>
      </c>
      <c r="E64" s="316"/>
      <c r="F64" s="134"/>
      <c r="H64" s="310"/>
      <c r="J64" s="297"/>
      <c r="K64" s="5"/>
      <c r="L64" s="6"/>
      <c r="N64" s="133"/>
      <c r="O64" s="142"/>
      <c r="P64" s="307"/>
      <c r="Q64" s="134"/>
      <c r="R64" s="4"/>
      <c r="S64" s="17"/>
      <c r="T64" s="323"/>
      <c r="U64" s="324"/>
      <c r="V64" s="4"/>
      <c r="W64" s="17"/>
      <c r="X64" s="150"/>
      <c r="Y64" s="307"/>
      <c r="AA64" s="144"/>
      <c r="AC64" s="17"/>
      <c r="AD64">
        <v>6</v>
      </c>
      <c r="AE64" s="297"/>
      <c r="AG64" s="310"/>
      <c r="AI64" s="133"/>
      <c r="AJ64" s="320"/>
      <c r="AK64" s="282">
        <v>1</v>
      </c>
      <c r="AL64" s="271" t="str">
        <f>IFERROR(VLOOKUP($AJ$62&amp;AK64,[1]抽選結果!$B:$D,3,FALSE),"")</f>
        <v>栃木サッカークラブ　Ｕ－１２</v>
      </c>
      <c r="AN64" s="315"/>
    </row>
    <row r="65" spans="1:40" ht="20.100000000000001" customHeight="1" x14ac:dyDescent="0.2">
      <c r="A65" s="219"/>
      <c r="B65" s="132"/>
      <c r="D65" s="275"/>
      <c r="F65" s="134"/>
      <c r="H65" s="310"/>
      <c r="J65" s="279"/>
      <c r="L65" s="4"/>
      <c r="N65" s="133"/>
      <c r="O65" s="142"/>
      <c r="P65" s="307"/>
      <c r="Q65" s="134"/>
      <c r="R65" s="4"/>
      <c r="S65" s="17"/>
      <c r="T65" s="323"/>
      <c r="U65" s="324"/>
      <c r="V65" s="4"/>
      <c r="W65" s="17"/>
      <c r="X65" s="150"/>
      <c r="Y65" s="307"/>
      <c r="Z65" s="142"/>
      <c r="AA65" s="134"/>
      <c r="AC65" s="98"/>
      <c r="AE65" s="36"/>
      <c r="AG65" s="310"/>
      <c r="AI65" s="133"/>
      <c r="AK65" s="275"/>
      <c r="AN65" s="28"/>
    </row>
    <row r="66" spans="1:40" ht="20.100000000000001" customHeight="1" x14ac:dyDescent="0.2">
      <c r="A66" s="219"/>
      <c r="B66" s="132"/>
      <c r="D66" s="275"/>
      <c r="F66" s="134"/>
      <c r="H66" s="310"/>
      <c r="J66" s="279"/>
      <c r="L66" s="4"/>
      <c r="M66" s="39"/>
      <c r="N66" s="135"/>
      <c r="O66" s="142"/>
      <c r="P66" s="307"/>
      <c r="Q66" s="134"/>
      <c r="R66" s="4"/>
      <c r="T66" s="323"/>
      <c r="U66" s="324"/>
      <c r="V66" s="4"/>
      <c r="W66" s="17"/>
      <c r="X66" s="133"/>
      <c r="Y66" s="307"/>
      <c r="Z66" s="142"/>
      <c r="AA66" s="139"/>
      <c r="AB66" s="5"/>
      <c r="AC66" s="98"/>
      <c r="AE66" s="37"/>
      <c r="AG66" s="310"/>
      <c r="AI66" s="133"/>
      <c r="AK66" s="275"/>
      <c r="AN66" s="28"/>
    </row>
    <row r="67" spans="1:40" ht="20.100000000000001" customHeight="1" x14ac:dyDescent="0.2">
      <c r="A67" s="315" t="str">
        <f>IFERROR(VLOOKUP(E67&amp;D71,[1]抽選結果!$B:$F,5,FALSE),"")</f>
        <v>別処山公園サッカー場A</v>
      </c>
      <c r="B67" s="132"/>
      <c r="C67" s="217" t="str">
        <f>IFERROR(VLOOKUP($E$67&amp;D67,[1]抽選結果!$B:$D,3,FALSE),"")</f>
        <v>栃木Ｃｈａｒｍｅ．Ｆ．Ｃ　Ｕ－１１</v>
      </c>
      <c r="D67" s="282">
        <v>1</v>
      </c>
      <c r="E67" s="316" t="s">
        <v>127</v>
      </c>
      <c r="F67" s="134"/>
      <c r="H67" s="310"/>
      <c r="J67" s="296" t="str">
        <f>AL103</f>
        <v>ヴェルフェ矢板Ｕ－１２・ｆｌｅｕｒ</v>
      </c>
      <c r="K67" s="45">
        <v>2</v>
      </c>
      <c r="L67" s="4"/>
      <c r="N67" s="136"/>
      <c r="O67" s="142"/>
      <c r="P67" s="307"/>
      <c r="Q67" s="134"/>
      <c r="R67" s="4"/>
      <c r="T67" s="323"/>
      <c r="U67" s="324"/>
      <c r="V67" s="4"/>
      <c r="W67" s="17"/>
      <c r="X67" s="133"/>
      <c r="Y67" s="307"/>
      <c r="Z67" s="142"/>
      <c r="AA67" s="138"/>
      <c r="AC67" s="17"/>
      <c r="AE67" s="296" t="str">
        <f>C102</f>
        <v>ＮＩＫＫＯ　ＳＰＯＲＴＳ　ＣＬＵＢ　セレソン</v>
      </c>
      <c r="AG67" s="310"/>
      <c r="AI67" s="133"/>
      <c r="AJ67" s="318" t="s">
        <v>777</v>
      </c>
      <c r="AK67" s="282">
        <v>6</v>
      </c>
      <c r="AL67" s="271" t="str">
        <f>IFERROR(VLOOKUP($AJ$70&amp;AK67,[1]抽選結果!$B:$D,3,FALSE),"")</f>
        <v>ＦＣ真岡２１ファンタジー</v>
      </c>
      <c r="AN67" s="315" t="str">
        <f>IFERROR(VLOOKUP(AJ70&amp;AK68,[1]抽選結果!$B:$F,5,FALSE),"")</f>
        <v>石井緑地サッカー場No1</v>
      </c>
    </row>
    <row r="68" spans="1:40" ht="20.100000000000001" customHeight="1" x14ac:dyDescent="0.2">
      <c r="A68" s="315"/>
      <c r="B68" s="132"/>
      <c r="C68" s="271" t="str">
        <f>IFERROR(VLOOKUP($E$67&amp;D68,[1]抽選結果!$B:$D,3,FALSE),"")</f>
        <v>ＦＣ毛野</v>
      </c>
      <c r="D68" s="282">
        <v>2</v>
      </c>
      <c r="E68" s="316"/>
      <c r="F68" s="134"/>
      <c r="H68" s="310"/>
      <c r="J68" s="297"/>
      <c r="K68" s="6"/>
      <c r="L68" s="4"/>
      <c r="N68" s="136"/>
      <c r="O68" s="142"/>
      <c r="P68" s="307"/>
      <c r="Q68" s="134"/>
      <c r="R68" s="4"/>
      <c r="T68" s="323"/>
      <c r="U68" s="324"/>
      <c r="V68" s="4"/>
      <c r="W68" s="17"/>
      <c r="X68" s="133"/>
      <c r="Y68" s="307"/>
      <c r="Z68" s="142"/>
      <c r="AA68" s="138"/>
      <c r="AC68" s="17"/>
      <c r="AD68" s="39">
        <v>5</v>
      </c>
      <c r="AE68" s="297"/>
      <c r="AG68" s="310"/>
      <c r="AI68" s="133"/>
      <c r="AJ68" s="319"/>
      <c r="AK68" s="282">
        <v>5</v>
      </c>
      <c r="AL68" s="217" t="str">
        <f>IFERROR(VLOOKUP($AJ$70&amp;AK68,[1]抽選結果!$B:$D,3,FALSE),"")</f>
        <v>石井フットボールクラブ</v>
      </c>
      <c r="AN68" s="315"/>
    </row>
    <row r="69" spans="1:40" ht="20.100000000000001" customHeight="1" x14ac:dyDescent="0.2">
      <c r="A69" s="315"/>
      <c r="B69" s="96"/>
      <c r="C69" s="217" t="str">
        <f>IFERROR(VLOOKUP($E$67&amp;D69,[1]抽選結果!$B:$D,3,FALSE),"")</f>
        <v>国本ジュニアサッカークラブ（国本ＪＳＣ）</v>
      </c>
      <c r="D69" s="282">
        <v>3</v>
      </c>
      <c r="E69" s="316"/>
      <c r="F69" s="134"/>
      <c r="H69" s="310"/>
      <c r="J69" s="279"/>
      <c r="K69" s="4"/>
      <c r="L69" s="100"/>
      <c r="M69" s="40"/>
      <c r="N69" s="136"/>
      <c r="O69" s="142"/>
      <c r="P69" s="307"/>
      <c r="Q69" s="134"/>
      <c r="R69" s="4"/>
      <c r="T69" s="323"/>
      <c r="U69" s="324"/>
      <c r="V69" s="4"/>
      <c r="W69" s="17"/>
      <c r="X69" s="133"/>
      <c r="Y69" s="307"/>
      <c r="Z69" s="142"/>
      <c r="AA69" s="138"/>
      <c r="AC69" s="19"/>
      <c r="AD69" s="17"/>
      <c r="AE69" s="36"/>
      <c r="AG69" s="310"/>
      <c r="AI69" s="133"/>
      <c r="AJ69" s="320"/>
      <c r="AK69" s="282">
        <v>4</v>
      </c>
      <c r="AL69" s="217" t="str">
        <f>IFERROR(VLOOKUP($AJ$70&amp;AK69,[1]抽選結果!$B:$D,3,FALSE),"")</f>
        <v>呑竜ＦＣ</v>
      </c>
      <c r="AN69" s="315"/>
    </row>
    <row r="70" spans="1:40" ht="20.100000000000001" customHeight="1" x14ac:dyDescent="0.2">
      <c r="A70" s="315"/>
      <c r="B70" s="96"/>
      <c r="C70" s="217" t="str">
        <f>IFERROR(VLOOKUP($E$67&amp;D70,[1]抽選結果!$B:$D,3,FALSE),"")</f>
        <v>ＮＰＯ法人サウス宇都宮スポーツクラブ</v>
      </c>
      <c r="D70" s="282">
        <v>4</v>
      </c>
      <c r="E70" s="316" t="s">
        <v>128</v>
      </c>
      <c r="F70" s="134"/>
      <c r="H70" s="310"/>
      <c r="J70" s="279"/>
      <c r="K70" s="4"/>
      <c r="L70" s="99"/>
      <c r="M70" s="40"/>
      <c r="N70" s="136"/>
      <c r="O70" s="142"/>
      <c r="P70" s="307"/>
      <c r="Q70" s="134"/>
      <c r="R70" s="4"/>
      <c r="T70" s="323"/>
      <c r="U70" s="324"/>
      <c r="V70" s="4"/>
      <c r="W70" s="17"/>
      <c r="X70" s="133"/>
      <c r="Y70" s="307"/>
      <c r="Z70" s="142"/>
      <c r="AA70" s="138"/>
      <c r="AD70" s="17"/>
      <c r="AE70" s="37"/>
      <c r="AG70" s="310"/>
      <c r="AI70" s="133"/>
      <c r="AJ70" s="318" t="s">
        <v>27</v>
      </c>
      <c r="AK70" s="282">
        <v>3</v>
      </c>
      <c r="AL70" s="217" t="str">
        <f>IFERROR(VLOOKUP($AJ$70&amp;AK70,[1]抽選結果!$B:$D,3,FALSE),"")</f>
        <v>ＦＣアリーバ　フトゥーロ</v>
      </c>
      <c r="AN70" s="315"/>
    </row>
    <row r="71" spans="1:40" ht="20.100000000000001" customHeight="1" x14ac:dyDescent="0.2">
      <c r="A71" s="315"/>
      <c r="B71" s="132"/>
      <c r="C71" s="271" t="str">
        <f>IFERROR(VLOOKUP($E$67&amp;D71,[1]抽選結果!$B:$D,3,FALSE),"")</f>
        <v>南河内サッカースポーツ少年団</v>
      </c>
      <c r="D71" s="282">
        <v>5</v>
      </c>
      <c r="E71" s="316"/>
      <c r="F71" s="134"/>
      <c r="H71" s="310"/>
      <c r="J71" s="296" t="str">
        <f>AL96</f>
        <v>宝木キッカーズＭＯＲＡＬＥ１１</v>
      </c>
      <c r="K71" s="38">
        <v>3</v>
      </c>
      <c r="N71" s="136"/>
      <c r="O71" s="142"/>
      <c r="P71" s="307"/>
      <c r="Q71" s="134"/>
      <c r="R71" s="4"/>
      <c r="T71" s="323"/>
      <c r="U71" s="324"/>
      <c r="V71" s="4"/>
      <c r="W71" s="17"/>
      <c r="X71" s="133"/>
      <c r="Y71" s="307"/>
      <c r="Z71" s="142"/>
      <c r="AA71" s="138"/>
      <c r="AD71" s="19"/>
      <c r="AE71" s="296" t="str">
        <f>C96</f>
        <v>壬生町ジュニアサッカークラブ</v>
      </c>
      <c r="AG71" s="310"/>
      <c r="AI71" s="133"/>
      <c r="AJ71" s="319"/>
      <c r="AK71" s="282">
        <v>2</v>
      </c>
      <c r="AL71" s="217" t="str">
        <f>IFERROR(VLOOKUP($AJ$70&amp;AK71,[1]抽選結果!$B:$D,3,FALSE),"")</f>
        <v>今市ＦＣプログレスセカンド</v>
      </c>
      <c r="AN71" s="315"/>
    </row>
    <row r="72" spans="1:40" ht="20.100000000000001" customHeight="1" x14ac:dyDescent="0.2">
      <c r="A72" s="315"/>
      <c r="B72" s="132"/>
      <c r="C72" s="217" t="str">
        <f>IFERROR(VLOOKUP($E$67&amp;D72,[1]抽選結果!$B:$D,3,FALSE),"")</f>
        <v>市野沢ＦＣ</v>
      </c>
      <c r="D72" s="282">
        <v>6</v>
      </c>
      <c r="E72" s="316"/>
      <c r="F72" s="134"/>
      <c r="H72" s="310"/>
      <c r="J72" s="297"/>
      <c r="K72" s="5"/>
      <c r="N72" s="136"/>
      <c r="O72" s="142"/>
      <c r="P72" s="308"/>
      <c r="Q72" s="134"/>
      <c r="R72" s="4"/>
      <c r="T72" s="323"/>
      <c r="U72" s="324"/>
      <c r="V72" s="4"/>
      <c r="W72" s="17"/>
      <c r="X72" s="133"/>
      <c r="Y72" s="308"/>
      <c r="Z72" s="142"/>
      <c r="AA72" s="138"/>
      <c r="AD72">
        <v>4</v>
      </c>
      <c r="AE72" s="297"/>
      <c r="AG72" s="310"/>
      <c r="AI72" s="133"/>
      <c r="AJ72" s="320"/>
      <c r="AK72" s="282">
        <v>1</v>
      </c>
      <c r="AL72" s="271" t="str">
        <f>IFERROR(VLOOKUP($AJ$70&amp;AK72,[1]抽選結果!$B:$D,3,FALSE),"")</f>
        <v>ＪＦＣアミスタ市貝</v>
      </c>
      <c r="AN72" s="315"/>
    </row>
    <row r="73" spans="1:40" ht="20.100000000000001" customHeight="1" x14ac:dyDescent="0.2">
      <c r="A73" s="219"/>
      <c r="B73" s="132"/>
      <c r="D73" s="275"/>
      <c r="F73" s="134"/>
      <c r="H73" s="310"/>
      <c r="J73" s="279"/>
      <c r="L73" s="298" t="s">
        <v>778</v>
      </c>
      <c r="M73" s="298"/>
      <c r="N73" s="136"/>
      <c r="Q73" s="134"/>
      <c r="R73" s="4"/>
      <c r="T73" s="323"/>
      <c r="U73" s="324"/>
      <c r="V73" s="4"/>
      <c r="W73" s="17"/>
      <c r="X73" s="133"/>
      <c r="Z73" s="142"/>
      <c r="AA73" s="145"/>
      <c r="AB73" s="300" t="s">
        <v>779</v>
      </c>
      <c r="AC73" s="298"/>
      <c r="AE73" s="36"/>
      <c r="AG73" s="310"/>
      <c r="AI73" s="133"/>
      <c r="AK73" s="275"/>
      <c r="AN73" s="28"/>
    </row>
    <row r="74" spans="1:40" ht="20.100000000000001" customHeight="1" x14ac:dyDescent="0.2">
      <c r="A74" s="219"/>
      <c r="B74" s="132"/>
      <c r="D74" s="275"/>
      <c r="F74" s="134"/>
      <c r="H74" s="310"/>
      <c r="J74" s="279"/>
      <c r="L74" s="298"/>
      <c r="M74" s="298"/>
      <c r="N74" s="136"/>
      <c r="O74" s="39"/>
      <c r="P74" s="6"/>
      <c r="Q74" s="134"/>
      <c r="R74" s="4"/>
      <c r="T74" s="323"/>
      <c r="U74" s="324"/>
      <c r="V74" s="4"/>
      <c r="W74" s="17"/>
      <c r="X74" s="133"/>
      <c r="Y74" s="39"/>
      <c r="Z74" s="153"/>
      <c r="AA74" s="145"/>
      <c r="AB74" s="300"/>
      <c r="AC74" s="298"/>
      <c r="AE74" s="37"/>
      <c r="AG74" s="310"/>
      <c r="AI74" s="133"/>
      <c r="AK74" s="275"/>
      <c r="AN74" s="28"/>
    </row>
    <row r="75" spans="1:40" ht="20.100000000000001" customHeight="1" x14ac:dyDescent="0.2">
      <c r="A75" s="315" t="str">
        <f>IFERROR(VLOOKUP(E75&amp;D79,[1]抽選結果!$B:$F,5,FALSE),"")</f>
        <v>大平運動公園第2多目的広場A</v>
      </c>
      <c r="B75" s="132"/>
      <c r="C75" s="217" t="str">
        <f>IFERROR(VLOOKUP($E$75&amp;D75,[1]抽選結果!$B:$D,3,FALSE),"")</f>
        <v>ＩＳＯＳＯＣＣＥＲＣＬＵＢ</v>
      </c>
      <c r="D75" s="282">
        <v>1</v>
      </c>
      <c r="E75" s="316" t="s">
        <v>19</v>
      </c>
      <c r="F75" s="134"/>
      <c r="H75" s="310"/>
      <c r="J75" s="296" t="str">
        <f>AL88</f>
        <v>ＭＯＲＡＮＧＯ栃木フットボールクラブＵ１２</v>
      </c>
      <c r="K75" s="45">
        <v>4</v>
      </c>
      <c r="N75" s="136"/>
      <c r="O75" s="17"/>
      <c r="P75" s="4"/>
      <c r="Q75" s="134"/>
      <c r="R75" s="4"/>
      <c r="T75" s="323"/>
      <c r="U75" s="324"/>
      <c r="V75" s="4"/>
      <c r="W75" s="17"/>
      <c r="X75" s="133"/>
      <c r="Y75" s="17"/>
      <c r="Z75" s="154"/>
      <c r="AA75" s="138"/>
      <c r="AE75" s="296" t="str">
        <f>C86</f>
        <v>ＦＣがむしゃら</v>
      </c>
      <c r="AG75" s="310"/>
      <c r="AI75" s="133"/>
      <c r="AJ75" s="318" t="s">
        <v>780</v>
      </c>
      <c r="AK75" s="282">
        <v>6</v>
      </c>
      <c r="AL75" s="217" t="str">
        <f>IFERROR(VLOOKUP($AJ$78&amp;AK75,[1]抽選結果!$B:$D,3,FALSE),"")</f>
        <v>東那須野ＦＣフェニックス</v>
      </c>
      <c r="AN75" s="315" t="str">
        <f>IFERROR(VLOOKUP(AJ78&amp;AK76,[1]抽選結果!$B:$F,5,FALSE),"")</f>
        <v>足利市西部多目的運動場（あしスタ）B</v>
      </c>
    </row>
    <row r="76" spans="1:40" ht="20.100000000000001" customHeight="1" x14ac:dyDescent="0.2">
      <c r="A76" s="315"/>
      <c r="B76" s="132"/>
      <c r="C76" s="217" t="str">
        <f>IFERROR(VLOOKUP($E$75&amp;D76,[1]抽選結果!$B:$D,3,FALSE),"")</f>
        <v>アルゼンチンサッカークラブ日光</v>
      </c>
      <c r="D76" s="282">
        <v>2</v>
      </c>
      <c r="E76" s="316"/>
      <c r="F76" s="134"/>
      <c r="H76" s="310"/>
      <c r="J76" s="297"/>
      <c r="K76" s="6"/>
      <c r="N76" s="136"/>
      <c r="O76" s="17"/>
      <c r="P76" s="4"/>
      <c r="Q76" s="134"/>
      <c r="R76" s="4"/>
      <c r="T76" s="323"/>
      <c r="U76" s="324"/>
      <c r="V76" s="4"/>
      <c r="W76" s="17"/>
      <c r="X76" s="133"/>
      <c r="Y76" s="17"/>
      <c r="Z76" s="154"/>
      <c r="AA76" s="138"/>
      <c r="AD76" s="39">
        <v>3</v>
      </c>
      <c r="AE76" s="297"/>
      <c r="AG76" s="310"/>
      <c r="AI76" s="133"/>
      <c r="AJ76" s="319"/>
      <c r="AK76" s="282">
        <v>5</v>
      </c>
      <c r="AL76" s="271" t="str">
        <f>IFERROR(VLOOKUP($AJ$78&amp;AK76,[1]抽選結果!$B:$D,3,FALSE),"")</f>
        <v>足利サッカークラブジュニア</v>
      </c>
      <c r="AN76" s="315"/>
    </row>
    <row r="77" spans="1:40" ht="20.100000000000001" customHeight="1" x14ac:dyDescent="0.2">
      <c r="A77" s="315"/>
      <c r="B77" s="132"/>
      <c r="C77" s="271" t="str">
        <f>IFERROR(VLOOKUP($E$75&amp;D77,[1]抽選結果!$B:$D,3,FALSE),"")</f>
        <v>ヴェルフェ矢板Ｕ－１２・ｂｌａｎｃ</v>
      </c>
      <c r="D77" s="282">
        <v>3</v>
      </c>
      <c r="E77" s="316"/>
      <c r="F77" s="134"/>
      <c r="H77" s="310"/>
      <c r="J77" s="279"/>
      <c r="K77" s="4"/>
      <c r="L77" s="63"/>
      <c r="M77" s="63"/>
      <c r="N77" s="136"/>
      <c r="O77" s="17"/>
      <c r="P77" s="4"/>
      <c r="Q77" s="134"/>
      <c r="R77" s="4"/>
      <c r="T77" s="323"/>
      <c r="U77" s="324"/>
      <c r="V77" s="4"/>
      <c r="W77" s="17"/>
      <c r="X77" s="133"/>
      <c r="Y77" s="17"/>
      <c r="Z77" s="4"/>
      <c r="AA77" s="138"/>
      <c r="AD77" s="17"/>
      <c r="AE77" s="36"/>
      <c r="AG77" s="310"/>
      <c r="AI77" s="133"/>
      <c r="AJ77" s="320"/>
      <c r="AK77" s="282">
        <v>4</v>
      </c>
      <c r="AL77" s="217" t="str">
        <f>IFERROR(VLOOKUP($AJ$78&amp;AK77,[1]抽選結果!$B:$D,3,FALSE),"")</f>
        <v>ＪＦＣアミスタＵ１１</v>
      </c>
      <c r="AN77" s="315"/>
    </row>
    <row r="78" spans="1:40" ht="20.100000000000001" customHeight="1" x14ac:dyDescent="0.2">
      <c r="A78" s="315"/>
      <c r="B78" s="132"/>
      <c r="C78" s="217" t="str">
        <f>IFERROR(VLOOKUP($E$75&amp;D78,[1]抽選結果!$B:$D,3,FALSE),"")</f>
        <v>Ｎ　Ｆ　Ｃ</v>
      </c>
      <c r="D78" s="282">
        <v>4</v>
      </c>
      <c r="E78" s="316" t="s">
        <v>781</v>
      </c>
      <c r="F78" s="134"/>
      <c r="H78" s="310"/>
      <c r="J78" s="279"/>
      <c r="K78" s="4"/>
      <c r="L78" s="101"/>
      <c r="M78" s="63"/>
      <c r="N78" s="136"/>
      <c r="O78" s="17"/>
      <c r="P78" s="4"/>
      <c r="Q78" s="134"/>
      <c r="R78" s="4"/>
      <c r="T78" s="323"/>
      <c r="U78" s="324"/>
      <c r="V78" s="4"/>
      <c r="W78" s="17"/>
      <c r="X78" s="133"/>
      <c r="Y78" s="17"/>
      <c r="Z78" s="4"/>
      <c r="AA78" s="138"/>
      <c r="AC78" s="39"/>
      <c r="AD78" s="17"/>
      <c r="AE78" s="37"/>
      <c r="AG78" s="310"/>
      <c r="AI78" s="133"/>
      <c r="AJ78" s="318" t="s">
        <v>782</v>
      </c>
      <c r="AK78" s="282">
        <v>3</v>
      </c>
      <c r="AL78" s="217" t="str">
        <f>IFERROR(VLOOKUP($AJ$78&amp;AK78,[1]抽選結果!$B:$D,3,FALSE),"")</f>
        <v>宝木キッカーズＭＯＲＡＬＥ１２</v>
      </c>
      <c r="AN78" s="315"/>
    </row>
    <row r="79" spans="1:40" ht="20.100000000000001" customHeight="1" x14ac:dyDescent="0.2">
      <c r="A79" s="315"/>
      <c r="B79" s="132"/>
      <c r="C79" s="271" t="str">
        <f>IFERROR(VLOOKUP($E$75&amp;D79,[1]抽選結果!$B:$D,3,FALSE),"")</f>
        <v>栃木ウーヴァＦＣ・Ｕ－１２</v>
      </c>
      <c r="D79" s="282">
        <v>5</v>
      </c>
      <c r="E79" s="316"/>
      <c r="F79" s="134"/>
      <c r="H79" s="310"/>
      <c r="J79" s="296" t="str">
        <f>AL79</f>
        <v>ＣＡ．アトレチコ　佐野</v>
      </c>
      <c r="K79" s="38">
        <v>5</v>
      </c>
      <c r="L79" s="4"/>
      <c r="N79" s="136"/>
      <c r="O79" s="17"/>
      <c r="P79" s="4"/>
      <c r="Q79" s="134"/>
      <c r="R79" s="4"/>
      <c r="T79" s="323"/>
      <c r="U79" s="324"/>
      <c r="V79" s="4"/>
      <c r="W79" s="17"/>
      <c r="X79" s="133"/>
      <c r="Y79" s="17"/>
      <c r="Z79" s="4"/>
      <c r="AA79" s="138"/>
      <c r="AC79" s="17"/>
      <c r="AD79" s="19"/>
      <c r="AE79" s="296" t="str">
        <f>C79</f>
        <v>栃木ウーヴァＦＣ・Ｕ－１２</v>
      </c>
      <c r="AG79" s="310"/>
      <c r="AI79" s="133"/>
      <c r="AJ79" s="319"/>
      <c r="AK79" s="282">
        <v>2</v>
      </c>
      <c r="AL79" s="271" t="str">
        <f>IFERROR(VLOOKUP($AJ$78&amp;AK79,[1]抽選結果!$B:$D,3,FALSE),"")</f>
        <v>ＣＡ．アトレチコ　佐野</v>
      </c>
      <c r="AN79" s="315"/>
    </row>
    <row r="80" spans="1:40" ht="20.100000000000001" customHeight="1" x14ac:dyDescent="0.2">
      <c r="A80" s="315"/>
      <c r="B80" s="132"/>
      <c r="C80" s="217" t="str">
        <f>IFERROR(VLOOKUP($E$75&amp;D80,[1]抽選結果!$B:$D,3,FALSE),"")</f>
        <v>フットボールクラブ氏家Ｕ－１１</v>
      </c>
      <c r="D80" s="282">
        <v>6</v>
      </c>
      <c r="E80" s="316"/>
      <c r="F80" s="134"/>
      <c r="H80" s="310"/>
      <c r="J80" s="297"/>
      <c r="K80" s="5"/>
      <c r="L80" s="4"/>
      <c r="N80" s="136"/>
      <c r="O80" s="17"/>
      <c r="P80" s="4"/>
      <c r="Q80" s="134"/>
      <c r="R80" s="4"/>
      <c r="T80" s="323"/>
      <c r="U80" s="324"/>
      <c r="V80" s="4"/>
      <c r="W80" s="17"/>
      <c r="X80" s="133"/>
      <c r="Y80" s="17"/>
      <c r="Z80" s="4"/>
      <c r="AA80" s="138"/>
      <c r="AC80" s="17"/>
      <c r="AD80">
        <v>2</v>
      </c>
      <c r="AE80" s="297"/>
      <c r="AG80" s="310"/>
      <c r="AI80" s="133"/>
      <c r="AJ80" s="320"/>
      <c r="AK80" s="282">
        <v>1</v>
      </c>
      <c r="AL80" s="217" t="str">
        <f>IFERROR(VLOOKUP($AJ$78&amp;AK80,[1]抽選結果!$B:$D,3,FALSE),"")</f>
        <v>ＴＥＡＭ　リフレＳＣチェルビアット</v>
      </c>
      <c r="AN80" s="315"/>
    </row>
    <row r="81" spans="1:40" ht="20.100000000000001" customHeight="1" x14ac:dyDescent="0.2">
      <c r="A81" s="219"/>
      <c r="B81" s="132"/>
      <c r="D81" s="275"/>
      <c r="F81" s="134"/>
      <c r="H81" s="310"/>
      <c r="J81" s="279"/>
      <c r="L81" s="4"/>
      <c r="M81" s="2"/>
      <c r="N81" s="137"/>
      <c r="O81" s="43"/>
      <c r="P81" s="4"/>
      <c r="Q81" s="134"/>
      <c r="R81" s="4"/>
      <c r="T81" s="325"/>
      <c r="U81" s="326"/>
      <c r="V81" s="4"/>
      <c r="W81" s="17"/>
      <c r="X81" s="133"/>
      <c r="Y81" s="17"/>
      <c r="Z81" s="4"/>
      <c r="AA81" s="147"/>
      <c r="AB81" s="2"/>
      <c r="AC81" s="98"/>
      <c r="AE81" s="36"/>
      <c r="AG81" s="310"/>
      <c r="AI81" s="133"/>
      <c r="AK81" s="275"/>
      <c r="AN81" s="28"/>
    </row>
    <row r="82" spans="1:40" ht="20.100000000000001" customHeight="1" x14ac:dyDescent="0.2">
      <c r="A82" s="219"/>
      <c r="B82" s="132"/>
      <c r="D82" s="275"/>
      <c r="F82" s="134"/>
      <c r="H82" s="310"/>
      <c r="J82" s="279"/>
      <c r="L82" s="4"/>
      <c r="N82" s="143"/>
      <c r="O82" s="40"/>
      <c r="P82" s="4"/>
      <c r="Q82" s="138"/>
      <c r="R82" s="4"/>
      <c r="T82" s="152"/>
      <c r="U82" s="152"/>
      <c r="W82" s="17"/>
      <c r="X82" s="136"/>
      <c r="Y82" s="17"/>
      <c r="AA82" s="149"/>
      <c r="AC82" s="98"/>
      <c r="AE82" s="37"/>
      <c r="AG82" s="310"/>
      <c r="AI82" s="133"/>
      <c r="AK82" s="275"/>
      <c r="AN82" s="28"/>
    </row>
    <row r="83" spans="1:40" ht="20.100000000000001" customHeight="1" x14ac:dyDescent="0.2">
      <c r="A83" s="315" t="str">
        <f>IFERROR(VLOOKUP(E83&amp;D87,[1]抽選結果!$B:$F,5,FALSE),"")</f>
        <v>ＳＡＫＵＲＡグリーンフィールドＢ</v>
      </c>
      <c r="B83" s="132"/>
      <c r="C83" s="217" t="str">
        <f>IFERROR(VLOOKUP($E$83&amp;D83,[1]抽選結果!$B:$D,3,FALSE),"")</f>
        <v>北郷山辺千歳ＦＣ</v>
      </c>
      <c r="D83" s="282">
        <v>1</v>
      </c>
      <c r="E83" s="316" t="s">
        <v>783</v>
      </c>
      <c r="F83" s="134"/>
      <c r="H83" s="310"/>
      <c r="J83" s="296" t="str">
        <f>AL72</f>
        <v>ＪＦＣアミスタ市貝</v>
      </c>
      <c r="K83" s="45">
        <v>6</v>
      </c>
      <c r="L83" s="4"/>
      <c r="N83" s="133"/>
      <c r="P83" s="4"/>
      <c r="Q83" s="138"/>
      <c r="R83" s="4"/>
      <c r="T83" s="152"/>
      <c r="U83" s="152"/>
      <c r="W83" s="17"/>
      <c r="X83" s="136"/>
      <c r="Y83" s="17"/>
      <c r="AA83" s="134"/>
      <c r="AC83" s="17"/>
      <c r="AE83" s="296" t="str">
        <f>C71</f>
        <v>南河内サッカースポーツ少年団</v>
      </c>
      <c r="AG83" s="310"/>
      <c r="AI83" s="133"/>
      <c r="AJ83" s="318" t="s">
        <v>784</v>
      </c>
      <c r="AK83" s="282">
        <v>6</v>
      </c>
      <c r="AL83" s="217" t="str">
        <f>IFERROR(VLOOKUP($AJ$86&amp;AK83,[1]抽選結果!$B:$D,3,FALSE),"")</f>
        <v>紫塚ＦＣ</v>
      </c>
      <c r="AN83" s="315" t="str">
        <f>IFERROR(VLOOKUP(AJ86&amp;AK84,[1]抽選結果!$B:$F,5,FALSE),"")</f>
        <v>大松山運動公園多目的グランドＡ</v>
      </c>
    </row>
    <row r="84" spans="1:40" ht="20.100000000000001" customHeight="1" x14ac:dyDescent="0.2">
      <c r="A84" s="315"/>
      <c r="B84" s="132"/>
      <c r="C84" s="217" t="str">
        <f>IFERROR(VLOOKUP($E$83&amp;D84,[1]抽選結果!$B:$D,3,FALSE),"")</f>
        <v>阿久津サッカークラブ</v>
      </c>
      <c r="D84" s="282">
        <v>2</v>
      </c>
      <c r="E84" s="316"/>
      <c r="F84" s="134"/>
      <c r="H84" s="310"/>
      <c r="J84" s="297"/>
      <c r="K84" s="6"/>
      <c r="L84" s="4"/>
      <c r="N84" s="133"/>
      <c r="P84" s="4"/>
      <c r="Q84" s="138"/>
      <c r="R84" s="4"/>
      <c r="T84" s="152"/>
      <c r="U84" s="152"/>
      <c r="W84" s="17"/>
      <c r="X84" s="148"/>
      <c r="Y84" s="17"/>
      <c r="AA84" s="134"/>
      <c r="AC84" s="5"/>
      <c r="AD84" s="5">
        <v>1</v>
      </c>
      <c r="AE84" s="297"/>
      <c r="AG84" s="311"/>
      <c r="AI84" s="133"/>
      <c r="AJ84" s="319"/>
      <c r="AK84" s="282">
        <v>5</v>
      </c>
      <c r="AL84" s="271" t="str">
        <f>IFERROR(VLOOKUP($AJ$86&amp;AK84,[1]抽選結果!$B:$D,3,FALSE),"")</f>
        <v>石橋ＦＣ</v>
      </c>
      <c r="AN84" s="315"/>
    </row>
    <row r="85" spans="1:40" ht="20.100000000000001" customHeight="1" x14ac:dyDescent="0.2">
      <c r="A85" s="315"/>
      <c r="B85" s="132"/>
      <c r="C85" s="271" t="str">
        <f>IFERROR(VLOOKUP($E$83&amp;D85,[1]抽選結果!$B:$D,3,FALSE),"")</f>
        <v>三重・山前ＦＣ</v>
      </c>
      <c r="D85" s="282">
        <v>3</v>
      </c>
      <c r="E85" s="316"/>
      <c r="F85" s="134"/>
      <c r="H85" s="310"/>
      <c r="J85" s="277"/>
      <c r="K85" s="4"/>
      <c r="L85" s="100"/>
      <c r="M85" s="40"/>
      <c r="N85" s="133"/>
      <c r="P85" s="4"/>
      <c r="Q85" s="138"/>
      <c r="R85" s="4"/>
      <c r="T85" s="152"/>
      <c r="U85" s="152"/>
      <c r="W85" s="19"/>
      <c r="X85" s="157"/>
      <c r="Y85" s="17"/>
      <c r="AA85" s="134"/>
      <c r="AE85" s="36"/>
      <c r="AG85" s="96"/>
      <c r="AI85" s="133"/>
      <c r="AJ85" s="320"/>
      <c r="AK85" s="282">
        <v>4</v>
      </c>
      <c r="AL85" s="217" t="str">
        <f>IFERROR(VLOOKUP($AJ$86&amp;AK85,[1]抽選結果!$B:$D,3,FALSE),"")</f>
        <v>壬生町ジュニアサッカークラブ　Ｂ</v>
      </c>
      <c r="AN85" s="315"/>
    </row>
    <row r="86" spans="1:40" ht="20.100000000000001" customHeight="1" x14ac:dyDescent="0.2">
      <c r="A86" s="315"/>
      <c r="B86" s="132"/>
      <c r="C86" s="271" t="str">
        <f>IFERROR(VLOOKUP($E$83&amp;D86,[1]抽選結果!$B:$D,3,FALSE),"")</f>
        <v>ＦＣがむしゃら</v>
      </c>
      <c r="D86" s="282">
        <v>4</v>
      </c>
      <c r="E86" s="316" t="s">
        <v>785</v>
      </c>
      <c r="F86" s="134"/>
      <c r="H86" s="310"/>
      <c r="J86" s="277"/>
      <c r="K86" s="4"/>
      <c r="L86" s="99"/>
      <c r="M86" s="40"/>
      <c r="N86" s="133"/>
      <c r="P86" s="4"/>
      <c r="Q86" s="138"/>
      <c r="R86" s="4"/>
      <c r="T86" s="152"/>
      <c r="U86" s="152"/>
      <c r="X86" s="148"/>
      <c r="Y86" s="17"/>
      <c r="AA86" s="134"/>
      <c r="AE86" s="37"/>
      <c r="AG86" s="96"/>
      <c r="AI86" s="133"/>
      <c r="AJ86" s="318" t="s">
        <v>786</v>
      </c>
      <c r="AK86" s="282">
        <v>3</v>
      </c>
      <c r="AL86" s="217" t="str">
        <f>IFERROR(VLOOKUP($AJ$86&amp;AK86,[1]抽選結果!$B:$D,3,FALSE),"")</f>
        <v>ジヴェルチード那須</v>
      </c>
      <c r="AN86" s="315"/>
    </row>
    <row r="87" spans="1:40" ht="20.100000000000001" customHeight="1" x14ac:dyDescent="0.2">
      <c r="A87" s="315"/>
      <c r="B87" s="132"/>
      <c r="C87" s="217" t="str">
        <f>IFERROR(VLOOKUP($E$83&amp;D87,[1]抽選結果!$B:$D,3,FALSE),"")</f>
        <v>フットボールクラブ氏家</v>
      </c>
      <c r="D87" s="282">
        <v>5</v>
      </c>
      <c r="E87" s="316"/>
      <c r="F87" s="134"/>
      <c r="H87" s="310"/>
      <c r="J87" s="296" t="str">
        <f>AL64</f>
        <v>栃木サッカークラブ　Ｕ－１２</v>
      </c>
      <c r="K87" s="38">
        <v>7</v>
      </c>
      <c r="N87" s="133"/>
      <c r="P87" s="4"/>
      <c r="Q87" s="138"/>
      <c r="R87" s="4"/>
      <c r="T87" s="152"/>
      <c r="U87" s="152"/>
      <c r="X87" s="148"/>
      <c r="Y87" s="17"/>
      <c r="AA87" s="134"/>
      <c r="AD87" s="2"/>
      <c r="AE87" s="296" t="str">
        <f>C63</f>
        <v>国分寺サッカークラブ</v>
      </c>
      <c r="AG87" s="309" t="s">
        <v>787</v>
      </c>
      <c r="AI87" s="133"/>
      <c r="AJ87" s="319"/>
      <c r="AK87" s="282">
        <v>2</v>
      </c>
      <c r="AL87" s="217" t="str">
        <f>IFERROR(VLOOKUP($AJ$86&amp;AK87,[1]抽選結果!$B:$D,3,FALSE),"")</f>
        <v>高林・青木フットボールクラブ（高林・青木ＦＣ）</v>
      </c>
      <c r="AN87" s="315"/>
    </row>
    <row r="88" spans="1:40" ht="20.100000000000001" customHeight="1" x14ac:dyDescent="0.2">
      <c r="A88" s="315"/>
      <c r="B88" s="132"/>
      <c r="C88" s="217" t="str">
        <f>IFERROR(VLOOKUP($E$83&amp;D88,[1]抽選結果!$B:$D,3,FALSE),"")</f>
        <v>ともぞうサッカークラブＢ</v>
      </c>
      <c r="D88" s="282">
        <v>6</v>
      </c>
      <c r="E88" s="316"/>
      <c r="F88" s="134"/>
      <c r="H88" s="311"/>
      <c r="J88" s="297"/>
      <c r="N88" s="133"/>
      <c r="P88" s="4"/>
      <c r="Q88" s="138"/>
      <c r="R88" s="4"/>
      <c r="T88" s="152"/>
      <c r="U88" s="152"/>
      <c r="X88" s="148"/>
      <c r="Y88" s="17"/>
      <c r="AA88" s="134"/>
      <c r="AD88" s="39">
        <v>7</v>
      </c>
      <c r="AE88" s="297"/>
      <c r="AG88" s="310"/>
      <c r="AI88" s="133"/>
      <c r="AJ88" s="320"/>
      <c r="AK88" s="282">
        <v>1</v>
      </c>
      <c r="AL88" s="271" t="str">
        <f>IFERROR(VLOOKUP($AJ$86&amp;AK88,[1]抽選結果!$B:$D,3,FALSE),"")</f>
        <v>ＭＯＲＡＮＧＯ栃木フットボールクラブＵ１２</v>
      </c>
      <c r="AN88" s="315"/>
    </row>
    <row r="89" spans="1:40" ht="20.100000000000001" customHeight="1" x14ac:dyDescent="0.2">
      <c r="A89" s="219"/>
      <c r="B89" s="96"/>
      <c r="D89" s="275"/>
      <c r="F89" s="134"/>
      <c r="H89" s="131"/>
      <c r="J89" s="277"/>
      <c r="L89" s="99"/>
      <c r="M89" s="40"/>
      <c r="N89" s="133"/>
      <c r="P89" s="4"/>
      <c r="Q89" s="147"/>
      <c r="R89" s="3"/>
      <c r="T89" s="152"/>
      <c r="U89" s="152"/>
      <c r="X89" s="148"/>
      <c r="Y89" s="17"/>
      <c r="AA89" s="134"/>
      <c r="AC89" s="99"/>
      <c r="AD89" s="17"/>
      <c r="AE89" s="36"/>
      <c r="AG89" s="310"/>
      <c r="AI89" s="133"/>
      <c r="AK89" s="275"/>
      <c r="AN89" s="28"/>
    </row>
    <row r="90" spans="1:40" ht="20.100000000000001" customHeight="1" x14ac:dyDescent="0.2">
      <c r="A90" s="219"/>
      <c r="B90" s="96"/>
      <c r="D90" s="275"/>
      <c r="F90" s="134"/>
      <c r="H90" s="96"/>
      <c r="J90" s="279"/>
      <c r="N90" s="133"/>
      <c r="P90" s="4"/>
      <c r="Q90" s="138"/>
      <c r="T90" s="152"/>
      <c r="U90" s="152"/>
      <c r="X90" s="148"/>
      <c r="AA90" s="134"/>
      <c r="AC90" s="102"/>
      <c r="AD90" s="17"/>
      <c r="AE90" s="37"/>
      <c r="AG90" s="310"/>
      <c r="AI90" s="133"/>
      <c r="AK90" s="275"/>
      <c r="AN90" s="28"/>
    </row>
    <row r="91" spans="1:40" ht="20.100000000000001" customHeight="1" x14ac:dyDescent="0.2">
      <c r="A91" s="315" t="str">
        <f>IFERROR(VLOOKUP(E91&amp;D95,[1]抽選結果!$B:$F,5,FALSE),"")</f>
        <v>那須烏山市緑地運動公園B</v>
      </c>
      <c r="B91" s="132"/>
      <c r="C91" s="217" t="str">
        <f>IFERROR(VLOOKUP($E$91&amp;D91,[1]抽選結果!$B:$D,3,FALSE),"")</f>
        <v>野木ＳＳＳ</v>
      </c>
      <c r="D91" s="282">
        <v>1</v>
      </c>
      <c r="E91" s="316" t="s">
        <v>788</v>
      </c>
      <c r="F91" s="134"/>
      <c r="H91" s="309" t="s">
        <v>789</v>
      </c>
      <c r="J91" s="296" t="str">
        <f>AL55</f>
        <v>坂西ジュニオール</v>
      </c>
      <c r="K91" s="34">
        <v>1</v>
      </c>
      <c r="N91" s="133"/>
      <c r="P91" s="4"/>
      <c r="Q91" s="138"/>
      <c r="T91" s="152"/>
      <c r="U91" s="152"/>
      <c r="X91" s="148"/>
      <c r="AA91" s="134"/>
      <c r="AC91" s="17"/>
      <c r="AD91" s="19"/>
      <c r="AE91" s="296" t="str">
        <f>C55</f>
        <v>豊郷ＪＦＣ宇都宮</v>
      </c>
      <c r="AG91" s="310"/>
      <c r="AI91" s="133"/>
      <c r="AJ91" s="318" t="s">
        <v>21</v>
      </c>
      <c r="AK91" s="282">
        <v>6</v>
      </c>
      <c r="AL91" s="271" t="str">
        <f>IFERROR(VLOOKUP($AJ$94&amp;AK91,[1]抽選結果!$B:$D,3,FALSE),"")</f>
        <v>ＦＣ　ＳＴＧＨ</v>
      </c>
      <c r="AN91" s="315" t="str">
        <f>IFERROR(VLOOKUP(AJ94&amp;AK92,[1]抽選結果!$B:$F,5,FALSE),"")</f>
        <v>鬼怒自然公園サッカー場BB</v>
      </c>
    </row>
    <row r="92" spans="1:40" ht="20.100000000000001" customHeight="1" x14ac:dyDescent="0.2">
      <c r="A92" s="315"/>
      <c r="B92" s="132"/>
      <c r="C92" s="217" t="str">
        <f>IFERROR(VLOOKUP($E$91&amp;D92,[1]抽選結果!$B:$D,3,FALSE),"")</f>
        <v>小山三小　ＦＣ</v>
      </c>
      <c r="D92" s="282">
        <v>2</v>
      </c>
      <c r="E92" s="316"/>
      <c r="F92" s="134"/>
      <c r="H92" s="310"/>
      <c r="J92" s="297"/>
      <c r="K92" s="5"/>
      <c r="L92" s="6"/>
      <c r="N92" s="133"/>
      <c r="P92" s="4"/>
      <c r="Q92" s="138"/>
      <c r="T92" s="152"/>
      <c r="U92" s="152"/>
      <c r="X92" s="148"/>
      <c r="AA92" s="134"/>
      <c r="AC92" s="17"/>
      <c r="AD92" s="5">
        <v>6</v>
      </c>
      <c r="AE92" s="297"/>
      <c r="AG92" s="310"/>
      <c r="AI92" s="133"/>
      <c r="AJ92" s="319"/>
      <c r="AK92" s="282">
        <v>5</v>
      </c>
      <c r="AL92" s="217" t="str">
        <f>IFERROR(VLOOKUP($AJ$94&amp;AK92,[1]抽選結果!$B:$D,3,FALSE),"")</f>
        <v>亀山サッカークラブ</v>
      </c>
      <c r="AN92" s="315"/>
    </row>
    <row r="93" spans="1:40" ht="20.100000000000001" customHeight="1" x14ac:dyDescent="0.2">
      <c r="A93" s="315"/>
      <c r="B93" s="132"/>
      <c r="C93" s="271" t="str">
        <f>IFERROR(VLOOKUP($E$91&amp;D93,[1]抽選結果!$B:$D,3,FALSE),"")</f>
        <v>間東ＦＣミラクルズ</v>
      </c>
      <c r="D93" s="282">
        <v>3</v>
      </c>
      <c r="E93" s="316"/>
      <c r="F93" s="134"/>
      <c r="H93" s="310"/>
      <c r="J93" s="279"/>
      <c r="L93" s="46"/>
      <c r="M93" s="43"/>
      <c r="N93" s="140"/>
      <c r="P93" s="4"/>
      <c r="Q93" s="138"/>
      <c r="X93" s="148"/>
      <c r="AA93" s="134"/>
      <c r="AC93" s="17"/>
      <c r="AE93" s="36"/>
      <c r="AG93" s="310"/>
      <c r="AI93" s="133"/>
      <c r="AJ93" s="320"/>
      <c r="AK93" s="282">
        <v>4</v>
      </c>
      <c r="AL93" s="217" t="str">
        <f>IFERROR(VLOOKUP($AJ$94&amp;AK93,[1]抽選結果!$B:$D,3,FALSE),"")</f>
        <v>宇都宮フットボールクラブジュニア</v>
      </c>
      <c r="AN93" s="315"/>
    </row>
    <row r="94" spans="1:40" ht="20.100000000000001" customHeight="1" x14ac:dyDescent="0.2">
      <c r="A94" s="315"/>
      <c r="B94" s="132"/>
      <c r="C94" s="217" t="str">
        <f>IFERROR(VLOOKUP($E$91&amp;D94,[1]抽選結果!$B:$D,3,FALSE),"")</f>
        <v>佐野ＳＳＳ</v>
      </c>
      <c r="D94" s="282">
        <v>4</v>
      </c>
      <c r="E94" s="316" t="s">
        <v>20</v>
      </c>
      <c r="F94" s="134"/>
      <c r="H94" s="310"/>
      <c r="J94" s="279"/>
      <c r="L94" s="46"/>
      <c r="M94" s="41"/>
      <c r="N94" s="136"/>
      <c r="P94" s="4"/>
      <c r="Q94" s="138"/>
      <c r="X94" s="148"/>
      <c r="AA94" s="139"/>
      <c r="AB94" s="5"/>
      <c r="AC94" s="17"/>
      <c r="AE94" s="37"/>
      <c r="AG94" s="310"/>
      <c r="AI94" s="133"/>
      <c r="AJ94" s="318" t="s">
        <v>790</v>
      </c>
      <c r="AK94" s="282">
        <v>3</v>
      </c>
      <c r="AL94" s="217" t="str">
        <f>IFERROR(VLOOKUP($AJ$94&amp;AK94,[1]抽選結果!$B:$D,3,FALSE),"")</f>
        <v>ＦＣ城東</v>
      </c>
      <c r="AN94" s="315"/>
    </row>
    <row r="95" spans="1:40" ht="20.100000000000001" customHeight="1" x14ac:dyDescent="0.2">
      <c r="A95" s="315"/>
      <c r="B95" s="132"/>
      <c r="C95" s="217" t="str">
        <f>IFERROR(VLOOKUP($E$91&amp;D95,[1]抽選結果!$B:$D,3,FALSE),"")</f>
        <v>ＦＣアラノ</v>
      </c>
      <c r="D95" s="282">
        <v>5</v>
      </c>
      <c r="E95" s="316"/>
      <c r="F95" s="134"/>
      <c r="H95" s="310"/>
      <c r="J95" s="296" t="str">
        <f>AL47</f>
        <v>大谷東フットボールクラブ</v>
      </c>
      <c r="K95" s="34">
        <v>2</v>
      </c>
      <c r="L95" s="4"/>
      <c r="N95" s="136"/>
      <c r="P95" s="4"/>
      <c r="Q95" s="138"/>
      <c r="X95" s="148"/>
      <c r="AA95" s="138"/>
      <c r="AC95" s="17"/>
      <c r="AD95" s="2"/>
      <c r="AE95" s="296" t="str">
        <f>C46</f>
        <v>ＳＵＧＡＯサッカークラブＵ１２</v>
      </c>
      <c r="AG95" s="310"/>
      <c r="AI95" s="133"/>
      <c r="AJ95" s="319"/>
      <c r="AK95" s="282">
        <v>2</v>
      </c>
      <c r="AL95" s="217" t="str">
        <f>IFERROR(VLOOKUP($AJ$94&amp;AK95,[1]抽選結果!$B:$D,3,FALSE),"")</f>
        <v>ウエストフットコムＵ１１</v>
      </c>
      <c r="AN95" s="315"/>
    </row>
    <row r="96" spans="1:40" ht="20.100000000000001" customHeight="1" x14ac:dyDescent="0.2">
      <c r="A96" s="315"/>
      <c r="B96" s="132"/>
      <c r="C96" s="271" t="str">
        <f>IFERROR(VLOOKUP($E$91&amp;D96,[1]抽選結果!$B:$D,3,FALSE),"")</f>
        <v>壬生町ジュニアサッカークラブ</v>
      </c>
      <c r="D96" s="282">
        <v>6</v>
      </c>
      <c r="E96" s="316"/>
      <c r="F96" s="134"/>
      <c r="H96" s="310"/>
      <c r="J96" s="297"/>
      <c r="K96" s="6"/>
      <c r="L96" s="4"/>
      <c r="N96" s="136"/>
      <c r="P96" s="4"/>
      <c r="Q96" s="138"/>
      <c r="X96" s="301"/>
      <c r="AA96" s="138"/>
      <c r="AC96" s="17"/>
      <c r="AD96" s="39">
        <v>5</v>
      </c>
      <c r="AE96" s="297"/>
      <c r="AG96" s="310"/>
      <c r="AI96" s="133"/>
      <c r="AJ96" s="320"/>
      <c r="AK96" s="282">
        <v>1</v>
      </c>
      <c r="AL96" s="271" t="str">
        <f>IFERROR(VLOOKUP($AJ$94&amp;AK96,[1]抽選結果!$B:$D,3,FALSE),"")</f>
        <v>宝木キッカーズＭＯＲＡＬＥ１１</v>
      </c>
      <c r="AN96" s="315"/>
    </row>
    <row r="97" spans="1:40" ht="20.100000000000001" customHeight="1" x14ac:dyDescent="0.2">
      <c r="A97" s="219"/>
      <c r="B97" s="132"/>
      <c r="D97" s="275"/>
      <c r="F97" s="134"/>
      <c r="H97" s="310"/>
      <c r="J97" s="279"/>
      <c r="K97" s="4"/>
      <c r="L97" s="3"/>
      <c r="N97" s="136"/>
      <c r="P97" s="4"/>
      <c r="Q97" s="138"/>
      <c r="X97" s="301"/>
      <c r="AA97" s="145"/>
      <c r="AB97" s="63"/>
      <c r="AC97" s="103"/>
      <c r="AD97" s="17"/>
      <c r="AE97" s="36"/>
      <c r="AG97" s="310"/>
      <c r="AI97" s="133"/>
      <c r="AK97" s="275"/>
      <c r="AN97" s="28"/>
    </row>
    <row r="98" spans="1:40" ht="20.100000000000001" customHeight="1" x14ac:dyDescent="0.2">
      <c r="A98" s="219"/>
      <c r="B98" s="132"/>
      <c r="D98" s="275"/>
      <c r="F98" s="134"/>
      <c r="H98" s="310"/>
      <c r="J98" s="279"/>
      <c r="K98" s="4"/>
      <c r="N98" s="136"/>
      <c r="O98" s="17"/>
      <c r="P98" s="4"/>
      <c r="Q98" s="138"/>
      <c r="X98" s="136"/>
      <c r="Y98" s="17"/>
      <c r="AA98" s="145"/>
      <c r="AB98" s="63"/>
      <c r="AC98" s="63"/>
      <c r="AD98" s="17"/>
      <c r="AE98" s="37"/>
      <c r="AG98" s="310"/>
      <c r="AI98" s="133"/>
      <c r="AK98" s="275"/>
      <c r="AN98" s="28"/>
    </row>
    <row r="99" spans="1:40" ht="20.100000000000001" customHeight="1" x14ac:dyDescent="0.2">
      <c r="A99" s="315" t="str">
        <f>IFERROR(VLOOKUP(E99&amp;D103,[1]抽選結果!$B:$F,5,FALSE),"")</f>
        <v>足利市西部多目的運動場（あしスタ）A</v>
      </c>
      <c r="B99" s="132"/>
      <c r="C99" s="217" t="str">
        <f>IFERROR(VLOOKUP($E$99&amp;D99,[1]抽選結果!$B:$D,3,FALSE),"")</f>
        <v>ＦＣグラシアス</v>
      </c>
      <c r="D99" s="282">
        <v>1</v>
      </c>
      <c r="E99" s="316" t="s">
        <v>791</v>
      </c>
      <c r="F99" s="134"/>
      <c r="H99" s="310"/>
      <c r="J99" s="296" t="str">
        <f>AL40</f>
        <v>栃木ユナイテッド</v>
      </c>
      <c r="K99" s="38">
        <v>3</v>
      </c>
      <c r="N99" s="136"/>
      <c r="O99" s="17"/>
      <c r="P99" s="4"/>
      <c r="Q99" s="134"/>
      <c r="X99" s="136"/>
      <c r="Y99" s="17"/>
      <c r="AA99" s="138"/>
      <c r="AD99" s="19"/>
      <c r="AE99" s="296" t="str">
        <f>C39</f>
        <v>ＪＦＣ　Ｗｉｎｇ</v>
      </c>
      <c r="AG99" s="310"/>
      <c r="AI99" s="133"/>
      <c r="AJ99" s="318" t="s">
        <v>792</v>
      </c>
      <c r="AK99" s="282">
        <v>6</v>
      </c>
      <c r="AL99" s="271" t="str">
        <f>IFERROR(VLOOKUP($AJ$102&amp;AK99,[1]抽選結果!$B:$D,3,FALSE),"")</f>
        <v>大谷北ＦＣフォルテ</v>
      </c>
      <c r="AN99" s="315" t="str">
        <f>IFERROR(VLOOKUP(AJ102&amp;AK100,[1]抽選結果!$B:$F,5,FALSE),"")</f>
        <v>石井緑地サッカー場No6</v>
      </c>
    </row>
    <row r="100" spans="1:40" ht="20.100000000000001" customHeight="1" x14ac:dyDescent="0.2">
      <c r="A100" s="315"/>
      <c r="B100" s="132"/>
      <c r="C100" s="271" t="str">
        <f>IFERROR(VLOOKUP($E$99&amp;D100,[1]抽選結果!$B:$D,3,FALSE),"")</f>
        <v>那須野ヶ原ＦＣボンジボーラ</v>
      </c>
      <c r="D100" s="282">
        <v>2</v>
      </c>
      <c r="E100" s="316"/>
      <c r="F100" s="134"/>
      <c r="H100" s="310"/>
      <c r="J100" s="297"/>
      <c r="N100" s="136"/>
      <c r="O100" s="17"/>
      <c r="P100" s="4"/>
      <c r="Q100" s="134"/>
      <c r="X100" s="136"/>
      <c r="Y100" s="17"/>
      <c r="AA100" s="138"/>
      <c r="AD100" s="5">
        <v>4</v>
      </c>
      <c r="AE100" s="297"/>
      <c r="AG100" s="310"/>
      <c r="AI100" s="133"/>
      <c r="AJ100" s="319"/>
      <c r="AK100" s="282">
        <v>5</v>
      </c>
      <c r="AL100" s="217" t="str">
        <f>IFERROR(VLOOKUP($AJ$102&amp;AK100,[1]抽選結果!$B:$D,3,FALSE),"")</f>
        <v>本郷北フットボールクラブ</v>
      </c>
      <c r="AN100" s="315"/>
    </row>
    <row r="101" spans="1:40" ht="20.100000000000001" customHeight="1" x14ac:dyDescent="0.2">
      <c r="A101" s="315"/>
      <c r="B101" s="132"/>
      <c r="C101" s="217" t="str">
        <f>IFERROR(VLOOKUP($E$99&amp;D101,[1]抽選結果!$B:$D,3,FALSE),"")</f>
        <v>ＫＳＣ鹿沼</v>
      </c>
      <c r="D101" s="282">
        <v>3</v>
      </c>
      <c r="E101" s="316"/>
      <c r="F101" s="134"/>
      <c r="H101" s="310"/>
      <c r="J101" s="279"/>
      <c r="L101" s="298" t="s">
        <v>793</v>
      </c>
      <c r="M101" s="317"/>
      <c r="N101" s="141"/>
      <c r="O101" s="17"/>
      <c r="P101" s="4"/>
      <c r="Q101" s="134"/>
      <c r="X101" s="136"/>
      <c r="Y101" s="17"/>
      <c r="AA101" s="138"/>
      <c r="AB101" s="300" t="s">
        <v>794</v>
      </c>
      <c r="AC101" s="298"/>
      <c r="AE101" s="36"/>
      <c r="AG101" s="310"/>
      <c r="AI101" s="133"/>
      <c r="AJ101" s="320"/>
      <c r="AK101" s="282">
        <v>4</v>
      </c>
      <c r="AL101" s="217" t="str">
        <f>IFERROR(VLOOKUP($AJ$102&amp;AK101,[1]抽選結果!$B:$D,3,FALSE),"")</f>
        <v>ＫＯＨＡＲＵ　ＰＲＯＵＤ　ピンク</v>
      </c>
      <c r="AN101" s="315"/>
    </row>
    <row r="102" spans="1:40" ht="20.100000000000001" customHeight="1" x14ac:dyDescent="0.2">
      <c r="A102" s="315"/>
      <c r="B102" s="132"/>
      <c r="C102" s="271" t="str">
        <f>IFERROR(VLOOKUP($E$99&amp;D102,[1]抽選結果!$B:$D,3,FALSE),"")</f>
        <v>ＮＩＫＫＯ　ＳＰＯＲＴＳ　ＣＬＵＢ　セレソン</v>
      </c>
      <c r="D102" s="282">
        <v>4</v>
      </c>
      <c r="E102" s="316" t="s">
        <v>795</v>
      </c>
      <c r="F102" s="134"/>
      <c r="H102" s="310"/>
      <c r="J102" s="279"/>
      <c r="L102" s="298"/>
      <c r="M102" s="317"/>
      <c r="N102" s="141"/>
      <c r="O102" s="39"/>
      <c r="P102" s="5"/>
      <c r="Q102" s="134"/>
      <c r="X102" s="133"/>
      <c r="Y102" s="5"/>
      <c r="Z102" s="6"/>
      <c r="AA102" s="138"/>
      <c r="AB102" s="300"/>
      <c r="AC102" s="298"/>
      <c r="AE102" s="37"/>
      <c r="AG102" s="310"/>
      <c r="AI102" s="133"/>
      <c r="AJ102" s="318" t="s">
        <v>796</v>
      </c>
      <c r="AK102" s="282">
        <v>3</v>
      </c>
      <c r="AL102" s="217" t="str">
        <f>IFERROR(VLOOKUP($AJ$102&amp;AK102,[1]抽選結果!$B:$D,3,FALSE),"")</f>
        <v>ＳＡＫＵＲＡ　ＦＯＯＴＢＡＬＬ　ＣＬＵＢ　Ｊｒ</v>
      </c>
      <c r="AN102" s="315"/>
    </row>
    <row r="103" spans="1:40" ht="20.100000000000001" customHeight="1" x14ac:dyDescent="0.2">
      <c r="A103" s="315"/>
      <c r="B103" s="132"/>
      <c r="C103" s="217" t="str">
        <f>IFERROR(VLOOKUP($E$99&amp;D103,[1]抽選結果!$B:$D,3,FALSE),"")</f>
        <v>Ｋ－ＷＥＳＴ．ＦＣ２００１</v>
      </c>
      <c r="D103" s="282">
        <v>5</v>
      </c>
      <c r="E103" s="316"/>
      <c r="F103" s="134"/>
      <c r="H103" s="310"/>
      <c r="J103" s="296" t="str">
        <f>AL31</f>
        <v>祖母井クラブ</v>
      </c>
      <c r="K103" s="34">
        <v>4</v>
      </c>
      <c r="N103" s="136"/>
      <c r="O103" s="17"/>
      <c r="Q103" s="134"/>
      <c r="X103" s="133"/>
      <c r="Z103" s="4"/>
      <c r="AA103" s="138"/>
      <c r="AD103" s="2"/>
      <c r="AE103" s="296" t="str">
        <f>C32</f>
        <v>合戦場フットボールクラブ</v>
      </c>
      <c r="AG103" s="310"/>
      <c r="AI103" s="133"/>
      <c r="AJ103" s="319"/>
      <c r="AK103" s="282">
        <v>2</v>
      </c>
      <c r="AL103" s="271" t="str">
        <f>IFERROR(VLOOKUP($AJ$102&amp;AK103,[1]抽選結果!$B:$D,3,FALSE),"")</f>
        <v>ヴェルフェ矢板Ｕ－１２・ｆｌｅｕｒ</v>
      </c>
      <c r="AN103" s="315"/>
    </row>
    <row r="104" spans="1:40" ht="20.100000000000001" customHeight="1" x14ac:dyDescent="0.2">
      <c r="A104" s="315"/>
      <c r="B104" s="132"/>
      <c r="C104" s="217" t="str">
        <f>IFERROR(VLOOKUP($E$99&amp;D104,[1]抽選結果!$B:$D,3,FALSE),"")</f>
        <v>ＦＣあわのレジェンド</v>
      </c>
      <c r="D104" s="282">
        <v>6</v>
      </c>
      <c r="E104" s="316"/>
      <c r="F104" s="134"/>
      <c r="H104" s="310"/>
      <c r="J104" s="297"/>
      <c r="K104" s="6"/>
      <c r="N104" s="136"/>
      <c r="O104" s="17"/>
      <c r="Q104" s="134"/>
      <c r="X104" s="133"/>
      <c r="Z104" s="4"/>
      <c r="AA104" s="138"/>
      <c r="AD104" s="39">
        <v>3</v>
      </c>
      <c r="AE104" s="297"/>
      <c r="AG104" s="310"/>
      <c r="AI104" s="133"/>
      <c r="AJ104" s="320"/>
      <c r="AK104" s="282">
        <v>1</v>
      </c>
      <c r="AL104" s="217" t="str">
        <f>IFERROR(VLOOKUP($AJ$102&amp;AK104,[1]抽選結果!$B:$D,3,FALSE),"")</f>
        <v>ＦＣカンピオーネ</v>
      </c>
      <c r="AN104" s="315"/>
    </row>
    <row r="105" spans="1:40" ht="20.100000000000001" customHeight="1" x14ac:dyDescent="0.2">
      <c r="A105" s="219"/>
      <c r="B105" s="132"/>
      <c r="D105" s="275"/>
      <c r="F105" s="134"/>
      <c r="H105" s="310"/>
      <c r="J105" s="279"/>
      <c r="K105" s="4"/>
      <c r="N105" s="136"/>
      <c r="O105" s="43"/>
      <c r="Q105" s="134"/>
      <c r="X105" s="133"/>
      <c r="Z105" s="4"/>
      <c r="AA105" s="138"/>
      <c r="AC105" s="99"/>
      <c r="AD105" s="17"/>
      <c r="AE105" s="36"/>
      <c r="AG105" s="310"/>
      <c r="AI105" s="133"/>
      <c r="AK105" s="275"/>
      <c r="AN105" s="28"/>
    </row>
    <row r="106" spans="1:40" ht="20.100000000000001" customHeight="1" x14ac:dyDescent="0.2">
      <c r="A106" s="219"/>
      <c r="B106" s="132"/>
      <c r="D106" s="275"/>
      <c r="G106" s="133"/>
      <c r="H106" s="310"/>
      <c r="J106" s="279"/>
      <c r="K106" s="4"/>
      <c r="L106" s="6"/>
      <c r="N106" s="136"/>
      <c r="O106" s="43"/>
      <c r="Q106" s="134"/>
      <c r="X106" s="133"/>
      <c r="AA106" s="138"/>
      <c r="AC106" s="102"/>
      <c r="AD106" s="17"/>
      <c r="AE106" s="37"/>
      <c r="AG106" s="310"/>
      <c r="AI106" s="133"/>
      <c r="AK106" s="275"/>
      <c r="AL106" s="275"/>
      <c r="AN106" s="28"/>
    </row>
    <row r="107" spans="1:40" ht="20.100000000000001" customHeight="1" x14ac:dyDescent="0.2">
      <c r="A107" s="315" t="str">
        <f>IFERROR(VLOOKUP(E107&amp;D111,[1]抽選結果!$B:$F,5,FALSE),"")</f>
        <v>石井緑地サッカー場No3</v>
      </c>
      <c r="B107" s="132"/>
      <c r="C107" s="217" t="str">
        <f>IFERROR(VLOOKUP($E$107&amp;D107,[1]抽選結果!$B:$D,3,FALSE),"")</f>
        <v>ＦＣブロケード</v>
      </c>
      <c r="D107" s="282">
        <v>1</v>
      </c>
      <c r="E107" s="316" t="s">
        <v>148</v>
      </c>
      <c r="G107" s="133"/>
      <c r="H107" s="310"/>
      <c r="J107" s="296" t="str">
        <f>AL23</f>
        <v>上河内ジュニアサッカークラブ</v>
      </c>
      <c r="K107" s="38">
        <v>5</v>
      </c>
      <c r="L107" s="4"/>
      <c r="N107" s="136"/>
      <c r="Q107" s="134"/>
      <c r="X107" s="133"/>
      <c r="AA107" s="138"/>
      <c r="AC107" s="17"/>
      <c r="AD107" s="19"/>
      <c r="AE107" s="296" t="str">
        <f>C24</f>
        <v>ＦＣ　Ａｖａｎｃｅ　ＢＬＡＮＣＯ</v>
      </c>
      <c r="AG107" s="310"/>
      <c r="AI107" s="133"/>
      <c r="AJ107" s="316" t="s">
        <v>102</v>
      </c>
      <c r="AK107" s="282">
        <v>6</v>
      </c>
      <c r="AL107" s="217" t="str">
        <f>IFERROR(VLOOKUP($AJ$110&amp;AK107,[1]抽選結果!$B:$D,3,FALSE),"")</f>
        <v>栃木ジュニオール</v>
      </c>
      <c r="AN107" s="315" t="str">
        <f>IFERROR(VLOOKUP(AJ110&amp;AK108,[1]抽選結果!$B:$F,5,FALSE),"")</f>
        <v>石井緑地サッカー場No4</v>
      </c>
    </row>
    <row r="108" spans="1:40" ht="20.100000000000001" customHeight="1" x14ac:dyDescent="0.2">
      <c r="A108" s="315"/>
      <c r="B108" s="132"/>
      <c r="C108" s="217" t="str">
        <f>IFERROR(VLOOKUP($E$107&amp;D108,[1]抽選結果!$B:$D,3,FALSE),"")</f>
        <v>ＦＣアネーロ宇都宮・Ｕ－１２</v>
      </c>
      <c r="D108" s="282">
        <v>2</v>
      </c>
      <c r="E108" s="316"/>
      <c r="G108" s="133"/>
      <c r="H108" s="310"/>
      <c r="J108" s="297"/>
      <c r="L108" s="4"/>
      <c r="N108" s="136"/>
      <c r="Q108" s="134"/>
      <c r="X108" s="146"/>
      <c r="AA108" s="138"/>
      <c r="AC108" s="17"/>
      <c r="AD108" s="5">
        <v>2</v>
      </c>
      <c r="AE108" s="297"/>
      <c r="AG108" s="310"/>
      <c r="AI108" s="133"/>
      <c r="AJ108" s="316"/>
      <c r="AK108" s="282">
        <v>5</v>
      </c>
      <c r="AL108" s="271" t="str">
        <f>IFERROR(VLOOKUP($AJ$110&amp;AK108,[1]抽選結果!$B:$D,3,FALSE),"")</f>
        <v>ウエストフットコム</v>
      </c>
      <c r="AN108" s="315"/>
    </row>
    <row r="109" spans="1:40" ht="20.100000000000001" customHeight="1" x14ac:dyDescent="0.2">
      <c r="A109" s="315"/>
      <c r="B109" s="132"/>
      <c r="C109" s="271" t="str">
        <f>IFERROR(VLOOKUP($E$107&amp;D109,[1]抽選結果!$B:$D,3,FALSE),"")</f>
        <v>稲村フットボールクラブ</v>
      </c>
      <c r="D109" s="282">
        <v>3</v>
      </c>
      <c r="E109" s="316"/>
      <c r="G109" s="133"/>
      <c r="H109" s="310"/>
      <c r="J109" s="277"/>
      <c r="L109" s="46"/>
      <c r="M109" s="43"/>
      <c r="N109" s="137"/>
      <c r="Q109" s="134"/>
      <c r="X109" s="146"/>
      <c r="AA109" s="147"/>
      <c r="AB109" s="2"/>
      <c r="AC109" s="17"/>
      <c r="AE109" s="36"/>
      <c r="AG109" s="310"/>
      <c r="AI109" s="133"/>
      <c r="AJ109" s="316"/>
      <c r="AK109" s="282">
        <v>4</v>
      </c>
      <c r="AL109" s="217" t="str">
        <f>IFERROR(VLOOKUP($AJ$110&amp;AK109,[1]抽選結果!$B:$D,3,FALSE),"")</f>
        <v>ＳＵＧＡＯサッカークラブＵ１１</v>
      </c>
      <c r="AN109" s="315"/>
    </row>
    <row r="110" spans="1:40" ht="17.100000000000001" customHeight="1" x14ac:dyDescent="0.2">
      <c r="A110" s="315"/>
      <c r="B110" s="132"/>
      <c r="C110" s="217" t="str">
        <f>IFERROR(VLOOKUP($E$107&amp;D110,[1]抽選結果!$B:$D,3,FALSE),"")</f>
        <v>しおやＦＣヴィガウス</v>
      </c>
      <c r="D110" s="282">
        <v>4</v>
      </c>
      <c r="E110" s="316" t="s">
        <v>149</v>
      </c>
      <c r="G110" s="133"/>
      <c r="H110" s="310"/>
      <c r="J110" s="277"/>
      <c r="L110" s="46"/>
      <c r="M110" s="41"/>
      <c r="N110" s="133"/>
      <c r="Q110" s="134"/>
      <c r="X110" s="146"/>
      <c r="AA110" s="134"/>
      <c r="AC110" s="17"/>
      <c r="AE110" s="37"/>
      <c r="AG110" s="310"/>
      <c r="AI110" s="133"/>
      <c r="AJ110" s="316" t="s">
        <v>101</v>
      </c>
      <c r="AK110" s="282">
        <v>3</v>
      </c>
      <c r="AL110" s="271" t="str">
        <f>IFERROR(VLOOKUP($AJ$110&amp;AK110,[1]抽選結果!$B:$D,3,FALSE),"")</f>
        <v>ＫＯＨＡＲＵ　ＰＲＯＵＤ　イエロー</v>
      </c>
      <c r="AN110" s="315"/>
    </row>
    <row r="111" spans="1:40" ht="17.100000000000001" customHeight="1" x14ac:dyDescent="0.2">
      <c r="A111" s="315"/>
      <c r="B111" s="132"/>
      <c r="C111" s="271" t="str">
        <f>IFERROR(VLOOKUP($E$107&amp;D111,[1]抽選結果!$B:$D,3,FALSE),"")</f>
        <v>緑が丘ＹＦＣサッカー教室</v>
      </c>
      <c r="D111" s="282">
        <v>5</v>
      </c>
      <c r="E111" s="316"/>
      <c r="G111" s="133"/>
      <c r="H111" s="310"/>
      <c r="J111" s="296" t="str">
        <f>AL15</f>
        <v>ｕｎｉｏｎｓｐｏｒｔｓｃｌｕｂ</v>
      </c>
      <c r="K111" s="34">
        <v>6</v>
      </c>
      <c r="L111" s="4"/>
      <c r="N111" s="133"/>
      <c r="Q111" s="134"/>
      <c r="X111" s="146"/>
      <c r="AA111" s="134"/>
      <c r="AC111" s="19"/>
      <c r="AD111" s="2"/>
      <c r="AE111" s="296" t="str">
        <f>C14</f>
        <v>ともぞうサッカークラブ</v>
      </c>
      <c r="AG111" s="310"/>
      <c r="AI111" s="133"/>
      <c r="AJ111" s="316"/>
      <c r="AK111" s="282">
        <v>2</v>
      </c>
      <c r="AL111" s="217" t="str">
        <f>IFERROR(VLOOKUP($AJ$110&amp;AK111,[1]抽選結果!$B:$D,3,FALSE),"")</f>
        <v>さつきが丘スポーツ少年団サッカー部</v>
      </c>
      <c r="AN111" s="315"/>
    </row>
    <row r="112" spans="1:40" ht="17.100000000000001" customHeight="1" x14ac:dyDescent="0.2">
      <c r="A112" s="315"/>
      <c r="B112" s="132"/>
      <c r="C112" s="217" t="str">
        <f>IFERROR(VLOOKUP($E$107&amp;D112,[1]抽選結果!$B:$D,3,FALSE),"")</f>
        <v>ＦＣみらい　Ｖ</v>
      </c>
      <c r="D112" s="282">
        <v>6</v>
      </c>
      <c r="E112" s="316"/>
      <c r="G112" s="133"/>
      <c r="H112" s="311"/>
      <c r="J112" s="297"/>
      <c r="K112" s="5"/>
      <c r="L112" s="5"/>
      <c r="N112" s="133"/>
      <c r="Q112" s="134"/>
      <c r="X112" s="146"/>
      <c r="AA112" s="134"/>
      <c r="AD112">
        <v>1</v>
      </c>
      <c r="AE112" s="297"/>
      <c r="AG112" s="311"/>
      <c r="AI112" s="133"/>
      <c r="AJ112" s="316"/>
      <c r="AK112" s="282">
        <v>1</v>
      </c>
      <c r="AL112" s="217" t="str">
        <f>IFERROR(VLOOKUP($AJ$110&amp;AK112,[1]抽選結果!$B:$D,3,FALSE),"")</f>
        <v>ＦＣみらい</v>
      </c>
      <c r="AN112" s="315"/>
    </row>
    <row r="113" spans="4:37" ht="17.100000000000001" customHeight="1" x14ac:dyDescent="0.2">
      <c r="D113" s="275"/>
      <c r="G113" s="133"/>
      <c r="H113" s="131"/>
      <c r="N113" s="133"/>
      <c r="Q113" s="134"/>
      <c r="X113" s="146"/>
      <c r="AA113" s="134"/>
      <c r="AI113" s="133"/>
      <c r="AK113" s="275"/>
    </row>
    <row r="114" spans="4:37" ht="17.100000000000001" customHeight="1" x14ac:dyDescent="0.2"/>
    <row r="115" spans="4:37" ht="17.100000000000001" customHeight="1" x14ac:dyDescent="0.2"/>
    <row r="116" spans="4:37" ht="17.100000000000001" customHeight="1" x14ac:dyDescent="0.2"/>
    <row r="117" spans="4:37" ht="17.100000000000001" customHeight="1" x14ac:dyDescent="0.2"/>
    <row r="118" spans="4:37" ht="17.100000000000001" customHeight="1" x14ac:dyDescent="0.2"/>
    <row r="119" spans="4:37" ht="17.100000000000001" customHeight="1" x14ac:dyDescent="0.2"/>
  </sheetData>
  <mergeCells count="164">
    <mergeCell ref="A107:A112"/>
    <mergeCell ref="E110:E112"/>
    <mergeCell ref="AN107:AN112"/>
    <mergeCell ref="AJ110:AJ112"/>
    <mergeCell ref="AJ99:AJ101"/>
    <mergeCell ref="AN99:AN104"/>
    <mergeCell ref="AJ102:AJ104"/>
    <mergeCell ref="J87:J88"/>
    <mergeCell ref="H91:H112"/>
    <mergeCell ref="H63:H88"/>
    <mergeCell ref="T63:U81"/>
    <mergeCell ref="A59:A64"/>
    <mergeCell ref="E62:E64"/>
    <mergeCell ref="E59:E61"/>
    <mergeCell ref="E102:E104"/>
    <mergeCell ref="E99:E101"/>
    <mergeCell ref="E94:E96"/>
    <mergeCell ref="E91:E93"/>
    <mergeCell ref="E86:E88"/>
    <mergeCell ref="E83:E85"/>
    <mergeCell ref="E78:E80"/>
    <mergeCell ref="E75:E77"/>
    <mergeCell ref="A99:A104"/>
    <mergeCell ref="A91:A96"/>
    <mergeCell ref="AG35:AG60"/>
    <mergeCell ref="AJ43:AJ45"/>
    <mergeCell ref="AJ38:AJ40"/>
    <mergeCell ref="AJ35:AJ37"/>
    <mergeCell ref="AJ30:AJ32"/>
    <mergeCell ref="AJ27:AJ29"/>
    <mergeCell ref="AJ62:AJ64"/>
    <mergeCell ref="AJ59:AJ61"/>
    <mergeCell ref="AJ54:AJ56"/>
    <mergeCell ref="AJ51:AJ53"/>
    <mergeCell ref="AJ46:AJ48"/>
    <mergeCell ref="A51:A56"/>
    <mergeCell ref="A43:A48"/>
    <mergeCell ref="A35:A40"/>
    <mergeCell ref="A27:A32"/>
    <mergeCell ref="E43:E45"/>
    <mergeCell ref="E38:E40"/>
    <mergeCell ref="E35:E37"/>
    <mergeCell ref="E30:E32"/>
    <mergeCell ref="E27:E29"/>
    <mergeCell ref="E54:E56"/>
    <mergeCell ref="E51:E53"/>
    <mergeCell ref="E46:E48"/>
    <mergeCell ref="A83:A88"/>
    <mergeCell ref="A67:A72"/>
    <mergeCell ref="E67:E69"/>
    <mergeCell ref="A75:A80"/>
    <mergeCell ref="AJ107:AJ109"/>
    <mergeCell ref="E107:E109"/>
    <mergeCell ref="E70:E72"/>
    <mergeCell ref="AJ94:AJ96"/>
    <mergeCell ref="AJ91:AJ93"/>
    <mergeCell ref="AJ86:AJ88"/>
    <mergeCell ref="AJ83:AJ85"/>
    <mergeCell ref="AJ78:AJ80"/>
    <mergeCell ref="AJ75:AJ77"/>
    <mergeCell ref="AJ70:AJ72"/>
    <mergeCell ref="AJ67:AJ69"/>
    <mergeCell ref="J95:J96"/>
    <mergeCell ref="AE95:AE96"/>
    <mergeCell ref="X96:X97"/>
    <mergeCell ref="J91:J92"/>
    <mergeCell ref="AE91:AE92"/>
    <mergeCell ref="P51:P72"/>
    <mergeCell ref="AE99:AE100"/>
    <mergeCell ref="J83:J84"/>
    <mergeCell ref="J79:J80"/>
    <mergeCell ref="J111:J112"/>
    <mergeCell ref="AE111:AE112"/>
    <mergeCell ref="L101:M102"/>
    <mergeCell ref="AN83:AN88"/>
    <mergeCell ref="AN75:AN80"/>
    <mergeCell ref="AN91:AN96"/>
    <mergeCell ref="AN67:AN72"/>
    <mergeCell ref="AN59:AN64"/>
    <mergeCell ref="AN51:AN56"/>
    <mergeCell ref="AG87:AG112"/>
    <mergeCell ref="J103:J104"/>
    <mergeCell ref="AE103:AE104"/>
    <mergeCell ref="J107:J108"/>
    <mergeCell ref="AE107:AE108"/>
    <mergeCell ref="AB101:AC102"/>
    <mergeCell ref="AE87:AE88"/>
    <mergeCell ref="J99:J100"/>
    <mergeCell ref="AE63:AE64"/>
    <mergeCell ref="J67:J68"/>
    <mergeCell ref="AE67:AE68"/>
    <mergeCell ref="J71:J72"/>
    <mergeCell ref="AB73:AC74"/>
    <mergeCell ref="J75:J76"/>
    <mergeCell ref="J55:J56"/>
    <mergeCell ref="A19:A24"/>
    <mergeCell ref="AN27:AN32"/>
    <mergeCell ref="AN19:AN24"/>
    <mergeCell ref="AN11:AN16"/>
    <mergeCell ref="AJ22:AJ24"/>
    <mergeCell ref="AJ19:AJ21"/>
    <mergeCell ref="AJ14:AJ16"/>
    <mergeCell ref="AE23:AE24"/>
    <mergeCell ref="J27:J28"/>
    <mergeCell ref="AE27:AE28"/>
    <mergeCell ref="L21:M22"/>
    <mergeCell ref="AJ11:AJ13"/>
    <mergeCell ref="E14:E16"/>
    <mergeCell ref="A10:A16"/>
    <mergeCell ref="E10:E13"/>
    <mergeCell ref="AI9:AN9"/>
    <mergeCell ref="A9:F9"/>
    <mergeCell ref="Y51:Y72"/>
    <mergeCell ref="AG11:AG32"/>
    <mergeCell ref="AG63:AG84"/>
    <mergeCell ref="AB9:AH9"/>
    <mergeCell ref="H11:H36"/>
    <mergeCell ref="H39:H60"/>
    <mergeCell ref="X9:AA9"/>
    <mergeCell ref="R9:W9"/>
    <mergeCell ref="N9:Q9"/>
    <mergeCell ref="G9:M9"/>
    <mergeCell ref="AE79:AE80"/>
    <mergeCell ref="AE75:AE76"/>
    <mergeCell ref="L73:M74"/>
    <mergeCell ref="AE83:AE84"/>
    <mergeCell ref="J59:J60"/>
    <mergeCell ref="AE59:AE60"/>
    <mergeCell ref="AE71:AE72"/>
    <mergeCell ref="J63:J64"/>
    <mergeCell ref="AN43:AN48"/>
    <mergeCell ref="AN35:AN40"/>
    <mergeCell ref="E22:E24"/>
    <mergeCell ref="E19:E21"/>
    <mergeCell ref="L49:M50"/>
    <mergeCell ref="J51:J52"/>
    <mergeCell ref="AE51:AE52"/>
    <mergeCell ref="AB49:AC50"/>
    <mergeCell ref="J35:J36"/>
    <mergeCell ref="J39:J40"/>
    <mergeCell ref="AE39:AE40"/>
    <mergeCell ref="J43:J44"/>
    <mergeCell ref="AE43:AE44"/>
    <mergeCell ref="J47:J48"/>
    <mergeCell ref="AE47:AE48"/>
    <mergeCell ref="X40:X41"/>
    <mergeCell ref="AE35:AE36"/>
    <mergeCell ref="T38:U59"/>
    <mergeCell ref="AE55:AE56"/>
    <mergeCell ref="J1:AE1"/>
    <mergeCell ref="J11:J12"/>
    <mergeCell ref="AE11:AE12"/>
    <mergeCell ref="J15:J16"/>
    <mergeCell ref="AE15:AE16"/>
    <mergeCell ref="J19:J20"/>
    <mergeCell ref="AE19:AE20"/>
    <mergeCell ref="J31:J32"/>
    <mergeCell ref="AE31:AE32"/>
    <mergeCell ref="AB21:AC22"/>
    <mergeCell ref="J23:J24"/>
    <mergeCell ref="J4:L4"/>
    <mergeCell ref="J5:L5"/>
    <mergeCell ref="R4:AA4"/>
    <mergeCell ref="R5:AA5"/>
  </mergeCells>
  <phoneticPr fontId="3"/>
  <printOptions horizontalCentered="1" verticalCentered="1"/>
  <pageMargins left="0" right="0" top="0.31496062992125984" bottom="0.47244094488188981" header="0" footer="0"/>
  <pageSetup paperSize="9" scale="36" orientation="portrait" horizontalDpi="4294967294" verticalDpi="36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B91"/>
  <sheetViews>
    <sheetView view="pageBreakPreview" zoomScale="70" zoomScaleNormal="100" zoomScaleSheetLayoutView="70" workbookViewId="0">
      <selection activeCell="N32" sqref="N32"/>
    </sheetView>
  </sheetViews>
  <sheetFormatPr defaultRowHeight="13.2" x14ac:dyDescent="0.2"/>
  <cols>
    <col min="1" max="25" width="5.6640625" customWidth="1"/>
    <col min="257" max="281" width="5.6640625" customWidth="1"/>
    <col min="513" max="537" width="5.6640625" customWidth="1"/>
    <col min="769" max="793" width="5.6640625" customWidth="1"/>
    <col min="1025" max="1049" width="5.6640625" customWidth="1"/>
    <col min="1281" max="1305" width="5.6640625" customWidth="1"/>
    <col min="1537" max="1561" width="5.6640625" customWidth="1"/>
    <col min="1793" max="1817" width="5.6640625" customWidth="1"/>
    <col min="2049" max="2073" width="5.6640625" customWidth="1"/>
    <col min="2305" max="2329" width="5.6640625" customWidth="1"/>
    <col min="2561" max="2585" width="5.6640625" customWidth="1"/>
    <col min="2817" max="2841" width="5.6640625" customWidth="1"/>
    <col min="3073" max="3097" width="5.6640625" customWidth="1"/>
    <col min="3329" max="3353" width="5.6640625" customWidth="1"/>
    <col min="3585" max="3609" width="5.6640625" customWidth="1"/>
    <col min="3841" max="3865" width="5.6640625" customWidth="1"/>
    <col min="4097" max="4121" width="5.6640625" customWidth="1"/>
    <col min="4353" max="4377" width="5.6640625" customWidth="1"/>
    <col min="4609" max="4633" width="5.6640625" customWidth="1"/>
    <col min="4865" max="4889" width="5.6640625" customWidth="1"/>
    <col min="5121" max="5145" width="5.6640625" customWidth="1"/>
    <col min="5377" max="5401" width="5.6640625" customWidth="1"/>
    <col min="5633" max="5657" width="5.6640625" customWidth="1"/>
    <col min="5889" max="5913" width="5.6640625" customWidth="1"/>
    <col min="6145" max="6169" width="5.6640625" customWidth="1"/>
    <col min="6401" max="6425" width="5.6640625" customWidth="1"/>
    <col min="6657" max="6681" width="5.6640625" customWidth="1"/>
    <col min="6913" max="6937" width="5.6640625" customWidth="1"/>
    <col min="7169" max="7193" width="5.6640625" customWidth="1"/>
    <col min="7425" max="7449" width="5.6640625" customWidth="1"/>
    <col min="7681" max="7705" width="5.6640625" customWidth="1"/>
    <col min="7937" max="7961" width="5.6640625" customWidth="1"/>
    <col min="8193" max="8217" width="5.6640625" customWidth="1"/>
    <col min="8449" max="8473" width="5.6640625" customWidth="1"/>
    <col min="8705" max="8729" width="5.6640625" customWidth="1"/>
    <col min="8961" max="8985" width="5.6640625" customWidth="1"/>
    <col min="9217" max="9241" width="5.6640625" customWidth="1"/>
    <col min="9473" max="9497" width="5.6640625" customWidth="1"/>
    <col min="9729" max="9753" width="5.6640625" customWidth="1"/>
    <col min="9985" max="10009" width="5.6640625" customWidth="1"/>
    <col min="10241" max="10265" width="5.6640625" customWidth="1"/>
    <col min="10497" max="10521" width="5.6640625" customWidth="1"/>
    <col min="10753" max="10777" width="5.6640625" customWidth="1"/>
    <col min="11009" max="11033" width="5.6640625" customWidth="1"/>
    <col min="11265" max="11289" width="5.6640625" customWidth="1"/>
    <col min="11521" max="11545" width="5.6640625" customWidth="1"/>
    <col min="11777" max="11801" width="5.6640625" customWidth="1"/>
    <col min="12033" max="12057" width="5.6640625" customWidth="1"/>
    <col min="12289" max="12313" width="5.6640625" customWidth="1"/>
    <col min="12545" max="12569" width="5.6640625" customWidth="1"/>
    <col min="12801" max="12825" width="5.6640625" customWidth="1"/>
    <col min="13057" max="13081" width="5.6640625" customWidth="1"/>
    <col min="13313" max="13337" width="5.6640625" customWidth="1"/>
    <col min="13569" max="13593" width="5.6640625" customWidth="1"/>
    <col min="13825" max="13849" width="5.6640625" customWidth="1"/>
    <col min="14081" max="14105" width="5.6640625" customWidth="1"/>
    <col min="14337" max="14361" width="5.6640625" customWidth="1"/>
    <col min="14593" max="14617" width="5.6640625" customWidth="1"/>
    <col min="14849" max="14873" width="5.6640625" customWidth="1"/>
    <col min="15105" max="15129" width="5.6640625" customWidth="1"/>
    <col min="15361" max="15385" width="5.6640625" customWidth="1"/>
    <col min="15617" max="15641" width="5.6640625" customWidth="1"/>
    <col min="15873" max="15897" width="5.6640625" customWidth="1"/>
    <col min="16129" max="16153" width="5.6640625" customWidth="1"/>
  </cols>
  <sheetData>
    <row r="1" spans="1:25" ht="24.9" customHeight="1" x14ac:dyDescent="0.2">
      <c r="A1" s="61" t="s">
        <v>56</v>
      </c>
      <c r="B1" s="61"/>
      <c r="C1" s="61"/>
      <c r="D1" s="61"/>
      <c r="E1" s="61"/>
      <c r="F1" s="61"/>
      <c r="H1" s="61"/>
      <c r="I1" s="61"/>
      <c r="K1" s="87"/>
      <c r="L1" s="87"/>
      <c r="O1" s="353" t="s">
        <v>47</v>
      </c>
      <c r="P1" s="353"/>
      <c r="Q1" s="353"/>
      <c r="R1" s="354" t="str">
        <f>U12選手権組合せ!P51</f>
        <v>真岡市総合運動公園運動広場</v>
      </c>
      <c r="S1" s="354"/>
      <c r="T1" s="354"/>
      <c r="U1" s="354"/>
      <c r="V1" s="354"/>
      <c r="W1" s="354"/>
      <c r="X1" s="354"/>
      <c r="Y1" s="354"/>
    </row>
    <row r="2" spans="1:25" ht="20.100000000000001" customHeight="1" x14ac:dyDescent="0.2">
      <c r="F2" s="361">
        <f>U12選手権組合せ!N9</f>
        <v>44610</v>
      </c>
      <c r="G2" s="361"/>
      <c r="H2" s="361"/>
    </row>
    <row r="3" spans="1:25" ht="25.2" customHeight="1" x14ac:dyDescent="0.2">
      <c r="A3" s="61"/>
      <c r="B3" s="61"/>
      <c r="C3" s="110"/>
      <c r="D3" s="94"/>
      <c r="E3" s="94"/>
      <c r="F3" s="94"/>
      <c r="G3" s="61"/>
      <c r="H3" s="61"/>
      <c r="M3" s="94"/>
      <c r="N3" s="94"/>
      <c r="O3" s="94"/>
      <c r="P3" s="94"/>
      <c r="Q3" s="94"/>
      <c r="R3" s="111"/>
      <c r="S3" s="111"/>
      <c r="T3" s="111"/>
      <c r="U3" s="111"/>
      <c r="V3" s="111"/>
      <c r="W3" s="111"/>
      <c r="X3" s="111"/>
      <c r="Y3" s="111"/>
    </row>
    <row r="4" spans="1:25" ht="19.5" customHeight="1" x14ac:dyDescent="0.2">
      <c r="G4" s="511" t="s">
        <v>206</v>
      </c>
      <c r="H4" s="511"/>
      <c r="T4" s="511" t="s">
        <v>207</v>
      </c>
      <c r="U4" s="511"/>
    </row>
    <row r="5" spans="1:25" ht="19.5" customHeight="1" x14ac:dyDescent="0.2">
      <c r="A5" s="26"/>
      <c r="B5" s="26"/>
      <c r="C5" s="26"/>
      <c r="D5" s="26"/>
      <c r="E5" s="116"/>
      <c r="F5" s="116"/>
      <c r="G5" s="116"/>
      <c r="H5" s="117"/>
      <c r="I5" s="116"/>
      <c r="J5" s="26"/>
      <c r="K5" s="62"/>
      <c r="L5" s="62"/>
      <c r="M5" s="62"/>
      <c r="N5" s="62"/>
      <c r="O5" s="62"/>
      <c r="P5" s="26"/>
      <c r="Q5" s="26"/>
      <c r="R5" s="116"/>
      <c r="S5" s="116"/>
      <c r="T5" s="116"/>
      <c r="U5" s="117"/>
      <c r="V5" s="116"/>
      <c r="W5" s="26"/>
      <c r="X5" s="26"/>
      <c r="Y5" s="26"/>
    </row>
    <row r="6" spans="1:25" ht="19.5" customHeight="1" x14ac:dyDescent="0.2">
      <c r="A6" s="11"/>
      <c r="B6" s="11"/>
      <c r="C6" s="11"/>
      <c r="D6" s="118"/>
      <c r="E6" s="11"/>
      <c r="F6" s="11"/>
      <c r="G6" s="11" t="s">
        <v>34</v>
      </c>
      <c r="H6" s="11"/>
      <c r="I6" s="118"/>
      <c r="J6" s="11"/>
      <c r="K6" s="11"/>
      <c r="L6" s="11"/>
      <c r="M6" s="11"/>
      <c r="N6" s="11"/>
      <c r="O6" s="11"/>
      <c r="P6" s="11"/>
      <c r="Q6" s="118"/>
      <c r="R6" s="11"/>
      <c r="S6" s="11"/>
      <c r="T6" s="11" t="s">
        <v>38</v>
      </c>
      <c r="U6" s="11"/>
      <c r="V6" s="118"/>
      <c r="W6" s="11"/>
      <c r="X6" s="11"/>
      <c r="Y6" s="11"/>
    </row>
    <row r="7" spans="1:25" ht="19.5" customHeight="1" x14ac:dyDescent="0.2">
      <c r="A7" s="11"/>
      <c r="B7" s="11"/>
      <c r="C7" s="119"/>
      <c r="D7" s="120"/>
      <c r="E7" s="11"/>
      <c r="F7" s="11"/>
      <c r="G7" s="11"/>
      <c r="H7" s="11"/>
      <c r="I7" s="120"/>
      <c r="J7" s="119"/>
      <c r="K7" s="119"/>
      <c r="L7" s="11"/>
      <c r="M7" s="11"/>
      <c r="N7" s="11"/>
      <c r="O7" s="11"/>
      <c r="P7" s="11"/>
      <c r="Q7" s="120"/>
      <c r="R7" s="119"/>
      <c r="S7" s="11"/>
      <c r="T7" s="11"/>
      <c r="U7" s="11"/>
      <c r="V7" s="120"/>
      <c r="W7" s="119"/>
      <c r="X7" s="119"/>
      <c r="Y7" s="11"/>
    </row>
    <row r="8" spans="1:25" ht="19.5" customHeight="1" x14ac:dyDescent="0.2">
      <c r="A8" s="11"/>
      <c r="B8" s="118"/>
      <c r="C8" s="11"/>
      <c r="D8" s="11" t="s">
        <v>43</v>
      </c>
      <c r="E8" s="121"/>
      <c r="F8" s="122"/>
      <c r="G8" s="11"/>
      <c r="H8" s="118"/>
      <c r="I8" s="11"/>
      <c r="J8" s="11" t="s">
        <v>42</v>
      </c>
      <c r="K8" s="11"/>
      <c r="L8" s="123"/>
      <c r="M8" s="11"/>
      <c r="N8" s="11"/>
      <c r="O8" s="118"/>
      <c r="P8" s="124"/>
      <c r="Q8" s="109" t="s">
        <v>45</v>
      </c>
      <c r="R8" s="125"/>
      <c r="S8" s="30"/>
      <c r="T8" s="11"/>
      <c r="U8" s="118"/>
      <c r="V8" s="124"/>
      <c r="W8" s="11" t="s">
        <v>44</v>
      </c>
      <c r="X8" s="118"/>
      <c r="Y8" s="11"/>
    </row>
    <row r="9" spans="1:25" ht="19.5" customHeight="1" x14ac:dyDescent="0.2">
      <c r="A9" s="1"/>
      <c r="B9" s="55"/>
      <c r="C9" s="512"/>
      <c r="D9" s="341"/>
      <c r="E9" s="513"/>
      <c r="F9" s="56"/>
      <c r="G9" s="1"/>
      <c r="H9" s="55"/>
      <c r="I9" s="512"/>
      <c r="J9" s="341"/>
      <c r="K9" s="513"/>
      <c r="L9" s="56"/>
      <c r="M9" s="1"/>
      <c r="N9" s="1"/>
      <c r="O9" s="55"/>
      <c r="P9" s="512"/>
      <c r="Q9" s="341"/>
      <c r="R9" s="513"/>
      <c r="S9" s="1"/>
      <c r="T9" s="1"/>
      <c r="U9" s="1"/>
      <c r="V9" s="512"/>
      <c r="W9" s="341"/>
      <c r="X9" s="513"/>
      <c r="Y9" s="1"/>
    </row>
    <row r="10" spans="1:25" ht="19.5" customHeight="1" x14ac:dyDescent="0.2">
      <c r="A10" s="1"/>
      <c r="B10" s="341">
        <v>1</v>
      </c>
      <c r="C10" s="341"/>
      <c r="D10" s="1"/>
      <c r="E10" s="341">
        <v>2</v>
      </c>
      <c r="F10" s="341"/>
      <c r="G10" s="1"/>
      <c r="H10" s="341">
        <v>3</v>
      </c>
      <c r="I10" s="341"/>
      <c r="J10" s="1"/>
      <c r="K10" s="341">
        <v>4</v>
      </c>
      <c r="L10" s="341"/>
      <c r="M10" s="1"/>
      <c r="N10" s="1"/>
      <c r="O10" s="341">
        <v>5</v>
      </c>
      <c r="P10" s="341"/>
      <c r="Q10" s="1"/>
      <c r="R10" s="341">
        <v>6</v>
      </c>
      <c r="S10" s="341"/>
      <c r="T10" s="1"/>
      <c r="U10" s="341">
        <v>7</v>
      </c>
      <c r="V10" s="341"/>
      <c r="W10" s="1"/>
      <c r="X10" s="341">
        <v>8</v>
      </c>
      <c r="Y10" s="341"/>
    </row>
    <row r="11" spans="1:25" ht="19.5" customHeight="1" x14ac:dyDescent="0.2">
      <c r="A11" s="1"/>
      <c r="B11" s="510">
        <v>1</v>
      </c>
      <c r="C11" s="510"/>
      <c r="D11" s="74"/>
      <c r="E11" s="510">
        <v>2</v>
      </c>
      <c r="F11" s="510"/>
      <c r="G11" s="130"/>
      <c r="H11" s="510">
        <v>3</v>
      </c>
      <c r="I11" s="510"/>
      <c r="J11" s="130"/>
      <c r="K11" s="510">
        <v>4</v>
      </c>
      <c r="L11" s="510"/>
      <c r="M11" s="130"/>
      <c r="N11" s="130"/>
      <c r="O11" s="510">
        <v>5</v>
      </c>
      <c r="P11" s="510"/>
      <c r="Q11" s="130"/>
      <c r="R11" s="510">
        <v>6</v>
      </c>
      <c r="S11" s="510"/>
      <c r="T11" s="130"/>
      <c r="U11" s="510">
        <v>7</v>
      </c>
      <c r="V11" s="510"/>
      <c r="W11" s="130"/>
      <c r="X11" s="510">
        <v>8</v>
      </c>
      <c r="Y11" s="510"/>
    </row>
    <row r="12" spans="1:25" ht="19.5" customHeight="1" x14ac:dyDescent="0.2">
      <c r="A12" s="1"/>
      <c r="B12" s="510"/>
      <c r="C12" s="510"/>
      <c r="D12" s="74"/>
      <c r="E12" s="510"/>
      <c r="F12" s="510"/>
      <c r="G12" s="130"/>
      <c r="H12" s="510"/>
      <c r="I12" s="510"/>
      <c r="J12" s="130"/>
      <c r="K12" s="510"/>
      <c r="L12" s="510"/>
      <c r="M12" s="130"/>
      <c r="N12" s="130"/>
      <c r="O12" s="510"/>
      <c r="P12" s="510"/>
      <c r="Q12" s="130"/>
      <c r="R12" s="510"/>
      <c r="S12" s="510"/>
      <c r="T12" s="130"/>
      <c r="U12" s="510"/>
      <c r="V12" s="510"/>
      <c r="W12" s="130"/>
      <c r="X12" s="510"/>
      <c r="Y12" s="510"/>
    </row>
    <row r="13" spans="1:25" ht="19.5" customHeight="1" x14ac:dyDescent="0.2">
      <c r="A13" s="1"/>
      <c r="B13" s="510"/>
      <c r="C13" s="510"/>
      <c r="D13" s="74"/>
      <c r="E13" s="510"/>
      <c r="F13" s="510"/>
      <c r="G13" s="130"/>
      <c r="H13" s="510"/>
      <c r="I13" s="510"/>
      <c r="J13" s="130"/>
      <c r="K13" s="510"/>
      <c r="L13" s="510"/>
      <c r="M13" s="130"/>
      <c r="N13" s="130"/>
      <c r="O13" s="510"/>
      <c r="P13" s="510"/>
      <c r="Q13" s="130"/>
      <c r="R13" s="510"/>
      <c r="S13" s="510"/>
      <c r="T13" s="130"/>
      <c r="U13" s="510"/>
      <c r="V13" s="510"/>
      <c r="W13" s="130"/>
      <c r="X13" s="510"/>
      <c r="Y13" s="510"/>
    </row>
    <row r="14" spans="1:25" ht="19.5" customHeight="1" x14ac:dyDescent="0.2">
      <c r="A14" s="1"/>
      <c r="B14" s="510"/>
      <c r="C14" s="510"/>
      <c r="D14" s="74"/>
      <c r="E14" s="510"/>
      <c r="F14" s="510"/>
      <c r="G14" s="130"/>
      <c r="H14" s="510"/>
      <c r="I14" s="510"/>
      <c r="J14" s="130"/>
      <c r="K14" s="510"/>
      <c r="L14" s="510"/>
      <c r="M14" s="130"/>
      <c r="N14" s="130"/>
      <c r="O14" s="510"/>
      <c r="P14" s="510"/>
      <c r="Q14" s="130"/>
      <c r="R14" s="510"/>
      <c r="S14" s="510"/>
      <c r="T14" s="130"/>
      <c r="U14" s="510"/>
      <c r="V14" s="510"/>
      <c r="W14" s="130"/>
      <c r="X14" s="510"/>
      <c r="Y14" s="510"/>
    </row>
    <row r="15" spans="1:25" ht="19.5" customHeight="1" x14ac:dyDescent="0.2">
      <c r="A15" s="1"/>
      <c r="B15" s="510"/>
      <c r="C15" s="510"/>
      <c r="D15" s="74"/>
      <c r="E15" s="510"/>
      <c r="F15" s="510"/>
      <c r="G15" s="130"/>
      <c r="H15" s="510"/>
      <c r="I15" s="510"/>
      <c r="J15" s="130"/>
      <c r="K15" s="510"/>
      <c r="L15" s="510"/>
      <c r="M15" s="130"/>
      <c r="N15" s="130"/>
      <c r="O15" s="510"/>
      <c r="P15" s="510"/>
      <c r="Q15" s="130"/>
      <c r="R15" s="510"/>
      <c r="S15" s="510"/>
      <c r="T15" s="130"/>
      <c r="U15" s="510"/>
      <c r="V15" s="510"/>
      <c r="W15" s="130"/>
      <c r="X15" s="510"/>
      <c r="Y15" s="510"/>
    </row>
    <row r="16" spans="1:25" ht="19.5" customHeight="1" x14ac:dyDescent="0.2">
      <c r="A16" s="1"/>
      <c r="B16" s="510"/>
      <c r="C16" s="510"/>
      <c r="D16" s="74"/>
      <c r="E16" s="510"/>
      <c r="F16" s="510"/>
      <c r="G16" s="130"/>
      <c r="H16" s="510"/>
      <c r="I16" s="510"/>
      <c r="J16" s="130"/>
      <c r="K16" s="510"/>
      <c r="L16" s="510"/>
      <c r="M16" s="130"/>
      <c r="N16" s="130"/>
      <c r="O16" s="510"/>
      <c r="P16" s="510"/>
      <c r="Q16" s="130"/>
      <c r="R16" s="510"/>
      <c r="S16" s="510"/>
      <c r="T16" s="130"/>
      <c r="U16" s="510"/>
      <c r="V16" s="510"/>
      <c r="W16" s="130"/>
      <c r="X16" s="510"/>
      <c r="Y16" s="510"/>
    </row>
    <row r="17" spans="1:25" ht="19.5" customHeight="1" x14ac:dyDescent="0.2">
      <c r="A17" s="1"/>
      <c r="B17" s="510"/>
      <c r="C17" s="510"/>
      <c r="D17" s="74"/>
      <c r="E17" s="510"/>
      <c r="F17" s="510"/>
      <c r="G17" s="130"/>
      <c r="H17" s="510"/>
      <c r="I17" s="510"/>
      <c r="J17" s="130"/>
      <c r="K17" s="510"/>
      <c r="L17" s="510"/>
      <c r="M17" s="130"/>
      <c r="N17" s="130"/>
      <c r="O17" s="510"/>
      <c r="P17" s="510"/>
      <c r="Q17" s="130"/>
      <c r="R17" s="510"/>
      <c r="S17" s="510"/>
      <c r="T17" s="130"/>
      <c r="U17" s="510"/>
      <c r="V17" s="510"/>
      <c r="W17" s="130"/>
      <c r="X17" s="510"/>
      <c r="Y17" s="510"/>
    </row>
    <row r="18" spans="1:25" ht="19.5" customHeight="1" x14ac:dyDescent="0.2">
      <c r="A18" s="1"/>
      <c r="B18" s="510"/>
      <c r="C18" s="510"/>
      <c r="D18" s="74"/>
      <c r="E18" s="510"/>
      <c r="F18" s="510"/>
      <c r="G18" s="130"/>
      <c r="H18" s="510"/>
      <c r="I18" s="510"/>
      <c r="J18" s="130"/>
      <c r="K18" s="510"/>
      <c r="L18" s="510"/>
      <c r="M18" s="130"/>
      <c r="N18" s="130"/>
      <c r="O18" s="510"/>
      <c r="P18" s="510"/>
      <c r="Q18" s="130"/>
      <c r="R18" s="510"/>
      <c r="S18" s="510"/>
      <c r="T18" s="130"/>
      <c r="U18" s="510"/>
      <c r="V18" s="510"/>
      <c r="W18" s="130"/>
      <c r="X18" s="510"/>
      <c r="Y18" s="510"/>
    </row>
    <row r="19" spans="1:25" ht="19.5" customHeight="1" x14ac:dyDescent="0.2">
      <c r="A19" s="1"/>
      <c r="B19" s="510"/>
      <c r="C19" s="510"/>
      <c r="D19" s="74"/>
      <c r="E19" s="510"/>
      <c r="F19" s="510"/>
      <c r="G19" s="130"/>
      <c r="H19" s="510"/>
      <c r="I19" s="510"/>
      <c r="J19" s="130"/>
      <c r="K19" s="510"/>
      <c r="L19" s="510"/>
      <c r="M19" s="130"/>
      <c r="N19" s="130"/>
      <c r="O19" s="510"/>
      <c r="P19" s="510"/>
      <c r="Q19" s="130"/>
      <c r="R19" s="510"/>
      <c r="S19" s="510"/>
      <c r="T19" s="130"/>
      <c r="U19" s="510"/>
      <c r="V19" s="510"/>
      <c r="W19" s="130"/>
      <c r="X19" s="510"/>
      <c r="Y19" s="510"/>
    </row>
    <row r="20" spans="1:25" ht="19.5" customHeight="1" x14ac:dyDescent="0.2">
      <c r="A20" s="1"/>
      <c r="B20" s="510"/>
      <c r="C20" s="510"/>
      <c r="D20" s="74"/>
      <c r="E20" s="510"/>
      <c r="F20" s="510"/>
      <c r="G20" s="130"/>
      <c r="H20" s="510"/>
      <c r="I20" s="510"/>
      <c r="J20" s="130"/>
      <c r="K20" s="510"/>
      <c r="L20" s="510"/>
      <c r="M20" s="130"/>
      <c r="N20" s="130"/>
      <c r="O20" s="510"/>
      <c r="P20" s="510"/>
      <c r="Q20" s="130"/>
      <c r="R20" s="510"/>
      <c r="S20" s="510"/>
      <c r="T20" s="130"/>
      <c r="U20" s="510"/>
      <c r="V20" s="510"/>
      <c r="W20" s="130"/>
      <c r="X20" s="510"/>
      <c r="Y20" s="510"/>
    </row>
    <row r="21" spans="1:25" ht="19.5" customHeight="1" x14ac:dyDescent="0.2">
      <c r="A21" s="1"/>
      <c r="B21" s="510"/>
      <c r="C21" s="510"/>
      <c r="D21" s="74"/>
      <c r="E21" s="510"/>
      <c r="F21" s="510"/>
      <c r="G21" s="130"/>
      <c r="H21" s="510"/>
      <c r="I21" s="510"/>
      <c r="J21" s="130"/>
      <c r="K21" s="510"/>
      <c r="L21" s="510"/>
      <c r="M21" s="130"/>
      <c r="N21" s="130"/>
      <c r="O21" s="510"/>
      <c r="P21" s="510"/>
      <c r="Q21" s="130"/>
      <c r="R21" s="510"/>
      <c r="S21" s="510"/>
      <c r="T21" s="130"/>
      <c r="U21" s="510"/>
      <c r="V21" s="510"/>
      <c r="W21" s="130"/>
      <c r="X21" s="510"/>
      <c r="Y21" s="510"/>
    </row>
    <row r="22" spans="1:25" ht="19.5" customHeight="1" x14ac:dyDescent="0.2">
      <c r="A22" s="1"/>
      <c r="B22" s="127"/>
      <c r="C22" s="127"/>
      <c r="D22" s="31"/>
      <c r="E22" s="127"/>
      <c r="F22" s="127"/>
      <c r="G22" s="511" t="s">
        <v>208</v>
      </c>
      <c r="H22" s="511"/>
      <c r="I22" s="127"/>
      <c r="J22" s="126"/>
      <c r="K22" s="127"/>
      <c r="L22" s="127"/>
      <c r="M22" s="126"/>
      <c r="N22" s="126"/>
      <c r="O22" s="108"/>
      <c r="P22" s="108"/>
      <c r="Q22" s="126"/>
      <c r="R22" s="108"/>
      <c r="S22" s="108"/>
      <c r="T22" s="511" t="s">
        <v>209</v>
      </c>
      <c r="U22" s="511"/>
      <c r="V22" s="108"/>
      <c r="W22" s="126"/>
      <c r="X22" s="127"/>
      <c r="Y22" s="127"/>
    </row>
    <row r="23" spans="1:25" ht="19.5" customHeight="1" x14ac:dyDescent="0.2">
      <c r="A23" s="26"/>
      <c r="B23" s="26"/>
      <c r="C23" s="26"/>
      <c r="D23" s="26"/>
      <c r="E23" s="116"/>
      <c r="F23" s="116"/>
      <c r="G23" s="116"/>
      <c r="H23" s="117"/>
      <c r="I23" s="116"/>
      <c r="J23" s="26"/>
      <c r="K23" s="26"/>
      <c r="L23" s="62"/>
      <c r="M23" s="62"/>
      <c r="N23" s="62"/>
      <c r="O23" s="62"/>
      <c r="P23" s="26"/>
      <c r="Q23" s="26"/>
      <c r="R23" s="116"/>
      <c r="S23" s="116"/>
      <c r="T23" s="116"/>
      <c r="U23" s="117"/>
      <c r="V23" s="116"/>
      <c r="W23" s="26"/>
      <c r="X23" s="26"/>
      <c r="Y23" s="26"/>
    </row>
    <row r="24" spans="1:25" ht="19.5" customHeight="1" x14ac:dyDescent="0.2">
      <c r="A24" s="11"/>
      <c r="B24" s="11"/>
      <c r="C24" s="11"/>
      <c r="D24" s="118"/>
      <c r="E24" s="11"/>
      <c r="F24" s="11"/>
      <c r="G24" s="11" t="s">
        <v>33</v>
      </c>
      <c r="H24" s="11"/>
      <c r="I24" s="118"/>
      <c r="J24" s="11"/>
      <c r="K24" s="11"/>
      <c r="L24" s="11"/>
      <c r="M24" s="11"/>
      <c r="N24" s="11"/>
      <c r="O24" s="11"/>
      <c r="P24" s="11"/>
      <c r="Q24" s="118"/>
      <c r="R24" s="11"/>
      <c r="S24" s="11"/>
      <c r="T24" s="11" t="s">
        <v>37</v>
      </c>
      <c r="U24" s="11"/>
      <c r="V24" s="118"/>
      <c r="W24" s="11"/>
      <c r="X24" s="11"/>
      <c r="Y24" s="11"/>
    </row>
    <row r="25" spans="1:25" ht="19.5" customHeight="1" x14ac:dyDescent="0.2">
      <c r="A25" s="11"/>
      <c r="B25" s="11"/>
      <c r="C25" s="119"/>
      <c r="D25" s="120"/>
      <c r="E25" s="11"/>
      <c r="F25" s="11"/>
      <c r="G25" s="11"/>
      <c r="H25" s="11"/>
      <c r="I25" s="120"/>
      <c r="J25" s="119"/>
      <c r="K25" s="119"/>
      <c r="L25" s="11"/>
      <c r="M25" s="11"/>
      <c r="N25" s="11"/>
      <c r="O25" s="11"/>
      <c r="P25" s="11"/>
      <c r="Q25" s="120"/>
      <c r="R25" s="119"/>
      <c r="S25" s="11"/>
      <c r="T25" s="11"/>
      <c r="U25" s="11"/>
      <c r="V25" s="120"/>
      <c r="W25" s="119"/>
      <c r="X25" s="119"/>
      <c r="Y25" s="11"/>
    </row>
    <row r="26" spans="1:25" ht="19.5" customHeight="1" x14ac:dyDescent="0.2">
      <c r="A26" s="11"/>
      <c r="B26" s="118"/>
      <c r="C26" s="11"/>
      <c r="D26" s="11" t="s">
        <v>41</v>
      </c>
      <c r="E26" s="121"/>
      <c r="F26" s="122"/>
      <c r="G26" s="11"/>
      <c r="H26" s="118"/>
      <c r="I26" s="11"/>
      <c r="J26" s="11" t="s">
        <v>40</v>
      </c>
      <c r="K26" s="11"/>
      <c r="L26" s="123"/>
      <c r="M26" s="11"/>
      <c r="N26" s="11"/>
      <c r="O26" s="118"/>
      <c r="P26" s="124"/>
      <c r="Q26" s="109" t="s">
        <v>36</v>
      </c>
      <c r="R26" s="125"/>
      <c r="S26" s="30"/>
      <c r="T26" s="11"/>
      <c r="U26" s="118"/>
      <c r="V26" s="124"/>
      <c r="W26" s="11" t="s">
        <v>35</v>
      </c>
      <c r="X26" s="118"/>
      <c r="Y26" s="11"/>
    </row>
    <row r="27" spans="1:25" ht="19.5" customHeight="1" x14ac:dyDescent="0.2">
      <c r="A27" s="1"/>
      <c r="B27" s="55"/>
      <c r="C27" s="512"/>
      <c r="D27" s="341"/>
      <c r="E27" s="513"/>
      <c r="F27" s="56"/>
      <c r="G27" s="1"/>
      <c r="H27" s="55"/>
      <c r="I27" s="512"/>
      <c r="J27" s="341"/>
      <c r="K27" s="513"/>
      <c r="L27" s="56"/>
      <c r="M27" s="1"/>
      <c r="N27" s="1"/>
      <c r="O27" s="55"/>
      <c r="P27" s="512"/>
      <c r="Q27" s="341"/>
      <c r="R27" s="513"/>
      <c r="S27" s="1"/>
      <c r="T27" s="1"/>
      <c r="U27" s="1"/>
      <c r="V27" s="512"/>
      <c r="W27" s="341"/>
      <c r="X27" s="513"/>
      <c r="Y27" s="1"/>
    </row>
    <row r="28" spans="1:25" ht="19.5" customHeight="1" x14ac:dyDescent="0.2">
      <c r="A28" s="1"/>
      <c r="B28" s="341">
        <v>9</v>
      </c>
      <c r="C28" s="341"/>
      <c r="D28" s="1"/>
      <c r="E28" s="341">
        <v>10</v>
      </c>
      <c r="F28" s="341"/>
      <c r="G28" s="1"/>
      <c r="H28" s="341">
        <v>11</v>
      </c>
      <c r="I28" s="341"/>
      <c r="J28" s="1"/>
      <c r="K28" s="341">
        <v>12</v>
      </c>
      <c r="L28" s="341"/>
      <c r="M28" s="1"/>
      <c r="N28" s="1"/>
      <c r="O28" s="341">
        <v>13</v>
      </c>
      <c r="P28" s="341"/>
      <c r="Q28" s="1"/>
      <c r="R28" s="341">
        <v>14</v>
      </c>
      <c r="S28" s="341"/>
      <c r="T28" s="1"/>
      <c r="U28" s="341">
        <v>15</v>
      </c>
      <c r="V28" s="341"/>
      <c r="W28" s="1"/>
      <c r="X28" s="341">
        <v>16</v>
      </c>
      <c r="Y28" s="341"/>
    </row>
    <row r="29" spans="1:25" ht="19.5" customHeight="1" x14ac:dyDescent="0.2">
      <c r="A29" s="1"/>
      <c r="B29" s="510">
        <v>9</v>
      </c>
      <c r="C29" s="510"/>
      <c r="D29" s="74"/>
      <c r="E29" s="510">
        <v>10</v>
      </c>
      <c r="F29" s="510"/>
      <c r="G29" s="130"/>
      <c r="H29" s="510">
        <v>11</v>
      </c>
      <c r="I29" s="510"/>
      <c r="J29" s="130"/>
      <c r="K29" s="510">
        <v>12</v>
      </c>
      <c r="L29" s="510"/>
      <c r="M29" s="130"/>
      <c r="N29" s="130"/>
      <c r="O29" s="510">
        <v>13</v>
      </c>
      <c r="P29" s="510"/>
      <c r="Q29" s="130"/>
      <c r="R29" s="510">
        <v>14</v>
      </c>
      <c r="S29" s="510"/>
      <c r="T29" s="130"/>
      <c r="U29" s="510">
        <v>15</v>
      </c>
      <c r="V29" s="510"/>
      <c r="W29" s="130"/>
      <c r="X29" s="510">
        <v>16</v>
      </c>
      <c r="Y29" s="510"/>
    </row>
    <row r="30" spans="1:25" ht="19.5" customHeight="1" x14ac:dyDescent="0.2">
      <c r="A30" s="1"/>
      <c r="B30" s="510"/>
      <c r="C30" s="510"/>
      <c r="D30" s="74"/>
      <c r="E30" s="510"/>
      <c r="F30" s="510"/>
      <c r="G30" s="130"/>
      <c r="H30" s="510"/>
      <c r="I30" s="510"/>
      <c r="J30" s="130"/>
      <c r="K30" s="510"/>
      <c r="L30" s="510"/>
      <c r="M30" s="130"/>
      <c r="N30" s="130"/>
      <c r="O30" s="510"/>
      <c r="P30" s="510"/>
      <c r="Q30" s="130"/>
      <c r="R30" s="510"/>
      <c r="S30" s="510"/>
      <c r="T30" s="130"/>
      <c r="U30" s="510"/>
      <c r="V30" s="510"/>
      <c r="W30" s="130"/>
      <c r="X30" s="510"/>
      <c r="Y30" s="510"/>
    </row>
    <row r="31" spans="1:25" ht="19.5" customHeight="1" x14ac:dyDescent="0.2">
      <c r="A31" s="1"/>
      <c r="B31" s="510"/>
      <c r="C31" s="510"/>
      <c r="D31" s="74"/>
      <c r="E31" s="510"/>
      <c r="F31" s="510"/>
      <c r="G31" s="130"/>
      <c r="H31" s="510"/>
      <c r="I31" s="510"/>
      <c r="J31" s="130"/>
      <c r="K31" s="510"/>
      <c r="L31" s="510"/>
      <c r="M31" s="130"/>
      <c r="N31" s="130"/>
      <c r="O31" s="510"/>
      <c r="P31" s="510"/>
      <c r="Q31" s="130"/>
      <c r="R31" s="510"/>
      <c r="S31" s="510"/>
      <c r="T31" s="130"/>
      <c r="U31" s="510"/>
      <c r="V31" s="510"/>
      <c r="W31" s="130"/>
      <c r="X31" s="510"/>
      <c r="Y31" s="510"/>
    </row>
    <row r="32" spans="1:25" ht="19.5" customHeight="1" x14ac:dyDescent="0.2">
      <c r="A32" s="1"/>
      <c r="B32" s="510"/>
      <c r="C32" s="510"/>
      <c r="D32" s="74"/>
      <c r="E32" s="510"/>
      <c r="F32" s="510"/>
      <c r="G32" s="130"/>
      <c r="H32" s="510"/>
      <c r="I32" s="510"/>
      <c r="J32" s="130"/>
      <c r="K32" s="510"/>
      <c r="L32" s="510"/>
      <c r="M32" s="130"/>
      <c r="N32" s="130"/>
      <c r="O32" s="510"/>
      <c r="P32" s="510"/>
      <c r="Q32" s="130"/>
      <c r="R32" s="510"/>
      <c r="S32" s="510"/>
      <c r="T32" s="130"/>
      <c r="U32" s="510"/>
      <c r="V32" s="510"/>
      <c r="W32" s="130"/>
      <c r="X32" s="510"/>
      <c r="Y32" s="510"/>
    </row>
    <row r="33" spans="1:28" ht="19.5" customHeight="1" x14ac:dyDescent="0.2">
      <c r="A33" s="1"/>
      <c r="B33" s="510"/>
      <c r="C33" s="510"/>
      <c r="D33" s="74"/>
      <c r="E33" s="510"/>
      <c r="F33" s="510"/>
      <c r="G33" s="130"/>
      <c r="H33" s="510"/>
      <c r="I33" s="510"/>
      <c r="J33" s="130"/>
      <c r="K33" s="510"/>
      <c r="L33" s="510"/>
      <c r="M33" s="130"/>
      <c r="N33" s="130"/>
      <c r="O33" s="510"/>
      <c r="P33" s="510"/>
      <c r="Q33" s="130"/>
      <c r="R33" s="510"/>
      <c r="S33" s="510"/>
      <c r="T33" s="130"/>
      <c r="U33" s="510"/>
      <c r="V33" s="510"/>
      <c r="W33" s="130"/>
      <c r="X33" s="510"/>
      <c r="Y33" s="510"/>
    </row>
    <row r="34" spans="1:28" ht="19.5" customHeight="1" x14ac:dyDescent="0.2">
      <c r="A34" s="1"/>
      <c r="B34" s="510"/>
      <c r="C34" s="510"/>
      <c r="D34" s="74"/>
      <c r="E34" s="510"/>
      <c r="F34" s="510"/>
      <c r="G34" s="130"/>
      <c r="H34" s="510"/>
      <c r="I34" s="510"/>
      <c r="J34" s="130"/>
      <c r="K34" s="510"/>
      <c r="L34" s="510"/>
      <c r="M34" s="130"/>
      <c r="N34" s="130"/>
      <c r="O34" s="510"/>
      <c r="P34" s="510"/>
      <c r="Q34" s="130"/>
      <c r="R34" s="510"/>
      <c r="S34" s="510"/>
      <c r="T34" s="130"/>
      <c r="U34" s="510"/>
      <c r="V34" s="510"/>
      <c r="W34" s="130"/>
      <c r="X34" s="510"/>
      <c r="Y34" s="510"/>
    </row>
    <row r="35" spans="1:28" ht="19.5" customHeight="1" x14ac:dyDescent="0.2">
      <c r="A35" s="1"/>
      <c r="B35" s="510"/>
      <c r="C35" s="510"/>
      <c r="D35" s="74"/>
      <c r="E35" s="510"/>
      <c r="F35" s="510"/>
      <c r="G35" s="130"/>
      <c r="H35" s="510"/>
      <c r="I35" s="510"/>
      <c r="J35" s="130"/>
      <c r="K35" s="510"/>
      <c r="L35" s="510"/>
      <c r="M35" s="130"/>
      <c r="N35" s="130"/>
      <c r="O35" s="510"/>
      <c r="P35" s="510"/>
      <c r="Q35" s="130"/>
      <c r="R35" s="510"/>
      <c r="S35" s="510"/>
      <c r="T35" s="130"/>
      <c r="U35" s="510"/>
      <c r="V35" s="510"/>
      <c r="W35" s="130"/>
      <c r="X35" s="510"/>
      <c r="Y35" s="510"/>
    </row>
    <row r="36" spans="1:28" ht="19.5" customHeight="1" x14ac:dyDescent="0.2">
      <c r="A36" s="1"/>
      <c r="B36" s="510"/>
      <c r="C36" s="510"/>
      <c r="D36" s="74"/>
      <c r="E36" s="510"/>
      <c r="F36" s="510"/>
      <c r="G36" s="130"/>
      <c r="H36" s="510"/>
      <c r="I36" s="510"/>
      <c r="J36" s="130"/>
      <c r="K36" s="510"/>
      <c r="L36" s="510"/>
      <c r="M36" s="130"/>
      <c r="N36" s="130"/>
      <c r="O36" s="510"/>
      <c r="P36" s="510"/>
      <c r="Q36" s="130"/>
      <c r="R36" s="510"/>
      <c r="S36" s="510"/>
      <c r="T36" s="130"/>
      <c r="U36" s="510"/>
      <c r="V36" s="510"/>
      <c r="W36" s="130"/>
      <c r="X36" s="510"/>
      <c r="Y36" s="510"/>
    </row>
    <row r="37" spans="1:28" ht="19.5" customHeight="1" x14ac:dyDescent="0.2">
      <c r="A37" s="1"/>
      <c r="B37" s="510"/>
      <c r="C37" s="510"/>
      <c r="D37" s="74"/>
      <c r="E37" s="510"/>
      <c r="F37" s="510"/>
      <c r="G37" s="130"/>
      <c r="H37" s="510"/>
      <c r="I37" s="510"/>
      <c r="J37" s="130"/>
      <c r="K37" s="510"/>
      <c r="L37" s="510"/>
      <c r="M37" s="130"/>
      <c r="N37" s="130"/>
      <c r="O37" s="510"/>
      <c r="P37" s="510"/>
      <c r="Q37" s="130"/>
      <c r="R37" s="510"/>
      <c r="S37" s="510"/>
      <c r="T37" s="130"/>
      <c r="U37" s="510"/>
      <c r="V37" s="510"/>
      <c r="W37" s="130"/>
      <c r="X37" s="510"/>
      <c r="Y37" s="510"/>
    </row>
    <row r="38" spans="1:28" ht="19.5" customHeight="1" x14ac:dyDescent="0.2">
      <c r="A38" s="1"/>
      <c r="B38" s="510"/>
      <c r="C38" s="510"/>
      <c r="D38" s="74"/>
      <c r="E38" s="510"/>
      <c r="F38" s="510"/>
      <c r="G38" s="130"/>
      <c r="H38" s="510"/>
      <c r="I38" s="510"/>
      <c r="J38" s="130"/>
      <c r="K38" s="510"/>
      <c r="L38" s="510"/>
      <c r="M38" s="130"/>
      <c r="N38" s="130"/>
      <c r="O38" s="510"/>
      <c r="P38" s="510"/>
      <c r="Q38" s="130"/>
      <c r="R38" s="510"/>
      <c r="S38" s="510"/>
      <c r="T38" s="130"/>
      <c r="U38" s="510"/>
      <c r="V38" s="510"/>
      <c r="W38" s="130"/>
      <c r="X38" s="510"/>
      <c r="Y38" s="510"/>
    </row>
    <row r="39" spans="1:28" ht="19.5" customHeight="1" x14ac:dyDescent="0.2">
      <c r="A39" s="1"/>
      <c r="B39" s="510"/>
      <c r="C39" s="510"/>
      <c r="D39" s="74"/>
      <c r="E39" s="510"/>
      <c r="F39" s="510"/>
      <c r="G39" s="130"/>
      <c r="H39" s="510"/>
      <c r="I39" s="510"/>
      <c r="J39" s="130"/>
      <c r="K39" s="510"/>
      <c r="L39" s="510"/>
      <c r="M39" s="130"/>
      <c r="N39" s="130"/>
      <c r="O39" s="510"/>
      <c r="P39" s="510"/>
      <c r="Q39" s="130"/>
      <c r="R39" s="510"/>
      <c r="S39" s="510"/>
      <c r="T39" s="130"/>
      <c r="U39" s="510"/>
      <c r="V39" s="510"/>
      <c r="W39" s="130"/>
      <c r="X39" s="510"/>
      <c r="Y39" s="510"/>
    </row>
    <row r="40" spans="1:28" ht="19.5" customHeight="1" x14ac:dyDescent="0.2">
      <c r="A40" s="29"/>
      <c r="B40" s="29"/>
      <c r="C40" s="29"/>
      <c r="D40" s="29"/>
      <c r="E40" s="29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29"/>
      <c r="X40" s="29"/>
      <c r="Y40" s="29"/>
    </row>
    <row r="41" spans="1:28" ht="19.5" customHeight="1" x14ac:dyDescent="0.2"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Y41" s="95"/>
    </row>
    <row r="42" spans="1:28" ht="19.5" customHeight="1" x14ac:dyDescent="0.2">
      <c r="A42" s="95" t="s">
        <v>195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437" t="s">
        <v>196</v>
      </c>
      <c r="U42" s="437"/>
      <c r="V42" s="437"/>
      <c r="W42" s="437"/>
      <c r="X42" s="437"/>
      <c r="Y42" s="95" t="s">
        <v>210</v>
      </c>
    </row>
    <row r="43" spans="1:28" ht="19.5" customHeight="1" x14ac:dyDescent="0.2">
      <c r="A43" s="341" t="s">
        <v>16</v>
      </c>
      <c r="B43" s="340" t="s">
        <v>4</v>
      </c>
      <c r="C43" s="507">
        <v>0.39583333333333331</v>
      </c>
      <c r="D43" s="507"/>
      <c r="E43" s="344">
        <f>B11</f>
        <v>1</v>
      </c>
      <c r="F43" s="344"/>
      <c r="G43" s="344"/>
      <c r="H43" s="344"/>
      <c r="I43" s="503">
        <f>K43+K44</f>
        <v>0</v>
      </c>
      <c r="J43" s="504" t="s">
        <v>31</v>
      </c>
      <c r="K43" s="32"/>
      <c r="L43" s="32" t="s">
        <v>25</v>
      </c>
      <c r="M43" s="32"/>
      <c r="N43" s="504" t="s">
        <v>30</v>
      </c>
      <c r="O43" s="503">
        <f>M43+M44</f>
        <v>0</v>
      </c>
      <c r="P43" s="344">
        <f>E11</f>
        <v>2</v>
      </c>
      <c r="Q43" s="344"/>
      <c r="R43" s="344"/>
      <c r="S43" s="344"/>
      <c r="T43" s="437" t="s">
        <v>197</v>
      </c>
      <c r="U43" s="437"/>
      <c r="V43" s="437"/>
      <c r="W43" s="437"/>
      <c r="X43" s="437"/>
      <c r="Y43" s="509">
        <v>10</v>
      </c>
      <c r="AB43" s="128"/>
    </row>
    <row r="44" spans="1:28" ht="19.5" customHeight="1" x14ac:dyDescent="0.2">
      <c r="A44" s="341"/>
      <c r="B44" s="340"/>
      <c r="C44" s="507"/>
      <c r="D44" s="507"/>
      <c r="E44" s="344"/>
      <c r="F44" s="344"/>
      <c r="G44" s="344"/>
      <c r="H44" s="344"/>
      <c r="I44" s="503"/>
      <c r="J44" s="504"/>
      <c r="K44" s="32"/>
      <c r="L44" s="32" t="s">
        <v>25</v>
      </c>
      <c r="M44" s="32"/>
      <c r="N44" s="504"/>
      <c r="O44" s="503"/>
      <c r="P44" s="344"/>
      <c r="Q44" s="344"/>
      <c r="R44" s="344"/>
      <c r="S44" s="344"/>
      <c r="T44" s="437"/>
      <c r="U44" s="437"/>
      <c r="V44" s="437"/>
      <c r="W44" s="437"/>
      <c r="X44" s="437"/>
      <c r="Y44" s="509"/>
    </row>
    <row r="45" spans="1:28" ht="19.5" customHeight="1" x14ac:dyDescent="0.2">
      <c r="A45" s="31"/>
      <c r="B45" s="97"/>
      <c r="C45" s="92"/>
      <c r="D45" s="92"/>
      <c r="E45" s="30"/>
      <c r="F45" s="30"/>
      <c r="G45" s="30"/>
      <c r="H45" s="30"/>
      <c r="I45" s="12"/>
      <c r="J45" s="60"/>
      <c r="K45" s="32"/>
      <c r="L45" s="32"/>
      <c r="M45" s="32"/>
      <c r="N45" s="60"/>
      <c r="O45" s="12"/>
      <c r="P45" s="30"/>
      <c r="Q45" s="30"/>
      <c r="R45" s="30"/>
      <c r="S45" s="30"/>
      <c r="T45" s="22"/>
      <c r="U45" s="22"/>
      <c r="V45" s="22"/>
      <c r="W45" s="22"/>
      <c r="X45" s="22"/>
      <c r="Y45" s="53"/>
    </row>
    <row r="46" spans="1:28" ht="19.5" customHeight="1" x14ac:dyDescent="0.2">
      <c r="A46" s="341" t="s">
        <v>17</v>
      </c>
      <c r="B46" s="340" t="s">
        <v>4</v>
      </c>
      <c r="C46" s="507">
        <v>0.39583333333333331</v>
      </c>
      <c r="D46" s="507"/>
      <c r="E46" s="344">
        <f>H11</f>
        <v>3</v>
      </c>
      <c r="F46" s="344"/>
      <c r="G46" s="344"/>
      <c r="H46" s="344"/>
      <c r="I46" s="503">
        <f>K46+K47</f>
        <v>0</v>
      </c>
      <c r="J46" s="504" t="s">
        <v>31</v>
      </c>
      <c r="K46" s="32"/>
      <c r="L46" s="32" t="s">
        <v>25</v>
      </c>
      <c r="M46" s="32"/>
      <c r="N46" s="504" t="s">
        <v>30</v>
      </c>
      <c r="O46" s="503">
        <f>M46+M47</f>
        <v>0</v>
      </c>
      <c r="P46" s="344">
        <f>K11</f>
        <v>4</v>
      </c>
      <c r="Q46" s="344"/>
      <c r="R46" s="344"/>
      <c r="S46" s="344"/>
      <c r="T46" s="437" t="s">
        <v>197</v>
      </c>
      <c r="U46" s="437"/>
      <c r="V46" s="437"/>
      <c r="W46" s="437"/>
      <c r="X46" s="437"/>
      <c r="Y46" s="509">
        <v>12</v>
      </c>
    </row>
    <row r="47" spans="1:28" ht="19.5" customHeight="1" x14ac:dyDescent="0.2">
      <c r="A47" s="341"/>
      <c r="B47" s="340"/>
      <c r="C47" s="507"/>
      <c r="D47" s="507"/>
      <c r="E47" s="344"/>
      <c r="F47" s="344"/>
      <c r="G47" s="344"/>
      <c r="H47" s="344"/>
      <c r="I47" s="503"/>
      <c r="J47" s="504"/>
      <c r="K47" s="32"/>
      <c r="L47" s="32" t="s">
        <v>25</v>
      </c>
      <c r="M47" s="32"/>
      <c r="N47" s="504"/>
      <c r="O47" s="503"/>
      <c r="P47" s="344"/>
      <c r="Q47" s="344"/>
      <c r="R47" s="344"/>
      <c r="S47" s="344"/>
      <c r="T47" s="437"/>
      <c r="U47" s="437"/>
      <c r="V47" s="437"/>
      <c r="W47" s="437"/>
      <c r="X47" s="437"/>
      <c r="Y47" s="509"/>
    </row>
    <row r="48" spans="1:28" ht="19.5" customHeight="1" x14ac:dyDescent="0.2">
      <c r="A48" s="31"/>
      <c r="B48" s="97"/>
      <c r="C48" s="92"/>
      <c r="D48" s="92"/>
      <c r="E48" s="30"/>
      <c r="F48" s="30"/>
      <c r="G48" s="30"/>
      <c r="H48" s="30"/>
      <c r="I48" s="12"/>
      <c r="J48" s="60"/>
      <c r="K48" s="32"/>
      <c r="L48" s="32"/>
      <c r="M48" s="32"/>
      <c r="N48" s="60"/>
      <c r="O48" s="12"/>
      <c r="P48" s="30"/>
      <c r="Q48" s="30"/>
      <c r="R48" s="30"/>
      <c r="S48" s="30"/>
      <c r="T48" s="22"/>
      <c r="U48" s="22"/>
      <c r="V48" s="22"/>
      <c r="W48" s="22"/>
      <c r="X48" s="22"/>
      <c r="Y48" s="53"/>
    </row>
    <row r="49" spans="1:28" ht="19.5" customHeight="1" x14ac:dyDescent="0.2">
      <c r="A49" s="341" t="s">
        <v>16</v>
      </c>
      <c r="B49" s="340" t="s">
        <v>5</v>
      </c>
      <c r="C49" s="507">
        <v>0.43055555555555558</v>
      </c>
      <c r="D49" s="507"/>
      <c r="E49" s="344">
        <f>B29</f>
        <v>9</v>
      </c>
      <c r="F49" s="344"/>
      <c r="G49" s="344"/>
      <c r="H49" s="344"/>
      <c r="I49" s="503">
        <f>K49+K50</f>
        <v>0</v>
      </c>
      <c r="J49" s="504" t="s">
        <v>31</v>
      </c>
      <c r="K49" s="32"/>
      <c r="L49" s="32" t="s">
        <v>25</v>
      </c>
      <c r="M49" s="32"/>
      <c r="N49" s="504" t="s">
        <v>30</v>
      </c>
      <c r="O49" s="503">
        <f>M49+M50</f>
        <v>0</v>
      </c>
      <c r="P49" s="344">
        <f>E29</f>
        <v>10</v>
      </c>
      <c r="Q49" s="344"/>
      <c r="R49" s="344"/>
      <c r="S49" s="344"/>
      <c r="T49" s="437" t="s">
        <v>197</v>
      </c>
      <c r="U49" s="437"/>
      <c r="V49" s="437"/>
      <c r="W49" s="437"/>
      <c r="X49" s="437"/>
      <c r="Y49" s="509">
        <v>1</v>
      </c>
    </row>
    <row r="50" spans="1:28" ht="19.5" customHeight="1" x14ac:dyDescent="0.2">
      <c r="A50" s="341"/>
      <c r="B50" s="340"/>
      <c r="C50" s="507"/>
      <c r="D50" s="507"/>
      <c r="E50" s="344"/>
      <c r="F50" s="344"/>
      <c r="G50" s="344"/>
      <c r="H50" s="344"/>
      <c r="I50" s="503"/>
      <c r="J50" s="504"/>
      <c r="K50" s="32"/>
      <c r="L50" s="32" t="s">
        <v>25</v>
      </c>
      <c r="M50" s="32"/>
      <c r="N50" s="504"/>
      <c r="O50" s="503"/>
      <c r="P50" s="344"/>
      <c r="Q50" s="344"/>
      <c r="R50" s="344"/>
      <c r="S50" s="344"/>
      <c r="T50" s="437"/>
      <c r="U50" s="437"/>
      <c r="V50" s="437"/>
      <c r="W50" s="437"/>
      <c r="X50" s="437"/>
      <c r="Y50" s="509"/>
    </row>
    <row r="51" spans="1:28" ht="19.5" customHeight="1" x14ac:dyDescent="0.2">
      <c r="A51" s="31"/>
      <c r="B51" s="97"/>
      <c r="C51" s="92"/>
      <c r="D51" s="92"/>
      <c r="E51" s="30"/>
      <c r="F51" s="30"/>
      <c r="G51" s="30"/>
      <c r="H51" s="30"/>
      <c r="I51" s="12"/>
      <c r="J51" s="60"/>
      <c r="K51" s="32"/>
      <c r="L51" s="32"/>
      <c r="M51" s="32"/>
      <c r="N51" s="60"/>
      <c r="O51" s="12"/>
      <c r="P51" s="30"/>
      <c r="Q51" s="30"/>
      <c r="R51" s="30"/>
      <c r="S51" s="30"/>
      <c r="T51" s="22"/>
      <c r="U51" s="22"/>
      <c r="V51" s="22"/>
      <c r="W51" s="22"/>
      <c r="X51" s="22"/>
      <c r="Y51" s="53"/>
    </row>
    <row r="52" spans="1:28" ht="19.5" customHeight="1" x14ac:dyDescent="0.2">
      <c r="A52" s="341" t="s">
        <v>17</v>
      </c>
      <c r="B52" s="340" t="s">
        <v>5</v>
      </c>
      <c r="C52" s="507">
        <v>0.43055555555555558</v>
      </c>
      <c r="D52" s="507"/>
      <c r="E52" s="344">
        <f>H29</f>
        <v>11</v>
      </c>
      <c r="F52" s="344"/>
      <c r="G52" s="344"/>
      <c r="H52" s="344"/>
      <c r="I52" s="503">
        <f>K52+K53</f>
        <v>0</v>
      </c>
      <c r="J52" s="504" t="s">
        <v>31</v>
      </c>
      <c r="K52" s="32"/>
      <c r="L52" s="32" t="s">
        <v>25</v>
      </c>
      <c r="M52" s="32"/>
      <c r="N52" s="504" t="s">
        <v>30</v>
      </c>
      <c r="O52" s="503">
        <f>M52+M53</f>
        <v>0</v>
      </c>
      <c r="P52" s="344">
        <f>K29</f>
        <v>12</v>
      </c>
      <c r="Q52" s="344"/>
      <c r="R52" s="344"/>
      <c r="S52" s="344"/>
      <c r="T52" s="437" t="s">
        <v>197</v>
      </c>
      <c r="U52" s="437"/>
      <c r="V52" s="437"/>
      <c r="W52" s="437"/>
      <c r="X52" s="437"/>
      <c r="Y52" s="509">
        <v>3</v>
      </c>
    </row>
    <row r="53" spans="1:28" ht="19.5" customHeight="1" x14ac:dyDescent="0.2">
      <c r="A53" s="341"/>
      <c r="B53" s="340"/>
      <c r="C53" s="507"/>
      <c r="D53" s="507"/>
      <c r="E53" s="344"/>
      <c r="F53" s="344"/>
      <c r="G53" s="344"/>
      <c r="H53" s="344"/>
      <c r="I53" s="503"/>
      <c r="J53" s="504"/>
      <c r="K53" s="32"/>
      <c r="L53" s="32" t="s">
        <v>25</v>
      </c>
      <c r="M53" s="32"/>
      <c r="N53" s="504"/>
      <c r="O53" s="503"/>
      <c r="P53" s="344"/>
      <c r="Q53" s="344"/>
      <c r="R53" s="344"/>
      <c r="S53" s="344"/>
      <c r="T53" s="437"/>
      <c r="U53" s="437"/>
      <c r="V53" s="437"/>
      <c r="W53" s="437"/>
      <c r="X53" s="437"/>
      <c r="Y53" s="509"/>
    </row>
    <row r="54" spans="1:28" ht="19.5" customHeight="1" x14ac:dyDescent="0.2">
      <c r="A54" s="31"/>
      <c r="B54" s="97"/>
      <c r="C54" s="92"/>
      <c r="D54" s="92"/>
      <c r="E54" s="30"/>
      <c r="F54" s="30"/>
      <c r="G54" s="30"/>
      <c r="H54" s="30"/>
      <c r="I54" s="12"/>
      <c r="J54" s="60"/>
      <c r="K54" s="32"/>
      <c r="L54" s="32"/>
      <c r="M54" s="32"/>
      <c r="N54" s="60"/>
      <c r="O54" s="12"/>
      <c r="P54" s="30"/>
      <c r="Q54" s="30"/>
      <c r="R54" s="30"/>
      <c r="S54" s="30"/>
      <c r="T54" s="22"/>
      <c r="U54" s="22"/>
      <c r="V54" s="22"/>
      <c r="W54" s="22"/>
      <c r="X54" s="22"/>
      <c r="Y54" s="53"/>
    </row>
    <row r="55" spans="1:28" ht="19.5" customHeight="1" x14ac:dyDescent="0.2">
      <c r="A55" s="341" t="s">
        <v>16</v>
      </c>
      <c r="B55" s="340" t="s">
        <v>6</v>
      </c>
      <c r="C55" s="507">
        <v>0.46527777777777773</v>
      </c>
      <c r="D55" s="507"/>
      <c r="E55" s="344">
        <f>O11</f>
        <v>5</v>
      </c>
      <c r="F55" s="344"/>
      <c r="G55" s="344"/>
      <c r="H55" s="344"/>
      <c r="I55" s="503">
        <f>K55+K56</f>
        <v>0</v>
      </c>
      <c r="J55" s="504" t="s">
        <v>31</v>
      </c>
      <c r="K55" s="32"/>
      <c r="L55" s="32" t="s">
        <v>25</v>
      </c>
      <c r="M55" s="32"/>
      <c r="N55" s="504" t="s">
        <v>30</v>
      </c>
      <c r="O55" s="503">
        <f>M55+M56</f>
        <v>0</v>
      </c>
      <c r="P55" s="344">
        <f>R11</f>
        <v>6</v>
      </c>
      <c r="Q55" s="344"/>
      <c r="R55" s="344"/>
      <c r="S55" s="344"/>
      <c r="T55" s="437" t="s">
        <v>197</v>
      </c>
      <c r="U55" s="437"/>
      <c r="V55" s="437"/>
      <c r="W55" s="437"/>
      <c r="X55" s="437"/>
      <c r="Y55" s="509">
        <v>14</v>
      </c>
      <c r="AB55" s="128"/>
    </row>
    <row r="56" spans="1:28" ht="19.5" customHeight="1" x14ac:dyDescent="0.2">
      <c r="A56" s="341"/>
      <c r="B56" s="340"/>
      <c r="C56" s="507"/>
      <c r="D56" s="507"/>
      <c r="E56" s="344"/>
      <c r="F56" s="344"/>
      <c r="G56" s="344"/>
      <c r="H56" s="344"/>
      <c r="I56" s="503"/>
      <c r="J56" s="504"/>
      <c r="K56" s="32"/>
      <c r="L56" s="32" t="s">
        <v>25</v>
      </c>
      <c r="M56" s="32"/>
      <c r="N56" s="504"/>
      <c r="O56" s="503"/>
      <c r="P56" s="344"/>
      <c r="Q56" s="344"/>
      <c r="R56" s="344"/>
      <c r="S56" s="344"/>
      <c r="T56" s="437"/>
      <c r="U56" s="437"/>
      <c r="V56" s="437"/>
      <c r="W56" s="437"/>
      <c r="X56" s="437"/>
      <c r="Y56" s="509"/>
    </row>
    <row r="57" spans="1:28" ht="19.5" customHeight="1" x14ac:dyDescent="0.2">
      <c r="A57" s="31"/>
      <c r="B57" s="97"/>
      <c r="C57" s="92"/>
      <c r="D57" s="92"/>
      <c r="E57" s="30"/>
      <c r="F57" s="30"/>
      <c r="G57" s="30"/>
      <c r="H57" s="30"/>
      <c r="I57" s="12"/>
      <c r="J57" s="60"/>
      <c r="K57" s="32"/>
      <c r="L57" s="32"/>
      <c r="M57" s="32"/>
      <c r="N57" s="60"/>
      <c r="O57" s="12"/>
      <c r="P57" s="30"/>
      <c r="Q57" s="30"/>
      <c r="R57" s="30"/>
      <c r="S57" s="30"/>
      <c r="T57" s="22"/>
      <c r="U57" s="22"/>
      <c r="V57" s="22"/>
      <c r="W57" s="22"/>
      <c r="X57" s="22"/>
      <c r="Y57" s="53"/>
    </row>
    <row r="58" spans="1:28" ht="19.5" customHeight="1" x14ac:dyDescent="0.2">
      <c r="A58" s="341" t="s">
        <v>17</v>
      </c>
      <c r="B58" s="340" t="s">
        <v>6</v>
      </c>
      <c r="C58" s="507">
        <v>0.46527777777777773</v>
      </c>
      <c r="D58" s="507"/>
      <c r="E58" s="344">
        <f>U11</f>
        <v>7</v>
      </c>
      <c r="F58" s="344"/>
      <c r="G58" s="344"/>
      <c r="H58" s="344"/>
      <c r="I58" s="503">
        <f>K58+K59</f>
        <v>0</v>
      </c>
      <c r="J58" s="504" t="s">
        <v>31</v>
      </c>
      <c r="K58" s="32"/>
      <c r="L58" s="32" t="s">
        <v>25</v>
      </c>
      <c r="M58" s="32"/>
      <c r="N58" s="504" t="s">
        <v>30</v>
      </c>
      <c r="O58" s="503">
        <f>M58+M59</f>
        <v>0</v>
      </c>
      <c r="P58" s="344">
        <f>X11</f>
        <v>8</v>
      </c>
      <c r="Q58" s="344"/>
      <c r="R58" s="344"/>
      <c r="S58" s="344"/>
      <c r="T58" s="437" t="s">
        <v>197</v>
      </c>
      <c r="U58" s="437"/>
      <c r="V58" s="437"/>
      <c r="W58" s="437"/>
      <c r="X58" s="437"/>
      <c r="Y58" s="509">
        <v>16</v>
      </c>
    </row>
    <row r="59" spans="1:28" ht="19.5" customHeight="1" x14ac:dyDescent="0.2">
      <c r="A59" s="341"/>
      <c r="B59" s="340"/>
      <c r="C59" s="507"/>
      <c r="D59" s="507"/>
      <c r="E59" s="344"/>
      <c r="F59" s="344"/>
      <c r="G59" s="344"/>
      <c r="H59" s="344"/>
      <c r="I59" s="503"/>
      <c r="J59" s="504"/>
      <c r="K59" s="32"/>
      <c r="L59" s="32" t="s">
        <v>25</v>
      </c>
      <c r="M59" s="32"/>
      <c r="N59" s="504"/>
      <c r="O59" s="503"/>
      <c r="P59" s="344"/>
      <c r="Q59" s="344"/>
      <c r="R59" s="344"/>
      <c r="S59" s="344"/>
      <c r="T59" s="437"/>
      <c r="U59" s="437"/>
      <c r="V59" s="437"/>
      <c r="W59" s="437"/>
      <c r="X59" s="437"/>
      <c r="Y59" s="509"/>
    </row>
    <row r="60" spans="1:28" ht="19.5" customHeight="1" x14ac:dyDescent="0.2">
      <c r="A60" s="31"/>
      <c r="B60" s="97"/>
      <c r="C60" s="92"/>
      <c r="D60" s="92"/>
      <c r="E60" s="30"/>
      <c r="F60" s="30"/>
      <c r="G60" s="30"/>
      <c r="H60" s="30"/>
      <c r="I60" s="12"/>
      <c r="J60" s="60"/>
      <c r="K60" s="32"/>
      <c r="L60" s="32"/>
      <c r="M60" s="32"/>
      <c r="N60" s="60"/>
      <c r="O60" s="12"/>
      <c r="P60" s="30"/>
      <c r="Q60" s="30"/>
      <c r="R60" s="30"/>
      <c r="S60" s="30"/>
      <c r="T60" s="22"/>
      <c r="U60" s="22"/>
      <c r="V60" s="22"/>
      <c r="W60" s="22"/>
      <c r="X60" s="22"/>
      <c r="Y60" s="53"/>
    </row>
    <row r="61" spans="1:28" ht="19.5" customHeight="1" x14ac:dyDescent="0.2">
      <c r="A61" s="341" t="s">
        <v>16</v>
      </c>
      <c r="B61" s="340" t="s">
        <v>7</v>
      </c>
      <c r="C61" s="507">
        <v>0.5</v>
      </c>
      <c r="D61" s="507"/>
      <c r="E61" s="344">
        <f>O29</f>
        <v>13</v>
      </c>
      <c r="F61" s="344"/>
      <c r="G61" s="344"/>
      <c r="H61" s="344"/>
      <c r="I61" s="503">
        <f>K61+K62</f>
        <v>0</v>
      </c>
      <c r="J61" s="504" t="s">
        <v>31</v>
      </c>
      <c r="K61" s="32"/>
      <c r="L61" s="32" t="s">
        <v>25</v>
      </c>
      <c r="M61" s="32"/>
      <c r="N61" s="504" t="s">
        <v>30</v>
      </c>
      <c r="O61" s="503">
        <f>M61+M62</f>
        <v>0</v>
      </c>
      <c r="P61" s="344">
        <f>R29</f>
        <v>14</v>
      </c>
      <c r="Q61" s="344"/>
      <c r="R61" s="344"/>
      <c r="S61" s="344"/>
      <c r="T61" s="437" t="s">
        <v>197</v>
      </c>
      <c r="U61" s="437"/>
      <c r="V61" s="437"/>
      <c r="W61" s="437"/>
      <c r="X61" s="437"/>
      <c r="Y61" s="509">
        <v>5</v>
      </c>
    </row>
    <row r="62" spans="1:28" ht="19.5" customHeight="1" x14ac:dyDescent="0.2">
      <c r="A62" s="341"/>
      <c r="B62" s="340"/>
      <c r="C62" s="507"/>
      <c r="D62" s="507"/>
      <c r="E62" s="344"/>
      <c r="F62" s="344"/>
      <c r="G62" s="344"/>
      <c r="H62" s="344"/>
      <c r="I62" s="503"/>
      <c r="J62" s="504"/>
      <c r="K62" s="32"/>
      <c r="L62" s="32" t="s">
        <v>25</v>
      </c>
      <c r="M62" s="32"/>
      <c r="N62" s="504"/>
      <c r="O62" s="503"/>
      <c r="P62" s="344"/>
      <c r="Q62" s="344"/>
      <c r="R62" s="344"/>
      <c r="S62" s="344"/>
      <c r="T62" s="437"/>
      <c r="U62" s="437"/>
      <c r="V62" s="437"/>
      <c r="W62" s="437"/>
      <c r="X62" s="437"/>
      <c r="Y62" s="509"/>
    </row>
    <row r="63" spans="1:28" ht="19.5" customHeight="1" x14ac:dyDescent="0.2">
      <c r="A63" s="31"/>
      <c r="B63" s="34"/>
      <c r="C63" s="115"/>
      <c r="D63" s="115"/>
      <c r="E63" s="129"/>
      <c r="F63" s="129"/>
      <c r="G63" s="129"/>
      <c r="H63" s="129"/>
      <c r="P63" s="129"/>
      <c r="Q63" s="129"/>
      <c r="R63" s="129"/>
      <c r="S63" s="129"/>
      <c r="T63" s="29"/>
      <c r="U63" s="29"/>
      <c r="V63" s="29"/>
      <c r="W63" s="29"/>
      <c r="X63" s="29"/>
    </row>
    <row r="64" spans="1:28" ht="19.5" customHeight="1" x14ac:dyDescent="0.2">
      <c r="A64" s="341" t="s">
        <v>17</v>
      </c>
      <c r="B64" s="340" t="s">
        <v>7</v>
      </c>
      <c r="C64" s="507">
        <v>0.5</v>
      </c>
      <c r="D64" s="507"/>
      <c r="E64" s="344">
        <f>U29</f>
        <v>15</v>
      </c>
      <c r="F64" s="344"/>
      <c r="G64" s="344"/>
      <c r="H64" s="344"/>
      <c r="I64" s="503">
        <f>K64+K65</f>
        <v>0</v>
      </c>
      <c r="J64" s="504" t="s">
        <v>31</v>
      </c>
      <c r="K64" s="32"/>
      <c r="L64" s="32" t="s">
        <v>25</v>
      </c>
      <c r="M64" s="32"/>
      <c r="N64" s="504" t="s">
        <v>30</v>
      </c>
      <c r="O64" s="503">
        <f>M64+M65</f>
        <v>0</v>
      </c>
      <c r="P64" s="344">
        <f>X29</f>
        <v>16</v>
      </c>
      <c r="Q64" s="344"/>
      <c r="R64" s="344"/>
      <c r="S64" s="344"/>
      <c r="T64" s="437" t="s">
        <v>197</v>
      </c>
      <c r="U64" s="437"/>
      <c r="V64" s="437"/>
      <c r="W64" s="437"/>
      <c r="X64" s="437"/>
      <c r="Y64" s="509">
        <v>7</v>
      </c>
    </row>
    <row r="65" spans="1:25" ht="19.5" customHeight="1" x14ac:dyDescent="0.2">
      <c r="A65" s="341"/>
      <c r="B65" s="340"/>
      <c r="C65" s="507"/>
      <c r="D65" s="507"/>
      <c r="E65" s="344"/>
      <c r="F65" s="344"/>
      <c r="G65" s="344"/>
      <c r="H65" s="344"/>
      <c r="I65" s="503"/>
      <c r="J65" s="504"/>
      <c r="K65" s="32"/>
      <c r="L65" s="32" t="s">
        <v>25</v>
      </c>
      <c r="M65" s="32"/>
      <c r="N65" s="504"/>
      <c r="O65" s="503"/>
      <c r="P65" s="344"/>
      <c r="Q65" s="344"/>
      <c r="R65" s="344"/>
      <c r="S65" s="344"/>
      <c r="T65" s="437"/>
      <c r="U65" s="437"/>
      <c r="V65" s="437"/>
      <c r="W65" s="437"/>
      <c r="X65" s="437"/>
      <c r="Y65" s="509"/>
    </row>
    <row r="66" spans="1:25" ht="19.5" customHeight="1" x14ac:dyDescent="0.2">
      <c r="A66" s="115"/>
      <c r="B66" s="34"/>
      <c r="C66" s="115"/>
      <c r="D66" s="115"/>
      <c r="E66" s="129"/>
      <c r="F66" s="129"/>
      <c r="G66" s="129"/>
      <c r="H66" s="129"/>
      <c r="P66" s="129"/>
      <c r="Q66" s="129"/>
      <c r="R66" s="129"/>
      <c r="S66" s="129"/>
    </row>
    <row r="67" spans="1:25" ht="19.5" customHeight="1" x14ac:dyDescent="0.2">
      <c r="A67" s="341" t="s">
        <v>16</v>
      </c>
      <c r="B67" s="340" t="s">
        <v>8</v>
      </c>
      <c r="C67" s="507">
        <v>0.53472222222222221</v>
      </c>
      <c r="D67" s="507"/>
      <c r="E67" s="344" t="s">
        <v>198</v>
      </c>
      <c r="F67" s="344"/>
      <c r="G67" s="344"/>
      <c r="H67" s="344"/>
      <c r="I67" s="503">
        <f>K67+K68</f>
        <v>0</v>
      </c>
      <c r="J67" s="504" t="s">
        <v>31</v>
      </c>
      <c r="K67" s="32"/>
      <c r="L67" s="32" t="s">
        <v>25</v>
      </c>
      <c r="M67" s="32"/>
      <c r="N67" s="504" t="s">
        <v>30</v>
      </c>
      <c r="O67" s="503">
        <f>M67+M68</f>
        <v>0</v>
      </c>
      <c r="P67" s="344" t="s">
        <v>199</v>
      </c>
      <c r="Q67" s="344"/>
      <c r="R67" s="344"/>
      <c r="S67" s="344"/>
      <c r="T67" s="437" t="s">
        <v>197</v>
      </c>
      <c r="U67" s="437"/>
      <c r="V67" s="437"/>
      <c r="W67" s="437"/>
      <c r="X67" s="437"/>
      <c r="Y67" s="508">
        <v>6</v>
      </c>
    </row>
    <row r="68" spans="1:25" ht="19.5" customHeight="1" x14ac:dyDescent="0.2">
      <c r="A68" s="341"/>
      <c r="B68" s="340"/>
      <c r="C68" s="507"/>
      <c r="D68" s="507"/>
      <c r="E68" s="344"/>
      <c r="F68" s="344"/>
      <c r="G68" s="344"/>
      <c r="H68" s="344"/>
      <c r="I68" s="503"/>
      <c r="J68" s="504"/>
      <c r="K68" s="32"/>
      <c r="L68" s="32" t="s">
        <v>25</v>
      </c>
      <c r="M68" s="32"/>
      <c r="N68" s="504"/>
      <c r="O68" s="503"/>
      <c r="P68" s="344"/>
      <c r="Q68" s="344"/>
      <c r="R68" s="344"/>
      <c r="S68" s="344"/>
      <c r="T68" s="437"/>
      <c r="U68" s="437"/>
      <c r="V68" s="437"/>
      <c r="W68" s="437"/>
      <c r="X68" s="437"/>
      <c r="Y68" s="508"/>
    </row>
    <row r="69" spans="1:25" ht="19.5" customHeight="1" x14ac:dyDescent="0.2">
      <c r="A69" s="31"/>
      <c r="B69" s="34"/>
      <c r="C69" s="115"/>
      <c r="D69" s="115"/>
      <c r="E69" s="129"/>
      <c r="F69" s="129"/>
      <c r="G69" s="129"/>
      <c r="H69" s="129"/>
      <c r="P69" s="129"/>
      <c r="Q69" s="129"/>
      <c r="R69" s="129"/>
      <c r="S69" s="129"/>
      <c r="Y69" s="26"/>
    </row>
    <row r="70" spans="1:25" ht="19.5" customHeight="1" x14ac:dyDescent="0.2">
      <c r="A70" s="341" t="s">
        <v>17</v>
      </c>
      <c r="B70" s="340" t="s">
        <v>8</v>
      </c>
      <c r="C70" s="507">
        <v>0.53472222222222221</v>
      </c>
      <c r="D70" s="507"/>
      <c r="E70" s="344" t="s">
        <v>200</v>
      </c>
      <c r="F70" s="344"/>
      <c r="G70" s="344"/>
      <c r="H70" s="344"/>
      <c r="I70" s="503">
        <f>K70+K71</f>
        <v>0</v>
      </c>
      <c r="J70" s="504" t="s">
        <v>31</v>
      </c>
      <c r="K70" s="32"/>
      <c r="L70" s="32" t="s">
        <v>25</v>
      </c>
      <c r="M70" s="32"/>
      <c r="N70" s="504" t="s">
        <v>30</v>
      </c>
      <c r="O70" s="503">
        <f>M70+M71</f>
        <v>0</v>
      </c>
      <c r="P70" s="344" t="s">
        <v>201</v>
      </c>
      <c r="Q70" s="344"/>
      <c r="R70" s="344"/>
      <c r="S70" s="344"/>
      <c r="T70" s="437" t="s">
        <v>197</v>
      </c>
      <c r="U70" s="437"/>
      <c r="V70" s="437"/>
      <c r="W70" s="437"/>
      <c r="X70" s="437"/>
      <c r="Y70" s="508">
        <v>15</v>
      </c>
    </row>
    <row r="71" spans="1:25" ht="19.5" customHeight="1" x14ac:dyDescent="0.2">
      <c r="A71" s="341"/>
      <c r="B71" s="340"/>
      <c r="C71" s="507"/>
      <c r="D71" s="507"/>
      <c r="E71" s="344"/>
      <c r="F71" s="344"/>
      <c r="G71" s="344"/>
      <c r="H71" s="344"/>
      <c r="I71" s="503"/>
      <c r="J71" s="504"/>
      <c r="K71" s="32"/>
      <c r="L71" s="32" t="s">
        <v>25</v>
      </c>
      <c r="M71" s="32"/>
      <c r="N71" s="504"/>
      <c r="O71" s="503"/>
      <c r="P71" s="344"/>
      <c r="Q71" s="344"/>
      <c r="R71" s="344"/>
      <c r="S71" s="344"/>
      <c r="T71" s="437"/>
      <c r="U71" s="437"/>
      <c r="V71" s="437"/>
      <c r="W71" s="437"/>
      <c r="X71" s="437"/>
      <c r="Y71" s="508"/>
    </row>
    <row r="72" spans="1:25" ht="19.5" customHeight="1" x14ac:dyDescent="0.2">
      <c r="A72" s="115"/>
      <c r="B72" s="34"/>
      <c r="C72" s="115"/>
      <c r="D72" s="115"/>
      <c r="E72" s="129"/>
      <c r="F72" s="129"/>
      <c r="G72" s="129"/>
      <c r="H72" s="129"/>
      <c r="P72" s="129"/>
      <c r="Q72" s="129"/>
      <c r="R72" s="129"/>
      <c r="S72" s="129"/>
      <c r="Y72" s="26"/>
    </row>
    <row r="73" spans="1:25" ht="19.5" customHeight="1" x14ac:dyDescent="0.2">
      <c r="A73" s="341" t="s">
        <v>16</v>
      </c>
      <c r="B73" s="340" t="s">
        <v>0</v>
      </c>
      <c r="C73" s="507">
        <v>0.56944444444444442</v>
      </c>
      <c r="D73" s="507"/>
      <c r="E73" s="344" t="s">
        <v>202</v>
      </c>
      <c r="F73" s="344"/>
      <c r="G73" s="344"/>
      <c r="H73" s="344"/>
      <c r="I73" s="503">
        <f>K73+K74</f>
        <v>0</v>
      </c>
      <c r="J73" s="504" t="s">
        <v>31</v>
      </c>
      <c r="K73" s="32"/>
      <c r="L73" s="32" t="s">
        <v>25</v>
      </c>
      <c r="M73" s="32"/>
      <c r="N73" s="504" t="s">
        <v>30</v>
      </c>
      <c r="O73" s="503">
        <f>M73+M74</f>
        <v>0</v>
      </c>
      <c r="P73" s="344" t="s">
        <v>203</v>
      </c>
      <c r="Q73" s="344"/>
      <c r="R73" s="344"/>
      <c r="S73" s="344"/>
      <c r="T73" s="437" t="s">
        <v>197</v>
      </c>
      <c r="U73" s="437"/>
      <c r="V73" s="437"/>
      <c r="W73" s="437"/>
      <c r="X73" s="437"/>
      <c r="Y73" s="508">
        <v>2</v>
      </c>
    </row>
    <row r="74" spans="1:25" ht="19.5" customHeight="1" x14ac:dyDescent="0.2">
      <c r="A74" s="341"/>
      <c r="B74" s="340"/>
      <c r="C74" s="507"/>
      <c r="D74" s="507"/>
      <c r="E74" s="344"/>
      <c r="F74" s="344"/>
      <c r="G74" s="344"/>
      <c r="H74" s="344"/>
      <c r="I74" s="503"/>
      <c r="J74" s="504"/>
      <c r="K74" s="32"/>
      <c r="L74" s="32" t="s">
        <v>25</v>
      </c>
      <c r="M74" s="32"/>
      <c r="N74" s="504"/>
      <c r="O74" s="503"/>
      <c r="P74" s="344"/>
      <c r="Q74" s="344"/>
      <c r="R74" s="344"/>
      <c r="S74" s="344"/>
      <c r="T74" s="437"/>
      <c r="U74" s="437"/>
      <c r="V74" s="437"/>
      <c r="W74" s="437"/>
      <c r="X74" s="437"/>
      <c r="Y74" s="508"/>
    </row>
    <row r="75" spans="1:25" ht="19.5" customHeight="1" x14ac:dyDescent="0.2">
      <c r="A75" s="31"/>
      <c r="B75" s="34"/>
      <c r="C75" s="115"/>
      <c r="D75" s="115"/>
      <c r="E75" s="129"/>
      <c r="F75" s="129"/>
      <c r="G75" s="129"/>
      <c r="H75" s="129"/>
      <c r="P75" s="129"/>
      <c r="Q75" s="129"/>
      <c r="R75" s="129"/>
      <c r="S75" s="129"/>
      <c r="Y75" s="26"/>
    </row>
    <row r="76" spans="1:25" ht="19.5" customHeight="1" x14ac:dyDescent="0.2">
      <c r="A76" s="341" t="s">
        <v>17</v>
      </c>
      <c r="B76" s="340" t="s">
        <v>0</v>
      </c>
      <c r="C76" s="507">
        <v>0.56944444444444442</v>
      </c>
      <c r="D76" s="507"/>
      <c r="E76" s="344" t="s">
        <v>204</v>
      </c>
      <c r="F76" s="344"/>
      <c r="G76" s="344"/>
      <c r="H76" s="344"/>
      <c r="I76" s="503">
        <f>K76+K77</f>
        <v>0</v>
      </c>
      <c r="J76" s="504" t="s">
        <v>31</v>
      </c>
      <c r="K76" s="32"/>
      <c r="L76" s="32" t="s">
        <v>25</v>
      </c>
      <c r="M76" s="32"/>
      <c r="N76" s="504" t="s">
        <v>30</v>
      </c>
      <c r="O76" s="503">
        <f>M76+M77</f>
        <v>0</v>
      </c>
      <c r="P76" s="344" t="s">
        <v>205</v>
      </c>
      <c r="Q76" s="344"/>
      <c r="R76" s="344"/>
      <c r="S76" s="344"/>
      <c r="T76" s="437" t="s">
        <v>197</v>
      </c>
      <c r="U76" s="437"/>
      <c r="V76" s="437"/>
      <c r="W76" s="437"/>
      <c r="X76" s="437"/>
      <c r="Y76" s="508">
        <v>11</v>
      </c>
    </row>
    <row r="77" spans="1:25" ht="19.5" customHeight="1" x14ac:dyDescent="0.2">
      <c r="A77" s="341"/>
      <c r="B77" s="340"/>
      <c r="C77" s="507"/>
      <c r="D77" s="507"/>
      <c r="E77" s="344"/>
      <c r="F77" s="344"/>
      <c r="G77" s="344"/>
      <c r="H77" s="344"/>
      <c r="I77" s="503"/>
      <c r="J77" s="504"/>
      <c r="K77" s="32"/>
      <c r="L77" s="32" t="s">
        <v>25</v>
      </c>
      <c r="M77" s="32"/>
      <c r="N77" s="504"/>
      <c r="O77" s="503"/>
      <c r="P77" s="344"/>
      <c r="Q77" s="344"/>
      <c r="R77" s="344"/>
      <c r="S77" s="344"/>
      <c r="T77" s="437"/>
      <c r="U77" s="437"/>
      <c r="V77" s="437"/>
      <c r="W77" s="437"/>
      <c r="X77" s="437"/>
      <c r="Y77" s="508"/>
    </row>
    <row r="78" spans="1:25" ht="19.5" customHeight="1" x14ac:dyDescent="0.2"/>
    <row r="79" spans="1:25" ht="20.100000000000001" customHeight="1" x14ac:dyDescent="0.2">
      <c r="A79" s="1"/>
      <c r="B79" s="31"/>
      <c r="C79" s="1"/>
      <c r="D79" s="1"/>
      <c r="E79" s="31"/>
      <c r="F79" s="31"/>
      <c r="G79" s="31"/>
      <c r="H79" s="31"/>
      <c r="I79" s="50"/>
      <c r="J79" s="51"/>
      <c r="K79" s="52"/>
      <c r="L79" s="52"/>
      <c r="M79" s="52"/>
      <c r="N79" s="51"/>
      <c r="O79" s="50"/>
      <c r="P79" s="31"/>
      <c r="Q79" s="31"/>
      <c r="R79" s="31"/>
      <c r="S79" s="31"/>
      <c r="T79" s="29"/>
      <c r="U79" s="29"/>
      <c r="V79" s="29"/>
      <c r="W79" s="29"/>
      <c r="X79" s="29"/>
      <c r="Y79" s="29"/>
    </row>
    <row r="82" spans="1:25" ht="20.100000000000001" customHeight="1" x14ac:dyDescent="0.2">
      <c r="A82" s="1"/>
      <c r="B82" s="31"/>
      <c r="C82" s="1"/>
      <c r="D82" s="1"/>
      <c r="E82" s="31"/>
      <c r="F82" s="31"/>
      <c r="G82" s="31"/>
      <c r="H82" s="31"/>
      <c r="I82" s="50"/>
      <c r="J82" s="51"/>
      <c r="K82" s="52"/>
      <c r="L82" s="52"/>
      <c r="M82" s="52"/>
      <c r="N82" s="51"/>
      <c r="O82" s="50"/>
      <c r="P82" s="31"/>
      <c r="Q82" s="31"/>
      <c r="R82" s="31"/>
      <c r="S82" s="31"/>
      <c r="T82" s="29"/>
      <c r="U82" s="29"/>
      <c r="V82" s="29"/>
      <c r="W82" s="29"/>
      <c r="X82" s="29"/>
      <c r="Y82" s="29"/>
    </row>
    <row r="85" spans="1:25" ht="20.100000000000001" customHeight="1" x14ac:dyDescent="0.2">
      <c r="A85" s="1"/>
      <c r="B85" s="31"/>
      <c r="C85" s="1"/>
      <c r="D85" s="1"/>
      <c r="E85" s="31"/>
      <c r="F85" s="31"/>
      <c r="G85" s="31"/>
      <c r="H85" s="31"/>
      <c r="I85" s="50"/>
      <c r="J85" s="51"/>
      <c r="K85" s="52"/>
      <c r="L85" s="52"/>
      <c r="M85" s="52"/>
      <c r="N85" s="51"/>
      <c r="O85" s="50"/>
      <c r="P85" s="31"/>
      <c r="Q85" s="31"/>
      <c r="R85" s="31"/>
      <c r="S85" s="31"/>
      <c r="T85" s="29"/>
      <c r="U85" s="29"/>
      <c r="V85" s="29"/>
      <c r="W85" s="29"/>
      <c r="X85" s="29"/>
      <c r="Y85" s="29"/>
    </row>
    <row r="88" spans="1:25" ht="20.100000000000001" customHeight="1" x14ac:dyDescent="0.2">
      <c r="A88" s="1"/>
      <c r="B88" s="1"/>
      <c r="C88" s="1"/>
      <c r="D88" s="1"/>
      <c r="E88" s="31"/>
      <c r="F88" s="31"/>
      <c r="G88" s="31"/>
      <c r="H88" s="31"/>
      <c r="I88" s="49"/>
      <c r="J88" s="1"/>
      <c r="K88" s="1"/>
      <c r="L88" s="1"/>
      <c r="M88" s="1"/>
      <c r="N88" s="1"/>
      <c r="O88" s="49"/>
      <c r="P88" s="31"/>
      <c r="Q88" s="31"/>
      <c r="R88" s="31"/>
      <c r="S88" s="31"/>
      <c r="T88" s="29"/>
      <c r="U88" s="29"/>
      <c r="V88" s="29"/>
      <c r="W88" s="29"/>
      <c r="X88" s="29"/>
      <c r="Y88" s="29"/>
    </row>
    <row r="91" spans="1:25" ht="20.100000000000001" customHeight="1" x14ac:dyDescent="0.2">
      <c r="A91" s="1"/>
      <c r="E91" s="115"/>
      <c r="F91" s="115"/>
      <c r="G91" s="115"/>
      <c r="H91" s="115"/>
      <c r="I91" s="48"/>
      <c r="O91" s="48"/>
      <c r="P91" s="115"/>
      <c r="Q91" s="115"/>
      <c r="R91" s="115"/>
      <c r="S91" s="115"/>
    </row>
  </sheetData>
  <mergeCells count="180">
    <mergeCell ref="R1:Y1"/>
    <mergeCell ref="G4:H4"/>
    <mergeCell ref="T4:U4"/>
    <mergeCell ref="C9:E9"/>
    <mergeCell ref="I9:K9"/>
    <mergeCell ref="P9:R9"/>
    <mergeCell ref="V9:X9"/>
    <mergeCell ref="O1:Q1"/>
    <mergeCell ref="F2:H2"/>
    <mergeCell ref="G22:H22"/>
    <mergeCell ref="T22:U22"/>
    <mergeCell ref="C27:E27"/>
    <mergeCell ref="I27:K27"/>
    <mergeCell ref="P27:R27"/>
    <mergeCell ref="V27:X27"/>
    <mergeCell ref="U10:V10"/>
    <mergeCell ref="X10:Y10"/>
    <mergeCell ref="B11:C21"/>
    <mergeCell ref="E11:F21"/>
    <mergeCell ref="H11:I21"/>
    <mergeCell ref="K11:L21"/>
    <mergeCell ref="O11:P21"/>
    <mergeCell ref="R11:S21"/>
    <mergeCell ref="U11:V21"/>
    <mergeCell ref="X11:Y21"/>
    <mergeCell ref="B10:C10"/>
    <mergeCell ref="E10:F10"/>
    <mergeCell ref="H10:I10"/>
    <mergeCell ref="K10:L10"/>
    <mergeCell ref="O10:P10"/>
    <mergeCell ref="R10:S10"/>
    <mergeCell ref="U28:V28"/>
    <mergeCell ref="X28:Y28"/>
    <mergeCell ref="B29:C39"/>
    <mergeCell ref="E29:F39"/>
    <mergeCell ref="H29:I39"/>
    <mergeCell ref="K29:L39"/>
    <mergeCell ref="O29:P39"/>
    <mergeCell ref="R29:S39"/>
    <mergeCell ref="U29:V39"/>
    <mergeCell ref="X29:Y39"/>
    <mergeCell ref="B28:C28"/>
    <mergeCell ref="E28:F28"/>
    <mergeCell ref="H28:I28"/>
    <mergeCell ref="K28:L28"/>
    <mergeCell ref="O28:P28"/>
    <mergeCell ref="R28:S28"/>
    <mergeCell ref="T42:X42"/>
    <mergeCell ref="A43:A44"/>
    <mergeCell ref="B43:B44"/>
    <mergeCell ref="C43:D44"/>
    <mergeCell ref="E43:H44"/>
    <mergeCell ref="I43:I44"/>
    <mergeCell ref="J43:J44"/>
    <mergeCell ref="N43:N44"/>
    <mergeCell ref="O43:O44"/>
    <mergeCell ref="P43:S44"/>
    <mergeCell ref="T43:X44"/>
    <mergeCell ref="A55:A56"/>
    <mergeCell ref="B55:B56"/>
    <mergeCell ref="C55:D56"/>
    <mergeCell ref="E55:H56"/>
    <mergeCell ref="I55:I56"/>
    <mergeCell ref="J55:J56"/>
    <mergeCell ref="N55:N56"/>
    <mergeCell ref="Y43:Y44"/>
    <mergeCell ref="A46:A47"/>
    <mergeCell ref="B46:B47"/>
    <mergeCell ref="C46:D47"/>
    <mergeCell ref="E46:H47"/>
    <mergeCell ref="I46:I47"/>
    <mergeCell ref="J46:J47"/>
    <mergeCell ref="N46:N47"/>
    <mergeCell ref="O46:O47"/>
    <mergeCell ref="P46:S47"/>
    <mergeCell ref="T46:X47"/>
    <mergeCell ref="Y46:Y47"/>
    <mergeCell ref="O49:O50"/>
    <mergeCell ref="P49:S50"/>
    <mergeCell ref="T49:X50"/>
    <mergeCell ref="Y49:Y50"/>
    <mergeCell ref="A52:A53"/>
    <mergeCell ref="B52:B53"/>
    <mergeCell ref="C52:D53"/>
    <mergeCell ref="E52:H53"/>
    <mergeCell ref="I52:I53"/>
    <mergeCell ref="J52:J53"/>
    <mergeCell ref="A49:A50"/>
    <mergeCell ref="B49:B50"/>
    <mergeCell ref="C49:D50"/>
    <mergeCell ref="E49:H50"/>
    <mergeCell ref="I49:I50"/>
    <mergeCell ref="J49:J50"/>
    <mergeCell ref="N49:N50"/>
    <mergeCell ref="O55:O56"/>
    <mergeCell ref="P55:S56"/>
    <mergeCell ref="T55:X56"/>
    <mergeCell ref="Y55:Y56"/>
    <mergeCell ref="N52:N53"/>
    <mergeCell ref="O52:O53"/>
    <mergeCell ref="P52:S53"/>
    <mergeCell ref="T52:X53"/>
    <mergeCell ref="Y52:Y53"/>
    <mergeCell ref="A61:A62"/>
    <mergeCell ref="B61:B62"/>
    <mergeCell ref="C61:D62"/>
    <mergeCell ref="E61:H62"/>
    <mergeCell ref="I61:I62"/>
    <mergeCell ref="A58:A59"/>
    <mergeCell ref="B58:B59"/>
    <mergeCell ref="C58:D59"/>
    <mergeCell ref="E58:H59"/>
    <mergeCell ref="I58:I59"/>
    <mergeCell ref="J61:J62"/>
    <mergeCell ref="N61:N62"/>
    <mergeCell ref="O61:O62"/>
    <mergeCell ref="P61:S62"/>
    <mergeCell ref="T61:X62"/>
    <mergeCell ref="Y61:Y62"/>
    <mergeCell ref="N58:N59"/>
    <mergeCell ref="O58:O59"/>
    <mergeCell ref="P58:S59"/>
    <mergeCell ref="T58:X59"/>
    <mergeCell ref="Y58:Y59"/>
    <mergeCell ref="J58:J59"/>
    <mergeCell ref="A67:A68"/>
    <mergeCell ref="B67:B68"/>
    <mergeCell ref="C67:D68"/>
    <mergeCell ref="E67:H68"/>
    <mergeCell ref="I67:I68"/>
    <mergeCell ref="A64:A65"/>
    <mergeCell ref="B64:B65"/>
    <mergeCell ref="C64:D65"/>
    <mergeCell ref="E64:H65"/>
    <mergeCell ref="I64:I65"/>
    <mergeCell ref="J67:J68"/>
    <mergeCell ref="N67:N68"/>
    <mergeCell ref="O67:O68"/>
    <mergeCell ref="P67:S68"/>
    <mergeCell ref="T67:X68"/>
    <mergeCell ref="Y67:Y68"/>
    <mergeCell ref="N64:N65"/>
    <mergeCell ref="O64:O65"/>
    <mergeCell ref="P64:S65"/>
    <mergeCell ref="T64:X65"/>
    <mergeCell ref="Y64:Y65"/>
    <mergeCell ref="J64:J65"/>
    <mergeCell ref="A73:A74"/>
    <mergeCell ref="B73:B74"/>
    <mergeCell ref="C73:D74"/>
    <mergeCell ref="E73:H74"/>
    <mergeCell ref="I73:I74"/>
    <mergeCell ref="A70:A71"/>
    <mergeCell ref="B70:B71"/>
    <mergeCell ref="C70:D71"/>
    <mergeCell ref="E70:H71"/>
    <mergeCell ref="I70:I71"/>
    <mergeCell ref="J73:J74"/>
    <mergeCell ref="N73:N74"/>
    <mergeCell ref="O73:O74"/>
    <mergeCell ref="P73:S74"/>
    <mergeCell ref="T73:X74"/>
    <mergeCell ref="Y73:Y74"/>
    <mergeCell ref="N70:N71"/>
    <mergeCell ref="O70:O71"/>
    <mergeCell ref="P70:S71"/>
    <mergeCell ref="T70:X71"/>
    <mergeCell ref="Y70:Y71"/>
    <mergeCell ref="J70:J71"/>
    <mergeCell ref="N76:N77"/>
    <mergeCell ref="O76:O77"/>
    <mergeCell ref="P76:S77"/>
    <mergeCell ref="T76:X77"/>
    <mergeCell ref="Y76:Y77"/>
    <mergeCell ref="A76:A77"/>
    <mergeCell ref="B76:B77"/>
    <mergeCell ref="C76:D77"/>
    <mergeCell ref="E76:H77"/>
    <mergeCell ref="I76:I77"/>
    <mergeCell ref="J76:J77"/>
  </mergeCells>
  <phoneticPr fontId="3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1" firstPageNumber="4294963191" orientation="portrait" horizontalDpi="360" verticalDpi="36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Y67"/>
  <sheetViews>
    <sheetView view="pageBreakPreview" topLeftCell="A6" zoomScale="50" zoomScaleNormal="100" zoomScaleSheetLayoutView="50" workbookViewId="0">
      <selection activeCell="R11" sqref="R11:S20"/>
    </sheetView>
  </sheetViews>
  <sheetFormatPr defaultColWidth="9" defaultRowHeight="13.2" x14ac:dyDescent="0.2"/>
  <cols>
    <col min="8" max="8" width="9" customWidth="1"/>
    <col min="11" max="11" width="9" customWidth="1"/>
  </cols>
  <sheetData>
    <row r="1" spans="1:25" ht="39.9" customHeight="1" x14ac:dyDescent="0.2">
      <c r="A1" s="85" t="s">
        <v>57</v>
      </c>
      <c r="B1" s="61"/>
      <c r="C1" s="61"/>
      <c r="D1" s="61"/>
      <c r="E1" s="61"/>
      <c r="F1" s="61"/>
      <c r="G1" s="88"/>
      <c r="H1" s="88"/>
      <c r="I1" s="88"/>
      <c r="J1" s="88"/>
      <c r="K1" s="89"/>
      <c r="L1" s="89"/>
      <c r="M1" s="89"/>
      <c r="N1" s="89"/>
      <c r="O1" s="523" t="s">
        <v>53</v>
      </c>
      <c r="P1" s="523"/>
      <c r="Q1" s="523"/>
      <c r="R1" s="522" t="str">
        <f>U12選手権組合せ!T63</f>
        <v>真岡市総合運動公園陸上競技場</v>
      </c>
      <c r="S1" s="522"/>
      <c r="T1" s="522"/>
      <c r="U1" s="522"/>
      <c r="V1" s="522"/>
      <c r="W1" s="522"/>
    </row>
    <row r="2" spans="1:25" ht="30" customHeight="1" x14ac:dyDescent="0.2">
      <c r="A2" s="89"/>
      <c r="B2" s="89"/>
      <c r="C2" s="361">
        <f>U12選手権組合せ!R9</f>
        <v>44615</v>
      </c>
      <c r="D2" s="353"/>
      <c r="E2" s="353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</row>
    <row r="3" spans="1:25" ht="30" customHeight="1" x14ac:dyDescent="0.2">
      <c r="G3" s="2"/>
      <c r="H3" s="2"/>
      <c r="I3" s="2"/>
      <c r="J3" s="2"/>
      <c r="K3" s="2"/>
      <c r="L3" s="19"/>
      <c r="M3" s="2"/>
      <c r="N3" s="2"/>
      <c r="O3" s="2"/>
      <c r="P3" s="2"/>
    </row>
    <row r="4" spans="1:25" ht="30" customHeight="1" x14ac:dyDescent="0.2">
      <c r="A4" s="1"/>
      <c r="B4" s="1"/>
      <c r="C4" s="62"/>
      <c r="D4" s="62"/>
      <c r="E4" s="62"/>
      <c r="F4" s="76"/>
      <c r="G4" s="62"/>
      <c r="H4" s="62"/>
      <c r="I4" s="62"/>
      <c r="J4" s="62"/>
      <c r="K4" s="62"/>
      <c r="L4" s="62"/>
      <c r="M4" s="62"/>
      <c r="N4" s="62"/>
      <c r="O4" s="62"/>
      <c r="P4" s="62"/>
      <c r="Q4" s="84"/>
      <c r="R4" s="62"/>
      <c r="S4" s="62"/>
      <c r="T4" s="1"/>
      <c r="U4" s="1"/>
      <c r="V4" s="1"/>
      <c r="W4" s="1"/>
      <c r="X4" s="1"/>
      <c r="Y4" s="1"/>
    </row>
    <row r="5" spans="1:25" ht="30" customHeight="1" x14ac:dyDescent="0.2">
      <c r="A5" s="1"/>
      <c r="B5" s="1"/>
      <c r="C5" s="62"/>
      <c r="D5" s="62"/>
      <c r="E5" s="62"/>
      <c r="F5" s="76"/>
      <c r="G5" s="62"/>
      <c r="H5" s="62"/>
      <c r="I5" s="62"/>
      <c r="J5" s="62"/>
      <c r="K5" s="520" t="s">
        <v>41</v>
      </c>
      <c r="L5" s="520"/>
      <c r="M5" s="62"/>
      <c r="N5" s="62"/>
      <c r="O5" s="62"/>
      <c r="P5" s="62"/>
      <c r="Q5" s="84"/>
      <c r="R5" s="62"/>
      <c r="S5" s="62"/>
      <c r="T5" s="1"/>
      <c r="U5" s="1"/>
      <c r="V5" s="1"/>
      <c r="W5" s="1"/>
      <c r="X5" s="1"/>
      <c r="Y5" s="1"/>
    </row>
    <row r="6" spans="1:25" ht="30" customHeight="1" x14ac:dyDescent="0.2">
      <c r="A6" s="29"/>
      <c r="B6" s="29"/>
      <c r="C6" s="62"/>
      <c r="D6" s="62"/>
      <c r="E6" s="83"/>
      <c r="F6" s="82"/>
      <c r="G6" s="33"/>
      <c r="H6" s="33"/>
      <c r="I6" s="33"/>
      <c r="J6" s="33"/>
      <c r="K6" s="33"/>
      <c r="L6" s="33"/>
      <c r="M6" s="33"/>
      <c r="N6" s="33"/>
      <c r="O6" s="80"/>
      <c r="P6" s="80"/>
      <c r="Q6" s="81"/>
      <c r="R6" s="80"/>
      <c r="S6" s="33"/>
      <c r="T6" s="53"/>
      <c r="U6" s="53"/>
      <c r="V6" s="53"/>
      <c r="W6" s="29"/>
      <c r="X6" s="29"/>
      <c r="Y6" s="29"/>
    </row>
    <row r="7" spans="1:25" ht="30" customHeight="1" x14ac:dyDescent="0.2">
      <c r="A7" s="29"/>
      <c r="B7" s="29"/>
      <c r="C7" s="62"/>
      <c r="D7" s="76"/>
      <c r="E7" s="62"/>
      <c r="F7" s="33"/>
      <c r="G7" s="79"/>
      <c r="H7" s="78"/>
      <c r="I7" s="33"/>
      <c r="J7" s="33"/>
      <c r="K7" s="33"/>
      <c r="L7" s="33"/>
      <c r="M7" s="33"/>
      <c r="N7" s="77"/>
      <c r="O7" s="33"/>
      <c r="P7" s="33"/>
      <c r="Q7" s="33"/>
      <c r="R7" s="77"/>
      <c r="S7" s="33"/>
      <c r="T7" s="53"/>
      <c r="U7" s="53"/>
      <c r="V7" s="53"/>
      <c r="W7" s="29"/>
      <c r="X7" s="29"/>
      <c r="Y7" s="29"/>
    </row>
    <row r="8" spans="1:25" ht="30" customHeight="1" x14ac:dyDescent="0.2">
      <c r="A8" s="29"/>
      <c r="B8" s="29"/>
      <c r="C8" s="62"/>
      <c r="D8" s="76"/>
      <c r="E8" s="62"/>
      <c r="F8" s="520" t="s">
        <v>43</v>
      </c>
      <c r="G8" s="520"/>
      <c r="H8" s="77"/>
      <c r="I8" s="33"/>
      <c r="J8" s="33"/>
      <c r="K8" s="520"/>
      <c r="L8" s="520"/>
      <c r="M8" s="33"/>
      <c r="N8" s="77"/>
      <c r="O8" s="33"/>
      <c r="P8" s="520" t="s">
        <v>42</v>
      </c>
      <c r="Q8" s="520"/>
      <c r="R8" s="77"/>
      <c r="S8" s="33"/>
      <c r="T8" s="53"/>
      <c r="U8" s="53"/>
      <c r="V8" s="53"/>
      <c r="W8" s="29"/>
      <c r="X8" s="29"/>
      <c r="Y8" s="29"/>
    </row>
    <row r="9" spans="1:25" ht="30" customHeight="1" x14ac:dyDescent="0.2">
      <c r="A9" s="29"/>
      <c r="B9" s="29"/>
      <c r="C9" s="62"/>
      <c r="D9" s="76"/>
      <c r="E9" s="62"/>
      <c r="F9" s="520" t="s">
        <v>58</v>
      </c>
      <c r="G9" s="520"/>
      <c r="H9" s="76"/>
      <c r="I9" s="62"/>
      <c r="J9" s="33"/>
      <c r="K9" s="33"/>
      <c r="L9" s="33"/>
      <c r="M9" s="33"/>
      <c r="N9" s="76"/>
      <c r="O9" s="62"/>
      <c r="P9" s="520" t="s">
        <v>59</v>
      </c>
      <c r="Q9" s="520"/>
      <c r="R9" s="76"/>
      <c r="S9" s="62"/>
      <c r="T9" s="53"/>
      <c r="U9" s="53"/>
      <c r="V9" s="53"/>
      <c r="W9" s="29"/>
      <c r="X9" s="29"/>
      <c r="Y9" s="29"/>
    </row>
    <row r="10" spans="1:25" ht="30" customHeight="1" x14ac:dyDescent="0.2">
      <c r="A10" s="29"/>
      <c r="B10" s="29"/>
      <c r="C10" s="62"/>
      <c r="D10" s="520">
        <v>1</v>
      </c>
      <c r="E10" s="520"/>
      <c r="F10" s="33"/>
      <c r="G10" s="33"/>
      <c r="H10" s="520">
        <v>2</v>
      </c>
      <c r="I10" s="520"/>
      <c r="J10" s="33"/>
      <c r="K10" s="33"/>
      <c r="L10" s="33"/>
      <c r="M10" s="33"/>
      <c r="N10" s="520">
        <v>3</v>
      </c>
      <c r="O10" s="520"/>
      <c r="P10" s="33"/>
      <c r="Q10" s="33"/>
      <c r="R10" s="520">
        <v>4</v>
      </c>
      <c r="S10" s="520"/>
      <c r="T10" s="53"/>
      <c r="U10" s="53"/>
      <c r="V10" s="53"/>
      <c r="W10" s="29"/>
      <c r="X10" s="29"/>
      <c r="Y10" s="29"/>
    </row>
    <row r="11" spans="1:25" ht="30" customHeight="1" x14ac:dyDescent="0.2">
      <c r="A11" s="29"/>
      <c r="B11" s="29"/>
      <c r="C11" s="62"/>
      <c r="D11" s="519">
        <v>1</v>
      </c>
      <c r="E11" s="519"/>
      <c r="F11" s="75"/>
      <c r="G11" s="75"/>
      <c r="H11" s="519">
        <v>2</v>
      </c>
      <c r="I11" s="519"/>
      <c r="J11" s="75"/>
      <c r="K11" s="75"/>
      <c r="L11" s="75"/>
      <c r="M11" s="75"/>
      <c r="N11" s="519">
        <v>3</v>
      </c>
      <c r="O11" s="519"/>
      <c r="P11" s="75"/>
      <c r="Q11" s="75"/>
      <c r="R11" s="519">
        <v>4</v>
      </c>
      <c r="S11" s="519"/>
      <c r="T11" s="53"/>
      <c r="U11" s="53"/>
      <c r="V11" s="53"/>
      <c r="W11" s="29"/>
      <c r="X11" s="29"/>
      <c r="Y11" s="29"/>
    </row>
    <row r="12" spans="1:25" ht="30" customHeight="1" x14ac:dyDescent="0.2">
      <c r="A12" s="29"/>
      <c r="B12" s="29"/>
      <c r="C12" s="62"/>
      <c r="D12" s="519"/>
      <c r="E12" s="519"/>
      <c r="F12" s="75"/>
      <c r="G12" s="75"/>
      <c r="H12" s="519"/>
      <c r="I12" s="519"/>
      <c r="J12" s="75"/>
      <c r="K12" s="75"/>
      <c r="L12" s="75"/>
      <c r="M12" s="75"/>
      <c r="N12" s="519"/>
      <c r="O12" s="519"/>
      <c r="P12" s="75"/>
      <c r="Q12" s="75"/>
      <c r="R12" s="519"/>
      <c r="S12" s="519"/>
      <c r="T12" s="53"/>
      <c r="U12" s="53"/>
      <c r="V12" s="53"/>
      <c r="W12" s="29"/>
      <c r="X12" s="29"/>
      <c r="Y12" s="29"/>
    </row>
    <row r="13" spans="1:25" ht="30" customHeight="1" x14ac:dyDescent="0.2">
      <c r="A13" s="29"/>
      <c r="B13" s="29"/>
      <c r="C13" s="62"/>
      <c r="D13" s="519"/>
      <c r="E13" s="519"/>
      <c r="F13" s="75"/>
      <c r="G13" s="75"/>
      <c r="H13" s="519"/>
      <c r="I13" s="519"/>
      <c r="J13" s="75"/>
      <c r="K13" s="75"/>
      <c r="L13" s="75"/>
      <c r="M13" s="75"/>
      <c r="N13" s="519"/>
      <c r="O13" s="519"/>
      <c r="P13" s="75"/>
      <c r="Q13" s="75"/>
      <c r="R13" s="519"/>
      <c r="S13" s="519"/>
      <c r="T13" s="53"/>
      <c r="U13" s="53"/>
      <c r="V13" s="53"/>
      <c r="W13" s="29"/>
      <c r="X13" s="29"/>
      <c r="Y13" s="29"/>
    </row>
    <row r="14" spans="1:25" ht="30" customHeight="1" x14ac:dyDescent="0.2">
      <c r="A14" s="29"/>
      <c r="B14" s="29"/>
      <c r="C14" s="62"/>
      <c r="D14" s="519"/>
      <c r="E14" s="519"/>
      <c r="F14" s="75"/>
      <c r="G14" s="75"/>
      <c r="H14" s="519"/>
      <c r="I14" s="519"/>
      <c r="J14" s="75"/>
      <c r="K14" s="75"/>
      <c r="L14" s="75"/>
      <c r="M14" s="75"/>
      <c r="N14" s="519"/>
      <c r="O14" s="519"/>
      <c r="P14" s="75"/>
      <c r="Q14" s="75"/>
      <c r="R14" s="519"/>
      <c r="S14" s="519"/>
      <c r="T14" s="53"/>
      <c r="U14" s="53"/>
      <c r="V14" s="53"/>
      <c r="W14" s="29"/>
      <c r="X14" s="29"/>
      <c r="Y14" s="29"/>
    </row>
    <row r="15" spans="1:25" ht="30" customHeight="1" x14ac:dyDescent="0.2">
      <c r="A15" s="29"/>
      <c r="B15" s="29"/>
      <c r="C15" s="62"/>
      <c r="D15" s="519"/>
      <c r="E15" s="519"/>
      <c r="F15" s="75"/>
      <c r="G15" s="75"/>
      <c r="H15" s="519"/>
      <c r="I15" s="519"/>
      <c r="J15" s="75"/>
      <c r="K15" s="75"/>
      <c r="L15" s="75"/>
      <c r="M15" s="75"/>
      <c r="N15" s="519"/>
      <c r="O15" s="519"/>
      <c r="P15" s="75"/>
      <c r="Q15" s="75"/>
      <c r="R15" s="519"/>
      <c r="S15" s="519"/>
      <c r="T15" s="53"/>
      <c r="U15" s="53"/>
      <c r="V15" s="53"/>
      <c r="W15" s="29"/>
      <c r="X15" s="29"/>
      <c r="Y15" s="29"/>
    </row>
    <row r="16" spans="1:25" ht="30" customHeight="1" x14ac:dyDescent="0.2">
      <c r="A16" s="29"/>
      <c r="B16" s="29"/>
      <c r="C16" s="62"/>
      <c r="D16" s="519"/>
      <c r="E16" s="519"/>
      <c r="F16" s="75"/>
      <c r="G16" s="75"/>
      <c r="H16" s="519"/>
      <c r="I16" s="519"/>
      <c r="J16" s="75"/>
      <c r="K16" s="75"/>
      <c r="L16" s="75"/>
      <c r="M16" s="75"/>
      <c r="N16" s="519"/>
      <c r="O16" s="519"/>
      <c r="P16" s="75"/>
      <c r="Q16" s="75"/>
      <c r="R16" s="519"/>
      <c r="S16" s="519"/>
      <c r="T16" s="53"/>
      <c r="U16" s="53"/>
      <c r="V16" s="53"/>
      <c r="W16" s="29"/>
      <c r="X16" s="29"/>
      <c r="Y16" s="29"/>
    </row>
    <row r="17" spans="1:25" ht="30" customHeight="1" x14ac:dyDescent="0.2">
      <c r="A17" s="29"/>
      <c r="B17" s="29"/>
      <c r="C17" s="62"/>
      <c r="D17" s="519"/>
      <c r="E17" s="519"/>
      <c r="F17" s="75"/>
      <c r="G17" s="75"/>
      <c r="H17" s="519"/>
      <c r="I17" s="519"/>
      <c r="J17" s="75"/>
      <c r="K17" s="75"/>
      <c r="L17" s="75"/>
      <c r="M17" s="75"/>
      <c r="N17" s="519"/>
      <c r="O17" s="519"/>
      <c r="P17" s="75"/>
      <c r="Q17" s="75"/>
      <c r="R17" s="519"/>
      <c r="S17" s="519"/>
      <c r="T17" s="53"/>
      <c r="U17" s="53"/>
      <c r="V17" s="53"/>
      <c r="W17" s="29"/>
      <c r="X17" s="29"/>
      <c r="Y17" s="29"/>
    </row>
    <row r="18" spans="1:25" ht="30" customHeight="1" x14ac:dyDescent="0.2">
      <c r="A18" s="29"/>
      <c r="B18" s="29"/>
      <c r="C18" s="62"/>
      <c r="D18" s="519"/>
      <c r="E18" s="519"/>
      <c r="F18" s="75"/>
      <c r="G18" s="75"/>
      <c r="H18" s="519"/>
      <c r="I18" s="519"/>
      <c r="J18" s="75"/>
      <c r="K18" s="75"/>
      <c r="L18" s="75"/>
      <c r="M18" s="75"/>
      <c r="N18" s="519"/>
      <c r="O18" s="519"/>
      <c r="P18" s="75"/>
      <c r="Q18" s="75"/>
      <c r="R18" s="519"/>
      <c r="S18" s="519"/>
      <c r="T18" s="53"/>
      <c r="U18" s="53"/>
      <c r="V18" s="53"/>
      <c r="W18" s="29"/>
      <c r="X18" s="29"/>
      <c r="Y18" s="29"/>
    </row>
    <row r="19" spans="1:25" ht="30" customHeight="1" x14ac:dyDescent="0.2">
      <c r="A19" s="29"/>
      <c r="B19" s="29"/>
      <c r="C19" s="62"/>
      <c r="D19" s="519"/>
      <c r="E19" s="519"/>
      <c r="F19" s="75"/>
      <c r="G19" s="75"/>
      <c r="H19" s="519"/>
      <c r="I19" s="519"/>
      <c r="J19" s="75"/>
      <c r="K19" s="75"/>
      <c r="L19" s="75"/>
      <c r="M19" s="75"/>
      <c r="N19" s="519"/>
      <c r="O19" s="519"/>
      <c r="P19" s="75"/>
      <c r="Q19" s="75"/>
      <c r="R19" s="519"/>
      <c r="S19" s="519"/>
      <c r="T19" s="53"/>
      <c r="U19" s="53"/>
      <c r="V19" s="53"/>
      <c r="W19" s="29"/>
      <c r="X19" s="29"/>
      <c r="Y19" s="29"/>
    </row>
    <row r="20" spans="1:25" ht="30" customHeight="1" x14ac:dyDescent="0.2">
      <c r="A20" s="29"/>
      <c r="B20" s="29"/>
      <c r="C20" s="62"/>
      <c r="D20" s="519"/>
      <c r="E20" s="519"/>
      <c r="F20" s="75"/>
      <c r="G20" s="75"/>
      <c r="H20" s="519"/>
      <c r="I20" s="519"/>
      <c r="J20" s="75"/>
      <c r="K20" s="75"/>
      <c r="L20" s="75"/>
      <c r="M20" s="75"/>
      <c r="N20" s="519"/>
      <c r="O20" s="519"/>
      <c r="P20" s="75"/>
      <c r="Q20" s="75"/>
      <c r="R20" s="519"/>
      <c r="S20" s="519"/>
      <c r="T20" s="53"/>
      <c r="U20" s="53"/>
      <c r="V20" s="53"/>
      <c r="W20" s="29"/>
      <c r="X20" s="29"/>
      <c r="Y20" s="29"/>
    </row>
    <row r="21" spans="1:25" ht="30" customHeight="1" x14ac:dyDescent="0.2">
      <c r="A21" s="29"/>
      <c r="B21" s="29"/>
      <c r="C21" s="29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29"/>
      <c r="X21" s="29"/>
      <c r="Y21" s="29"/>
    </row>
    <row r="22" spans="1:25" ht="30" customHeight="1" x14ac:dyDescent="0.2">
      <c r="A22" s="29"/>
      <c r="B22" s="521" t="s">
        <v>52</v>
      </c>
      <c r="C22" s="521"/>
      <c r="D22" s="521"/>
      <c r="E22" s="53"/>
      <c r="F22" s="53"/>
      <c r="G22" s="53"/>
      <c r="H22" s="53"/>
      <c r="I22" s="53"/>
      <c r="J22" s="53"/>
      <c r="K22" s="53"/>
      <c r="L22" s="53"/>
      <c r="M22" s="53"/>
      <c r="N22" s="53"/>
      <c r="P22" s="29"/>
      <c r="Q22" s="29"/>
      <c r="R22" s="29"/>
      <c r="S22" s="29"/>
      <c r="T22" s="509" t="s">
        <v>196</v>
      </c>
      <c r="U22" s="509"/>
      <c r="V22" s="509"/>
      <c r="W22" s="509"/>
      <c r="X22" s="29"/>
      <c r="Y22" s="29"/>
    </row>
    <row r="23" spans="1:25" ht="30" customHeight="1" x14ac:dyDescent="0.2">
      <c r="A23" s="341" t="s">
        <v>16</v>
      </c>
      <c r="B23" s="298" t="s">
        <v>39</v>
      </c>
      <c r="C23" s="518">
        <v>0.39583333333333331</v>
      </c>
      <c r="D23" s="518"/>
      <c r="E23" s="298">
        <f>D11</f>
        <v>1</v>
      </c>
      <c r="F23" s="298"/>
      <c r="G23" s="298"/>
      <c r="H23" s="298"/>
      <c r="I23" s="503">
        <f>K23+K24</f>
        <v>0</v>
      </c>
      <c r="J23" s="504" t="s">
        <v>31</v>
      </c>
      <c r="K23" s="32"/>
      <c r="L23" s="32" t="s">
        <v>25</v>
      </c>
      <c r="M23" s="32"/>
      <c r="N23" s="504" t="s">
        <v>30</v>
      </c>
      <c r="O23" s="503">
        <f>M23+M24</f>
        <v>0</v>
      </c>
      <c r="P23" s="298">
        <f>H11</f>
        <v>2</v>
      </c>
      <c r="Q23" s="298"/>
      <c r="R23" s="298"/>
      <c r="S23" s="298"/>
      <c r="T23" s="298" t="s">
        <v>48</v>
      </c>
      <c r="U23" s="298"/>
      <c r="V23" s="298"/>
      <c r="W23" s="298"/>
      <c r="X23" s="63"/>
      <c r="Y23" s="29"/>
    </row>
    <row r="24" spans="1:25" ht="30" customHeight="1" x14ac:dyDescent="0.2">
      <c r="A24" s="341"/>
      <c r="B24" s="298"/>
      <c r="C24" s="518"/>
      <c r="D24" s="518"/>
      <c r="E24" s="298"/>
      <c r="F24" s="298"/>
      <c r="G24" s="298"/>
      <c r="H24" s="298"/>
      <c r="I24" s="503"/>
      <c r="J24" s="504"/>
      <c r="K24" s="32"/>
      <c r="L24" s="32" t="s">
        <v>25</v>
      </c>
      <c r="M24" s="32"/>
      <c r="N24" s="504"/>
      <c r="O24" s="503"/>
      <c r="P24" s="298"/>
      <c r="Q24" s="298"/>
      <c r="R24" s="298"/>
      <c r="S24" s="298"/>
      <c r="T24" s="298"/>
      <c r="U24" s="298"/>
      <c r="V24" s="298"/>
      <c r="W24" s="298"/>
      <c r="X24" s="63"/>
      <c r="Y24" s="29"/>
    </row>
    <row r="25" spans="1:25" ht="30" customHeight="1" x14ac:dyDescent="0.2">
      <c r="A25" s="341" t="s">
        <v>17</v>
      </c>
      <c r="B25" s="298" t="s">
        <v>4</v>
      </c>
      <c r="C25" s="518">
        <v>0.39583333333333331</v>
      </c>
      <c r="D25" s="518"/>
      <c r="E25" s="298">
        <f>N11</f>
        <v>3</v>
      </c>
      <c r="F25" s="298"/>
      <c r="G25" s="298"/>
      <c r="H25" s="298"/>
      <c r="I25" s="503">
        <f>K25+K26</f>
        <v>0</v>
      </c>
      <c r="J25" s="504" t="s">
        <v>31</v>
      </c>
      <c r="K25" s="32"/>
      <c r="L25" s="32" t="s">
        <v>25</v>
      </c>
      <c r="M25" s="32"/>
      <c r="N25" s="504" t="s">
        <v>30</v>
      </c>
      <c r="O25" s="503">
        <f>M25+M26</f>
        <v>0</v>
      </c>
      <c r="P25" s="298">
        <f>R11</f>
        <v>4</v>
      </c>
      <c r="Q25" s="298"/>
      <c r="R25" s="298"/>
      <c r="S25" s="298"/>
      <c r="T25" s="298" t="s">
        <v>48</v>
      </c>
      <c r="U25" s="298"/>
      <c r="V25" s="298"/>
      <c r="W25" s="298"/>
      <c r="X25" s="63"/>
      <c r="Y25" s="29"/>
    </row>
    <row r="26" spans="1:25" ht="30" customHeight="1" x14ac:dyDescent="0.2">
      <c r="A26" s="341"/>
      <c r="B26" s="298"/>
      <c r="C26" s="518"/>
      <c r="D26" s="518"/>
      <c r="E26" s="298"/>
      <c r="F26" s="298"/>
      <c r="G26" s="298"/>
      <c r="H26" s="298"/>
      <c r="I26" s="503"/>
      <c r="J26" s="504"/>
      <c r="K26" s="32"/>
      <c r="L26" s="32" t="s">
        <v>25</v>
      </c>
      <c r="M26" s="32"/>
      <c r="N26" s="504"/>
      <c r="O26" s="503"/>
      <c r="P26" s="298"/>
      <c r="Q26" s="298"/>
      <c r="R26" s="298"/>
      <c r="S26" s="298"/>
      <c r="T26" s="298"/>
      <c r="U26" s="298"/>
      <c r="V26" s="298"/>
      <c r="W26" s="298"/>
      <c r="X26" s="63"/>
      <c r="Y26" s="29"/>
    </row>
    <row r="27" spans="1:25" ht="30" customHeight="1" x14ac:dyDescent="0.2">
      <c r="A27" s="1"/>
      <c r="B27" s="68"/>
      <c r="C27" s="72"/>
      <c r="D27" s="72"/>
      <c r="E27" s="73"/>
      <c r="F27" s="73"/>
      <c r="G27" s="73"/>
      <c r="H27" s="73"/>
      <c r="I27" s="12"/>
      <c r="J27" s="60"/>
      <c r="K27" s="32"/>
      <c r="L27" s="32"/>
      <c r="M27" s="32"/>
      <c r="N27" s="60"/>
      <c r="O27" s="12"/>
      <c r="P27" s="73"/>
      <c r="Q27" s="73"/>
      <c r="R27" s="73"/>
      <c r="S27" s="73"/>
      <c r="T27" s="68"/>
      <c r="U27" s="68"/>
      <c r="V27" s="68"/>
      <c r="W27" s="68"/>
      <c r="X27" s="63"/>
      <c r="Y27" s="29"/>
    </row>
    <row r="28" spans="1:25" ht="30" customHeight="1" x14ac:dyDescent="0.2">
      <c r="A28" s="1"/>
      <c r="B28" s="68"/>
      <c r="C28" s="72"/>
      <c r="D28" s="72"/>
      <c r="E28" s="69"/>
      <c r="F28" s="69"/>
      <c r="G28" s="69"/>
      <c r="H28" s="69"/>
      <c r="I28" s="70"/>
      <c r="J28" s="71"/>
      <c r="K28" s="63"/>
      <c r="L28" s="68"/>
      <c r="M28" s="63"/>
      <c r="N28" s="71"/>
      <c r="O28" s="70"/>
      <c r="P28" s="69"/>
      <c r="Q28" s="69"/>
      <c r="R28" s="69"/>
      <c r="S28" s="69"/>
      <c r="T28" s="68"/>
      <c r="U28" s="68"/>
      <c r="V28" s="68"/>
      <c r="W28" s="68"/>
      <c r="X28" s="68"/>
      <c r="Y28" s="29"/>
    </row>
    <row r="29" spans="1:25" ht="30" customHeight="1" x14ac:dyDescent="0.2">
      <c r="A29" s="1"/>
      <c r="B29" s="68"/>
      <c r="C29" s="72"/>
      <c r="D29" s="72"/>
      <c r="E29" s="69"/>
      <c r="F29" s="69"/>
      <c r="G29" s="69"/>
      <c r="H29" s="69"/>
      <c r="I29" s="70"/>
      <c r="J29" s="71"/>
      <c r="K29" s="63"/>
      <c r="L29" s="68"/>
      <c r="M29" s="63"/>
      <c r="N29" s="71"/>
      <c r="O29" s="70"/>
      <c r="P29" s="69"/>
      <c r="Q29" s="69"/>
      <c r="R29" s="69"/>
      <c r="S29" s="69"/>
      <c r="T29" s="68"/>
      <c r="U29" s="68"/>
      <c r="V29" s="68"/>
      <c r="W29" s="68"/>
      <c r="X29" s="68"/>
      <c r="Y29" s="29"/>
    </row>
    <row r="30" spans="1:25" ht="30" customHeight="1" x14ac:dyDescent="0.2">
      <c r="A30" s="1"/>
      <c r="B30" s="521" t="s">
        <v>51</v>
      </c>
      <c r="C30" s="521"/>
      <c r="D30" s="521"/>
      <c r="E30" s="69"/>
      <c r="F30" s="69"/>
      <c r="G30" s="69"/>
      <c r="H30" s="69"/>
      <c r="I30" s="70"/>
      <c r="J30" s="71"/>
      <c r="K30" s="63"/>
      <c r="L30" s="68"/>
      <c r="M30" s="63"/>
      <c r="N30" s="71"/>
      <c r="O30" s="70"/>
      <c r="P30" s="69"/>
      <c r="Q30" s="69"/>
      <c r="R30" s="69"/>
      <c r="S30" s="69"/>
      <c r="T30" s="68"/>
      <c r="U30" s="68"/>
      <c r="V30" s="68"/>
      <c r="W30" s="68"/>
      <c r="X30" s="68"/>
      <c r="Y30" s="29"/>
    </row>
    <row r="31" spans="1:25" ht="30" customHeight="1" x14ac:dyDescent="0.2">
      <c r="A31" s="1"/>
      <c r="B31" s="521"/>
      <c r="C31" s="521"/>
      <c r="D31" s="521"/>
      <c r="E31" s="63"/>
      <c r="F31" s="63"/>
      <c r="G31" s="63"/>
      <c r="H31" s="63"/>
      <c r="I31" s="66"/>
      <c r="J31" s="67"/>
      <c r="K31" s="63"/>
      <c r="L31" s="68"/>
      <c r="M31" s="63"/>
      <c r="N31" s="67"/>
      <c r="O31" s="66"/>
      <c r="P31" s="63"/>
      <c r="Q31" s="63"/>
      <c r="R31" s="63"/>
      <c r="S31" s="63"/>
      <c r="T31" s="63"/>
      <c r="U31" s="63"/>
      <c r="V31" s="63"/>
      <c r="W31" s="63"/>
      <c r="X31" s="63"/>
      <c r="Y31" s="29"/>
    </row>
    <row r="32" spans="1:25" ht="30" customHeight="1" x14ac:dyDescent="0.2">
      <c r="A32" s="341" t="s">
        <v>16</v>
      </c>
      <c r="B32" s="298" t="s">
        <v>5</v>
      </c>
      <c r="C32" s="518">
        <v>0.46527777777777773</v>
      </c>
      <c r="D32" s="518"/>
      <c r="E32" s="298" t="s">
        <v>50</v>
      </c>
      <c r="F32" s="298"/>
      <c r="G32" s="298"/>
      <c r="H32" s="298"/>
      <c r="I32" s="524">
        <f>K32+K33+K34</f>
        <v>0</v>
      </c>
      <c r="J32" s="345" t="s">
        <v>31</v>
      </c>
      <c r="K32" s="31"/>
      <c r="L32" s="32" t="s">
        <v>25</v>
      </c>
      <c r="M32" s="32"/>
      <c r="N32" s="345" t="s">
        <v>30</v>
      </c>
      <c r="O32" s="524">
        <f>M32+M33+M34</f>
        <v>0</v>
      </c>
      <c r="P32" s="298" t="s">
        <v>49</v>
      </c>
      <c r="Q32" s="298"/>
      <c r="R32" s="298"/>
      <c r="S32" s="298"/>
      <c r="T32" s="298" t="s">
        <v>48</v>
      </c>
      <c r="U32" s="298"/>
      <c r="V32" s="298"/>
      <c r="W32" s="298"/>
      <c r="X32" s="63"/>
      <c r="Y32" s="29"/>
    </row>
    <row r="33" spans="1:25" ht="30" customHeight="1" x14ac:dyDescent="0.2">
      <c r="A33" s="341"/>
      <c r="B33" s="298"/>
      <c r="C33" s="518"/>
      <c r="D33" s="518"/>
      <c r="E33" s="298"/>
      <c r="F33" s="298"/>
      <c r="G33" s="298"/>
      <c r="H33" s="298"/>
      <c r="I33" s="524"/>
      <c r="J33" s="345"/>
      <c r="K33" s="31"/>
      <c r="L33" s="32" t="s">
        <v>25</v>
      </c>
      <c r="M33" s="32"/>
      <c r="N33" s="345"/>
      <c r="O33" s="524"/>
      <c r="P33" s="298"/>
      <c r="Q33" s="298"/>
      <c r="R33" s="298"/>
      <c r="S33" s="298"/>
      <c r="T33" s="298"/>
      <c r="U33" s="298"/>
      <c r="V33" s="298"/>
      <c r="W33" s="298"/>
      <c r="X33" s="63"/>
      <c r="Y33" s="29"/>
    </row>
    <row r="34" spans="1:25" ht="30" customHeight="1" x14ac:dyDescent="0.2">
      <c r="B34" s="63"/>
      <c r="C34" s="65"/>
      <c r="D34" s="65"/>
      <c r="E34" s="63"/>
      <c r="F34" s="63"/>
      <c r="G34" s="63"/>
      <c r="H34" s="63"/>
      <c r="I34" s="49"/>
      <c r="J34" s="64"/>
      <c r="K34" s="31"/>
      <c r="L34" s="32"/>
      <c r="M34" s="31"/>
      <c r="N34" s="64"/>
      <c r="O34" s="49"/>
      <c r="P34" s="13"/>
      <c r="Q34" s="13"/>
      <c r="R34" s="13"/>
      <c r="S34" s="13"/>
      <c r="T34" s="63"/>
      <c r="U34" s="63"/>
      <c r="V34" s="63"/>
      <c r="W34" s="63"/>
    </row>
    <row r="35" spans="1:25" ht="39.9" customHeight="1" x14ac:dyDescent="0.2">
      <c r="A35" s="90" t="s">
        <v>66</v>
      </c>
      <c r="B35" s="68"/>
      <c r="C35" s="72"/>
      <c r="D35" s="72"/>
      <c r="E35" s="73"/>
      <c r="F35" s="73"/>
      <c r="G35" s="73"/>
      <c r="H35" s="73"/>
      <c r="I35" s="49"/>
      <c r="J35" s="64"/>
      <c r="K35" s="32"/>
      <c r="L35" s="32"/>
      <c r="M35" s="32"/>
      <c r="N35" s="64"/>
      <c r="O35" s="12"/>
      <c r="P35" s="73"/>
      <c r="Q35" s="73"/>
      <c r="R35" s="73"/>
      <c r="S35" s="73"/>
      <c r="T35" s="68"/>
      <c r="U35" s="68"/>
      <c r="V35" s="68"/>
      <c r="W35" s="68"/>
      <c r="X35" s="63"/>
      <c r="Y35" s="29"/>
    </row>
    <row r="36" spans="1:25" ht="39.9" customHeight="1" x14ac:dyDescent="0.2">
      <c r="A36" s="1"/>
      <c r="B36" s="68"/>
      <c r="C36" s="72"/>
      <c r="D36" s="72"/>
      <c r="E36" s="73"/>
      <c r="F36" s="73"/>
      <c r="G36" s="73"/>
      <c r="H36" s="73"/>
      <c r="I36" s="49"/>
      <c r="J36" s="64"/>
      <c r="K36" s="32"/>
      <c r="L36" s="32"/>
      <c r="M36" s="13" t="s">
        <v>65</v>
      </c>
      <c r="N36" s="64"/>
      <c r="O36" s="66"/>
      <c r="P36" s="66"/>
      <c r="Q36" s="66"/>
      <c r="R36" s="66"/>
      <c r="S36" s="66"/>
      <c r="T36" s="63"/>
      <c r="U36" s="63"/>
      <c r="V36" s="63"/>
      <c r="W36" s="63"/>
      <c r="X36" s="68"/>
      <c r="Y36" s="29"/>
    </row>
    <row r="37" spans="1:25" ht="20.100000000000001" customHeight="1" x14ac:dyDescent="0.2">
      <c r="B37" s="514" t="s">
        <v>64</v>
      </c>
      <c r="C37" s="514"/>
      <c r="D37" s="514"/>
      <c r="M37" s="298">
        <v>1</v>
      </c>
      <c r="N37" s="355" t="s">
        <v>60</v>
      </c>
      <c r="O37" s="355"/>
      <c r="P37" s="355"/>
      <c r="Q37" s="355"/>
      <c r="S37" s="298">
        <v>9</v>
      </c>
      <c r="T37" s="355" t="s">
        <v>60</v>
      </c>
      <c r="U37" s="355"/>
      <c r="V37" s="355"/>
      <c r="W37" s="355"/>
    </row>
    <row r="38" spans="1:25" ht="20.100000000000001" customHeight="1" x14ac:dyDescent="0.2">
      <c r="B38" s="514"/>
      <c r="C38" s="514"/>
      <c r="D38" s="514"/>
      <c r="M38" s="516"/>
      <c r="N38" s="517"/>
      <c r="O38" s="517"/>
      <c r="P38" s="517"/>
      <c r="Q38" s="517"/>
      <c r="S38" s="516"/>
      <c r="T38" s="517"/>
      <c r="U38" s="517"/>
      <c r="V38" s="517"/>
      <c r="W38" s="517"/>
    </row>
    <row r="39" spans="1:25" ht="20.100000000000001" customHeight="1" x14ac:dyDescent="0.2">
      <c r="B39" s="515"/>
      <c r="C39" s="515"/>
      <c r="D39" s="515"/>
      <c r="E39" s="2"/>
      <c r="F39" s="2"/>
      <c r="G39" s="2"/>
      <c r="H39" s="2"/>
      <c r="I39" s="2"/>
      <c r="J39" s="2"/>
      <c r="M39" s="63"/>
      <c r="S39" s="68"/>
      <c r="W39" s="68"/>
    </row>
    <row r="40" spans="1:25" ht="20.100000000000001" customHeight="1" x14ac:dyDescent="0.2">
      <c r="B40" s="13"/>
      <c r="M40" s="298">
        <v>2</v>
      </c>
      <c r="N40" s="355" t="s">
        <v>60</v>
      </c>
      <c r="O40" s="355"/>
      <c r="P40" s="355"/>
      <c r="Q40" s="355"/>
      <c r="S40" s="298">
        <v>10</v>
      </c>
      <c r="T40" s="355" t="s">
        <v>60</v>
      </c>
      <c r="U40" s="355"/>
      <c r="V40" s="355"/>
      <c r="W40" s="355"/>
    </row>
    <row r="41" spans="1:25" ht="20.100000000000001" customHeight="1" x14ac:dyDescent="0.2">
      <c r="B41" s="514" t="s">
        <v>63</v>
      </c>
      <c r="C41" s="514"/>
      <c r="D41" s="514"/>
      <c r="M41" s="516"/>
      <c r="N41" s="517"/>
      <c r="O41" s="517"/>
      <c r="P41" s="517"/>
      <c r="Q41" s="517"/>
      <c r="S41" s="516"/>
      <c r="T41" s="517"/>
      <c r="U41" s="517"/>
      <c r="V41" s="517"/>
      <c r="W41" s="517"/>
    </row>
    <row r="42" spans="1:25" ht="20.100000000000001" customHeight="1" x14ac:dyDescent="0.2">
      <c r="B42" s="514"/>
      <c r="C42" s="514"/>
      <c r="D42" s="514"/>
      <c r="M42" s="63"/>
      <c r="S42" s="63"/>
      <c r="W42" s="68"/>
    </row>
    <row r="43" spans="1:25" ht="20.100000000000001" customHeight="1" x14ac:dyDescent="0.2">
      <c r="B43" s="515"/>
      <c r="C43" s="515"/>
      <c r="D43" s="515"/>
      <c r="E43" s="2"/>
      <c r="F43" s="2"/>
      <c r="G43" s="2"/>
      <c r="H43" s="2"/>
      <c r="I43" s="2"/>
      <c r="J43" s="2"/>
      <c r="M43" s="298">
        <v>3</v>
      </c>
      <c r="N43" s="355" t="s">
        <v>60</v>
      </c>
      <c r="O43" s="355"/>
      <c r="P43" s="355"/>
      <c r="Q43" s="355"/>
      <c r="S43" s="298">
        <v>11</v>
      </c>
      <c r="T43" s="355" t="s">
        <v>60</v>
      </c>
      <c r="U43" s="355"/>
      <c r="V43" s="355"/>
      <c r="W43" s="355"/>
    </row>
    <row r="44" spans="1:25" ht="20.100000000000001" customHeight="1" x14ac:dyDescent="0.2">
      <c r="B44" s="13"/>
      <c r="M44" s="516"/>
      <c r="N44" s="517"/>
      <c r="O44" s="517"/>
      <c r="P44" s="517"/>
      <c r="Q44" s="517"/>
      <c r="S44" s="516"/>
      <c r="T44" s="517"/>
      <c r="U44" s="517"/>
      <c r="V44" s="517"/>
      <c r="W44" s="517"/>
    </row>
    <row r="45" spans="1:25" ht="20.100000000000001" customHeight="1" x14ac:dyDescent="0.2">
      <c r="B45" s="514" t="s">
        <v>62</v>
      </c>
      <c r="C45" s="514"/>
      <c r="D45" s="514"/>
      <c r="M45" s="63"/>
      <c r="S45" s="63"/>
    </row>
    <row r="46" spans="1:25" ht="20.100000000000001" customHeight="1" x14ac:dyDescent="0.2">
      <c r="B46" s="514"/>
      <c r="C46" s="514"/>
      <c r="D46" s="514"/>
      <c r="M46" s="298">
        <v>4</v>
      </c>
      <c r="N46" s="355" t="s">
        <v>60</v>
      </c>
      <c r="O46" s="355"/>
      <c r="P46" s="355"/>
      <c r="Q46" s="355"/>
      <c r="S46" s="298">
        <v>12</v>
      </c>
      <c r="T46" s="355" t="s">
        <v>60</v>
      </c>
      <c r="U46" s="355"/>
      <c r="V46" s="355"/>
      <c r="W46" s="355"/>
    </row>
    <row r="47" spans="1:25" ht="20.100000000000001" customHeight="1" x14ac:dyDescent="0.2">
      <c r="B47" s="515"/>
      <c r="C47" s="515"/>
      <c r="D47" s="515"/>
      <c r="E47" s="2"/>
      <c r="F47" s="2"/>
      <c r="G47" s="2"/>
      <c r="H47" s="2"/>
      <c r="I47" s="2"/>
      <c r="J47" s="2"/>
      <c r="M47" s="516"/>
      <c r="N47" s="517"/>
      <c r="O47" s="517"/>
      <c r="P47" s="517"/>
      <c r="Q47" s="517"/>
      <c r="S47" s="516"/>
      <c r="T47" s="517"/>
      <c r="U47" s="517"/>
      <c r="V47" s="517"/>
      <c r="W47" s="517"/>
    </row>
    <row r="48" spans="1:25" ht="20.100000000000001" customHeight="1" x14ac:dyDescent="0.2">
      <c r="B48" s="13"/>
      <c r="M48" s="63"/>
      <c r="S48" s="63"/>
    </row>
    <row r="49" spans="2:23" ht="20.100000000000001" customHeight="1" x14ac:dyDescent="0.2">
      <c r="B49" s="514" t="s">
        <v>62</v>
      </c>
      <c r="C49" s="514"/>
      <c r="D49" s="514"/>
      <c r="M49" s="298">
        <v>5</v>
      </c>
      <c r="N49" s="355" t="s">
        <v>60</v>
      </c>
      <c r="O49" s="355"/>
      <c r="P49" s="355"/>
      <c r="Q49" s="355"/>
      <c r="S49" s="298">
        <v>13</v>
      </c>
      <c r="T49" s="355" t="s">
        <v>60</v>
      </c>
      <c r="U49" s="355"/>
      <c r="V49" s="355"/>
      <c r="W49" s="355"/>
    </row>
    <row r="50" spans="2:23" ht="20.100000000000001" customHeight="1" x14ac:dyDescent="0.2">
      <c r="B50" s="514"/>
      <c r="C50" s="514"/>
      <c r="D50" s="514"/>
      <c r="M50" s="516"/>
      <c r="N50" s="517"/>
      <c r="O50" s="517"/>
      <c r="P50" s="517"/>
      <c r="Q50" s="517"/>
      <c r="S50" s="516"/>
      <c r="T50" s="517"/>
      <c r="U50" s="517"/>
      <c r="V50" s="517"/>
      <c r="W50" s="517"/>
    </row>
    <row r="51" spans="2:23" ht="20.100000000000001" customHeight="1" x14ac:dyDescent="0.2">
      <c r="B51" s="515"/>
      <c r="C51" s="515"/>
      <c r="D51" s="515"/>
      <c r="E51" s="2"/>
      <c r="F51" s="2"/>
      <c r="G51" s="2"/>
      <c r="H51" s="2"/>
      <c r="I51" s="2"/>
      <c r="J51" s="2"/>
      <c r="M51" s="63"/>
      <c r="S51" s="63"/>
    </row>
    <row r="52" spans="2:23" ht="20.100000000000001" customHeight="1" x14ac:dyDescent="0.2">
      <c r="B52" s="13"/>
      <c r="M52" s="298">
        <v>6</v>
      </c>
      <c r="N52" s="355" t="s">
        <v>60</v>
      </c>
      <c r="O52" s="355"/>
      <c r="P52" s="355"/>
      <c r="Q52" s="355"/>
      <c r="S52" s="298">
        <v>14</v>
      </c>
      <c r="T52" s="355" t="s">
        <v>60</v>
      </c>
      <c r="U52" s="355"/>
      <c r="V52" s="355"/>
      <c r="W52" s="355"/>
    </row>
    <row r="53" spans="2:23" ht="20.100000000000001" customHeight="1" x14ac:dyDescent="0.2">
      <c r="B53" s="514" t="s">
        <v>211</v>
      </c>
      <c r="C53" s="514"/>
      <c r="D53" s="514"/>
      <c r="M53" s="516"/>
      <c r="N53" s="517"/>
      <c r="O53" s="517"/>
      <c r="P53" s="517"/>
      <c r="Q53" s="517"/>
      <c r="S53" s="516"/>
      <c r="T53" s="517"/>
      <c r="U53" s="517"/>
      <c r="V53" s="517"/>
      <c r="W53" s="517"/>
    </row>
    <row r="54" spans="2:23" ht="20.100000000000001" customHeight="1" x14ac:dyDescent="0.2">
      <c r="B54" s="514"/>
      <c r="C54" s="514"/>
      <c r="D54" s="514"/>
      <c r="M54" s="63"/>
      <c r="S54" s="63"/>
    </row>
    <row r="55" spans="2:23" ht="20.100000000000001" customHeight="1" x14ac:dyDescent="0.2">
      <c r="B55" s="515"/>
      <c r="C55" s="515"/>
      <c r="D55" s="515"/>
      <c r="E55" s="2"/>
      <c r="F55" s="2"/>
      <c r="G55" s="2"/>
      <c r="H55" s="2"/>
      <c r="I55" s="2"/>
      <c r="J55" s="2"/>
      <c r="M55" s="298">
        <v>7</v>
      </c>
      <c r="N55" s="355" t="s">
        <v>60</v>
      </c>
      <c r="O55" s="355"/>
      <c r="P55" s="355"/>
      <c r="Q55" s="355"/>
      <c r="S55" s="298">
        <v>15</v>
      </c>
      <c r="T55" s="355" t="s">
        <v>60</v>
      </c>
      <c r="U55" s="355"/>
      <c r="V55" s="355"/>
      <c r="W55" s="355"/>
    </row>
    <row r="56" spans="2:23" ht="20.100000000000001" customHeight="1" x14ac:dyDescent="0.2">
      <c r="B56" s="13"/>
      <c r="M56" s="516"/>
      <c r="N56" s="517"/>
      <c r="O56" s="517"/>
      <c r="P56" s="517"/>
      <c r="Q56" s="517"/>
      <c r="S56" s="516"/>
      <c r="T56" s="517"/>
      <c r="U56" s="517"/>
      <c r="V56" s="517"/>
      <c r="W56" s="517"/>
    </row>
    <row r="57" spans="2:23" ht="20.100000000000001" customHeight="1" x14ac:dyDescent="0.2">
      <c r="B57" s="514" t="s">
        <v>61</v>
      </c>
      <c r="C57" s="514"/>
      <c r="D57" s="514"/>
      <c r="M57" s="63"/>
      <c r="S57" s="63"/>
    </row>
    <row r="58" spans="2:23" ht="20.100000000000001" customHeight="1" x14ac:dyDescent="0.2">
      <c r="B58" s="514"/>
      <c r="C58" s="514"/>
      <c r="D58" s="514"/>
      <c r="M58" s="298">
        <v>8</v>
      </c>
      <c r="N58" s="355" t="s">
        <v>60</v>
      </c>
      <c r="O58" s="355"/>
      <c r="P58" s="355"/>
      <c r="Q58" s="355"/>
      <c r="S58" s="298">
        <v>16</v>
      </c>
      <c r="T58" s="355" t="s">
        <v>60</v>
      </c>
      <c r="U58" s="355"/>
      <c r="V58" s="355"/>
      <c r="W58" s="355"/>
    </row>
    <row r="59" spans="2:23" ht="20.100000000000001" customHeight="1" x14ac:dyDescent="0.2">
      <c r="B59" s="515"/>
      <c r="C59" s="515"/>
      <c r="D59" s="515"/>
      <c r="E59" s="2"/>
      <c r="F59" s="2"/>
      <c r="G59" s="2"/>
      <c r="H59" s="2"/>
      <c r="I59" s="2"/>
      <c r="J59" s="2"/>
      <c r="M59" s="516"/>
      <c r="N59" s="517"/>
      <c r="O59" s="517"/>
      <c r="P59" s="517"/>
      <c r="Q59" s="517"/>
      <c r="S59" s="516"/>
      <c r="T59" s="517"/>
      <c r="U59" s="517"/>
      <c r="V59" s="517"/>
      <c r="W59" s="517"/>
    </row>
    <row r="60" spans="2:23" ht="20.100000000000001" customHeight="1" x14ac:dyDescent="0.2">
      <c r="B60" s="13"/>
      <c r="M60" s="63"/>
      <c r="S60" s="63"/>
    </row>
    <row r="61" spans="2:23" ht="20.100000000000001" customHeight="1" x14ac:dyDescent="0.2">
      <c r="B61" s="514" t="s">
        <v>61</v>
      </c>
      <c r="C61" s="514"/>
      <c r="D61" s="514"/>
      <c r="M61" s="63"/>
      <c r="N61" s="29"/>
      <c r="O61" s="29"/>
      <c r="P61" s="29"/>
      <c r="Q61" s="29"/>
      <c r="S61" s="63"/>
      <c r="T61" s="29"/>
      <c r="U61" s="29"/>
      <c r="V61" s="29"/>
      <c r="W61" s="29"/>
    </row>
    <row r="62" spans="2:23" ht="20.100000000000001" customHeight="1" x14ac:dyDescent="0.2">
      <c r="B62" s="514"/>
      <c r="C62" s="514"/>
      <c r="D62" s="514"/>
      <c r="M62" s="63"/>
      <c r="N62" s="29"/>
      <c r="O62" s="29"/>
      <c r="P62" s="29"/>
      <c r="Q62" s="29"/>
      <c r="S62" s="63"/>
      <c r="T62" s="29"/>
      <c r="U62" s="29"/>
      <c r="V62" s="29"/>
      <c r="W62" s="29"/>
    </row>
    <row r="63" spans="2:23" ht="20.100000000000001" customHeight="1" x14ac:dyDescent="0.2">
      <c r="B63" s="515"/>
      <c r="C63" s="515"/>
      <c r="D63" s="515"/>
      <c r="E63" s="2"/>
      <c r="F63" s="2"/>
      <c r="G63" s="2"/>
      <c r="H63" s="2"/>
      <c r="I63" s="2"/>
      <c r="J63" s="2"/>
      <c r="M63" s="63"/>
      <c r="S63" s="63"/>
    </row>
    <row r="64" spans="2:23" ht="20.100000000000001" customHeight="1" x14ac:dyDescent="0.2">
      <c r="B64" s="13"/>
      <c r="M64" s="63"/>
      <c r="N64" s="29"/>
      <c r="O64" s="29"/>
      <c r="P64" s="29"/>
      <c r="Q64" s="29"/>
      <c r="S64" s="63"/>
      <c r="T64" s="29"/>
      <c r="U64" s="29"/>
      <c r="V64" s="29"/>
      <c r="W64" s="29"/>
    </row>
    <row r="65" spans="2:23" ht="20.100000000000001" customHeight="1" x14ac:dyDescent="0.2">
      <c r="B65" s="514" t="s">
        <v>61</v>
      </c>
      <c r="C65" s="514"/>
      <c r="D65" s="514"/>
      <c r="M65" s="63"/>
      <c r="N65" s="29"/>
      <c r="O65" s="29"/>
      <c r="P65" s="29"/>
      <c r="Q65" s="29"/>
      <c r="S65" s="63"/>
      <c r="T65" s="29"/>
      <c r="U65" s="29"/>
      <c r="V65" s="29"/>
      <c r="W65" s="29"/>
    </row>
    <row r="66" spans="2:23" ht="20.100000000000001" customHeight="1" x14ac:dyDescent="0.2">
      <c r="B66" s="514"/>
      <c r="C66" s="514"/>
      <c r="D66" s="514"/>
    </row>
    <row r="67" spans="2:23" ht="20.100000000000001" customHeight="1" x14ac:dyDescent="0.2">
      <c r="B67" s="515"/>
      <c r="C67" s="515"/>
      <c r="D67" s="515"/>
      <c r="E67" s="2"/>
      <c r="F67" s="2"/>
      <c r="G67" s="2"/>
      <c r="H67" s="2"/>
      <c r="I67" s="2"/>
      <c r="J67" s="2"/>
    </row>
  </sheetData>
  <mergeCells count="90">
    <mergeCell ref="A25:A26"/>
    <mergeCell ref="A23:A24"/>
    <mergeCell ref="T22:W22"/>
    <mergeCell ref="A32:A33"/>
    <mergeCell ref="T32:W33"/>
    <mergeCell ref="N25:N26"/>
    <mergeCell ref="O25:O26"/>
    <mergeCell ref="I23:I24"/>
    <mergeCell ref="J23:J24"/>
    <mergeCell ref="O23:O24"/>
    <mergeCell ref="I32:I33"/>
    <mergeCell ref="J32:J33"/>
    <mergeCell ref="P23:S24"/>
    <mergeCell ref="O32:O33"/>
    <mergeCell ref="B30:D31"/>
    <mergeCell ref="C23:D24"/>
    <mergeCell ref="R1:W1"/>
    <mergeCell ref="K5:L5"/>
    <mergeCell ref="F8:G8"/>
    <mergeCell ref="K8:L8"/>
    <mergeCell ref="P8:Q8"/>
    <mergeCell ref="O1:Q1"/>
    <mergeCell ref="D11:E20"/>
    <mergeCell ref="H11:I20"/>
    <mergeCell ref="N11:O20"/>
    <mergeCell ref="P9:Q9"/>
    <mergeCell ref="N10:O10"/>
    <mergeCell ref="D10:E10"/>
    <mergeCell ref="H10:I10"/>
    <mergeCell ref="C2:E2"/>
    <mergeCell ref="T25:W26"/>
    <mergeCell ref="M40:M41"/>
    <mergeCell ref="R11:S20"/>
    <mergeCell ref="F9:G9"/>
    <mergeCell ref="B22:D22"/>
    <mergeCell ref="R10:S10"/>
    <mergeCell ref="N32:N33"/>
    <mergeCell ref="P32:S33"/>
    <mergeCell ref="T23:W24"/>
    <mergeCell ref="B25:B26"/>
    <mergeCell ref="C25:D26"/>
    <mergeCell ref="E25:H26"/>
    <mergeCell ref="I25:I26"/>
    <mergeCell ref="J25:J26"/>
    <mergeCell ref="B23:B24"/>
    <mergeCell ref="E23:H24"/>
    <mergeCell ref="N23:N24"/>
    <mergeCell ref="P25:S26"/>
    <mergeCell ref="B32:B33"/>
    <mergeCell ref="C32:D33"/>
    <mergeCell ref="E32:H33"/>
    <mergeCell ref="B37:D39"/>
    <mergeCell ref="M37:M38"/>
    <mergeCell ref="N37:Q38"/>
    <mergeCell ref="S37:S38"/>
    <mergeCell ref="T37:W38"/>
    <mergeCell ref="N40:Q41"/>
    <mergeCell ref="S40:S41"/>
    <mergeCell ref="T40:W41"/>
    <mergeCell ref="B41:D43"/>
    <mergeCell ref="M43:M44"/>
    <mergeCell ref="N43:Q44"/>
    <mergeCell ref="S43:S44"/>
    <mergeCell ref="T43:W44"/>
    <mergeCell ref="B45:D47"/>
    <mergeCell ref="M46:M47"/>
    <mergeCell ref="N46:Q47"/>
    <mergeCell ref="S46:S47"/>
    <mergeCell ref="T46:W47"/>
    <mergeCell ref="B49:D51"/>
    <mergeCell ref="M49:M50"/>
    <mergeCell ref="N49:Q50"/>
    <mergeCell ref="S49:S50"/>
    <mergeCell ref="T49:W50"/>
    <mergeCell ref="B53:D55"/>
    <mergeCell ref="M55:M56"/>
    <mergeCell ref="N55:Q56"/>
    <mergeCell ref="S55:S56"/>
    <mergeCell ref="T55:W56"/>
    <mergeCell ref="S58:S59"/>
    <mergeCell ref="T58:W59"/>
    <mergeCell ref="M52:M53"/>
    <mergeCell ref="N52:Q53"/>
    <mergeCell ref="S52:S53"/>
    <mergeCell ref="T52:W53"/>
    <mergeCell ref="B65:D67"/>
    <mergeCell ref="B61:D63"/>
    <mergeCell ref="B57:D59"/>
    <mergeCell ref="M58:M59"/>
    <mergeCell ref="N58:Q59"/>
  </mergeCells>
  <phoneticPr fontId="3"/>
  <printOptions horizontalCentered="1" verticalCentered="1"/>
  <pageMargins left="0.78740157480314965" right="0.78740157480314965" top="0.74803149606299213" bottom="0.59055118110236227" header="0" footer="0"/>
  <pageSetup paperSize="9" scale="42" firstPageNumber="4294963191" orientation="portrait" horizontalDpi="360" verticalDpi="36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96"/>
  <sheetViews>
    <sheetView view="pageBreakPreview" zoomScale="60" zoomScaleNormal="100" workbookViewId="0">
      <selection sqref="A1:L1"/>
    </sheetView>
  </sheetViews>
  <sheetFormatPr defaultColWidth="9" defaultRowHeight="13.2" x14ac:dyDescent="0.2"/>
  <cols>
    <col min="1" max="35" width="5.44140625" customWidth="1"/>
    <col min="258" max="285" width="5.6640625" customWidth="1"/>
    <col min="514" max="541" width="5.6640625" customWidth="1"/>
    <col min="770" max="797" width="5.6640625" customWidth="1"/>
    <col min="1026" max="1053" width="5.6640625" customWidth="1"/>
    <col min="1282" max="1309" width="5.6640625" customWidth="1"/>
    <col min="1538" max="1565" width="5.6640625" customWidth="1"/>
    <col min="1794" max="1821" width="5.6640625" customWidth="1"/>
    <col min="2050" max="2077" width="5.6640625" customWidth="1"/>
    <col min="2306" max="2333" width="5.6640625" customWidth="1"/>
    <col min="2562" max="2589" width="5.6640625" customWidth="1"/>
    <col min="2818" max="2845" width="5.6640625" customWidth="1"/>
    <col min="3074" max="3101" width="5.6640625" customWidth="1"/>
    <col min="3330" max="3357" width="5.6640625" customWidth="1"/>
    <col min="3586" max="3613" width="5.6640625" customWidth="1"/>
    <col min="3842" max="3869" width="5.6640625" customWidth="1"/>
    <col min="4098" max="4125" width="5.6640625" customWidth="1"/>
    <col min="4354" max="4381" width="5.6640625" customWidth="1"/>
    <col min="4610" max="4637" width="5.6640625" customWidth="1"/>
    <col min="4866" max="4893" width="5.6640625" customWidth="1"/>
    <col min="5122" max="5149" width="5.6640625" customWidth="1"/>
    <col min="5378" max="5405" width="5.6640625" customWidth="1"/>
    <col min="5634" max="5661" width="5.6640625" customWidth="1"/>
    <col min="5890" max="5917" width="5.6640625" customWidth="1"/>
    <col min="6146" max="6173" width="5.6640625" customWidth="1"/>
    <col min="6402" max="6429" width="5.6640625" customWidth="1"/>
    <col min="6658" max="6685" width="5.6640625" customWidth="1"/>
    <col min="6914" max="6941" width="5.6640625" customWidth="1"/>
    <col min="7170" max="7197" width="5.6640625" customWidth="1"/>
    <col min="7426" max="7453" width="5.6640625" customWidth="1"/>
    <col min="7682" max="7709" width="5.6640625" customWidth="1"/>
    <col min="7938" max="7965" width="5.6640625" customWidth="1"/>
    <col min="8194" max="8221" width="5.6640625" customWidth="1"/>
    <col min="8450" max="8477" width="5.6640625" customWidth="1"/>
    <col min="8706" max="8733" width="5.6640625" customWidth="1"/>
    <col min="8962" max="8989" width="5.6640625" customWidth="1"/>
    <col min="9218" max="9245" width="5.6640625" customWidth="1"/>
    <col min="9474" max="9501" width="5.6640625" customWidth="1"/>
    <col min="9730" max="9757" width="5.6640625" customWidth="1"/>
    <col min="9986" max="10013" width="5.6640625" customWidth="1"/>
    <col min="10242" max="10269" width="5.6640625" customWidth="1"/>
    <col min="10498" max="10525" width="5.6640625" customWidth="1"/>
    <col min="10754" max="10781" width="5.6640625" customWidth="1"/>
    <col min="11010" max="11037" width="5.6640625" customWidth="1"/>
    <col min="11266" max="11293" width="5.6640625" customWidth="1"/>
    <col min="11522" max="11549" width="5.6640625" customWidth="1"/>
    <col min="11778" max="11805" width="5.6640625" customWidth="1"/>
    <col min="12034" max="12061" width="5.6640625" customWidth="1"/>
    <col min="12290" max="12317" width="5.6640625" customWidth="1"/>
    <col min="12546" max="12573" width="5.6640625" customWidth="1"/>
    <col min="12802" max="12829" width="5.6640625" customWidth="1"/>
    <col min="13058" max="13085" width="5.6640625" customWidth="1"/>
    <col min="13314" max="13341" width="5.6640625" customWidth="1"/>
    <col min="13570" max="13597" width="5.6640625" customWidth="1"/>
    <col min="13826" max="13853" width="5.6640625" customWidth="1"/>
    <col min="14082" max="14109" width="5.6640625" customWidth="1"/>
    <col min="14338" max="14365" width="5.6640625" customWidth="1"/>
    <col min="14594" max="14621" width="5.6640625" customWidth="1"/>
    <col min="14850" max="14877" width="5.6640625" customWidth="1"/>
    <col min="15106" max="15133" width="5.6640625" customWidth="1"/>
    <col min="15362" max="15389" width="5.6640625" customWidth="1"/>
    <col min="15618" max="15645" width="5.6640625" customWidth="1"/>
    <col min="15874" max="15901" width="5.6640625" customWidth="1"/>
    <col min="16130" max="16157" width="5.6640625" customWidth="1"/>
  </cols>
  <sheetData>
    <row r="1" spans="1:33" ht="21.9" customHeight="1" x14ac:dyDescent="0.2">
      <c r="A1" s="360" t="str">
        <f>U12選手権組合せ!I2</f>
        <v>■第1日　2月5日  一次リーグ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N1" s="361" t="s">
        <v>103</v>
      </c>
      <c r="O1" s="361"/>
      <c r="P1" s="361"/>
      <c r="Q1" s="361"/>
      <c r="R1" s="361"/>
      <c r="T1" s="353" t="s">
        <v>12</v>
      </c>
      <c r="U1" s="353"/>
      <c r="V1" s="353"/>
      <c r="W1" s="353"/>
      <c r="X1" s="354"/>
      <c r="Y1" s="354"/>
      <c r="Z1" s="354"/>
      <c r="AA1" s="354"/>
      <c r="AB1" s="354"/>
      <c r="AC1" s="354"/>
      <c r="AD1" s="354"/>
      <c r="AE1" s="354"/>
      <c r="AF1" s="354"/>
      <c r="AG1" s="354"/>
    </row>
    <row r="2" spans="1:33" ht="15.9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R2" s="94"/>
      <c r="S2" s="94"/>
      <c r="T2" s="94"/>
      <c r="U2" s="94"/>
      <c r="V2" s="162"/>
      <c r="W2" s="162"/>
      <c r="X2" s="162"/>
      <c r="Y2" s="162"/>
      <c r="Z2" s="162"/>
      <c r="AA2" s="162"/>
      <c r="AB2" s="162"/>
      <c r="AC2" s="162"/>
      <c r="AD2" s="162"/>
      <c r="AE2" s="162"/>
    </row>
    <row r="3" spans="1:33" ht="20.100000000000001" customHeight="1" x14ac:dyDescent="0.2">
      <c r="A3" s="61"/>
      <c r="B3" s="61"/>
      <c r="C3" s="61"/>
      <c r="D3" s="61"/>
      <c r="E3" s="61"/>
      <c r="F3" s="61"/>
      <c r="G3" s="61"/>
      <c r="I3" s="353" t="s">
        <v>99</v>
      </c>
      <c r="J3" s="353"/>
      <c r="M3" s="94"/>
      <c r="R3" s="94"/>
      <c r="S3" s="94"/>
      <c r="T3" s="94"/>
      <c r="U3" s="94"/>
      <c r="V3" s="162"/>
      <c r="X3" s="353" t="s">
        <v>100</v>
      </c>
      <c r="Y3" s="353"/>
      <c r="Z3" s="61"/>
    </row>
    <row r="4" spans="1:33" ht="20.100000000000001" customHeight="1" x14ac:dyDescent="0.2">
      <c r="A4" s="1"/>
      <c r="B4" s="1"/>
      <c r="C4" s="1"/>
      <c r="D4" s="1"/>
      <c r="E4" s="1"/>
      <c r="F4" s="1"/>
      <c r="G4" s="1"/>
      <c r="H4" s="1"/>
      <c r="I4" s="1"/>
      <c r="J4" s="16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63"/>
      <c r="Z4" s="1"/>
      <c r="AA4" s="1"/>
      <c r="AB4" s="1"/>
      <c r="AC4" s="1"/>
      <c r="AD4" s="1"/>
    </row>
    <row r="5" spans="1:33" ht="20.100000000000001" customHeight="1" x14ac:dyDescent="0.2">
      <c r="A5" s="1"/>
      <c r="B5" s="1"/>
      <c r="C5" s="1"/>
      <c r="D5" s="164"/>
      <c r="E5" s="165"/>
      <c r="F5" s="165"/>
      <c r="G5" s="161"/>
      <c r="H5" s="159"/>
      <c r="I5" s="160"/>
      <c r="J5" s="165"/>
      <c r="K5" s="166"/>
      <c r="L5" s="164"/>
      <c r="M5" s="165"/>
      <c r="N5" s="165"/>
      <c r="O5" s="166"/>
      <c r="P5" s="1"/>
      <c r="Q5" s="1"/>
      <c r="R5" s="1"/>
      <c r="S5" s="164"/>
      <c r="T5" s="165"/>
      <c r="U5" s="165"/>
      <c r="V5" s="161"/>
      <c r="W5" s="159"/>
      <c r="X5" s="160"/>
      <c r="Y5" s="165"/>
      <c r="Z5" s="166"/>
      <c r="AA5" s="164"/>
      <c r="AB5" s="165"/>
      <c r="AC5" s="165"/>
      <c r="AD5" s="166"/>
    </row>
    <row r="6" spans="1:33" ht="20.100000000000001" customHeight="1" x14ac:dyDescent="0.2">
      <c r="A6" s="1"/>
      <c r="B6" s="1"/>
      <c r="C6" s="341">
        <v>1</v>
      </c>
      <c r="D6" s="341"/>
      <c r="E6" s="31"/>
      <c r="F6" s="1"/>
      <c r="G6" s="341">
        <v>2</v>
      </c>
      <c r="H6" s="341"/>
      <c r="I6" s="31"/>
      <c r="J6" s="1"/>
      <c r="K6" s="341">
        <v>3</v>
      </c>
      <c r="L6" s="341"/>
      <c r="M6" s="31"/>
      <c r="N6" s="1"/>
      <c r="O6" s="341">
        <v>4</v>
      </c>
      <c r="P6" s="341"/>
      <c r="Q6" s="1"/>
      <c r="R6" s="341">
        <v>5</v>
      </c>
      <c r="S6" s="341"/>
      <c r="T6" s="31"/>
      <c r="U6" s="1"/>
      <c r="V6" s="341">
        <v>6</v>
      </c>
      <c r="W6" s="341"/>
      <c r="X6" s="31"/>
      <c r="Y6" s="1"/>
      <c r="Z6" s="341">
        <v>7</v>
      </c>
      <c r="AA6" s="341"/>
      <c r="AB6" s="31"/>
      <c r="AC6" s="1"/>
      <c r="AD6" s="341">
        <v>8</v>
      </c>
      <c r="AE6" s="341"/>
    </row>
    <row r="7" spans="1:33" ht="20.100000000000001" customHeight="1" x14ac:dyDescent="0.2">
      <c r="A7" s="1"/>
      <c r="B7" s="1"/>
      <c r="C7" s="545"/>
      <c r="D7" s="545"/>
      <c r="E7" s="108"/>
      <c r="F7" s="167"/>
      <c r="G7" s="545"/>
      <c r="H7" s="545"/>
      <c r="I7" s="108"/>
      <c r="J7" s="168"/>
      <c r="K7" s="545"/>
      <c r="L7" s="545"/>
      <c r="M7" s="108"/>
      <c r="N7" s="168"/>
      <c r="O7" s="545"/>
      <c r="P7" s="545"/>
      <c r="Q7" s="168"/>
      <c r="R7" s="545"/>
      <c r="S7" s="545"/>
      <c r="T7" s="108"/>
      <c r="U7" s="168"/>
      <c r="V7" s="545"/>
      <c r="W7" s="545"/>
      <c r="X7" s="108"/>
      <c r="Y7" s="168"/>
      <c r="Z7" s="545"/>
      <c r="AA7" s="545"/>
      <c r="AB7" s="108"/>
      <c r="AC7" s="168"/>
      <c r="AD7" s="545"/>
      <c r="AE7" s="545"/>
    </row>
    <row r="8" spans="1:33" ht="20.100000000000001" customHeight="1" x14ac:dyDescent="0.2">
      <c r="A8" s="1"/>
      <c r="B8" s="1"/>
      <c r="C8" s="545"/>
      <c r="D8" s="545"/>
      <c r="E8" s="108"/>
      <c r="F8" s="167"/>
      <c r="G8" s="545"/>
      <c r="H8" s="545"/>
      <c r="I8" s="108"/>
      <c r="J8" s="168"/>
      <c r="K8" s="545"/>
      <c r="L8" s="545"/>
      <c r="M8" s="108"/>
      <c r="N8" s="168"/>
      <c r="O8" s="545"/>
      <c r="P8" s="545"/>
      <c r="Q8" s="168"/>
      <c r="R8" s="545"/>
      <c r="S8" s="545"/>
      <c r="T8" s="108"/>
      <c r="U8" s="168"/>
      <c r="V8" s="545"/>
      <c r="W8" s="545"/>
      <c r="X8" s="108"/>
      <c r="Y8" s="168"/>
      <c r="Z8" s="545"/>
      <c r="AA8" s="545"/>
      <c r="AB8" s="108"/>
      <c r="AC8" s="168"/>
      <c r="AD8" s="545"/>
      <c r="AE8" s="545"/>
    </row>
    <row r="9" spans="1:33" ht="20.100000000000001" customHeight="1" x14ac:dyDescent="0.2">
      <c r="A9" s="1"/>
      <c r="B9" s="1"/>
      <c r="C9" s="545"/>
      <c r="D9" s="545"/>
      <c r="E9" s="108"/>
      <c r="F9" s="167"/>
      <c r="G9" s="545"/>
      <c r="H9" s="545"/>
      <c r="I9" s="108"/>
      <c r="J9" s="168"/>
      <c r="K9" s="545"/>
      <c r="L9" s="545"/>
      <c r="M9" s="108"/>
      <c r="N9" s="168"/>
      <c r="O9" s="545"/>
      <c r="P9" s="545"/>
      <c r="Q9" s="168"/>
      <c r="R9" s="545"/>
      <c r="S9" s="545"/>
      <c r="T9" s="108"/>
      <c r="U9" s="168"/>
      <c r="V9" s="545"/>
      <c r="W9" s="545"/>
      <c r="X9" s="108"/>
      <c r="Y9" s="168"/>
      <c r="Z9" s="545"/>
      <c r="AA9" s="545"/>
      <c r="AB9" s="108"/>
      <c r="AC9" s="168"/>
      <c r="AD9" s="545"/>
      <c r="AE9" s="545"/>
    </row>
    <row r="10" spans="1:33" ht="20.100000000000001" customHeight="1" x14ac:dyDescent="0.2">
      <c r="A10" s="1"/>
      <c r="B10" s="1"/>
      <c r="C10" s="545"/>
      <c r="D10" s="545"/>
      <c r="E10" s="108"/>
      <c r="F10" s="167"/>
      <c r="G10" s="545"/>
      <c r="H10" s="545"/>
      <c r="I10" s="108"/>
      <c r="J10" s="168"/>
      <c r="K10" s="545"/>
      <c r="L10" s="545"/>
      <c r="M10" s="108"/>
      <c r="N10" s="168"/>
      <c r="O10" s="545"/>
      <c r="P10" s="545"/>
      <c r="Q10" s="168"/>
      <c r="R10" s="545"/>
      <c r="S10" s="545"/>
      <c r="T10" s="108"/>
      <c r="U10" s="168"/>
      <c r="V10" s="545"/>
      <c r="W10" s="545"/>
      <c r="X10" s="108"/>
      <c r="Y10" s="168"/>
      <c r="Z10" s="545"/>
      <c r="AA10" s="545"/>
      <c r="AB10" s="108"/>
      <c r="AC10" s="168"/>
      <c r="AD10" s="545"/>
      <c r="AE10" s="545"/>
    </row>
    <row r="11" spans="1:33" ht="20.100000000000001" customHeight="1" x14ac:dyDescent="0.2">
      <c r="A11" s="1"/>
      <c r="B11" s="1"/>
      <c r="C11" s="545"/>
      <c r="D11" s="545"/>
      <c r="E11" s="108"/>
      <c r="F11" s="167"/>
      <c r="G11" s="545"/>
      <c r="H11" s="545"/>
      <c r="I11" s="108"/>
      <c r="J11" s="168"/>
      <c r="K11" s="545"/>
      <c r="L11" s="545"/>
      <c r="M11" s="108"/>
      <c r="N11" s="168"/>
      <c r="O11" s="545"/>
      <c r="P11" s="545"/>
      <c r="Q11" s="168"/>
      <c r="R11" s="545"/>
      <c r="S11" s="545"/>
      <c r="T11" s="108"/>
      <c r="U11" s="168"/>
      <c r="V11" s="545"/>
      <c r="W11" s="545"/>
      <c r="X11" s="108"/>
      <c r="Y11" s="168"/>
      <c r="Z11" s="545"/>
      <c r="AA11" s="545"/>
      <c r="AB11" s="108"/>
      <c r="AC11" s="168"/>
      <c r="AD11" s="545"/>
      <c r="AE11" s="545"/>
    </row>
    <row r="12" spans="1:33" ht="20.100000000000001" customHeight="1" x14ac:dyDescent="0.2">
      <c r="A12" s="1"/>
      <c r="B12" s="1"/>
      <c r="C12" s="545"/>
      <c r="D12" s="545"/>
      <c r="E12" s="108"/>
      <c r="F12" s="167"/>
      <c r="G12" s="545"/>
      <c r="H12" s="545"/>
      <c r="I12" s="108"/>
      <c r="J12" s="168"/>
      <c r="K12" s="545"/>
      <c r="L12" s="545"/>
      <c r="M12" s="108"/>
      <c r="N12" s="168"/>
      <c r="O12" s="545"/>
      <c r="P12" s="545"/>
      <c r="Q12" s="168"/>
      <c r="R12" s="545"/>
      <c r="S12" s="545"/>
      <c r="T12" s="108"/>
      <c r="U12" s="168"/>
      <c r="V12" s="545"/>
      <c r="W12" s="545"/>
      <c r="X12" s="108"/>
      <c r="Y12" s="168"/>
      <c r="Z12" s="545"/>
      <c r="AA12" s="545"/>
      <c r="AB12" s="108"/>
      <c r="AC12" s="168"/>
      <c r="AD12" s="545"/>
      <c r="AE12" s="545"/>
    </row>
    <row r="13" spans="1:33" ht="20.100000000000001" customHeight="1" x14ac:dyDescent="0.2">
      <c r="A13" s="1"/>
      <c r="B13" s="1"/>
      <c r="C13" s="545"/>
      <c r="D13" s="545"/>
      <c r="E13" s="108"/>
      <c r="F13" s="167"/>
      <c r="G13" s="545"/>
      <c r="H13" s="545"/>
      <c r="I13" s="108"/>
      <c r="J13" s="168"/>
      <c r="K13" s="545"/>
      <c r="L13" s="545"/>
      <c r="M13" s="108"/>
      <c r="N13" s="168"/>
      <c r="O13" s="545"/>
      <c r="P13" s="545"/>
      <c r="Q13" s="168"/>
      <c r="R13" s="545"/>
      <c r="S13" s="545"/>
      <c r="T13" s="108"/>
      <c r="U13" s="168"/>
      <c r="V13" s="545"/>
      <c r="W13" s="545"/>
      <c r="X13" s="108"/>
      <c r="Y13" s="168"/>
      <c r="Z13" s="545"/>
      <c r="AA13" s="545"/>
      <c r="AB13" s="108"/>
      <c r="AC13" s="168"/>
      <c r="AD13" s="545"/>
      <c r="AE13" s="545"/>
    </row>
    <row r="14" spans="1:33" ht="20.100000000000001" customHeight="1" x14ac:dyDescent="0.2">
      <c r="A14" s="1"/>
      <c r="B14" s="1"/>
      <c r="C14" s="545"/>
      <c r="D14" s="545"/>
      <c r="E14" s="108"/>
      <c r="F14" s="167"/>
      <c r="G14" s="545"/>
      <c r="H14" s="545"/>
      <c r="I14" s="108"/>
      <c r="J14" s="168"/>
      <c r="K14" s="545"/>
      <c r="L14" s="545"/>
      <c r="M14" s="108"/>
      <c r="N14" s="168"/>
      <c r="O14" s="545"/>
      <c r="P14" s="545"/>
      <c r="Q14" s="168"/>
      <c r="R14" s="545"/>
      <c r="S14" s="545"/>
      <c r="T14" s="108"/>
      <c r="U14" s="168"/>
      <c r="V14" s="545"/>
      <c r="W14" s="545"/>
      <c r="X14" s="108"/>
      <c r="Y14" s="168"/>
      <c r="Z14" s="545"/>
      <c r="AA14" s="545"/>
      <c r="AB14" s="108"/>
      <c r="AC14" s="168"/>
      <c r="AD14" s="545"/>
      <c r="AE14" s="545"/>
    </row>
    <row r="15" spans="1:33" ht="20.100000000000001" customHeight="1" x14ac:dyDescent="0.2">
      <c r="B15" s="95" t="s">
        <v>234</v>
      </c>
      <c r="D15" s="95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B15" s="114" t="s">
        <v>95</v>
      </c>
      <c r="AC15" s="18" t="s">
        <v>14</v>
      </c>
      <c r="AD15" s="18" t="s">
        <v>15</v>
      </c>
      <c r="AE15" s="18" t="s">
        <v>15</v>
      </c>
      <c r="AF15" s="18" t="s">
        <v>13</v>
      </c>
      <c r="AG15" s="107" t="s">
        <v>96</v>
      </c>
    </row>
    <row r="16" spans="1:33" ht="14.1" customHeight="1" x14ac:dyDescent="0.2">
      <c r="B16" s="341" t="s">
        <v>235</v>
      </c>
      <c r="C16" s="341" t="s">
        <v>4</v>
      </c>
      <c r="D16" s="342">
        <v>0.39583333333333331</v>
      </c>
      <c r="E16" s="342"/>
      <c r="F16" s="342"/>
      <c r="G16" s="346">
        <f>C7</f>
        <v>0</v>
      </c>
      <c r="H16" s="346"/>
      <c r="I16" s="346"/>
      <c r="J16" s="346"/>
      <c r="K16" s="346"/>
      <c r="L16" s="346"/>
      <c r="M16" s="346"/>
      <c r="N16" s="524">
        <f>P16+P17</f>
        <v>0</v>
      </c>
      <c r="O16" s="345" t="s">
        <v>9</v>
      </c>
      <c r="P16" s="74">
        <v>0</v>
      </c>
      <c r="Q16" s="31" t="s">
        <v>25</v>
      </c>
      <c r="R16" s="74">
        <v>0</v>
      </c>
      <c r="S16" s="345" t="s">
        <v>10</v>
      </c>
      <c r="T16" s="524">
        <f>R16+R17</f>
        <v>0</v>
      </c>
      <c r="U16" s="346">
        <f>G7</f>
        <v>0</v>
      </c>
      <c r="V16" s="346"/>
      <c r="W16" s="346"/>
      <c r="X16" s="346"/>
      <c r="Y16" s="346"/>
      <c r="Z16" s="346"/>
      <c r="AA16" s="346"/>
      <c r="AB16" s="347" t="s">
        <v>95</v>
      </c>
      <c r="AC16" s="337" t="s">
        <v>91</v>
      </c>
      <c r="AD16" s="337" t="s">
        <v>89</v>
      </c>
      <c r="AE16" s="337" t="s">
        <v>236</v>
      </c>
      <c r="AF16" s="337">
        <v>8</v>
      </c>
      <c r="AG16" s="340" t="s">
        <v>96</v>
      </c>
    </row>
    <row r="17" spans="2:33" ht="14.1" customHeight="1" x14ac:dyDescent="0.2">
      <c r="B17" s="341"/>
      <c r="C17" s="341"/>
      <c r="D17" s="342"/>
      <c r="E17" s="342"/>
      <c r="F17" s="342"/>
      <c r="G17" s="346"/>
      <c r="H17" s="346"/>
      <c r="I17" s="346"/>
      <c r="J17" s="346"/>
      <c r="K17" s="346"/>
      <c r="L17" s="346"/>
      <c r="M17" s="346"/>
      <c r="N17" s="524"/>
      <c r="O17" s="345"/>
      <c r="P17" s="74">
        <v>0</v>
      </c>
      <c r="Q17" s="31" t="s">
        <v>25</v>
      </c>
      <c r="R17" s="74">
        <v>0</v>
      </c>
      <c r="S17" s="345"/>
      <c r="T17" s="524"/>
      <c r="U17" s="346"/>
      <c r="V17" s="346"/>
      <c r="W17" s="346"/>
      <c r="X17" s="346"/>
      <c r="Y17" s="346"/>
      <c r="Z17" s="346"/>
      <c r="AA17" s="346"/>
      <c r="AB17" s="347"/>
      <c r="AC17" s="337"/>
      <c r="AD17" s="337"/>
      <c r="AE17" s="337"/>
      <c r="AF17" s="337"/>
      <c r="AG17" s="340"/>
    </row>
    <row r="18" spans="2:33" ht="14.1" customHeight="1" x14ac:dyDescent="0.2">
      <c r="B18" s="341" t="s">
        <v>237</v>
      </c>
      <c r="C18" s="341" t="s">
        <v>4</v>
      </c>
      <c r="D18" s="342">
        <v>0.39583333333333331</v>
      </c>
      <c r="E18" s="342"/>
      <c r="F18" s="342"/>
      <c r="G18" s="346">
        <f>K7</f>
        <v>0</v>
      </c>
      <c r="H18" s="346"/>
      <c r="I18" s="346"/>
      <c r="J18" s="346"/>
      <c r="K18" s="346"/>
      <c r="L18" s="346"/>
      <c r="M18" s="346"/>
      <c r="N18" s="524">
        <f>P18+P19</f>
        <v>0</v>
      </c>
      <c r="O18" s="345" t="s">
        <v>9</v>
      </c>
      <c r="P18" s="74">
        <v>0</v>
      </c>
      <c r="Q18" s="31" t="s">
        <v>25</v>
      </c>
      <c r="R18" s="74">
        <v>0</v>
      </c>
      <c r="S18" s="345" t="s">
        <v>10</v>
      </c>
      <c r="T18" s="524">
        <f>R18+R19</f>
        <v>0</v>
      </c>
      <c r="U18" s="346">
        <f>O7</f>
        <v>0</v>
      </c>
      <c r="V18" s="346"/>
      <c r="W18" s="346"/>
      <c r="X18" s="346"/>
      <c r="Y18" s="346"/>
      <c r="Z18" s="346"/>
      <c r="AA18" s="346"/>
      <c r="AB18" s="347" t="s">
        <v>95</v>
      </c>
      <c r="AC18" s="337" t="s">
        <v>238</v>
      </c>
      <c r="AD18" s="337" t="s">
        <v>236</v>
      </c>
      <c r="AE18" s="337" t="s">
        <v>89</v>
      </c>
      <c r="AF18" s="337">
        <v>5</v>
      </c>
      <c r="AG18" s="340" t="s">
        <v>96</v>
      </c>
    </row>
    <row r="19" spans="2:33" ht="14.1" customHeight="1" x14ac:dyDescent="0.2">
      <c r="B19" s="341"/>
      <c r="C19" s="341"/>
      <c r="D19" s="342"/>
      <c r="E19" s="342"/>
      <c r="F19" s="342"/>
      <c r="G19" s="346"/>
      <c r="H19" s="346"/>
      <c r="I19" s="346"/>
      <c r="J19" s="346"/>
      <c r="K19" s="346"/>
      <c r="L19" s="346"/>
      <c r="M19" s="346"/>
      <c r="N19" s="524"/>
      <c r="O19" s="345"/>
      <c r="P19" s="74">
        <v>0</v>
      </c>
      <c r="Q19" s="31" t="s">
        <v>25</v>
      </c>
      <c r="R19" s="74">
        <v>0</v>
      </c>
      <c r="S19" s="345"/>
      <c r="T19" s="524"/>
      <c r="U19" s="346"/>
      <c r="V19" s="346"/>
      <c r="W19" s="346"/>
      <c r="X19" s="346"/>
      <c r="Y19" s="346"/>
      <c r="Z19" s="346"/>
      <c r="AA19" s="346"/>
      <c r="AB19" s="347"/>
      <c r="AC19" s="337"/>
      <c r="AD19" s="337"/>
      <c r="AE19" s="337"/>
      <c r="AF19" s="337"/>
      <c r="AG19" s="340"/>
    </row>
    <row r="20" spans="2:33" ht="14.1" customHeight="1" x14ac:dyDescent="0.2">
      <c r="B20" s="341" t="s">
        <v>235</v>
      </c>
      <c r="C20" s="341" t="s">
        <v>5</v>
      </c>
      <c r="D20" s="342">
        <v>0.4236111111111111</v>
      </c>
      <c r="E20" s="342"/>
      <c r="F20" s="342"/>
      <c r="G20" s="346">
        <f>R7</f>
        <v>0</v>
      </c>
      <c r="H20" s="346"/>
      <c r="I20" s="346"/>
      <c r="J20" s="346"/>
      <c r="K20" s="346"/>
      <c r="L20" s="346"/>
      <c r="M20" s="346"/>
      <c r="N20" s="524">
        <f>P20+P21</f>
        <v>0</v>
      </c>
      <c r="O20" s="345" t="s">
        <v>9</v>
      </c>
      <c r="P20" s="74">
        <v>0</v>
      </c>
      <c r="Q20" s="31" t="s">
        <v>25</v>
      </c>
      <c r="R20" s="74">
        <v>0</v>
      </c>
      <c r="S20" s="345" t="s">
        <v>10</v>
      </c>
      <c r="T20" s="524">
        <f>R20+R21</f>
        <v>0</v>
      </c>
      <c r="U20" s="346">
        <f>V7</f>
        <v>0</v>
      </c>
      <c r="V20" s="346"/>
      <c r="W20" s="346"/>
      <c r="X20" s="346"/>
      <c r="Y20" s="346"/>
      <c r="Z20" s="346"/>
      <c r="AA20" s="346"/>
      <c r="AB20" s="347" t="s">
        <v>95</v>
      </c>
      <c r="AC20" s="337" t="s">
        <v>93</v>
      </c>
      <c r="AD20" s="337" t="s">
        <v>94</v>
      </c>
      <c r="AE20" s="337" t="s">
        <v>92</v>
      </c>
      <c r="AF20" s="337">
        <v>4</v>
      </c>
      <c r="AG20" s="340" t="s">
        <v>96</v>
      </c>
    </row>
    <row r="21" spans="2:33" ht="14.1" customHeight="1" x14ac:dyDescent="0.2">
      <c r="B21" s="341"/>
      <c r="C21" s="341"/>
      <c r="D21" s="342"/>
      <c r="E21" s="342"/>
      <c r="F21" s="342"/>
      <c r="G21" s="346"/>
      <c r="H21" s="346"/>
      <c r="I21" s="346"/>
      <c r="J21" s="346"/>
      <c r="K21" s="346"/>
      <c r="L21" s="346"/>
      <c r="M21" s="346"/>
      <c r="N21" s="524"/>
      <c r="O21" s="345"/>
      <c r="P21" s="74">
        <v>0</v>
      </c>
      <c r="Q21" s="31" t="s">
        <v>25</v>
      </c>
      <c r="R21" s="74">
        <v>0</v>
      </c>
      <c r="S21" s="345"/>
      <c r="T21" s="524"/>
      <c r="U21" s="346"/>
      <c r="V21" s="346"/>
      <c r="W21" s="346"/>
      <c r="X21" s="346"/>
      <c r="Y21" s="346"/>
      <c r="Z21" s="346"/>
      <c r="AA21" s="346"/>
      <c r="AB21" s="347"/>
      <c r="AC21" s="337"/>
      <c r="AD21" s="337"/>
      <c r="AE21" s="337"/>
      <c r="AF21" s="337"/>
      <c r="AG21" s="340"/>
    </row>
    <row r="22" spans="2:33" ht="14.1" customHeight="1" x14ac:dyDescent="0.2">
      <c r="B22" s="341" t="s">
        <v>237</v>
      </c>
      <c r="C22" s="341" t="s">
        <v>5</v>
      </c>
      <c r="D22" s="342">
        <v>0.4236111111111111</v>
      </c>
      <c r="E22" s="342"/>
      <c r="F22" s="342"/>
      <c r="G22" s="346">
        <f>Z7</f>
        <v>0</v>
      </c>
      <c r="H22" s="346"/>
      <c r="I22" s="346"/>
      <c r="J22" s="346"/>
      <c r="K22" s="346"/>
      <c r="L22" s="346"/>
      <c r="M22" s="346"/>
      <c r="N22" s="524">
        <f>P22+P23</f>
        <v>0</v>
      </c>
      <c r="O22" s="345" t="s">
        <v>9</v>
      </c>
      <c r="P22" s="74">
        <v>0</v>
      </c>
      <c r="Q22" s="31" t="s">
        <v>25</v>
      </c>
      <c r="R22" s="74">
        <v>0</v>
      </c>
      <c r="S22" s="345" t="s">
        <v>10</v>
      </c>
      <c r="T22" s="524">
        <f>R22+R23</f>
        <v>0</v>
      </c>
      <c r="U22" s="346">
        <f>AD7</f>
        <v>0</v>
      </c>
      <c r="V22" s="346"/>
      <c r="W22" s="346"/>
      <c r="X22" s="346"/>
      <c r="Y22" s="346"/>
      <c r="Z22" s="346"/>
      <c r="AA22" s="346"/>
      <c r="AB22" s="347" t="s">
        <v>95</v>
      </c>
      <c r="AC22" s="337" t="s">
        <v>90</v>
      </c>
      <c r="AD22" s="337" t="s">
        <v>92</v>
      </c>
      <c r="AE22" s="337" t="s">
        <v>94</v>
      </c>
      <c r="AF22" s="337">
        <v>1</v>
      </c>
      <c r="AG22" s="340" t="s">
        <v>96</v>
      </c>
    </row>
    <row r="23" spans="2:33" ht="14.1" customHeight="1" x14ac:dyDescent="0.2">
      <c r="B23" s="341"/>
      <c r="C23" s="341"/>
      <c r="D23" s="342"/>
      <c r="E23" s="342"/>
      <c r="F23" s="342"/>
      <c r="G23" s="346"/>
      <c r="H23" s="346"/>
      <c r="I23" s="346"/>
      <c r="J23" s="346"/>
      <c r="K23" s="346"/>
      <c r="L23" s="346"/>
      <c r="M23" s="346"/>
      <c r="N23" s="524"/>
      <c r="O23" s="345"/>
      <c r="P23" s="74">
        <v>0</v>
      </c>
      <c r="Q23" s="31" t="s">
        <v>25</v>
      </c>
      <c r="R23" s="74">
        <v>0</v>
      </c>
      <c r="S23" s="345"/>
      <c r="T23" s="524"/>
      <c r="U23" s="346"/>
      <c r="V23" s="346"/>
      <c r="W23" s="346"/>
      <c r="X23" s="346"/>
      <c r="Y23" s="346"/>
      <c r="Z23" s="346"/>
      <c r="AA23" s="346"/>
      <c r="AB23" s="347"/>
      <c r="AC23" s="337"/>
      <c r="AD23" s="337"/>
      <c r="AE23" s="337"/>
      <c r="AF23" s="337"/>
      <c r="AG23" s="340"/>
    </row>
    <row r="24" spans="2:33" ht="14.1" customHeight="1" x14ac:dyDescent="0.2">
      <c r="B24" s="341" t="s">
        <v>235</v>
      </c>
      <c r="C24" s="341" t="s">
        <v>6</v>
      </c>
      <c r="D24" s="342">
        <v>0.4513888888888889</v>
      </c>
      <c r="E24" s="342"/>
      <c r="F24" s="342"/>
      <c r="G24" s="346">
        <f>C7</f>
        <v>0</v>
      </c>
      <c r="H24" s="346"/>
      <c r="I24" s="346"/>
      <c r="J24" s="346"/>
      <c r="K24" s="346"/>
      <c r="L24" s="346"/>
      <c r="M24" s="346"/>
      <c r="N24" s="524">
        <f>P24+P25</f>
        <v>0</v>
      </c>
      <c r="O24" s="345" t="s">
        <v>9</v>
      </c>
      <c r="P24" s="74">
        <v>0</v>
      </c>
      <c r="Q24" s="31" t="s">
        <v>25</v>
      </c>
      <c r="R24" s="74">
        <v>0</v>
      </c>
      <c r="S24" s="345" t="s">
        <v>10</v>
      </c>
      <c r="T24" s="524">
        <f>R24+R25</f>
        <v>0</v>
      </c>
      <c r="U24" s="346">
        <f>K7</f>
        <v>0</v>
      </c>
      <c r="V24" s="346"/>
      <c r="W24" s="346"/>
      <c r="X24" s="346"/>
      <c r="Y24" s="346"/>
      <c r="Z24" s="346"/>
      <c r="AA24" s="346"/>
      <c r="AB24" s="347" t="s">
        <v>95</v>
      </c>
      <c r="AC24" s="337" t="s">
        <v>89</v>
      </c>
      <c r="AD24" s="337" t="s">
        <v>91</v>
      </c>
      <c r="AE24" s="337" t="s">
        <v>238</v>
      </c>
      <c r="AF24" s="337">
        <v>7</v>
      </c>
      <c r="AG24" s="340" t="s">
        <v>96</v>
      </c>
    </row>
    <row r="25" spans="2:33" ht="14.1" customHeight="1" x14ac:dyDescent="0.2">
      <c r="B25" s="341"/>
      <c r="C25" s="341"/>
      <c r="D25" s="342"/>
      <c r="E25" s="342"/>
      <c r="F25" s="342"/>
      <c r="G25" s="346"/>
      <c r="H25" s="346"/>
      <c r="I25" s="346"/>
      <c r="J25" s="346"/>
      <c r="K25" s="346"/>
      <c r="L25" s="346"/>
      <c r="M25" s="346"/>
      <c r="N25" s="524"/>
      <c r="O25" s="345"/>
      <c r="P25" s="74">
        <v>0</v>
      </c>
      <c r="Q25" s="31" t="s">
        <v>25</v>
      </c>
      <c r="R25" s="74">
        <v>0</v>
      </c>
      <c r="S25" s="345"/>
      <c r="T25" s="524"/>
      <c r="U25" s="346"/>
      <c r="V25" s="346"/>
      <c r="W25" s="346"/>
      <c r="X25" s="346"/>
      <c r="Y25" s="346"/>
      <c r="Z25" s="346"/>
      <c r="AA25" s="346"/>
      <c r="AB25" s="347"/>
      <c r="AC25" s="337"/>
      <c r="AD25" s="337"/>
      <c r="AE25" s="337"/>
      <c r="AF25" s="337"/>
      <c r="AG25" s="340"/>
    </row>
    <row r="26" spans="2:33" ht="14.1" customHeight="1" x14ac:dyDescent="0.2">
      <c r="B26" s="341" t="s">
        <v>237</v>
      </c>
      <c r="C26" s="341" t="s">
        <v>6</v>
      </c>
      <c r="D26" s="342">
        <v>0.4513888888888889</v>
      </c>
      <c r="E26" s="342"/>
      <c r="F26" s="342"/>
      <c r="G26" s="346">
        <f>G7</f>
        <v>0</v>
      </c>
      <c r="H26" s="346"/>
      <c r="I26" s="346"/>
      <c r="J26" s="346"/>
      <c r="K26" s="346"/>
      <c r="L26" s="346"/>
      <c r="M26" s="346"/>
      <c r="N26" s="524">
        <f>P26+P27</f>
        <v>0</v>
      </c>
      <c r="O26" s="345" t="s">
        <v>9</v>
      </c>
      <c r="P26" s="74">
        <v>0</v>
      </c>
      <c r="Q26" s="31" t="s">
        <v>25</v>
      </c>
      <c r="R26" s="74">
        <v>0</v>
      </c>
      <c r="S26" s="345" t="s">
        <v>10</v>
      </c>
      <c r="T26" s="524">
        <f>R26+R27</f>
        <v>0</v>
      </c>
      <c r="U26" s="346">
        <f>O7</f>
        <v>0</v>
      </c>
      <c r="V26" s="346"/>
      <c r="W26" s="346"/>
      <c r="X26" s="346"/>
      <c r="Y26" s="346"/>
      <c r="Z26" s="346"/>
      <c r="AA26" s="346"/>
      <c r="AB26" s="347" t="s">
        <v>95</v>
      </c>
      <c r="AC26" s="337" t="s">
        <v>236</v>
      </c>
      <c r="AD26" s="337" t="s">
        <v>238</v>
      </c>
      <c r="AE26" s="337" t="s">
        <v>91</v>
      </c>
      <c r="AF26" s="337">
        <v>6</v>
      </c>
      <c r="AG26" s="340" t="s">
        <v>96</v>
      </c>
    </row>
    <row r="27" spans="2:33" ht="14.1" customHeight="1" x14ac:dyDescent="0.2">
      <c r="B27" s="341"/>
      <c r="C27" s="341"/>
      <c r="D27" s="342"/>
      <c r="E27" s="342"/>
      <c r="F27" s="342"/>
      <c r="G27" s="346"/>
      <c r="H27" s="346"/>
      <c r="I27" s="346"/>
      <c r="J27" s="346"/>
      <c r="K27" s="346"/>
      <c r="L27" s="346"/>
      <c r="M27" s="346"/>
      <c r="N27" s="524"/>
      <c r="O27" s="345"/>
      <c r="P27" s="74">
        <v>0</v>
      </c>
      <c r="Q27" s="31" t="s">
        <v>25</v>
      </c>
      <c r="R27" s="74">
        <v>0</v>
      </c>
      <c r="S27" s="345"/>
      <c r="T27" s="524"/>
      <c r="U27" s="346"/>
      <c r="V27" s="346"/>
      <c r="W27" s="346"/>
      <c r="X27" s="346"/>
      <c r="Y27" s="346"/>
      <c r="Z27" s="346"/>
      <c r="AA27" s="346"/>
      <c r="AB27" s="347"/>
      <c r="AC27" s="337"/>
      <c r="AD27" s="337"/>
      <c r="AE27" s="337"/>
      <c r="AF27" s="337"/>
      <c r="AG27" s="340"/>
    </row>
    <row r="28" spans="2:33" ht="14.1" customHeight="1" x14ac:dyDescent="0.2">
      <c r="B28" s="341" t="s">
        <v>235</v>
      </c>
      <c r="C28" s="341" t="s">
        <v>7</v>
      </c>
      <c r="D28" s="342">
        <v>0.47916666666666669</v>
      </c>
      <c r="E28" s="342"/>
      <c r="F28" s="342"/>
      <c r="G28" s="346">
        <f>R7</f>
        <v>0</v>
      </c>
      <c r="H28" s="346"/>
      <c r="I28" s="346"/>
      <c r="J28" s="346"/>
      <c r="K28" s="346"/>
      <c r="L28" s="346"/>
      <c r="M28" s="346"/>
      <c r="N28" s="524">
        <f>P28+P29</f>
        <v>0</v>
      </c>
      <c r="O28" s="345" t="s">
        <v>9</v>
      </c>
      <c r="P28" s="74">
        <v>0</v>
      </c>
      <c r="Q28" s="31" t="s">
        <v>25</v>
      </c>
      <c r="R28" s="74">
        <v>0</v>
      </c>
      <c r="S28" s="345" t="s">
        <v>10</v>
      </c>
      <c r="T28" s="524">
        <f>R28+R29</f>
        <v>0</v>
      </c>
      <c r="U28" s="346">
        <f>Z7</f>
        <v>0</v>
      </c>
      <c r="V28" s="346"/>
      <c r="W28" s="346"/>
      <c r="X28" s="346"/>
      <c r="Y28" s="346"/>
      <c r="Z28" s="346"/>
      <c r="AA28" s="346"/>
      <c r="AB28" s="347" t="s">
        <v>95</v>
      </c>
      <c r="AC28" s="337" t="s">
        <v>94</v>
      </c>
      <c r="AD28" s="337" t="s">
        <v>93</v>
      </c>
      <c r="AE28" s="337" t="s">
        <v>90</v>
      </c>
      <c r="AF28" s="337">
        <v>3</v>
      </c>
      <c r="AG28" s="340" t="s">
        <v>96</v>
      </c>
    </row>
    <row r="29" spans="2:33" ht="14.1" customHeight="1" x14ac:dyDescent="0.2">
      <c r="B29" s="341"/>
      <c r="C29" s="341"/>
      <c r="D29" s="342"/>
      <c r="E29" s="342"/>
      <c r="F29" s="342"/>
      <c r="G29" s="346"/>
      <c r="H29" s="346"/>
      <c r="I29" s="346"/>
      <c r="J29" s="346"/>
      <c r="K29" s="346"/>
      <c r="L29" s="346"/>
      <c r="M29" s="346"/>
      <c r="N29" s="524"/>
      <c r="O29" s="345"/>
      <c r="P29" s="74">
        <v>0</v>
      </c>
      <c r="Q29" s="31" t="s">
        <v>25</v>
      </c>
      <c r="R29" s="74">
        <v>0</v>
      </c>
      <c r="S29" s="345"/>
      <c r="T29" s="524"/>
      <c r="U29" s="346"/>
      <c r="V29" s="346"/>
      <c r="W29" s="346"/>
      <c r="X29" s="346"/>
      <c r="Y29" s="346"/>
      <c r="Z29" s="346"/>
      <c r="AA29" s="346"/>
      <c r="AB29" s="347"/>
      <c r="AC29" s="337"/>
      <c r="AD29" s="337"/>
      <c r="AE29" s="337"/>
      <c r="AF29" s="337"/>
      <c r="AG29" s="340"/>
    </row>
    <row r="30" spans="2:33" ht="14.1" customHeight="1" x14ac:dyDescent="0.2">
      <c r="B30" s="341" t="s">
        <v>237</v>
      </c>
      <c r="C30" s="341" t="s">
        <v>7</v>
      </c>
      <c r="D30" s="342">
        <v>0.47916666666666669</v>
      </c>
      <c r="E30" s="342"/>
      <c r="F30" s="342"/>
      <c r="G30" s="346">
        <f>V7</f>
        <v>0</v>
      </c>
      <c r="H30" s="346"/>
      <c r="I30" s="346"/>
      <c r="J30" s="346"/>
      <c r="K30" s="346"/>
      <c r="L30" s="346"/>
      <c r="M30" s="346"/>
      <c r="N30" s="524">
        <f>P30+P31</f>
        <v>0</v>
      </c>
      <c r="O30" s="345" t="s">
        <v>9</v>
      </c>
      <c r="P30" s="74">
        <v>0</v>
      </c>
      <c r="Q30" s="31" t="s">
        <v>25</v>
      </c>
      <c r="R30" s="74">
        <v>0</v>
      </c>
      <c r="S30" s="345" t="s">
        <v>10</v>
      </c>
      <c r="T30" s="524">
        <f>R30+R31</f>
        <v>0</v>
      </c>
      <c r="U30" s="346">
        <f>AD7</f>
        <v>0</v>
      </c>
      <c r="V30" s="346"/>
      <c r="W30" s="346"/>
      <c r="X30" s="346"/>
      <c r="Y30" s="346"/>
      <c r="Z30" s="346"/>
      <c r="AA30" s="346"/>
      <c r="AB30" s="347" t="s">
        <v>95</v>
      </c>
      <c r="AC30" s="337" t="s">
        <v>92</v>
      </c>
      <c r="AD30" s="337" t="s">
        <v>90</v>
      </c>
      <c r="AE30" s="337" t="s">
        <v>93</v>
      </c>
      <c r="AF30" s="337">
        <v>2</v>
      </c>
      <c r="AG30" s="340" t="s">
        <v>96</v>
      </c>
    </row>
    <row r="31" spans="2:33" ht="14.1" customHeight="1" x14ac:dyDescent="0.2">
      <c r="B31" s="341"/>
      <c r="C31" s="341"/>
      <c r="D31" s="342"/>
      <c r="E31" s="342"/>
      <c r="F31" s="342"/>
      <c r="G31" s="346"/>
      <c r="H31" s="346"/>
      <c r="I31" s="346"/>
      <c r="J31" s="346"/>
      <c r="K31" s="346"/>
      <c r="L31" s="346"/>
      <c r="M31" s="346"/>
      <c r="N31" s="524"/>
      <c r="O31" s="345"/>
      <c r="P31" s="74">
        <v>0</v>
      </c>
      <c r="Q31" s="31" t="s">
        <v>25</v>
      </c>
      <c r="R31" s="74">
        <v>0</v>
      </c>
      <c r="S31" s="345"/>
      <c r="T31" s="524"/>
      <c r="U31" s="346"/>
      <c r="V31" s="346"/>
      <c r="W31" s="346"/>
      <c r="X31" s="346"/>
      <c r="Y31" s="346"/>
      <c r="Z31" s="346"/>
      <c r="AA31" s="346"/>
      <c r="AB31" s="347"/>
      <c r="AC31" s="337"/>
      <c r="AD31" s="337"/>
      <c r="AE31" s="337"/>
      <c r="AF31" s="337"/>
      <c r="AG31" s="340"/>
    </row>
    <row r="32" spans="2:33" ht="14.1" customHeight="1" x14ac:dyDescent="0.2">
      <c r="B32" s="341" t="s">
        <v>235</v>
      </c>
      <c r="C32" s="341" t="s">
        <v>8</v>
      </c>
      <c r="D32" s="342">
        <v>0.50694444444444442</v>
      </c>
      <c r="E32" s="342"/>
      <c r="F32" s="342"/>
      <c r="G32" s="346">
        <f>C7</f>
        <v>0</v>
      </c>
      <c r="H32" s="346"/>
      <c r="I32" s="346"/>
      <c r="J32" s="346"/>
      <c r="K32" s="346"/>
      <c r="L32" s="346"/>
      <c r="M32" s="346"/>
      <c r="N32" s="524">
        <f>P32+P33</f>
        <v>0</v>
      </c>
      <c r="O32" s="345" t="s">
        <v>9</v>
      </c>
      <c r="P32" s="74">
        <v>0</v>
      </c>
      <c r="Q32" s="31" t="s">
        <v>25</v>
      </c>
      <c r="R32" s="74">
        <v>0</v>
      </c>
      <c r="S32" s="345" t="s">
        <v>10</v>
      </c>
      <c r="T32" s="524">
        <f>R32+R33</f>
        <v>0</v>
      </c>
      <c r="U32" s="346">
        <f>O7</f>
        <v>0</v>
      </c>
      <c r="V32" s="346"/>
      <c r="W32" s="346"/>
      <c r="X32" s="346"/>
      <c r="Y32" s="346"/>
      <c r="Z32" s="346"/>
      <c r="AA32" s="346"/>
      <c r="AB32" s="347" t="s">
        <v>95</v>
      </c>
      <c r="AC32" s="337" t="s">
        <v>91</v>
      </c>
      <c r="AD32" s="337" t="s">
        <v>89</v>
      </c>
      <c r="AE32" s="337" t="s">
        <v>236</v>
      </c>
      <c r="AF32" s="337">
        <v>8</v>
      </c>
      <c r="AG32" s="340" t="s">
        <v>96</v>
      </c>
    </row>
    <row r="33" spans="1:33" ht="14.1" customHeight="1" x14ac:dyDescent="0.2">
      <c r="B33" s="341"/>
      <c r="C33" s="341"/>
      <c r="D33" s="342"/>
      <c r="E33" s="342"/>
      <c r="F33" s="342"/>
      <c r="G33" s="346"/>
      <c r="H33" s="346"/>
      <c r="I33" s="346"/>
      <c r="J33" s="346"/>
      <c r="K33" s="346"/>
      <c r="L33" s="346"/>
      <c r="M33" s="346"/>
      <c r="N33" s="524"/>
      <c r="O33" s="345"/>
      <c r="P33" s="74">
        <v>0</v>
      </c>
      <c r="Q33" s="31" t="s">
        <v>25</v>
      </c>
      <c r="R33" s="74">
        <v>0</v>
      </c>
      <c r="S33" s="345"/>
      <c r="T33" s="524"/>
      <c r="U33" s="346"/>
      <c r="V33" s="346"/>
      <c r="W33" s="346"/>
      <c r="X33" s="346"/>
      <c r="Y33" s="346"/>
      <c r="Z33" s="346"/>
      <c r="AA33" s="346"/>
      <c r="AB33" s="347"/>
      <c r="AC33" s="337"/>
      <c r="AD33" s="337"/>
      <c r="AE33" s="337"/>
      <c r="AF33" s="337"/>
      <c r="AG33" s="340"/>
    </row>
    <row r="34" spans="1:33" ht="14.1" customHeight="1" x14ac:dyDescent="0.2">
      <c r="B34" s="341" t="s">
        <v>237</v>
      </c>
      <c r="C34" s="341" t="s">
        <v>8</v>
      </c>
      <c r="D34" s="342">
        <v>0.50694444444444442</v>
      </c>
      <c r="E34" s="342"/>
      <c r="F34" s="342"/>
      <c r="G34" s="346">
        <f>G7</f>
        <v>0</v>
      </c>
      <c r="H34" s="346"/>
      <c r="I34" s="346"/>
      <c r="J34" s="346"/>
      <c r="K34" s="346"/>
      <c r="L34" s="346"/>
      <c r="M34" s="346"/>
      <c r="N34" s="524">
        <f>P34+P35</f>
        <v>0</v>
      </c>
      <c r="O34" s="345" t="s">
        <v>9</v>
      </c>
      <c r="P34" s="74">
        <v>0</v>
      </c>
      <c r="Q34" s="31" t="s">
        <v>25</v>
      </c>
      <c r="R34" s="74">
        <v>0</v>
      </c>
      <c r="S34" s="345" t="s">
        <v>10</v>
      </c>
      <c r="T34" s="524">
        <f>R34+R35</f>
        <v>0</v>
      </c>
      <c r="U34" s="346">
        <f>K7</f>
        <v>0</v>
      </c>
      <c r="V34" s="346"/>
      <c r="W34" s="346"/>
      <c r="X34" s="346"/>
      <c r="Y34" s="346"/>
      <c r="Z34" s="346"/>
      <c r="AA34" s="346"/>
      <c r="AB34" s="347" t="s">
        <v>95</v>
      </c>
      <c r="AC34" s="337" t="s">
        <v>238</v>
      </c>
      <c r="AD34" s="337" t="s">
        <v>236</v>
      </c>
      <c r="AE34" s="337" t="s">
        <v>89</v>
      </c>
      <c r="AF34" s="337">
        <v>5</v>
      </c>
      <c r="AG34" s="340" t="s">
        <v>96</v>
      </c>
    </row>
    <row r="35" spans="1:33" ht="14.1" customHeight="1" x14ac:dyDescent="0.2">
      <c r="B35" s="341"/>
      <c r="C35" s="341"/>
      <c r="D35" s="342"/>
      <c r="E35" s="342"/>
      <c r="F35" s="342"/>
      <c r="G35" s="346"/>
      <c r="H35" s="346"/>
      <c r="I35" s="346"/>
      <c r="J35" s="346"/>
      <c r="K35" s="346"/>
      <c r="L35" s="346"/>
      <c r="M35" s="346"/>
      <c r="N35" s="524"/>
      <c r="O35" s="345"/>
      <c r="P35" s="74">
        <v>0</v>
      </c>
      <c r="Q35" s="31" t="s">
        <v>25</v>
      </c>
      <c r="R35" s="74">
        <v>0</v>
      </c>
      <c r="S35" s="345"/>
      <c r="T35" s="524"/>
      <c r="U35" s="346"/>
      <c r="V35" s="346"/>
      <c r="W35" s="346"/>
      <c r="X35" s="346"/>
      <c r="Y35" s="346"/>
      <c r="Z35" s="346"/>
      <c r="AA35" s="346"/>
      <c r="AB35" s="347"/>
      <c r="AC35" s="337"/>
      <c r="AD35" s="337"/>
      <c r="AE35" s="337"/>
      <c r="AF35" s="337"/>
      <c r="AG35" s="340"/>
    </row>
    <row r="36" spans="1:33" ht="14.1" customHeight="1" x14ac:dyDescent="0.2">
      <c r="B36" s="341" t="s">
        <v>235</v>
      </c>
      <c r="C36" s="341" t="s">
        <v>0</v>
      </c>
      <c r="D36" s="342">
        <v>0.53472222222222221</v>
      </c>
      <c r="E36" s="342"/>
      <c r="F36" s="342"/>
      <c r="G36" s="346">
        <f>R7</f>
        <v>0</v>
      </c>
      <c r="H36" s="346"/>
      <c r="I36" s="346"/>
      <c r="J36" s="346"/>
      <c r="K36" s="346"/>
      <c r="L36" s="346"/>
      <c r="M36" s="346"/>
      <c r="N36" s="524">
        <f>P36+P37</f>
        <v>0</v>
      </c>
      <c r="O36" s="345" t="s">
        <v>9</v>
      </c>
      <c r="P36" s="74">
        <v>0</v>
      </c>
      <c r="Q36" s="31" t="s">
        <v>25</v>
      </c>
      <c r="R36" s="74">
        <v>0</v>
      </c>
      <c r="S36" s="345" t="s">
        <v>10</v>
      </c>
      <c r="T36" s="524">
        <f>R36+R37</f>
        <v>0</v>
      </c>
      <c r="U36" s="346">
        <f>AD7</f>
        <v>0</v>
      </c>
      <c r="V36" s="346"/>
      <c r="W36" s="346"/>
      <c r="X36" s="346"/>
      <c r="Y36" s="346"/>
      <c r="Z36" s="346"/>
      <c r="AA36" s="346"/>
      <c r="AB36" s="347" t="s">
        <v>95</v>
      </c>
      <c r="AC36" s="337" t="s">
        <v>93</v>
      </c>
      <c r="AD36" s="337" t="s">
        <v>94</v>
      </c>
      <c r="AE36" s="337" t="s">
        <v>92</v>
      </c>
      <c r="AF36" s="337">
        <v>4</v>
      </c>
      <c r="AG36" s="340" t="s">
        <v>96</v>
      </c>
    </row>
    <row r="37" spans="1:33" ht="14.1" customHeight="1" x14ac:dyDescent="0.2">
      <c r="B37" s="341"/>
      <c r="C37" s="341"/>
      <c r="D37" s="342"/>
      <c r="E37" s="342"/>
      <c r="F37" s="342"/>
      <c r="G37" s="346"/>
      <c r="H37" s="346"/>
      <c r="I37" s="346"/>
      <c r="J37" s="346"/>
      <c r="K37" s="346"/>
      <c r="L37" s="346"/>
      <c r="M37" s="346"/>
      <c r="N37" s="524"/>
      <c r="O37" s="345"/>
      <c r="P37" s="74">
        <v>0</v>
      </c>
      <c r="Q37" s="31" t="s">
        <v>25</v>
      </c>
      <c r="R37" s="74">
        <v>0</v>
      </c>
      <c r="S37" s="345"/>
      <c r="T37" s="524"/>
      <c r="U37" s="346"/>
      <c r="V37" s="346"/>
      <c r="W37" s="346"/>
      <c r="X37" s="346"/>
      <c r="Y37" s="346"/>
      <c r="Z37" s="346"/>
      <c r="AA37" s="346"/>
      <c r="AB37" s="347"/>
      <c r="AC37" s="337"/>
      <c r="AD37" s="337"/>
      <c r="AE37" s="337"/>
      <c r="AF37" s="337"/>
      <c r="AG37" s="340"/>
    </row>
    <row r="38" spans="1:33" ht="14.1" customHeight="1" x14ac:dyDescent="0.2">
      <c r="B38" s="341" t="s">
        <v>237</v>
      </c>
      <c r="C38" s="341" t="s">
        <v>0</v>
      </c>
      <c r="D38" s="342">
        <v>0.53472222222222221</v>
      </c>
      <c r="E38" s="342"/>
      <c r="F38" s="342"/>
      <c r="G38" s="346">
        <f>V7</f>
        <v>0</v>
      </c>
      <c r="H38" s="346"/>
      <c r="I38" s="346"/>
      <c r="J38" s="346"/>
      <c r="K38" s="346"/>
      <c r="L38" s="346"/>
      <c r="M38" s="346"/>
      <c r="N38" s="524">
        <f>P38+P39</f>
        <v>0</v>
      </c>
      <c r="O38" s="345" t="s">
        <v>9</v>
      </c>
      <c r="P38" s="74">
        <v>0</v>
      </c>
      <c r="Q38" s="31" t="s">
        <v>25</v>
      </c>
      <c r="R38" s="74">
        <v>0</v>
      </c>
      <c r="S38" s="345" t="s">
        <v>10</v>
      </c>
      <c r="T38" s="524">
        <f>R38+R39</f>
        <v>0</v>
      </c>
      <c r="U38" s="346">
        <f>Z7</f>
        <v>0</v>
      </c>
      <c r="V38" s="346"/>
      <c r="W38" s="346"/>
      <c r="X38" s="346"/>
      <c r="Y38" s="346"/>
      <c r="Z38" s="346"/>
      <c r="AA38" s="346"/>
      <c r="AB38" s="347" t="s">
        <v>95</v>
      </c>
      <c r="AC38" s="337" t="s">
        <v>90</v>
      </c>
      <c r="AD38" s="337" t="s">
        <v>92</v>
      </c>
      <c r="AE38" s="337" t="s">
        <v>94</v>
      </c>
      <c r="AF38" s="337">
        <v>1</v>
      </c>
      <c r="AG38" s="340" t="s">
        <v>96</v>
      </c>
    </row>
    <row r="39" spans="1:33" ht="14.1" customHeight="1" x14ac:dyDescent="0.2">
      <c r="B39" s="341"/>
      <c r="C39" s="341"/>
      <c r="D39" s="342"/>
      <c r="E39" s="342"/>
      <c r="F39" s="342"/>
      <c r="G39" s="346"/>
      <c r="H39" s="346"/>
      <c r="I39" s="346"/>
      <c r="J39" s="346"/>
      <c r="K39" s="346"/>
      <c r="L39" s="346"/>
      <c r="M39" s="346"/>
      <c r="N39" s="524"/>
      <c r="O39" s="345"/>
      <c r="P39" s="74">
        <v>0</v>
      </c>
      <c r="Q39" s="31" t="s">
        <v>25</v>
      </c>
      <c r="R39" s="74">
        <v>0</v>
      </c>
      <c r="S39" s="345"/>
      <c r="T39" s="524"/>
      <c r="U39" s="346"/>
      <c r="V39" s="346"/>
      <c r="W39" s="346"/>
      <c r="X39" s="346"/>
      <c r="Y39" s="346"/>
      <c r="Z39" s="346"/>
      <c r="AA39" s="346"/>
      <c r="AB39" s="347"/>
      <c r="AC39" s="337"/>
      <c r="AD39" s="337"/>
      <c r="AE39" s="337"/>
      <c r="AF39" s="337"/>
      <c r="AG39" s="340"/>
    </row>
    <row r="40" spans="1:33" ht="8.1" customHeight="1" x14ac:dyDescent="0.2"/>
    <row r="41" spans="1:33" ht="20.100000000000001" customHeight="1" x14ac:dyDescent="0.2">
      <c r="A41" s="389" t="str">
        <f>I3</f>
        <v>A</v>
      </c>
      <c r="B41" s="390"/>
      <c r="C41" s="390"/>
      <c r="D41" s="391"/>
      <c r="E41" s="395">
        <f>A43</f>
        <v>0</v>
      </c>
      <c r="F41" s="396"/>
      <c r="G41" s="395">
        <f>A45</f>
        <v>0</v>
      </c>
      <c r="H41" s="396"/>
      <c r="I41" s="395">
        <f>A47</f>
        <v>0</v>
      </c>
      <c r="J41" s="396"/>
      <c r="K41" s="395">
        <f>A49</f>
        <v>0</v>
      </c>
      <c r="L41" s="396"/>
      <c r="M41" s="533" t="s">
        <v>1</v>
      </c>
      <c r="N41" s="533" t="s">
        <v>2</v>
      </c>
      <c r="O41" s="533" t="s">
        <v>11</v>
      </c>
      <c r="P41" s="335" t="s">
        <v>3</v>
      </c>
      <c r="Q41" s="169"/>
      <c r="R41" s="389" t="str">
        <f>X3</f>
        <v>AA</v>
      </c>
      <c r="S41" s="390"/>
      <c r="T41" s="390"/>
      <c r="U41" s="391"/>
      <c r="V41" s="395">
        <f>R7</f>
        <v>0</v>
      </c>
      <c r="W41" s="396"/>
      <c r="X41" s="395">
        <f>V7</f>
        <v>0</v>
      </c>
      <c r="Y41" s="396"/>
      <c r="Z41" s="395">
        <f>Z7</f>
        <v>0</v>
      </c>
      <c r="AA41" s="396"/>
      <c r="AB41" s="395">
        <f>AD7</f>
        <v>0</v>
      </c>
      <c r="AC41" s="396"/>
      <c r="AD41" s="533" t="s">
        <v>1</v>
      </c>
      <c r="AE41" s="533" t="s">
        <v>2</v>
      </c>
      <c r="AF41" s="533" t="s">
        <v>11</v>
      </c>
      <c r="AG41" s="335" t="s">
        <v>3</v>
      </c>
    </row>
    <row r="42" spans="1:33" ht="20.100000000000001" customHeight="1" x14ac:dyDescent="0.2">
      <c r="A42" s="392"/>
      <c r="B42" s="393"/>
      <c r="C42" s="393"/>
      <c r="D42" s="394"/>
      <c r="E42" s="397"/>
      <c r="F42" s="398"/>
      <c r="G42" s="397"/>
      <c r="H42" s="398"/>
      <c r="I42" s="397"/>
      <c r="J42" s="398"/>
      <c r="K42" s="397"/>
      <c r="L42" s="398"/>
      <c r="M42" s="534"/>
      <c r="N42" s="534"/>
      <c r="O42" s="534"/>
      <c r="P42" s="335"/>
      <c r="Q42" s="169"/>
      <c r="R42" s="392"/>
      <c r="S42" s="393"/>
      <c r="T42" s="393"/>
      <c r="U42" s="394"/>
      <c r="V42" s="397"/>
      <c r="W42" s="398"/>
      <c r="X42" s="397"/>
      <c r="Y42" s="398"/>
      <c r="Z42" s="397"/>
      <c r="AA42" s="398"/>
      <c r="AB42" s="397"/>
      <c r="AC42" s="398"/>
      <c r="AD42" s="534"/>
      <c r="AE42" s="534"/>
      <c r="AF42" s="534"/>
      <c r="AG42" s="335"/>
    </row>
    <row r="43" spans="1:33" ht="20.100000000000001" customHeight="1" x14ac:dyDescent="0.2">
      <c r="A43" s="395">
        <f>C7</f>
        <v>0</v>
      </c>
      <c r="B43" s="543"/>
      <c r="C43" s="543"/>
      <c r="D43" s="396"/>
      <c r="E43" s="529"/>
      <c r="F43" s="530"/>
      <c r="G43" s="170">
        <f>N16</f>
        <v>0</v>
      </c>
      <c r="H43" s="170">
        <f>T16</f>
        <v>0</v>
      </c>
      <c r="I43" s="170">
        <f>N24</f>
        <v>0</v>
      </c>
      <c r="J43" s="170">
        <f>T24</f>
        <v>0</v>
      </c>
      <c r="K43" s="170">
        <f>N32</f>
        <v>0</v>
      </c>
      <c r="L43" s="170">
        <f>T32</f>
        <v>0</v>
      </c>
      <c r="M43" s="527">
        <f>COUNTIF(E44:L44,"○")*3+COUNTIF(E44:L44,"△")</f>
        <v>3</v>
      </c>
      <c r="N43" s="527">
        <f>G43-H43+I43-J43+K43-L43</f>
        <v>0</v>
      </c>
      <c r="O43" s="527">
        <f>G43+I43+K43</f>
        <v>0</v>
      </c>
      <c r="P43" s="526"/>
      <c r="Q43" s="31"/>
      <c r="R43" s="395">
        <f>R7</f>
        <v>0</v>
      </c>
      <c r="S43" s="543"/>
      <c r="T43" s="543"/>
      <c r="U43" s="396"/>
      <c r="V43" s="529"/>
      <c r="W43" s="530"/>
      <c r="X43" s="170">
        <f>N20</f>
        <v>0</v>
      </c>
      <c r="Y43" s="170">
        <f>T20</f>
        <v>0</v>
      </c>
      <c r="Z43" s="170">
        <f>N28</f>
        <v>0</v>
      </c>
      <c r="AA43" s="170">
        <f>T28</f>
        <v>0</v>
      </c>
      <c r="AB43" s="170">
        <f>N36</f>
        <v>0</v>
      </c>
      <c r="AC43" s="170">
        <f>T36</f>
        <v>0</v>
      </c>
      <c r="AD43" s="527">
        <f>COUNTIF(V44:AC44,"○")*3+COUNTIF(V44:AC44,"△")</f>
        <v>3</v>
      </c>
      <c r="AE43" s="527">
        <f>X43-Y43+Z43-AA43+AB43-AC43</f>
        <v>0</v>
      </c>
      <c r="AF43" s="527">
        <f>X43+Z43+AB43</f>
        <v>0</v>
      </c>
      <c r="AG43" s="525"/>
    </row>
    <row r="44" spans="1:33" ht="20.100000000000001" customHeight="1" x14ac:dyDescent="0.2">
      <c r="A44" s="397"/>
      <c r="B44" s="544"/>
      <c r="C44" s="544"/>
      <c r="D44" s="398"/>
      <c r="E44" s="531"/>
      <c r="F44" s="532"/>
      <c r="G44" s="535" t="str">
        <f>IF(G43&gt;H43,"○",IF(G43&lt;H43,"×",IF(G43=H43,"△")))</f>
        <v>△</v>
      </c>
      <c r="H44" s="536"/>
      <c r="I44" s="535" t="str">
        <f>IF(I43&gt;J43,"○",IF(I43&lt;J43,"×",IF(I43=J43,"△")))</f>
        <v>△</v>
      </c>
      <c r="J44" s="536"/>
      <c r="K44" s="535" t="str">
        <f>IF(K43&gt;L43,"○",IF(K43&lt;L43,"×",IF(K43=L43,"△")))</f>
        <v>△</v>
      </c>
      <c r="L44" s="536"/>
      <c r="M44" s="528"/>
      <c r="N44" s="528"/>
      <c r="O44" s="528"/>
      <c r="P44" s="526"/>
      <c r="Q44" s="31"/>
      <c r="R44" s="397"/>
      <c r="S44" s="544"/>
      <c r="T44" s="544"/>
      <c r="U44" s="398"/>
      <c r="V44" s="531"/>
      <c r="W44" s="532"/>
      <c r="X44" s="535" t="str">
        <f>IF(X43&gt;Y43,"○",IF(X43&lt;Y43,"×",IF(X43=Y43,"△")))</f>
        <v>△</v>
      </c>
      <c r="Y44" s="536"/>
      <c r="Z44" s="535" t="str">
        <f>IF(Z43&gt;AA43,"○",IF(Z43&lt;AA43,"×",IF(Z43=AA43,"△")))</f>
        <v>△</v>
      </c>
      <c r="AA44" s="536"/>
      <c r="AB44" s="535" t="str">
        <f>IF(AB43&gt;AC43,"○",IF(AB43&lt;AC43,"×",IF(AB43=AC43,"△")))</f>
        <v>△</v>
      </c>
      <c r="AC44" s="536"/>
      <c r="AD44" s="528"/>
      <c r="AE44" s="528"/>
      <c r="AF44" s="528"/>
      <c r="AG44" s="525"/>
    </row>
    <row r="45" spans="1:33" ht="20.100000000000001" customHeight="1" x14ac:dyDescent="0.2">
      <c r="A45" s="395">
        <f>G7</f>
        <v>0</v>
      </c>
      <c r="B45" s="543"/>
      <c r="C45" s="543"/>
      <c r="D45" s="396"/>
      <c r="E45" s="170">
        <f>H43</f>
        <v>0</v>
      </c>
      <c r="F45" s="170">
        <f>G43</f>
        <v>0</v>
      </c>
      <c r="G45" s="529"/>
      <c r="H45" s="530"/>
      <c r="I45" s="170">
        <f>N34</f>
        <v>0</v>
      </c>
      <c r="J45" s="170">
        <f>T34</f>
        <v>0</v>
      </c>
      <c r="K45" s="170">
        <f>N26</f>
        <v>0</v>
      </c>
      <c r="L45" s="170">
        <f>T26</f>
        <v>0</v>
      </c>
      <c r="M45" s="527">
        <f>COUNTIF(E46:L46,"○")*3+COUNTIF(E46:L46,"△")</f>
        <v>3</v>
      </c>
      <c r="N45" s="527">
        <f>E45-F45+I45-J45+K45-L45</f>
        <v>0</v>
      </c>
      <c r="O45" s="527">
        <f>E45+I45+K45</f>
        <v>0</v>
      </c>
      <c r="P45" s="526"/>
      <c r="Q45" s="31"/>
      <c r="R45" s="395">
        <f>V7</f>
        <v>0</v>
      </c>
      <c r="S45" s="543"/>
      <c r="T45" s="543"/>
      <c r="U45" s="396"/>
      <c r="V45" s="170">
        <f>Y43</f>
        <v>0</v>
      </c>
      <c r="W45" s="170">
        <f>X43</f>
        <v>0</v>
      </c>
      <c r="X45" s="529"/>
      <c r="Y45" s="530"/>
      <c r="Z45" s="170">
        <f>N38</f>
        <v>0</v>
      </c>
      <c r="AA45" s="170">
        <f>T38</f>
        <v>0</v>
      </c>
      <c r="AB45" s="170">
        <f>N30</f>
        <v>0</v>
      </c>
      <c r="AC45" s="170">
        <f>T30</f>
        <v>0</v>
      </c>
      <c r="AD45" s="527">
        <f>COUNTIF(V46:AC46,"○")*3+COUNTIF(V46:AC46,"△")</f>
        <v>3</v>
      </c>
      <c r="AE45" s="527">
        <f>V45-W45+Z45-AA45+AB45-AC45</f>
        <v>0</v>
      </c>
      <c r="AF45" s="527">
        <f>V45+Z45+AB45</f>
        <v>0</v>
      </c>
      <c r="AG45" s="525"/>
    </row>
    <row r="46" spans="1:33" ht="20.100000000000001" customHeight="1" x14ac:dyDescent="0.2">
      <c r="A46" s="397"/>
      <c r="B46" s="544"/>
      <c r="C46" s="544"/>
      <c r="D46" s="398"/>
      <c r="E46" s="535" t="str">
        <f>IF(E45&gt;F45,"○",IF(E45&lt;F45,"×",IF(E45=F45,"△")))</f>
        <v>△</v>
      </c>
      <c r="F46" s="536"/>
      <c r="G46" s="531"/>
      <c r="H46" s="532"/>
      <c r="I46" s="535" t="str">
        <f>IF(I45&gt;J45,"○",IF(I45&lt;J45,"×",IF(I45=J45,"△")))</f>
        <v>△</v>
      </c>
      <c r="J46" s="536"/>
      <c r="K46" s="535" t="str">
        <f>IF(K45&gt;L45,"○",IF(K45&lt;L45,"×",IF(K45=L45,"△")))</f>
        <v>△</v>
      </c>
      <c r="L46" s="536"/>
      <c r="M46" s="528"/>
      <c r="N46" s="528"/>
      <c r="O46" s="528"/>
      <c r="P46" s="526"/>
      <c r="Q46" s="31"/>
      <c r="R46" s="397"/>
      <c r="S46" s="544"/>
      <c r="T46" s="544"/>
      <c r="U46" s="398"/>
      <c r="V46" s="535" t="str">
        <f>IF(V45&gt;W45,"○",IF(V45&lt;W45,"×",IF(V45=W45,"△")))</f>
        <v>△</v>
      </c>
      <c r="W46" s="536"/>
      <c r="X46" s="531"/>
      <c r="Y46" s="532"/>
      <c r="Z46" s="535" t="str">
        <f>IF(Z45&gt;AA45,"○",IF(Z45&lt;AA45,"×",IF(Z45=AA45,"△")))</f>
        <v>△</v>
      </c>
      <c r="AA46" s="536"/>
      <c r="AB46" s="535" t="str">
        <f>IF(AB45&gt;AC45,"○",IF(AB45&lt;AC45,"×",IF(AB45=AC45,"△")))</f>
        <v>△</v>
      </c>
      <c r="AC46" s="536"/>
      <c r="AD46" s="528"/>
      <c r="AE46" s="528"/>
      <c r="AF46" s="528"/>
      <c r="AG46" s="525"/>
    </row>
    <row r="47" spans="1:33" ht="20.100000000000001" customHeight="1" x14ac:dyDescent="0.2">
      <c r="A47" s="395">
        <f>K7</f>
        <v>0</v>
      </c>
      <c r="B47" s="543"/>
      <c r="C47" s="543"/>
      <c r="D47" s="396"/>
      <c r="E47" s="170">
        <f>J43</f>
        <v>0</v>
      </c>
      <c r="F47" s="170">
        <f>I43</f>
        <v>0</v>
      </c>
      <c r="G47" s="170">
        <f>J45</f>
        <v>0</v>
      </c>
      <c r="H47" s="170">
        <f>I45</f>
        <v>0</v>
      </c>
      <c r="I47" s="529"/>
      <c r="J47" s="530"/>
      <c r="K47" s="170">
        <f>N18</f>
        <v>0</v>
      </c>
      <c r="L47" s="170">
        <f>T18</f>
        <v>0</v>
      </c>
      <c r="M47" s="527">
        <f>COUNTIF(E48:L48,"○")*3+COUNTIF(E48:L48,"△")</f>
        <v>3</v>
      </c>
      <c r="N47" s="527">
        <f>E47-F47+G47-H47+K47-L47</f>
        <v>0</v>
      </c>
      <c r="O47" s="527">
        <f>E47+G47+K47</f>
        <v>0</v>
      </c>
      <c r="P47" s="526"/>
      <c r="Q47" s="31"/>
      <c r="R47" s="395">
        <f>Z7</f>
        <v>0</v>
      </c>
      <c r="S47" s="543"/>
      <c r="T47" s="543"/>
      <c r="U47" s="396"/>
      <c r="V47" s="170">
        <f>AA43</f>
        <v>0</v>
      </c>
      <c r="W47" s="170">
        <f>Z43</f>
        <v>0</v>
      </c>
      <c r="X47" s="170">
        <f>AA45</f>
        <v>0</v>
      </c>
      <c r="Y47" s="170">
        <f>Z45</f>
        <v>0</v>
      </c>
      <c r="Z47" s="529"/>
      <c r="AA47" s="530"/>
      <c r="AB47" s="170">
        <f>N22</f>
        <v>0</v>
      </c>
      <c r="AC47" s="170">
        <f>T22</f>
        <v>0</v>
      </c>
      <c r="AD47" s="527">
        <f>COUNTIF(V48:AC48,"○")*3+COUNTIF(V48:AC48,"△")</f>
        <v>3</v>
      </c>
      <c r="AE47" s="527">
        <f>V47-W47+X47-Y47+AB47-AC47</f>
        <v>0</v>
      </c>
      <c r="AF47" s="527">
        <f>V47+X47+AB47</f>
        <v>0</v>
      </c>
      <c r="AG47" s="525"/>
    </row>
    <row r="48" spans="1:33" ht="20.100000000000001" customHeight="1" x14ac:dyDescent="0.2">
      <c r="A48" s="397"/>
      <c r="B48" s="544"/>
      <c r="C48" s="544"/>
      <c r="D48" s="398"/>
      <c r="E48" s="535" t="str">
        <f>IF(E47&gt;F47,"○",IF(E47&lt;F47,"×",IF(E47=F47,"△")))</f>
        <v>△</v>
      </c>
      <c r="F48" s="536"/>
      <c r="G48" s="535" t="str">
        <f>IF(G47&gt;H47,"○",IF(G47&lt;H47,"×",IF(G47=H47,"△")))</f>
        <v>△</v>
      </c>
      <c r="H48" s="536"/>
      <c r="I48" s="531"/>
      <c r="J48" s="532"/>
      <c r="K48" s="535" t="str">
        <f>IF(K47&gt;L47,"○",IF(K47&lt;L47,"×",IF(K47=L47,"△")))</f>
        <v>△</v>
      </c>
      <c r="L48" s="536"/>
      <c r="M48" s="528"/>
      <c r="N48" s="528"/>
      <c r="O48" s="528"/>
      <c r="P48" s="526"/>
      <c r="Q48" s="31"/>
      <c r="R48" s="397"/>
      <c r="S48" s="544"/>
      <c r="T48" s="544"/>
      <c r="U48" s="398"/>
      <c r="V48" s="535" t="str">
        <f>IF(V47&gt;W47,"○",IF(V47&lt;W47,"×",IF(V47=W47,"△")))</f>
        <v>△</v>
      </c>
      <c r="W48" s="536"/>
      <c r="X48" s="535" t="str">
        <f>IF(X47&gt;Y47,"○",IF(X47&lt;Y47,"×",IF(X47=Y47,"△")))</f>
        <v>△</v>
      </c>
      <c r="Y48" s="536"/>
      <c r="Z48" s="531"/>
      <c r="AA48" s="532"/>
      <c r="AB48" s="535" t="str">
        <f>IF(AB47&gt;AC47,"○",IF(AB47&lt;AC47,"×",IF(AB47=AC47,"△")))</f>
        <v>△</v>
      </c>
      <c r="AC48" s="536"/>
      <c r="AD48" s="528"/>
      <c r="AE48" s="528"/>
      <c r="AF48" s="528"/>
      <c r="AG48" s="525"/>
    </row>
    <row r="49" spans="1:33" ht="20.100000000000001" customHeight="1" x14ac:dyDescent="0.2">
      <c r="A49" s="395">
        <f>O7</f>
        <v>0</v>
      </c>
      <c r="B49" s="543"/>
      <c r="C49" s="543"/>
      <c r="D49" s="396"/>
      <c r="E49" s="170">
        <f>L43</f>
        <v>0</v>
      </c>
      <c r="F49" s="170">
        <f>K43</f>
        <v>0</v>
      </c>
      <c r="G49" s="170">
        <f>L45</f>
        <v>0</v>
      </c>
      <c r="H49" s="170">
        <f>K45</f>
        <v>0</v>
      </c>
      <c r="I49" s="170">
        <f>L47</f>
        <v>0</v>
      </c>
      <c r="J49" s="170">
        <f>K47</f>
        <v>0</v>
      </c>
      <c r="K49" s="529"/>
      <c r="L49" s="530"/>
      <c r="M49" s="527">
        <f>COUNTIF(E50:L50,"○")*3+COUNTIF(E50:L50,"△")</f>
        <v>3</v>
      </c>
      <c r="N49" s="527">
        <f>E49-F49+G49-H49+I49-J49</f>
        <v>0</v>
      </c>
      <c r="O49" s="527">
        <f>E49+G49+I49</f>
        <v>0</v>
      </c>
      <c r="P49" s="526"/>
      <c r="Q49" s="31"/>
      <c r="R49" s="395">
        <f>AD7</f>
        <v>0</v>
      </c>
      <c r="S49" s="543"/>
      <c r="T49" s="543"/>
      <c r="U49" s="396"/>
      <c r="V49" s="170">
        <f>AC43</f>
        <v>0</v>
      </c>
      <c r="W49" s="170">
        <f>AB43</f>
        <v>0</v>
      </c>
      <c r="X49" s="170">
        <f>AC45</f>
        <v>0</v>
      </c>
      <c r="Y49" s="170">
        <f>AB45</f>
        <v>0</v>
      </c>
      <c r="Z49" s="170">
        <f>AC47</f>
        <v>0</v>
      </c>
      <c r="AA49" s="170">
        <f>AB47</f>
        <v>0</v>
      </c>
      <c r="AB49" s="529"/>
      <c r="AC49" s="530"/>
      <c r="AD49" s="527">
        <f>COUNTIF(V50:AC50,"○")*3+COUNTIF(V50:AC50,"△")</f>
        <v>3</v>
      </c>
      <c r="AE49" s="527">
        <f>V49-W49+X49-Y49+Z49-AA49</f>
        <v>0</v>
      </c>
      <c r="AF49" s="527">
        <f>V49+X49+Z49</f>
        <v>0</v>
      </c>
      <c r="AG49" s="525"/>
    </row>
    <row r="50" spans="1:33" ht="20.100000000000001" customHeight="1" x14ac:dyDescent="0.2">
      <c r="A50" s="397"/>
      <c r="B50" s="544"/>
      <c r="C50" s="544"/>
      <c r="D50" s="398"/>
      <c r="E50" s="535" t="str">
        <f>IF(E49&gt;F49,"○",IF(E49&lt;F49,"×",IF(E49=F49,"△")))</f>
        <v>△</v>
      </c>
      <c r="F50" s="536"/>
      <c r="G50" s="535" t="str">
        <f>IF(G49&gt;H49,"○",IF(G49&lt;H49,"×",IF(G49=H49,"△")))</f>
        <v>△</v>
      </c>
      <c r="H50" s="536"/>
      <c r="I50" s="535" t="str">
        <f>IF(I49&gt;J49,"○",IF(I49&lt;J49,"×",IF(I49=J49,"△")))</f>
        <v>△</v>
      </c>
      <c r="J50" s="536"/>
      <c r="K50" s="531"/>
      <c r="L50" s="532"/>
      <c r="M50" s="528"/>
      <c r="N50" s="528"/>
      <c r="O50" s="528"/>
      <c r="P50" s="526"/>
      <c r="Q50" s="31"/>
      <c r="R50" s="397"/>
      <c r="S50" s="544"/>
      <c r="T50" s="544"/>
      <c r="U50" s="398"/>
      <c r="V50" s="535" t="str">
        <f>IF(V49&gt;W49,"○",IF(V49&lt;W49,"×",IF(V49=W49,"△")))</f>
        <v>△</v>
      </c>
      <c r="W50" s="536"/>
      <c r="X50" s="535" t="str">
        <f>IF(X49&gt;Y49,"○",IF(X49&lt;Y49,"×",IF(X49=Y49,"△")))</f>
        <v>△</v>
      </c>
      <c r="Y50" s="536"/>
      <c r="Z50" s="535" t="str">
        <f>IF(Z49&gt;AA49,"○",IF(Z49&lt;AA49,"×",IF(Z49=AA49,"△")))</f>
        <v>△</v>
      </c>
      <c r="AA50" s="536"/>
      <c r="AB50" s="531"/>
      <c r="AC50" s="532"/>
      <c r="AD50" s="528"/>
      <c r="AE50" s="528"/>
      <c r="AF50" s="528"/>
      <c r="AG50" s="525"/>
    </row>
    <row r="51" spans="1:33" ht="20.100000000000001" customHeight="1" x14ac:dyDescent="0.2"/>
    <row r="52" spans="1:33" ht="21" customHeight="1" x14ac:dyDescent="0.2">
      <c r="A52" s="61" t="str">
        <f>A1</f>
        <v>■第1日　2月5日  一次リーグ</v>
      </c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87"/>
      <c r="O52" s="87"/>
      <c r="P52" s="87"/>
      <c r="Q52" s="87"/>
      <c r="R52" s="87"/>
      <c r="T52" s="353" t="s">
        <v>97</v>
      </c>
      <c r="U52" s="353"/>
      <c r="V52" s="353"/>
      <c r="W52" s="353"/>
      <c r="X52" s="354" t="s">
        <v>585</v>
      </c>
      <c r="Y52" s="354"/>
      <c r="Z52" s="354"/>
      <c r="AA52" s="354"/>
      <c r="AB52" s="354"/>
      <c r="AC52" s="354"/>
      <c r="AD52" s="354"/>
      <c r="AE52" s="354"/>
      <c r="AF52" s="354"/>
      <c r="AG52" s="354"/>
    </row>
    <row r="53" spans="1:33" ht="15.75" customHeight="1" x14ac:dyDescent="0.2">
      <c r="A53" s="61"/>
      <c r="B53" s="61"/>
      <c r="C53" s="61"/>
      <c r="O53" s="94"/>
      <c r="P53" s="94"/>
      <c r="Q53" s="94"/>
      <c r="R53" s="162"/>
      <c r="S53" s="162"/>
      <c r="T53" s="162"/>
      <c r="U53" s="162"/>
      <c r="V53" s="162"/>
      <c r="W53" s="162"/>
    </row>
    <row r="54" spans="1:33" ht="20.100000000000001" customHeight="1" x14ac:dyDescent="0.2">
      <c r="A54" s="61"/>
      <c r="B54" s="171"/>
      <c r="C54" s="61"/>
      <c r="D54" s="61"/>
      <c r="E54" s="61"/>
      <c r="F54" s="61"/>
      <c r="I54" s="353" t="s">
        <v>17</v>
      </c>
      <c r="J54" s="353"/>
      <c r="L54" s="94"/>
      <c r="Q54" s="94"/>
      <c r="R54" s="94"/>
      <c r="S54" s="61"/>
      <c r="T54" s="61"/>
      <c r="U54" s="162"/>
      <c r="V54" s="353" t="s">
        <v>18</v>
      </c>
      <c r="W54" s="353"/>
      <c r="X54" s="61"/>
      <c r="Y54" s="61"/>
      <c r="Z54" s="26"/>
      <c r="AA54" s="26"/>
    </row>
    <row r="55" spans="1:33" ht="20.100000000000001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56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55"/>
      <c r="W55" s="1"/>
      <c r="X55" s="1"/>
      <c r="Y55" s="1"/>
      <c r="Z55" s="1"/>
    </row>
    <row r="56" spans="1:33" ht="19.5" customHeight="1" x14ac:dyDescent="0.2">
      <c r="A56" s="1"/>
      <c r="B56" s="1"/>
      <c r="C56" s="1"/>
      <c r="D56" s="164"/>
      <c r="E56" s="160"/>
      <c r="F56" s="160"/>
      <c r="G56" s="165"/>
      <c r="H56" s="164"/>
      <c r="I56" s="165"/>
      <c r="J56" s="165"/>
      <c r="K56" s="166"/>
      <c r="L56" s="165"/>
      <c r="M56" s="165"/>
      <c r="N56" s="165"/>
      <c r="O56" s="166"/>
      <c r="P56" s="1"/>
      <c r="Q56" s="1"/>
      <c r="R56" s="1"/>
      <c r="S56" s="159"/>
      <c r="T56" s="160"/>
      <c r="U56" s="165"/>
      <c r="V56" s="165"/>
      <c r="W56" s="164"/>
      <c r="X56" s="165"/>
      <c r="Y56" s="165"/>
      <c r="Z56" s="166"/>
    </row>
    <row r="57" spans="1:33" ht="20.100000000000001" customHeight="1" x14ac:dyDescent="0.2">
      <c r="A57" s="1"/>
      <c r="C57" s="341">
        <v>1</v>
      </c>
      <c r="D57" s="341"/>
      <c r="G57" s="341">
        <v>2</v>
      </c>
      <c r="H57" s="341"/>
      <c r="J57" s="1"/>
      <c r="K57" s="341">
        <v>3</v>
      </c>
      <c r="L57" s="341"/>
      <c r="M57" s="1"/>
      <c r="N57" s="1"/>
      <c r="O57" s="341">
        <v>4</v>
      </c>
      <c r="P57" s="341"/>
      <c r="R57" s="341">
        <v>5</v>
      </c>
      <c r="S57" s="341"/>
      <c r="U57" s="1"/>
      <c r="V57" s="341">
        <v>6</v>
      </c>
      <c r="W57" s="341"/>
      <c r="X57" s="1"/>
      <c r="Y57" s="1"/>
      <c r="Z57" s="341">
        <v>7</v>
      </c>
      <c r="AA57" s="341"/>
    </row>
    <row r="58" spans="1:33" ht="20.100000000000001" customHeight="1" x14ac:dyDescent="0.2">
      <c r="A58" s="1"/>
      <c r="C58" s="349"/>
      <c r="D58" s="349"/>
      <c r="G58" s="349"/>
      <c r="H58" s="349"/>
      <c r="J58" s="172"/>
      <c r="K58" s="349"/>
      <c r="L58" s="349"/>
      <c r="M58" s="172"/>
      <c r="N58" s="172"/>
      <c r="O58" s="349"/>
      <c r="P58" s="349"/>
      <c r="R58" s="349"/>
      <c r="S58" s="349"/>
      <c r="U58" s="172"/>
      <c r="V58" s="349"/>
      <c r="W58" s="349"/>
      <c r="X58" s="172"/>
      <c r="Y58" s="172"/>
      <c r="Z58" s="349"/>
      <c r="AA58" s="349"/>
    </row>
    <row r="59" spans="1:33" ht="20.100000000000001" customHeight="1" x14ac:dyDescent="0.2">
      <c r="A59" s="1"/>
      <c r="B59" s="172"/>
      <c r="C59" s="349"/>
      <c r="D59" s="349"/>
      <c r="G59" s="349"/>
      <c r="H59" s="349"/>
      <c r="J59" s="172"/>
      <c r="K59" s="349"/>
      <c r="L59" s="349"/>
      <c r="M59" s="172"/>
      <c r="N59" s="172"/>
      <c r="O59" s="349"/>
      <c r="P59" s="349"/>
      <c r="R59" s="349"/>
      <c r="S59" s="349"/>
      <c r="U59" s="172"/>
      <c r="V59" s="349"/>
      <c r="W59" s="349"/>
      <c r="X59" s="172"/>
      <c r="Y59" s="172"/>
      <c r="Z59" s="349"/>
      <c r="AA59" s="349"/>
    </row>
    <row r="60" spans="1:33" ht="20.100000000000001" customHeight="1" x14ac:dyDescent="0.2">
      <c r="A60" s="1"/>
      <c r="B60" s="172"/>
      <c r="C60" s="349"/>
      <c r="D60" s="349"/>
      <c r="G60" s="349"/>
      <c r="H60" s="349"/>
      <c r="J60" s="172"/>
      <c r="K60" s="349"/>
      <c r="L60" s="349"/>
      <c r="M60" s="172"/>
      <c r="N60" s="172"/>
      <c r="O60" s="349"/>
      <c r="P60" s="349"/>
      <c r="R60" s="349"/>
      <c r="S60" s="349"/>
      <c r="U60" s="172"/>
      <c r="V60" s="349"/>
      <c r="W60" s="349"/>
      <c r="X60" s="172"/>
      <c r="Y60" s="172"/>
      <c r="Z60" s="349"/>
      <c r="AA60" s="349"/>
    </row>
    <row r="61" spans="1:33" ht="20.100000000000001" customHeight="1" x14ac:dyDescent="0.2">
      <c r="A61" s="1"/>
      <c r="B61" s="172"/>
      <c r="C61" s="349"/>
      <c r="D61" s="349"/>
      <c r="G61" s="349"/>
      <c r="H61" s="349"/>
      <c r="J61" s="172"/>
      <c r="K61" s="349"/>
      <c r="L61" s="349"/>
      <c r="M61" s="172"/>
      <c r="N61" s="172"/>
      <c r="O61" s="349"/>
      <c r="P61" s="349"/>
      <c r="R61" s="349"/>
      <c r="S61" s="349"/>
      <c r="U61" s="172"/>
      <c r="V61" s="349"/>
      <c r="W61" s="349"/>
      <c r="X61" s="172"/>
      <c r="Y61" s="172"/>
      <c r="Z61" s="349"/>
      <c r="AA61" s="349"/>
    </row>
    <row r="62" spans="1:33" ht="20.100000000000001" customHeight="1" x14ac:dyDescent="0.2">
      <c r="A62" s="1"/>
      <c r="B62" s="172"/>
      <c r="C62" s="349"/>
      <c r="D62" s="349"/>
      <c r="G62" s="349"/>
      <c r="H62" s="349"/>
      <c r="J62" s="172"/>
      <c r="K62" s="349"/>
      <c r="L62" s="349"/>
      <c r="M62" s="172"/>
      <c r="N62" s="172"/>
      <c r="O62" s="349"/>
      <c r="P62" s="349"/>
      <c r="R62" s="349"/>
      <c r="S62" s="349"/>
      <c r="U62" s="172"/>
      <c r="V62" s="349"/>
      <c r="W62" s="349"/>
      <c r="X62" s="172"/>
      <c r="Y62" s="172"/>
      <c r="Z62" s="349"/>
      <c r="AA62" s="349"/>
    </row>
    <row r="63" spans="1:33" ht="20.100000000000001" customHeight="1" x14ac:dyDescent="0.2">
      <c r="A63" s="1"/>
      <c r="B63" s="172"/>
      <c r="C63" s="349"/>
      <c r="D63" s="349"/>
      <c r="G63" s="349"/>
      <c r="H63" s="349"/>
      <c r="J63" s="172"/>
      <c r="K63" s="349"/>
      <c r="L63" s="349"/>
      <c r="M63" s="172"/>
      <c r="N63" s="172"/>
      <c r="O63" s="349"/>
      <c r="P63" s="349"/>
      <c r="R63" s="349"/>
      <c r="S63" s="349"/>
      <c r="U63" s="172"/>
      <c r="V63" s="349"/>
      <c r="W63" s="349"/>
      <c r="X63" s="172"/>
      <c r="Y63" s="172"/>
      <c r="Z63" s="349"/>
      <c r="AA63" s="349"/>
    </row>
    <row r="64" spans="1:33" ht="20.100000000000001" customHeight="1" x14ac:dyDescent="0.2">
      <c r="A64" s="1"/>
      <c r="B64" s="172"/>
      <c r="C64" s="349"/>
      <c r="D64" s="349"/>
      <c r="G64" s="349"/>
      <c r="H64" s="349"/>
      <c r="J64" s="172"/>
      <c r="K64" s="349"/>
      <c r="L64" s="349"/>
      <c r="M64" s="172"/>
      <c r="N64" s="172"/>
      <c r="O64" s="349"/>
      <c r="P64" s="349"/>
      <c r="R64" s="349"/>
      <c r="S64" s="349"/>
      <c r="U64" s="172"/>
      <c r="V64" s="349"/>
      <c r="W64" s="349"/>
      <c r="X64" s="172"/>
      <c r="Y64" s="172"/>
      <c r="Z64" s="349"/>
      <c r="AA64" s="349"/>
    </row>
    <row r="65" spans="1:33" ht="20.100000000000001" customHeight="1" x14ac:dyDescent="0.2">
      <c r="A65" s="1"/>
      <c r="B65" s="172"/>
      <c r="C65" s="349"/>
      <c r="D65" s="349"/>
      <c r="G65" s="349"/>
      <c r="H65" s="349"/>
      <c r="J65" s="172"/>
      <c r="K65" s="349"/>
      <c r="L65" s="349"/>
      <c r="M65" s="172"/>
      <c r="N65" s="172"/>
      <c r="O65" s="349"/>
      <c r="P65" s="349"/>
      <c r="R65" s="349"/>
      <c r="S65" s="349"/>
      <c r="U65" s="172"/>
      <c r="V65" s="349"/>
      <c r="W65" s="349"/>
      <c r="X65" s="172"/>
      <c r="Y65" s="172"/>
      <c r="Z65" s="349"/>
      <c r="AA65" s="349"/>
    </row>
    <row r="66" spans="1:33" ht="19.5" customHeight="1" x14ac:dyDescent="0.2">
      <c r="A66" s="29"/>
      <c r="B66" s="95" t="s">
        <v>234</v>
      </c>
      <c r="C66" s="29"/>
      <c r="D66" s="29"/>
      <c r="E66" s="29"/>
      <c r="F66" s="29"/>
      <c r="G66" s="29"/>
      <c r="H66" s="29"/>
      <c r="I66" s="29"/>
      <c r="J66" s="29"/>
      <c r="K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Z66" s="29"/>
      <c r="AB66" s="114" t="s">
        <v>95</v>
      </c>
      <c r="AC66" s="18" t="s">
        <v>14</v>
      </c>
      <c r="AD66" s="18" t="s">
        <v>15</v>
      </c>
      <c r="AE66" s="18" t="s">
        <v>15</v>
      </c>
      <c r="AF66" s="18" t="s">
        <v>13</v>
      </c>
      <c r="AG66" s="107" t="s">
        <v>96</v>
      </c>
    </row>
    <row r="67" spans="1:33" ht="13.5" customHeight="1" x14ac:dyDescent="0.2">
      <c r="A67" s="1"/>
      <c r="B67" s="341" t="s">
        <v>16</v>
      </c>
      <c r="C67" s="341" t="s">
        <v>4</v>
      </c>
      <c r="D67" s="342">
        <v>0.39583333333333331</v>
      </c>
      <c r="E67" s="342"/>
      <c r="F67" s="342"/>
      <c r="G67" s="346">
        <f>C58</f>
        <v>0</v>
      </c>
      <c r="H67" s="346"/>
      <c r="I67" s="346"/>
      <c r="J67" s="346"/>
      <c r="K67" s="346"/>
      <c r="L67" s="346"/>
      <c r="M67" s="346"/>
      <c r="N67" s="542">
        <f>P67+P68</f>
        <v>0</v>
      </c>
      <c r="O67" s="345" t="s">
        <v>9</v>
      </c>
      <c r="P67" s="184">
        <v>0</v>
      </c>
      <c r="Q67" s="31" t="s">
        <v>239</v>
      </c>
      <c r="R67" s="185">
        <v>0</v>
      </c>
      <c r="S67" s="345" t="s">
        <v>10</v>
      </c>
      <c r="T67" s="542">
        <f>R67+R68</f>
        <v>0</v>
      </c>
      <c r="U67" s="346">
        <f>G58</f>
        <v>0</v>
      </c>
      <c r="V67" s="346"/>
      <c r="W67" s="346"/>
      <c r="X67" s="346"/>
      <c r="Y67" s="346"/>
      <c r="Z67" s="346"/>
      <c r="AA67" s="346"/>
      <c r="AB67" s="355" t="s">
        <v>240</v>
      </c>
      <c r="AC67" s="337" t="s">
        <v>91</v>
      </c>
      <c r="AD67" s="337" t="s">
        <v>89</v>
      </c>
      <c r="AE67" s="337" t="s">
        <v>236</v>
      </c>
      <c r="AF67" s="339">
        <v>4</v>
      </c>
      <c r="AG67" s="340" t="s">
        <v>96</v>
      </c>
    </row>
    <row r="68" spans="1:33" ht="13.5" customHeight="1" x14ac:dyDescent="0.2">
      <c r="A68" s="1"/>
      <c r="B68" s="341"/>
      <c r="C68" s="341"/>
      <c r="D68" s="342"/>
      <c r="E68" s="342"/>
      <c r="F68" s="342"/>
      <c r="G68" s="346"/>
      <c r="H68" s="346"/>
      <c r="I68" s="346"/>
      <c r="J68" s="346"/>
      <c r="K68" s="346"/>
      <c r="L68" s="346"/>
      <c r="M68" s="346"/>
      <c r="N68" s="542"/>
      <c r="O68" s="345"/>
      <c r="P68" s="184">
        <v>0</v>
      </c>
      <c r="Q68" s="31" t="s">
        <v>239</v>
      </c>
      <c r="R68" s="185">
        <v>0</v>
      </c>
      <c r="S68" s="345"/>
      <c r="T68" s="542"/>
      <c r="U68" s="346"/>
      <c r="V68" s="346"/>
      <c r="W68" s="346"/>
      <c r="X68" s="346"/>
      <c r="Y68" s="346"/>
      <c r="Z68" s="346"/>
      <c r="AA68" s="346"/>
      <c r="AB68" s="355"/>
      <c r="AC68" s="337"/>
      <c r="AD68" s="337"/>
      <c r="AE68" s="337"/>
      <c r="AF68" s="339"/>
      <c r="AG68" s="340"/>
    </row>
    <row r="69" spans="1:33" ht="13.5" customHeight="1" x14ac:dyDescent="0.2">
      <c r="A69" s="1"/>
      <c r="B69" s="341" t="s">
        <v>17</v>
      </c>
      <c r="C69" s="341" t="s">
        <v>4</v>
      </c>
      <c r="D69" s="342">
        <v>0.39583333333333331</v>
      </c>
      <c r="E69" s="342"/>
      <c r="F69" s="342"/>
      <c r="G69" s="346">
        <f>K58</f>
        <v>0</v>
      </c>
      <c r="H69" s="346"/>
      <c r="I69" s="346"/>
      <c r="J69" s="346"/>
      <c r="K69" s="346"/>
      <c r="L69" s="346"/>
      <c r="M69" s="346"/>
      <c r="N69" s="542">
        <f>P69+P70</f>
        <v>0</v>
      </c>
      <c r="O69" s="345" t="s">
        <v>9</v>
      </c>
      <c r="P69" s="184">
        <v>0</v>
      </c>
      <c r="Q69" s="31" t="s">
        <v>239</v>
      </c>
      <c r="R69" s="185">
        <v>0</v>
      </c>
      <c r="S69" s="345" t="s">
        <v>10</v>
      </c>
      <c r="T69" s="542">
        <f>R69+R70</f>
        <v>0</v>
      </c>
      <c r="U69" s="346">
        <f>O58</f>
        <v>0</v>
      </c>
      <c r="V69" s="346"/>
      <c r="W69" s="346"/>
      <c r="X69" s="346"/>
      <c r="Y69" s="346"/>
      <c r="Z69" s="346"/>
      <c r="AA69" s="346"/>
      <c r="AB69" s="355" t="s">
        <v>240</v>
      </c>
      <c r="AC69" s="337" t="s">
        <v>89</v>
      </c>
      <c r="AD69" s="337" t="s">
        <v>236</v>
      </c>
      <c r="AE69" s="337" t="s">
        <v>91</v>
      </c>
      <c r="AF69" s="339">
        <v>1</v>
      </c>
      <c r="AG69" s="340" t="s">
        <v>96</v>
      </c>
    </row>
    <row r="70" spans="1:33" ht="13.5" customHeight="1" x14ac:dyDescent="0.2">
      <c r="A70" s="1"/>
      <c r="B70" s="341"/>
      <c r="C70" s="341"/>
      <c r="D70" s="342"/>
      <c r="E70" s="342"/>
      <c r="F70" s="342"/>
      <c r="G70" s="346"/>
      <c r="H70" s="346"/>
      <c r="I70" s="346"/>
      <c r="J70" s="346"/>
      <c r="K70" s="346"/>
      <c r="L70" s="346"/>
      <c r="M70" s="346"/>
      <c r="N70" s="542"/>
      <c r="O70" s="345"/>
      <c r="P70" s="184">
        <v>0</v>
      </c>
      <c r="Q70" s="31" t="s">
        <v>239</v>
      </c>
      <c r="R70" s="185">
        <v>0</v>
      </c>
      <c r="S70" s="345"/>
      <c r="T70" s="542"/>
      <c r="U70" s="346"/>
      <c r="V70" s="346"/>
      <c r="W70" s="346"/>
      <c r="X70" s="346"/>
      <c r="Y70" s="346"/>
      <c r="Z70" s="346"/>
      <c r="AA70" s="346"/>
      <c r="AB70" s="355"/>
      <c r="AC70" s="337"/>
      <c r="AD70" s="337"/>
      <c r="AE70" s="337"/>
      <c r="AF70" s="339"/>
      <c r="AG70" s="340"/>
    </row>
    <row r="71" spans="1:33" ht="13.5" customHeight="1" x14ac:dyDescent="0.2">
      <c r="A71" s="1"/>
      <c r="B71" s="341" t="s">
        <v>16</v>
      </c>
      <c r="C71" s="341" t="s">
        <v>5</v>
      </c>
      <c r="D71" s="342">
        <v>0.4236111111111111</v>
      </c>
      <c r="E71" s="342"/>
      <c r="F71" s="342"/>
      <c r="G71" s="346">
        <f>R58</f>
        <v>0</v>
      </c>
      <c r="H71" s="346"/>
      <c r="I71" s="346"/>
      <c r="J71" s="346"/>
      <c r="K71" s="346"/>
      <c r="L71" s="346"/>
      <c r="M71" s="346"/>
      <c r="N71" s="542">
        <f>P71+P72</f>
        <v>0</v>
      </c>
      <c r="O71" s="345" t="s">
        <v>9</v>
      </c>
      <c r="P71" s="184">
        <v>0</v>
      </c>
      <c r="Q71" s="31" t="s">
        <v>239</v>
      </c>
      <c r="R71" s="185">
        <v>0</v>
      </c>
      <c r="S71" s="345" t="s">
        <v>10</v>
      </c>
      <c r="T71" s="542">
        <f>R71+R72</f>
        <v>0</v>
      </c>
      <c r="U71" s="346">
        <f>V58</f>
        <v>0</v>
      </c>
      <c r="V71" s="346"/>
      <c r="W71" s="346"/>
      <c r="X71" s="346"/>
      <c r="Y71" s="346"/>
      <c r="Z71" s="346"/>
      <c r="AA71" s="346"/>
      <c r="AB71" s="355" t="s">
        <v>240</v>
      </c>
      <c r="AC71" s="337" t="s">
        <v>93</v>
      </c>
      <c r="AD71" s="337" t="s">
        <v>94</v>
      </c>
      <c r="AE71" s="337" t="s">
        <v>92</v>
      </c>
      <c r="AF71" s="337">
        <v>4</v>
      </c>
      <c r="AG71" s="340" t="s">
        <v>96</v>
      </c>
    </row>
    <row r="72" spans="1:33" ht="13.5" customHeight="1" x14ac:dyDescent="0.2">
      <c r="A72" s="1"/>
      <c r="B72" s="341"/>
      <c r="C72" s="341"/>
      <c r="D72" s="342"/>
      <c r="E72" s="342"/>
      <c r="F72" s="342"/>
      <c r="G72" s="346"/>
      <c r="H72" s="346"/>
      <c r="I72" s="346"/>
      <c r="J72" s="346"/>
      <c r="K72" s="346"/>
      <c r="L72" s="346"/>
      <c r="M72" s="346"/>
      <c r="N72" s="542"/>
      <c r="O72" s="345"/>
      <c r="P72" s="184">
        <v>0</v>
      </c>
      <c r="Q72" s="31" t="s">
        <v>239</v>
      </c>
      <c r="R72" s="185">
        <v>0</v>
      </c>
      <c r="S72" s="345"/>
      <c r="T72" s="542"/>
      <c r="U72" s="346"/>
      <c r="V72" s="346"/>
      <c r="W72" s="346"/>
      <c r="X72" s="346"/>
      <c r="Y72" s="346"/>
      <c r="Z72" s="346"/>
      <c r="AA72" s="346"/>
      <c r="AB72" s="355"/>
      <c r="AC72" s="337"/>
      <c r="AD72" s="337"/>
      <c r="AE72" s="337"/>
      <c r="AF72" s="337"/>
      <c r="AG72" s="340"/>
    </row>
    <row r="73" spans="1:33" ht="13.5" customHeight="1" x14ac:dyDescent="0.2">
      <c r="A73" s="1"/>
      <c r="B73" s="341" t="s">
        <v>16</v>
      </c>
      <c r="C73" s="341" t="s">
        <v>6</v>
      </c>
      <c r="D73" s="342">
        <v>0.4513888888888889</v>
      </c>
      <c r="E73" s="342"/>
      <c r="F73" s="342"/>
      <c r="G73" s="346">
        <f>C58</f>
        <v>0</v>
      </c>
      <c r="H73" s="346"/>
      <c r="I73" s="346"/>
      <c r="J73" s="346"/>
      <c r="K73" s="346"/>
      <c r="L73" s="346"/>
      <c r="M73" s="346"/>
      <c r="N73" s="542">
        <f>P73+P74</f>
        <v>0</v>
      </c>
      <c r="O73" s="345" t="s">
        <v>9</v>
      </c>
      <c r="P73" s="184">
        <v>0</v>
      </c>
      <c r="Q73" s="31" t="s">
        <v>239</v>
      </c>
      <c r="R73" s="185">
        <v>0</v>
      </c>
      <c r="S73" s="345" t="s">
        <v>10</v>
      </c>
      <c r="T73" s="542">
        <f>R73+R74</f>
        <v>0</v>
      </c>
      <c r="U73" s="346">
        <f>K58</f>
        <v>0</v>
      </c>
      <c r="V73" s="346"/>
      <c r="W73" s="346"/>
      <c r="X73" s="346"/>
      <c r="Y73" s="346"/>
      <c r="Z73" s="346"/>
      <c r="AA73" s="346"/>
      <c r="AB73" s="347" t="s">
        <v>95</v>
      </c>
      <c r="AC73" s="337" t="s">
        <v>236</v>
      </c>
      <c r="AD73" s="337" t="s">
        <v>91</v>
      </c>
      <c r="AE73" s="337" t="s">
        <v>89</v>
      </c>
      <c r="AF73" s="339">
        <v>2</v>
      </c>
      <c r="AG73" s="340" t="s">
        <v>96</v>
      </c>
    </row>
    <row r="74" spans="1:33" ht="13.5" customHeight="1" x14ac:dyDescent="0.2">
      <c r="A74" s="1"/>
      <c r="B74" s="341"/>
      <c r="C74" s="341"/>
      <c r="D74" s="342"/>
      <c r="E74" s="342"/>
      <c r="F74" s="342"/>
      <c r="G74" s="346"/>
      <c r="H74" s="346"/>
      <c r="I74" s="346"/>
      <c r="J74" s="346"/>
      <c r="K74" s="346"/>
      <c r="L74" s="346"/>
      <c r="M74" s="346"/>
      <c r="N74" s="542"/>
      <c r="O74" s="345"/>
      <c r="P74" s="184">
        <v>0</v>
      </c>
      <c r="Q74" s="31" t="s">
        <v>239</v>
      </c>
      <c r="R74" s="185">
        <v>0</v>
      </c>
      <c r="S74" s="345"/>
      <c r="T74" s="542"/>
      <c r="U74" s="346"/>
      <c r="V74" s="346"/>
      <c r="W74" s="346"/>
      <c r="X74" s="346"/>
      <c r="Y74" s="346"/>
      <c r="Z74" s="346"/>
      <c r="AA74" s="346"/>
      <c r="AB74" s="347"/>
      <c r="AC74" s="337"/>
      <c r="AD74" s="337"/>
      <c r="AE74" s="337"/>
      <c r="AF74" s="339"/>
      <c r="AG74" s="340"/>
    </row>
    <row r="75" spans="1:33" ht="13.5" customHeight="1" x14ac:dyDescent="0.2">
      <c r="A75" s="1"/>
      <c r="B75" s="341" t="s">
        <v>17</v>
      </c>
      <c r="C75" s="341" t="s">
        <v>5</v>
      </c>
      <c r="D75" s="342">
        <v>0.4513888888888889</v>
      </c>
      <c r="E75" s="342"/>
      <c r="F75" s="342"/>
      <c r="G75" s="346">
        <f>G58</f>
        <v>0</v>
      </c>
      <c r="H75" s="346"/>
      <c r="I75" s="346"/>
      <c r="J75" s="346"/>
      <c r="K75" s="346"/>
      <c r="L75" s="346"/>
      <c r="M75" s="346"/>
      <c r="N75" s="542">
        <f>P75+P76</f>
        <v>0</v>
      </c>
      <c r="O75" s="345" t="s">
        <v>9</v>
      </c>
      <c r="P75" s="184">
        <v>0</v>
      </c>
      <c r="Q75" s="31" t="s">
        <v>239</v>
      </c>
      <c r="R75" s="185">
        <v>0</v>
      </c>
      <c r="S75" s="345" t="s">
        <v>10</v>
      </c>
      <c r="T75" s="542">
        <f>R75+R76</f>
        <v>0</v>
      </c>
      <c r="U75" s="346">
        <f>O58</f>
        <v>0</v>
      </c>
      <c r="V75" s="346"/>
      <c r="W75" s="346"/>
      <c r="X75" s="346"/>
      <c r="Y75" s="346"/>
      <c r="Z75" s="346"/>
      <c r="AA75" s="346"/>
      <c r="AB75" s="347" t="s">
        <v>95</v>
      </c>
      <c r="AC75" s="337" t="s">
        <v>91</v>
      </c>
      <c r="AD75" s="337" t="s">
        <v>89</v>
      </c>
      <c r="AE75" s="337" t="s">
        <v>236</v>
      </c>
      <c r="AF75" s="339">
        <v>3</v>
      </c>
      <c r="AG75" s="340" t="s">
        <v>96</v>
      </c>
    </row>
    <row r="76" spans="1:33" ht="13.5" customHeight="1" x14ac:dyDescent="0.2">
      <c r="A76" s="1"/>
      <c r="B76" s="341"/>
      <c r="C76" s="341"/>
      <c r="D76" s="342"/>
      <c r="E76" s="342"/>
      <c r="F76" s="342"/>
      <c r="G76" s="346"/>
      <c r="H76" s="346"/>
      <c r="I76" s="346"/>
      <c r="J76" s="346"/>
      <c r="K76" s="346"/>
      <c r="L76" s="346"/>
      <c r="M76" s="346"/>
      <c r="N76" s="542"/>
      <c r="O76" s="345"/>
      <c r="P76" s="184">
        <v>0</v>
      </c>
      <c r="Q76" s="31" t="s">
        <v>239</v>
      </c>
      <c r="R76" s="185">
        <v>0</v>
      </c>
      <c r="S76" s="345"/>
      <c r="T76" s="542"/>
      <c r="U76" s="346"/>
      <c r="V76" s="346"/>
      <c r="W76" s="346"/>
      <c r="X76" s="346"/>
      <c r="Y76" s="346"/>
      <c r="Z76" s="346"/>
      <c r="AA76" s="346"/>
      <c r="AB76" s="347"/>
      <c r="AC76" s="337"/>
      <c r="AD76" s="337"/>
      <c r="AE76" s="337"/>
      <c r="AF76" s="339"/>
      <c r="AG76" s="340"/>
    </row>
    <row r="77" spans="1:33" ht="13.5" customHeight="1" x14ac:dyDescent="0.2">
      <c r="B77" s="341" t="s">
        <v>16</v>
      </c>
      <c r="C77" s="341" t="s">
        <v>7</v>
      </c>
      <c r="D77" s="342">
        <v>0.47916666666666669</v>
      </c>
      <c r="E77" s="342"/>
      <c r="F77" s="342"/>
      <c r="G77" s="346">
        <f>R58</f>
        <v>0</v>
      </c>
      <c r="H77" s="346"/>
      <c r="I77" s="346"/>
      <c r="J77" s="346"/>
      <c r="K77" s="346"/>
      <c r="L77" s="346"/>
      <c r="M77" s="346"/>
      <c r="N77" s="542">
        <f>P77+P78</f>
        <v>0</v>
      </c>
      <c r="O77" s="345" t="s">
        <v>9</v>
      </c>
      <c r="P77" s="184">
        <v>0</v>
      </c>
      <c r="Q77" s="31" t="s">
        <v>239</v>
      </c>
      <c r="R77" s="185">
        <v>0</v>
      </c>
      <c r="S77" s="345" t="s">
        <v>10</v>
      </c>
      <c r="T77" s="542">
        <f>R77+R78</f>
        <v>0</v>
      </c>
      <c r="U77" s="346">
        <f>Z58</f>
        <v>0</v>
      </c>
      <c r="V77" s="346"/>
      <c r="W77" s="346"/>
      <c r="X77" s="346"/>
      <c r="Y77" s="346"/>
      <c r="Z77" s="346"/>
      <c r="AA77" s="346"/>
      <c r="AB77" s="347" t="s">
        <v>95</v>
      </c>
      <c r="AC77" s="337" t="s">
        <v>94</v>
      </c>
      <c r="AD77" s="337" t="s">
        <v>92</v>
      </c>
      <c r="AE77" s="337" t="s">
        <v>90</v>
      </c>
      <c r="AF77" s="337">
        <v>1</v>
      </c>
      <c r="AG77" s="340" t="s">
        <v>96</v>
      </c>
    </row>
    <row r="78" spans="1:33" ht="13.5" customHeight="1" x14ac:dyDescent="0.2">
      <c r="B78" s="341"/>
      <c r="C78" s="341"/>
      <c r="D78" s="342"/>
      <c r="E78" s="342"/>
      <c r="F78" s="342"/>
      <c r="G78" s="346"/>
      <c r="H78" s="346"/>
      <c r="I78" s="346"/>
      <c r="J78" s="346"/>
      <c r="K78" s="346"/>
      <c r="L78" s="346"/>
      <c r="M78" s="346"/>
      <c r="N78" s="542"/>
      <c r="O78" s="345"/>
      <c r="P78" s="184">
        <v>0</v>
      </c>
      <c r="Q78" s="31" t="s">
        <v>239</v>
      </c>
      <c r="R78" s="185">
        <v>0</v>
      </c>
      <c r="S78" s="345"/>
      <c r="T78" s="542"/>
      <c r="U78" s="346"/>
      <c r="V78" s="346"/>
      <c r="W78" s="346"/>
      <c r="X78" s="346"/>
      <c r="Y78" s="346"/>
      <c r="Z78" s="346"/>
      <c r="AA78" s="346"/>
      <c r="AB78" s="347"/>
      <c r="AC78" s="337"/>
      <c r="AD78" s="337"/>
      <c r="AE78" s="337"/>
      <c r="AF78" s="337"/>
      <c r="AG78" s="340"/>
    </row>
    <row r="79" spans="1:33" ht="13.5" customHeight="1" x14ac:dyDescent="0.2">
      <c r="A79" s="1"/>
      <c r="B79" s="341" t="s">
        <v>16</v>
      </c>
      <c r="C79" s="341" t="s">
        <v>8</v>
      </c>
      <c r="D79" s="342">
        <v>0.50694444444444442</v>
      </c>
      <c r="E79" s="342"/>
      <c r="F79" s="342"/>
      <c r="G79" s="346">
        <f>C58</f>
        <v>0</v>
      </c>
      <c r="H79" s="346"/>
      <c r="I79" s="346"/>
      <c r="J79" s="346"/>
      <c r="K79" s="346"/>
      <c r="L79" s="346"/>
      <c r="M79" s="346"/>
      <c r="N79" s="542">
        <f>P79+P80</f>
        <v>0</v>
      </c>
      <c r="O79" s="345" t="s">
        <v>9</v>
      </c>
      <c r="P79" s="184">
        <v>0</v>
      </c>
      <c r="Q79" s="31" t="s">
        <v>239</v>
      </c>
      <c r="R79" s="185">
        <v>0</v>
      </c>
      <c r="S79" s="345" t="s">
        <v>10</v>
      </c>
      <c r="T79" s="542">
        <f>R79+R80</f>
        <v>0</v>
      </c>
      <c r="U79" s="346">
        <f>O58</f>
        <v>0</v>
      </c>
      <c r="V79" s="346"/>
      <c r="W79" s="346"/>
      <c r="X79" s="346"/>
      <c r="Y79" s="346"/>
      <c r="Z79" s="346"/>
      <c r="AA79" s="346"/>
      <c r="AB79" s="347" t="s">
        <v>95</v>
      </c>
      <c r="AC79" s="337" t="s">
        <v>89</v>
      </c>
      <c r="AD79" s="337" t="s">
        <v>236</v>
      </c>
      <c r="AE79" s="337" t="s">
        <v>91</v>
      </c>
      <c r="AF79" s="339">
        <v>3</v>
      </c>
      <c r="AG79" s="340" t="s">
        <v>96</v>
      </c>
    </row>
    <row r="80" spans="1:33" ht="13.5" customHeight="1" x14ac:dyDescent="0.2">
      <c r="A80" s="1"/>
      <c r="B80" s="341"/>
      <c r="C80" s="341"/>
      <c r="D80" s="342"/>
      <c r="E80" s="342"/>
      <c r="F80" s="342"/>
      <c r="G80" s="346"/>
      <c r="H80" s="346"/>
      <c r="I80" s="346"/>
      <c r="J80" s="346"/>
      <c r="K80" s="346"/>
      <c r="L80" s="346"/>
      <c r="M80" s="346"/>
      <c r="N80" s="542"/>
      <c r="O80" s="345"/>
      <c r="P80" s="184">
        <v>0</v>
      </c>
      <c r="Q80" s="31" t="s">
        <v>239</v>
      </c>
      <c r="R80" s="185">
        <v>0</v>
      </c>
      <c r="S80" s="345"/>
      <c r="T80" s="542"/>
      <c r="U80" s="346"/>
      <c r="V80" s="346"/>
      <c r="W80" s="346"/>
      <c r="X80" s="346"/>
      <c r="Y80" s="346"/>
      <c r="Z80" s="346"/>
      <c r="AA80" s="346"/>
      <c r="AB80" s="347"/>
      <c r="AC80" s="337"/>
      <c r="AD80" s="337"/>
      <c r="AE80" s="337"/>
      <c r="AF80" s="339"/>
      <c r="AG80" s="340"/>
    </row>
    <row r="81" spans="1:33" ht="13.5" customHeight="1" x14ac:dyDescent="0.2">
      <c r="A81" s="1"/>
      <c r="B81" s="341" t="s">
        <v>17</v>
      </c>
      <c r="C81" s="341" t="s">
        <v>6</v>
      </c>
      <c r="D81" s="342">
        <v>0.50694444444444442</v>
      </c>
      <c r="E81" s="342"/>
      <c r="F81" s="342"/>
      <c r="G81" s="346">
        <f>G58</f>
        <v>0</v>
      </c>
      <c r="H81" s="346"/>
      <c r="I81" s="346"/>
      <c r="J81" s="346"/>
      <c r="K81" s="346"/>
      <c r="L81" s="346"/>
      <c r="M81" s="346"/>
      <c r="N81" s="542">
        <f>P81+P82</f>
        <v>0</v>
      </c>
      <c r="O81" s="345" t="s">
        <v>9</v>
      </c>
      <c r="P81" s="184">
        <v>0</v>
      </c>
      <c r="Q81" s="31" t="s">
        <v>239</v>
      </c>
      <c r="R81" s="185">
        <v>0</v>
      </c>
      <c r="S81" s="345" t="s">
        <v>10</v>
      </c>
      <c r="T81" s="542">
        <f>R81+R82</f>
        <v>0</v>
      </c>
      <c r="U81" s="346">
        <f>K58</f>
        <v>0</v>
      </c>
      <c r="V81" s="346"/>
      <c r="W81" s="346"/>
      <c r="X81" s="346"/>
      <c r="Y81" s="346"/>
      <c r="Z81" s="346"/>
      <c r="AA81" s="346"/>
      <c r="AB81" s="347" t="s">
        <v>95</v>
      </c>
      <c r="AC81" s="337" t="s">
        <v>236</v>
      </c>
      <c r="AD81" s="337" t="s">
        <v>91</v>
      </c>
      <c r="AE81" s="337" t="s">
        <v>89</v>
      </c>
      <c r="AF81" s="339">
        <v>4</v>
      </c>
      <c r="AG81" s="340" t="s">
        <v>96</v>
      </c>
    </row>
    <row r="82" spans="1:33" ht="13.5" customHeight="1" x14ac:dyDescent="0.2">
      <c r="A82" s="1"/>
      <c r="B82" s="341"/>
      <c r="C82" s="341"/>
      <c r="D82" s="342"/>
      <c r="E82" s="342"/>
      <c r="F82" s="342"/>
      <c r="G82" s="346"/>
      <c r="H82" s="346"/>
      <c r="I82" s="346"/>
      <c r="J82" s="346"/>
      <c r="K82" s="346"/>
      <c r="L82" s="346"/>
      <c r="M82" s="346"/>
      <c r="N82" s="542"/>
      <c r="O82" s="345"/>
      <c r="P82" s="184">
        <v>0</v>
      </c>
      <c r="Q82" s="31" t="s">
        <v>239</v>
      </c>
      <c r="R82" s="185">
        <v>0</v>
      </c>
      <c r="S82" s="345"/>
      <c r="T82" s="542"/>
      <c r="U82" s="346"/>
      <c r="V82" s="346"/>
      <c r="W82" s="346"/>
      <c r="X82" s="346"/>
      <c r="Y82" s="346"/>
      <c r="Z82" s="346"/>
      <c r="AA82" s="346"/>
      <c r="AB82" s="347"/>
      <c r="AC82" s="337"/>
      <c r="AD82" s="337"/>
      <c r="AE82" s="337"/>
      <c r="AF82" s="339"/>
      <c r="AG82" s="340"/>
    </row>
    <row r="83" spans="1:33" ht="13.5" customHeight="1" x14ac:dyDescent="0.2">
      <c r="A83" s="1"/>
      <c r="B83" s="341" t="s">
        <v>16</v>
      </c>
      <c r="C83" s="341" t="s">
        <v>0</v>
      </c>
      <c r="D83" s="342">
        <v>0.53472222222222221</v>
      </c>
      <c r="E83" s="342"/>
      <c r="F83" s="342"/>
      <c r="G83" s="346">
        <f>V58</f>
        <v>0</v>
      </c>
      <c r="H83" s="346"/>
      <c r="I83" s="346"/>
      <c r="J83" s="346"/>
      <c r="K83" s="346"/>
      <c r="L83" s="346"/>
      <c r="M83" s="346"/>
      <c r="N83" s="542">
        <f>P83+P84</f>
        <v>0</v>
      </c>
      <c r="O83" s="345" t="s">
        <v>9</v>
      </c>
      <c r="P83" s="184">
        <v>0</v>
      </c>
      <c r="Q83" s="31" t="s">
        <v>239</v>
      </c>
      <c r="R83" s="185">
        <v>0</v>
      </c>
      <c r="S83" s="345" t="s">
        <v>10</v>
      </c>
      <c r="T83" s="542">
        <f>R83+R84</f>
        <v>0</v>
      </c>
      <c r="U83" s="346">
        <f>Z58</f>
        <v>0</v>
      </c>
      <c r="V83" s="346"/>
      <c r="W83" s="346"/>
      <c r="X83" s="346"/>
      <c r="Y83" s="346"/>
      <c r="Z83" s="346"/>
      <c r="AA83" s="346"/>
      <c r="AB83" s="347" t="s">
        <v>95</v>
      </c>
      <c r="AC83" s="337" t="s">
        <v>92</v>
      </c>
      <c r="AD83" s="337" t="s">
        <v>90</v>
      </c>
      <c r="AE83" s="337" t="s">
        <v>93</v>
      </c>
      <c r="AF83" s="337">
        <v>2</v>
      </c>
      <c r="AG83" s="340" t="s">
        <v>96</v>
      </c>
    </row>
    <row r="84" spans="1:33" ht="13.5" customHeight="1" x14ac:dyDescent="0.2">
      <c r="A84" s="1"/>
      <c r="B84" s="341"/>
      <c r="C84" s="341"/>
      <c r="D84" s="342"/>
      <c r="E84" s="342"/>
      <c r="F84" s="342"/>
      <c r="G84" s="346"/>
      <c r="H84" s="346"/>
      <c r="I84" s="346"/>
      <c r="J84" s="346"/>
      <c r="K84" s="346"/>
      <c r="L84" s="346"/>
      <c r="M84" s="346"/>
      <c r="N84" s="542"/>
      <c r="O84" s="345"/>
      <c r="P84" s="184">
        <v>0</v>
      </c>
      <c r="Q84" s="31" t="s">
        <v>239</v>
      </c>
      <c r="R84" s="185">
        <v>0</v>
      </c>
      <c r="S84" s="345"/>
      <c r="T84" s="542"/>
      <c r="U84" s="346"/>
      <c r="V84" s="346"/>
      <c r="W84" s="346"/>
      <c r="X84" s="346"/>
      <c r="Y84" s="346"/>
      <c r="Z84" s="346"/>
      <c r="AA84" s="346"/>
      <c r="AB84" s="347"/>
      <c r="AC84" s="337"/>
      <c r="AD84" s="337"/>
      <c r="AE84" s="337"/>
      <c r="AF84" s="337"/>
      <c r="AG84" s="340"/>
    </row>
    <row r="85" spans="1:33" ht="6.75" customHeight="1" x14ac:dyDescent="0.2">
      <c r="A85" s="1"/>
      <c r="C85" s="31"/>
      <c r="D85" s="92"/>
      <c r="E85" s="92"/>
      <c r="F85" s="92"/>
      <c r="G85" s="167"/>
      <c r="H85" s="167"/>
      <c r="I85" s="167"/>
      <c r="J85" s="167"/>
      <c r="K85" s="167"/>
      <c r="L85" s="167"/>
      <c r="M85" s="167"/>
      <c r="N85" s="74"/>
      <c r="O85" s="158"/>
      <c r="P85" s="49"/>
      <c r="Q85" s="31"/>
      <c r="R85" s="173"/>
      <c r="S85" s="158"/>
      <c r="T85" s="74"/>
      <c r="U85" s="167"/>
      <c r="V85" s="167"/>
      <c r="W85" s="167"/>
      <c r="X85" s="167"/>
      <c r="Y85" s="167"/>
      <c r="Z85" s="167"/>
      <c r="AA85" s="167"/>
      <c r="AB85" s="115"/>
      <c r="AC85" s="31"/>
      <c r="AD85" s="115"/>
      <c r="AE85" s="115"/>
      <c r="AF85" s="115"/>
      <c r="AG85" s="115"/>
    </row>
    <row r="86" spans="1:33" ht="19.5" customHeight="1" x14ac:dyDescent="0.2">
      <c r="A86" s="328" t="str">
        <f>I54</f>
        <v>B</v>
      </c>
      <c r="B86" s="328"/>
      <c r="C86" s="328"/>
      <c r="D86" s="328"/>
      <c r="E86" s="331">
        <f>C58</f>
        <v>0</v>
      </c>
      <c r="F86" s="331"/>
      <c r="G86" s="331">
        <f>G58</f>
        <v>0</v>
      </c>
      <c r="H86" s="331"/>
      <c r="I86" s="331">
        <f>K58</f>
        <v>0</v>
      </c>
      <c r="J86" s="331"/>
      <c r="K86" s="331">
        <f>O58</f>
        <v>0</v>
      </c>
      <c r="L86" s="331"/>
      <c r="M86" s="335" t="s">
        <v>1</v>
      </c>
      <c r="N86" s="335" t="s">
        <v>2</v>
      </c>
      <c r="O86" s="335" t="s">
        <v>11</v>
      </c>
      <c r="P86" s="335" t="s">
        <v>3</v>
      </c>
      <c r="Q86" s="182"/>
      <c r="R86" s="328" t="str">
        <f>V54</f>
        <v>BB</v>
      </c>
      <c r="S86" s="328"/>
      <c r="T86" s="328"/>
      <c r="U86" s="328"/>
      <c r="V86" s="331">
        <f>R58</f>
        <v>0</v>
      </c>
      <c r="W86" s="331"/>
      <c r="X86" s="331">
        <f>V58</f>
        <v>0</v>
      </c>
      <c r="Y86" s="331"/>
      <c r="Z86" s="331">
        <f>Z58</f>
        <v>0</v>
      </c>
      <c r="AA86" s="331"/>
      <c r="AB86" s="335" t="s">
        <v>1</v>
      </c>
      <c r="AC86" s="335" t="s">
        <v>2</v>
      </c>
      <c r="AD86" s="335" t="s">
        <v>11</v>
      </c>
      <c r="AE86" s="338" t="s">
        <v>3</v>
      </c>
    </row>
    <row r="87" spans="1:33" ht="20.100000000000001" customHeight="1" x14ac:dyDescent="0.2">
      <c r="A87" s="328"/>
      <c r="B87" s="328"/>
      <c r="C87" s="328"/>
      <c r="D87" s="328"/>
      <c r="E87" s="331"/>
      <c r="F87" s="331"/>
      <c r="G87" s="331"/>
      <c r="H87" s="331"/>
      <c r="I87" s="331"/>
      <c r="J87" s="331"/>
      <c r="K87" s="331"/>
      <c r="L87" s="331"/>
      <c r="M87" s="335"/>
      <c r="N87" s="335"/>
      <c r="O87" s="335"/>
      <c r="P87" s="335"/>
      <c r="Q87" s="182"/>
      <c r="R87" s="328"/>
      <c r="S87" s="328"/>
      <c r="T87" s="328"/>
      <c r="U87" s="328"/>
      <c r="V87" s="331"/>
      <c r="W87" s="331"/>
      <c r="X87" s="331"/>
      <c r="Y87" s="331"/>
      <c r="Z87" s="331"/>
      <c r="AA87" s="331"/>
      <c r="AB87" s="335"/>
      <c r="AC87" s="335"/>
      <c r="AD87" s="335"/>
      <c r="AE87" s="338"/>
    </row>
    <row r="88" spans="1:33" ht="20.100000000000001" customHeight="1" x14ac:dyDescent="0.2">
      <c r="A88" s="330">
        <f>C58</f>
        <v>0</v>
      </c>
      <c r="B88" s="330"/>
      <c r="C88" s="330"/>
      <c r="D88" s="330"/>
      <c r="E88" s="174"/>
      <c r="F88" s="175"/>
      <c r="G88" s="176">
        <f>N67</f>
        <v>0</v>
      </c>
      <c r="H88" s="176">
        <f>T67</f>
        <v>0</v>
      </c>
      <c r="I88" s="176">
        <f>N73</f>
        <v>0</v>
      </c>
      <c r="J88" s="176">
        <f>T73</f>
        <v>0</v>
      </c>
      <c r="K88" s="176">
        <f>N79</f>
        <v>0</v>
      </c>
      <c r="L88" s="176">
        <f>T79</f>
        <v>0</v>
      </c>
      <c r="M88" s="539">
        <f>COUNTIF(E89:L89,"○")*3+COUNTIF(E89:L89,"△")</f>
        <v>3</v>
      </c>
      <c r="N88" s="539">
        <f>E88-F88+G88-H88+I88-J88+K88-L88</f>
        <v>0</v>
      </c>
      <c r="O88" s="539">
        <f>G88+I88+K88</f>
        <v>0</v>
      </c>
      <c r="P88" s="539"/>
      <c r="Q88" s="183"/>
      <c r="R88" s="330">
        <f>R58</f>
        <v>0</v>
      </c>
      <c r="S88" s="330"/>
      <c r="T88" s="330"/>
      <c r="U88" s="330"/>
      <c r="V88" s="174"/>
      <c r="W88" s="175"/>
      <c r="X88" s="176">
        <f>N71</f>
        <v>0</v>
      </c>
      <c r="Y88" s="176">
        <f>T71</f>
        <v>0</v>
      </c>
      <c r="Z88" s="176">
        <f>N77</f>
        <v>0</v>
      </c>
      <c r="AA88" s="176">
        <f>T77</f>
        <v>0</v>
      </c>
      <c r="AB88" s="541">
        <f>COUNTIF(V89:AA89,"○")*3+COUNTIF(V89:AA89,"△")</f>
        <v>2</v>
      </c>
      <c r="AC88" s="539">
        <f>V88-W88+X88-Y88+Z88-AA88</f>
        <v>0</v>
      </c>
      <c r="AD88" s="539">
        <f>X88+Z88</f>
        <v>0</v>
      </c>
      <c r="AE88" s="537"/>
    </row>
    <row r="89" spans="1:33" ht="20.100000000000001" customHeight="1" x14ac:dyDescent="0.2">
      <c r="A89" s="330"/>
      <c r="B89" s="330"/>
      <c r="C89" s="330"/>
      <c r="D89" s="330"/>
      <c r="E89" s="177"/>
      <c r="F89" s="178"/>
      <c r="G89" s="540" t="str">
        <f>IF(G88&gt;H88,"○",IF(G88&lt;H88,"×",IF(G88=H88,"△")))</f>
        <v>△</v>
      </c>
      <c r="H89" s="540"/>
      <c r="I89" s="540" t="str">
        <f t="shared" ref="I89" si="0">IF(I88&gt;J88,"○",IF(I88&lt;J88,"×",IF(I88=J88,"△")))</f>
        <v>△</v>
      </c>
      <c r="J89" s="540"/>
      <c r="K89" s="540" t="str">
        <f t="shared" ref="K89" si="1">IF(K88&gt;L88,"○",IF(K88&lt;L88,"×",IF(K88=L88,"△")))</f>
        <v>△</v>
      </c>
      <c r="L89" s="540"/>
      <c r="M89" s="539"/>
      <c r="N89" s="539"/>
      <c r="O89" s="539"/>
      <c r="P89" s="539"/>
      <c r="Q89" s="183"/>
      <c r="R89" s="330"/>
      <c r="S89" s="330"/>
      <c r="T89" s="330"/>
      <c r="U89" s="330"/>
      <c r="V89" s="177"/>
      <c r="W89" s="178"/>
      <c r="X89" s="540" t="str">
        <f>IF(X88&gt;Y88,"○",IF(X88&lt;Y88,"×",IF(X88=Y88,"△")))</f>
        <v>△</v>
      </c>
      <c r="Y89" s="540"/>
      <c r="Z89" s="540" t="str">
        <f t="shared" ref="Z89" si="2">IF(Z88&gt;AA88,"○",IF(Z88&lt;AA88,"×",IF(Z88=AA88,"△")))</f>
        <v>△</v>
      </c>
      <c r="AA89" s="540"/>
      <c r="AB89" s="541"/>
      <c r="AC89" s="539"/>
      <c r="AD89" s="539"/>
      <c r="AE89" s="537"/>
    </row>
    <row r="90" spans="1:33" ht="20.100000000000001" customHeight="1" x14ac:dyDescent="0.2">
      <c r="A90" s="330">
        <f>G58</f>
        <v>0</v>
      </c>
      <c r="B90" s="330"/>
      <c r="C90" s="330"/>
      <c r="D90" s="330"/>
      <c r="E90" s="176">
        <f>T67</f>
        <v>0</v>
      </c>
      <c r="F90" s="176">
        <f>N67</f>
        <v>0</v>
      </c>
      <c r="G90" s="174"/>
      <c r="H90" s="175"/>
      <c r="I90" s="176">
        <f>N81</f>
        <v>0</v>
      </c>
      <c r="J90" s="176">
        <f>T81</f>
        <v>0</v>
      </c>
      <c r="K90" s="176">
        <f>N75</f>
        <v>0</v>
      </c>
      <c r="L90" s="176">
        <f>T75</f>
        <v>0</v>
      </c>
      <c r="M90" s="539">
        <f t="shared" ref="M90" si="3">COUNTIF(E91:L91,"○")*3+COUNTIF(E91:L91,"△")</f>
        <v>3</v>
      </c>
      <c r="N90" s="539">
        <f t="shared" ref="N90" si="4">E90-F90+G90-H90+I90-J90+K90-L90</f>
        <v>0</v>
      </c>
      <c r="O90" s="539">
        <f>E90+I90+K90</f>
        <v>0</v>
      </c>
      <c r="P90" s="539"/>
      <c r="Q90" s="183"/>
      <c r="R90" s="330">
        <f>V58</f>
        <v>0</v>
      </c>
      <c r="S90" s="330"/>
      <c r="T90" s="330"/>
      <c r="U90" s="330"/>
      <c r="V90" s="176">
        <f>T71</f>
        <v>0</v>
      </c>
      <c r="W90" s="176">
        <f>N71</f>
        <v>0</v>
      </c>
      <c r="X90" s="174"/>
      <c r="Y90" s="175"/>
      <c r="Z90" s="176">
        <f>N83</f>
        <v>0</v>
      </c>
      <c r="AA90" s="176">
        <f>T83</f>
        <v>0</v>
      </c>
      <c r="AB90" s="541">
        <f>COUNTIF(V91:AA91,"○")*3+COUNTIF(V91:AA91,"△")</f>
        <v>2</v>
      </c>
      <c r="AC90" s="539">
        <f>V90-W90+X90-Y90+Z90-AA90</f>
        <v>0</v>
      </c>
      <c r="AD90" s="539">
        <f>V90+Z90</f>
        <v>0</v>
      </c>
      <c r="AE90" s="537"/>
    </row>
    <row r="91" spans="1:33" ht="20.100000000000001" customHeight="1" x14ac:dyDescent="0.2">
      <c r="A91" s="330"/>
      <c r="B91" s="330"/>
      <c r="C91" s="330"/>
      <c r="D91" s="330"/>
      <c r="E91" s="540" t="str">
        <f>IF(E90&gt;F90,"○",IF(E90&lt;F90,"×",IF(E90=F90,"△")))</f>
        <v>△</v>
      </c>
      <c r="F91" s="540"/>
      <c r="G91" s="177"/>
      <c r="H91" s="178"/>
      <c r="I91" s="540" t="str">
        <f>IF(I90&gt;J90,"○",IF(I90&lt;J90,"×",IF(I90=J90,"△")))</f>
        <v>△</v>
      </c>
      <c r="J91" s="540"/>
      <c r="K91" s="540" t="str">
        <f>IF(K90&gt;L90,"○",IF(K90&lt;L90,"×",IF(K90=L90,"△")))</f>
        <v>△</v>
      </c>
      <c r="L91" s="540"/>
      <c r="M91" s="539"/>
      <c r="N91" s="539"/>
      <c r="O91" s="539"/>
      <c r="P91" s="539"/>
      <c r="Q91" s="183"/>
      <c r="R91" s="330"/>
      <c r="S91" s="330"/>
      <c r="T91" s="330"/>
      <c r="U91" s="330"/>
      <c r="V91" s="540" t="str">
        <f>IF(V90&gt;W90,"○",IF(V90&lt;W90,"×",IF(V90=W90,"△")))</f>
        <v>△</v>
      </c>
      <c r="W91" s="540"/>
      <c r="X91" s="177"/>
      <c r="Y91" s="178"/>
      <c r="Z91" s="540" t="str">
        <f>IF(Z90&gt;AA90,"○",IF(Z90&lt;AA90,"×",IF(Z90=AA90,"△")))</f>
        <v>△</v>
      </c>
      <c r="AA91" s="540"/>
      <c r="AB91" s="541"/>
      <c r="AC91" s="539"/>
      <c r="AD91" s="539"/>
      <c r="AE91" s="537"/>
    </row>
    <row r="92" spans="1:33" ht="20.100000000000001" customHeight="1" x14ac:dyDescent="0.2">
      <c r="A92" s="330">
        <f>K58</f>
        <v>0</v>
      </c>
      <c r="B92" s="330"/>
      <c r="C92" s="330"/>
      <c r="D92" s="330"/>
      <c r="E92" s="176">
        <f>T73</f>
        <v>0</v>
      </c>
      <c r="F92" s="176">
        <f>N73</f>
        <v>0</v>
      </c>
      <c r="G92" s="176">
        <f>T81</f>
        <v>0</v>
      </c>
      <c r="H92" s="176">
        <f>N81</f>
        <v>0</v>
      </c>
      <c r="I92" s="174"/>
      <c r="J92" s="175"/>
      <c r="K92" s="176">
        <f>N69</f>
        <v>0</v>
      </c>
      <c r="L92" s="176">
        <f>T69</f>
        <v>0</v>
      </c>
      <c r="M92" s="539">
        <f>COUNTIF(E93:L93,"○")*3+COUNTIF(E93:L93,"△")</f>
        <v>3</v>
      </c>
      <c r="N92" s="539">
        <f t="shared" ref="N92" si="5">E92-F92+G92-H92+I92-J92+K92-L92</f>
        <v>0</v>
      </c>
      <c r="O92" s="539">
        <f>E92+G92+K92</f>
        <v>0</v>
      </c>
      <c r="P92" s="539"/>
      <c r="Q92" s="183"/>
      <c r="R92" s="330">
        <f>Z58</f>
        <v>0</v>
      </c>
      <c r="S92" s="330"/>
      <c r="T92" s="330"/>
      <c r="U92" s="330"/>
      <c r="V92" s="176">
        <f>T77</f>
        <v>0</v>
      </c>
      <c r="W92" s="176">
        <f>N77</f>
        <v>0</v>
      </c>
      <c r="X92" s="176">
        <f>T83</f>
        <v>0</v>
      </c>
      <c r="Y92" s="176">
        <f>N83</f>
        <v>0</v>
      </c>
      <c r="Z92" s="174"/>
      <c r="AA92" s="175"/>
      <c r="AB92" s="539">
        <f>COUNTIF(V93:AA93,"○")*3+COUNTIF(V93:AA93,"△")</f>
        <v>2</v>
      </c>
      <c r="AC92" s="539">
        <f>V92-W92+X92-Y92+Z92-AA92</f>
        <v>0</v>
      </c>
      <c r="AD92" s="539">
        <f>V92+X92</f>
        <v>0</v>
      </c>
      <c r="AE92" s="537"/>
    </row>
    <row r="93" spans="1:33" ht="20.100000000000001" customHeight="1" x14ac:dyDescent="0.2">
      <c r="A93" s="330"/>
      <c r="B93" s="330"/>
      <c r="C93" s="330"/>
      <c r="D93" s="330"/>
      <c r="E93" s="540" t="str">
        <f>IF(E92&gt;F92,"○",IF(E92&lt;F92,"×",IF(E92=F92,"△")))</f>
        <v>△</v>
      </c>
      <c r="F93" s="540"/>
      <c r="G93" s="540" t="str">
        <f>IF(G92&gt;H92,"○",IF(G92&lt;H92,"×",IF(G92=H92,"△")))</f>
        <v>△</v>
      </c>
      <c r="H93" s="540"/>
      <c r="I93" s="177"/>
      <c r="J93" s="178"/>
      <c r="K93" s="540" t="str">
        <f>IF(K92&gt;L92,"○",IF(K92&lt;L92,"×",IF(K92=L92,"△")))</f>
        <v>△</v>
      </c>
      <c r="L93" s="540"/>
      <c r="M93" s="539"/>
      <c r="N93" s="539"/>
      <c r="O93" s="539"/>
      <c r="P93" s="539"/>
      <c r="Q93" s="183"/>
      <c r="R93" s="330"/>
      <c r="S93" s="330"/>
      <c r="T93" s="330"/>
      <c r="U93" s="330"/>
      <c r="V93" s="540" t="str">
        <f t="shared" ref="V93" si="6">IF(V92&gt;W92,"○",IF(V92&lt;W92,"×",IF(V92=W92,"△")))</f>
        <v>△</v>
      </c>
      <c r="W93" s="540"/>
      <c r="X93" s="540" t="str">
        <f t="shared" ref="X93" si="7">IF(X92&gt;Y92,"○",IF(X92&lt;Y92,"×",IF(X92=Y92,"△")))</f>
        <v>△</v>
      </c>
      <c r="Y93" s="540"/>
      <c r="Z93" s="177"/>
      <c r="AA93" s="178"/>
      <c r="AB93" s="539"/>
      <c r="AC93" s="539"/>
      <c r="AD93" s="539"/>
      <c r="AE93" s="537"/>
    </row>
    <row r="94" spans="1:33" ht="20.100000000000001" customHeight="1" x14ac:dyDescent="0.2">
      <c r="A94" s="330">
        <f>O58</f>
        <v>0</v>
      </c>
      <c r="B94" s="330"/>
      <c r="C94" s="330"/>
      <c r="D94" s="330"/>
      <c r="E94" s="176">
        <f>T79</f>
        <v>0</v>
      </c>
      <c r="F94" s="176">
        <f>N79</f>
        <v>0</v>
      </c>
      <c r="G94" s="176">
        <f>T75</f>
        <v>0</v>
      </c>
      <c r="H94" s="176">
        <f>N75</f>
        <v>0</v>
      </c>
      <c r="I94" s="176">
        <f>T69</f>
        <v>0</v>
      </c>
      <c r="J94" s="176">
        <f>N69</f>
        <v>0</v>
      </c>
      <c r="K94" s="174"/>
      <c r="L94" s="175"/>
      <c r="M94" s="539">
        <f t="shared" ref="M94" si="8">COUNTIF(E95:L95,"○")*3+COUNTIF(E95:L95,"△")</f>
        <v>3</v>
      </c>
      <c r="N94" s="539">
        <f t="shared" ref="N94" si="9">E94-F94+G94-H94+I94-J94+K94-L94</f>
        <v>0</v>
      </c>
      <c r="O94" s="539">
        <f>E94+G94+I94</f>
        <v>0</v>
      </c>
      <c r="P94" s="538"/>
      <c r="Q94" s="181"/>
      <c r="R94" s="181"/>
      <c r="S94" s="179"/>
      <c r="T94" s="179"/>
      <c r="U94" s="179"/>
      <c r="V94" s="179"/>
      <c r="W94" s="179"/>
      <c r="X94" s="179"/>
      <c r="Y94" s="179"/>
      <c r="Z94" s="179"/>
      <c r="AA94" s="180"/>
    </row>
    <row r="95" spans="1:33" ht="20.100000000000001" customHeight="1" x14ac:dyDescent="0.2">
      <c r="A95" s="330"/>
      <c r="B95" s="330"/>
      <c r="C95" s="330"/>
      <c r="D95" s="330"/>
      <c r="E95" s="540" t="str">
        <f>IF(E94&gt;F94,"○",IF(E94&lt;F94,"×",IF(E94=F94,"△")))</f>
        <v>△</v>
      </c>
      <c r="F95" s="540"/>
      <c r="G95" s="540" t="str">
        <f>IF(G94&gt;H94,"○",IF(G94&lt;H94,"×",IF(G94=H94,"△")))</f>
        <v>△</v>
      </c>
      <c r="H95" s="540"/>
      <c r="I95" s="540" t="str">
        <f>IF(I94&gt;J94,"○",IF(I94&lt;J94,"×",IF(I94=J94,"△")))</f>
        <v>△</v>
      </c>
      <c r="J95" s="540"/>
      <c r="K95" s="177"/>
      <c r="L95" s="178"/>
      <c r="M95" s="539"/>
      <c r="N95" s="539"/>
      <c r="O95" s="539"/>
      <c r="P95" s="538"/>
      <c r="Q95" s="181"/>
      <c r="R95" s="181"/>
      <c r="S95" s="30"/>
      <c r="T95" s="30"/>
      <c r="U95" s="30"/>
      <c r="V95" s="30"/>
      <c r="W95" s="30"/>
      <c r="X95" s="30"/>
      <c r="Y95" s="11"/>
      <c r="Z95" s="11"/>
      <c r="AA95" s="30"/>
    </row>
    <row r="96" spans="1:33" ht="20.100000000000001" customHeight="1" x14ac:dyDescent="0.2"/>
  </sheetData>
  <mergeCells count="515">
    <mergeCell ref="V6:W6"/>
    <mergeCell ref="O16:O17"/>
    <mergeCell ref="AF18:AF19"/>
    <mergeCell ref="AG18:AG19"/>
    <mergeCell ref="A1:L1"/>
    <mergeCell ref="N1:R1"/>
    <mergeCell ref="T1:W1"/>
    <mergeCell ref="X1:AG1"/>
    <mergeCell ref="I3:J3"/>
    <mergeCell ref="X3:Y3"/>
    <mergeCell ref="Z6:AA6"/>
    <mergeCell ref="AD6:AE6"/>
    <mergeCell ref="C7:D14"/>
    <mergeCell ref="G7:H14"/>
    <mergeCell ref="K7:L14"/>
    <mergeCell ref="O7:P14"/>
    <mergeCell ref="R7:S14"/>
    <mergeCell ref="V7:W14"/>
    <mergeCell ref="Z7:AA14"/>
    <mergeCell ref="AD7:AE14"/>
    <mergeCell ref="C6:D6"/>
    <mergeCell ref="G6:H6"/>
    <mergeCell ref="K6:L6"/>
    <mergeCell ref="O6:P6"/>
    <mergeCell ref="R6:S6"/>
    <mergeCell ref="S20:S21"/>
    <mergeCell ref="T20:T21"/>
    <mergeCell ref="T18:T19"/>
    <mergeCell ref="AE16:AE17"/>
    <mergeCell ref="AF16:AF17"/>
    <mergeCell ref="AG16:AG17"/>
    <mergeCell ref="B18:B19"/>
    <mergeCell ref="C18:C19"/>
    <mergeCell ref="D18:F19"/>
    <mergeCell ref="G18:M19"/>
    <mergeCell ref="N18:N19"/>
    <mergeCell ref="O18:O19"/>
    <mergeCell ref="S18:S19"/>
    <mergeCell ref="S16:S17"/>
    <mergeCell ref="T16:T17"/>
    <mergeCell ref="U16:AA17"/>
    <mergeCell ref="AB16:AB17"/>
    <mergeCell ref="AC16:AC17"/>
    <mergeCell ref="AD16:AD17"/>
    <mergeCell ref="B16:B17"/>
    <mergeCell ref="C16:C17"/>
    <mergeCell ref="D16:F17"/>
    <mergeCell ref="G16:M17"/>
    <mergeCell ref="N16:N17"/>
    <mergeCell ref="U18:AA19"/>
    <mergeCell ref="AB18:AB19"/>
    <mergeCell ref="AC18:AC19"/>
    <mergeCell ref="AD18:AD19"/>
    <mergeCell ref="AE18:AE19"/>
    <mergeCell ref="AB22:AB23"/>
    <mergeCell ref="AC22:AC23"/>
    <mergeCell ref="AD22:AD23"/>
    <mergeCell ref="AE22:AE23"/>
    <mergeCell ref="AF22:AF23"/>
    <mergeCell ref="AG22:AG23"/>
    <mergeCell ref="AG20:AG21"/>
    <mergeCell ref="B22:B23"/>
    <mergeCell ref="C22:C23"/>
    <mergeCell ref="D22:F23"/>
    <mergeCell ref="G22:M23"/>
    <mergeCell ref="N22:N23"/>
    <mergeCell ref="O22:O23"/>
    <mergeCell ref="S22:S23"/>
    <mergeCell ref="T22:T23"/>
    <mergeCell ref="U22:AA23"/>
    <mergeCell ref="U20:AA21"/>
    <mergeCell ref="AB20:AB21"/>
    <mergeCell ref="AC20:AC21"/>
    <mergeCell ref="AD20:AD21"/>
    <mergeCell ref="AE20:AE21"/>
    <mergeCell ref="AF20:AF21"/>
    <mergeCell ref="B20:B21"/>
    <mergeCell ref="C20:C21"/>
    <mergeCell ref="D20:F21"/>
    <mergeCell ref="G20:M21"/>
    <mergeCell ref="N20:N21"/>
    <mergeCell ref="O20:O21"/>
    <mergeCell ref="B26:B27"/>
    <mergeCell ref="C26:C27"/>
    <mergeCell ref="D26:F27"/>
    <mergeCell ref="G26:M27"/>
    <mergeCell ref="N26:N27"/>
    <mergeCell ref="O26:O27"/>
    <mergeCell ref="S26:S27"/>
    <mergeCell ref="S24:S25"/>
    <mergeCell ref="T24:T25"/>
    <mergeCell ref="B24:B25"/>
    <mergeCell ref="C24:C25"/>
    <mergeCell ref="D24:F25"/>
    <mergeCell ref="G24:M25"/>
    <mergeCell ref="N24:N25"/>
    <mergeCell ref="O24:O25"/>
    <mergeCell ref="G28:M29"/>
    <mergeCell ref="N28:N29"/>
    <mergeCell ref="O28:O29"/>
    <mergeCell ref="S28:S29"/>
    <mergeCell ref="T28:T29"/>
    <mergeCell ref="T26:T27"/>
    <mergeCell ref="AE24:AE25"/>
    <mergeCell ref="AF24:AF25"/>
    <mergeCell ref="AG24:AG25"/>
    <mergeCell ref="U24:AA25"/>
    <mergeCell ref="AB24:AB25"/>
    <mergeCell ref="AC24:AC25"/>
    <mergeCell ref="AD24:AD25"/>
    <mergeCell ref="AF26:AF27"/>
    <mergeCell ref="AG26:AG27"/>
    <mergeCell ref="U26:AA27"/>
    <mergeCell ref="AB26:AB27"/>
    <mergeCell ref="AC26:AC27"/>
    <mergeCell ref="AD26:AD27"/>
    <mergeCell ref="AE26:AE27"/>
    <mergeCell ref="AG28:AG29"/>
    <mergeCell ref="U28:AA29"/>
    <mergeCell ref="AB28:AB29"/>
    <mergeCell ref="AC28:AC29"/>
    <mergeCell ref="AB30:AB31"/>
    <mergeCell ref="AC30:AC31"/>
    <mergeCell ref="AD30:AD31"/>
    <mergeCell ref="AE30:AE31"/>
    <mergeCell ref="O32:O33"/>
    <mergeCell ref="AF34:AF35"/>
    <mergeCell ref="AG34:AG35"/>
    <mergeCell ref="AF30:AF31"/>
    <mergeCell ref="AG30:AG31"/>
    <mergeCell ref="AG32:AG33"/>
    <mergeCell ref="AE34:AE35"/>
    <mergeCell ref="B30:B31"/>
    <mergeCell ref="C30:C31"/>
    <mergeCell ref="D30:F31"/>
    <mergeCell ref="G30:M31"/>
    <mergeCell ref="N30:N31"/>
    <mergeCell ref="O30:O31"/>
    <mergeCell ref="S30:S31"/>
    <mergeCell ref="T30:T31"/>
    <mergeCell ref="U30:AA31"/>
    <mergeCell ref="AD28:AD29"/>
    <mergeCell ref="AE28:AE29"/>
    <mergeCell ref="AF28:AF29"/>
    <mergeCell ref="B28:B29"/>
    <mergeCell ref="C28:C29"/>
    <mergeCell ref="D28:F29"/>
    <mergeCell ref="S36:S37"/>
    <mergeCell ref="T36:T37"/>
    <mergeCell ref="T34:T35"/>
    <mergeCell ref="AE32:AE33"/>
    <mergeCell ref="AF32:AF33"/>
    <mergeCell ref="B34:B35"/>
    <mergeCell ref="C34:C35"/>
    <mergeCell ref="D34:F35"/>
    <mergeCell ref="G34:M35"/>
    <mergeCell ref="N34:N35"/>
    <mergeCell ref="O34:O35"/>
    <mergeCell ref="S34:S35"/>
    <mergeCell ref="S32:S33"/>
    <mergeCell ref="T32:T33"/>
    <mergeCell ref="U32:AA33"/>
    <mergeCell ref="AB32:AB33"/>
    <mergeCell ref="AC32:AC33"/>
    <mergeCell ref="AD32:AD33"/>
    <mergeCell ref="B32:B33"/>
    <mergeCell ref="C32:C33"/>
    <mergeCell ref="D32:F33"/>
    <mergeCell ref="G32:M33"/>
    <mergeCell ref="N32:N33"/>
    <mergeCell ref="U34:AA35"/>
    <mergeCell ref="AB34:AB35"/>
    <mergeCell ref="AC34:AC35"/>
    <mergeCell ref="AD34:AD35"/>
    <mergeCell ref="AB38:AB39"/>
    <mergeCell ref="AC38:AC39"/>
    <mergeCell ref="AD38:AD39"/>
    <mergeCell ref="AE38:AE39"/>
    <mergeCell ref="AF38:AF39"/>
    <mergeCell ref="AG38:AG39"/>
    <mergeCell ref="AG36:AG37"/>
    <mergeCell ref="B38:B39"/>
    <mergeCell ref="C38:C39"/>
    <mergeCell ref="D38:F39"/>
    <mergeCell ref="G38:M39"/>
    <mergeCell ref="N38:N39"/>
    <mergeCell ref="O38:O39"/>
    <mergeCell ref="S38:S39"/>
    <mergeCell ref="T38:T39"/>
    <mergeCell ref="U38:AA39"/>
    <mergeCell ref="U36:AA37"/>
    <mergeCell ref="AB36:AB37"/>
    <mergeCell ref="AC36:AC37"/>
    <mergeCell ref="AD36:AD37"/>
    <mergeCell ref="AE36:AE37"/>
    <mergeCell ref="AF36:AF37"/>
    <mergeCell ref="B36:B37"/>
    <mergeCell ref="C36:C37"/>
    <mergeCell ref="D36:F37"/>
    <mergeCell ref="G36:M37"/>
    <mergeCell ref="N36:N37"/>
    <mergeCell ref="O36:O37"/>
    <mergeCell ref="AE41:AE42"/>
    <mergeCell ref="V41:W42"/>
    <mergeCell ref="X41:Y42"/>
    <mergeCell ref="Z41:AA42"/>
    <mergeCell ref="A43:D44"/>
    <mergeCell ref="E43:F44"/>
    <mergeCell ref="M43:M44"/>
    <mergeCell ref="N43:N44"/>
    <mergeCell ref="O43:O44"/>
    <mergeCell ref="R43:U44"/>
    <mergeCell ref="N41:N42"/>
    <mergeCell ref="O41:O42"/>
    <mergeCell ref="R41:U42"/>
    <mergeCell ref="A41:D42"/>
    <mergeCell ref="E41:F42"/>
    <mergeCell ref="G41:H42"/>
    <mergeCell ref="I41:J42"/>
    <mergeCell ref="K41:L42"/>
    <mergeCell ref="M41:M42"/>
    <mergeCell ref="G44:H44"/>
    <mergeCell ref="I44:J44"/>
    <mergeCell ref="K44:L44"/>
    <mergeCell ref="E46:F46"/>
    <mergeCell ref="I46:J46"/>
    <mergeCell ref="K46:L46"/>
    <mergeCell ref="V46:W46"/>
    <mergeCell ref="Z46:AA46"/>
    <mergeCell ref="AB46:AC46"/>
    <mergeCell ref="A45:D46"/>
    <mergeCell ref="G45:H46"/>
    <mergeCell ref="M45:M46"/>
    <mergeCell ref="N45:N46"/>
    <mergeCell ref="O45:O46"/>
    <mergeCell ref="R45:U46"/>
    <mergeCell ref="A49:D50"/>
    <mergeCell ref="K49:L50"/>
    <mergeCell ref="M49:M50"/>
    <mergeCell ref="N49:N50"/>
    <mergeCell ref="O49:O50"/>
    <mergeCell ref="R49:U50"/>
    <mergeCell ref="Z47:AA48"/>
    <mergeCell ref="AD47:AD48"/>
    <mergeCell ref="AE47:AE48"/>
    <mergeCell ref="E48:F48"/>
    <mergeCell ref="G48:H48"/>
    <mergeCell ref="K48:L48"/>
    <mergeCell ref="V48:W48"/>
    <mergeCell ref="X48:Y48"/>
    <mergeCell ref="AB48:AC48"/>
    <mergeCell ref="A47:D48"/>
    <mergeCell ref="I47:J48"/>
    <mergeCell ref="M47:M48"/>
    <mergeCell ref="N47:N48"/>
    <mergeCell ref="O47:O48"/>
    <mergeCell ref="R47:U48"/>
    <mergeCell ref="T52:W52"/>
    <mergeCell ref="X52:AG52"/>
    <mergeCell ref="AB49:AC50"/>
    <mergeCell ref="AD49:AD50"/>
    <mergeCell ref="AE49:AE50"/>
    <mergeCell ref="AF49:AF50"/>
    <mergeCell ref="E50:F50"/>
    <mergeCell ref="G50:H50"/>
    <mergeCell ref="I50:J50"/>
    <mergeCell ref="V50:W50"/>
    <mergeCell ref="X50:Y50"/>
    <mergeCell ref="Z50:AA50"/>
    <mergeCell ref="AG49:AG50"/>
    <mergeCell ref="AF67:AF68"/>
    <mergeCell ref="AG67:AG68"/>
    <mergeCell ref="T67:T68"/>
    <mergeCell ref="U67:AA68"/>
    <mergeCell ref="AB67:AB68"/>
    <mergeCell ref="AC67:AC68"/>
    <mergeCell ref="AD67:AD68"/>
    <mergeCell ref="AE67:AE68"/>
    <mergeCell ref="B67:B68"/>
    <mergeCell ref="G67:M68"/>
    <mergeCell ref="N67:N68"/>
    <mergeCell ref="O67:O68"/>
    <mergeCell ref="S67:S68"/>
    <mergeCell ref="C67:C68"/>
    <mergeCell ref="D67:F68"/>
    <mergeCell ref="B73:B74"/>
    <mergeCell ref="G73:M74"/>
    <mergeCell ref="N73:N74"/>
    <mergeCell ref="O73:O74"/>
    <mergeCell ref="S73:S74"/>
    <mergeCell ref="C73:C74"/>
    <mergeCell ref="D73:F74"/>
    <mergeCell ref="AF69:AF70"/>
    <mergeCell ref="AG69:AG70"/>
    <mergeCell ref="AF71:AF72"/>
    <mergeCell ref="AG71:AG72"/>
    <mergeCell ref="T69:T70"/>
    <mergeCell ref="U69:AA70"/>
    <mergeCell ref="AB69:AB70"/>
    <mergeCell ref="AC69:AC70"/>
    <mergeCell ref="AD69:AD70"/>
    <mergeCell ref="AE69:AE70"/>
    <mergeCell ref="C69:C70"/>
    <mergeCell ref="D69:F70"/>
    <mergeCell ref="G69:M70"/>
    <mergeCell ref="N69:N70"/>
    <mergeCell ref="O69:O70"/>
    <mergeCell ref="S69:S70"/>
    <mergeCell ref="T71:T72"/>
    <mergeCell ref="C79:C80"/>
    <mergeCell ref="D79:F80"/>
    <mergeCell ref="AF75:AF76"/>
    <mergeCell ref="AG75:AG76"/>
    <mergeCell ref="AF77:AF78"/>
    <mergeCell ref="AG77:AG78"/>
    <mergeCell ref="AF73:AF74"/>
    <mergeCell ref="AG73:AG74"/>
    <mergeCell ref="T73:T74"/>
    <mergeCell ref="U73:AA74"/>
    <mergeCell ref="AB73:AB74"/>
    <mergeCell ref="AC73:AC74"/>
    <mergeCell ref="AD73:AD74"/>
    <mergeCell ref="AE73:AE74"/>
    <mergeCell ref="T75:T76"/>
    <mergeCell ref="U75:AA76"/>
    <mergeCell ref="AB75:AB76"/>
    <mergeCell ref="AC75:AC76"/>
    <mergeCell ref="AD75:AD76"/>
    <mergeCell ref="AE75:AE76"/>
    <mergeCell ref="C75:C76"/>
    <mergeCell ref="D75:F76"/>
    <mergeCell ref="G75:M76"/>
    <mergeCell ref="N75:N76"/>
    <mergeCell ref="AF81:AF82"/>
    <mergeCell ref="AG81:AG82"/>
    <mergeCell ref="AF83:AF84"/>
    <mergeCell ref="AG83:AG84"/>
    <mergeCell ref="AF79:AF80"/>
    <mergeCell ref="AG79:AG80"/>
    <mergeCell ref="T79:T80"/>
    <mergeCell ref="U79:AA80"/>
    <mergeCell ref="AB79:AB80"/>
    <mergeCell ref="AC79:AC80"/>
    <mergeCell ref="AD79:AD80"/>
    <mergeCell ref="AE79:AE80"/>
    <mergeCell ref="T83:T84"/>
    <mergeCell ref="U83:AA84"/>
    <mergeCell ref="AB83:AB84"/>
    <mergeCell ref="AC83:AC84"/>
    <mergeCell ref="AD83:AD84"/>
    <mergeCell ref="AE83:AE84"/>
    <mergeCell ref="Z57:AA57"/>
    <mergeCell ref="C58:D65"/>
    <mergeCell ref="G58:H65"/>
    <mergeCell ref="K58:L65"/>
    <mergeCell ref="O58:P65"/>
    <mergeCell ref="R58:S65"/>
    <mergeCell ref="V58:W65"/>
    <mergeCell ref="Z58:AA65"/>
    <mergeCell ref="I54:J54"/>
    <mergeCell ref="V54:W54"/>
    <mergeCell ref="G57:H57"/>
    <mergeCell ref="K57:L57"/>
    <mergeCell ref="O57:P57"/>
    <mergeCell ref="C57:D57"/>
    <mergeCell ref="R57:S57"/>
    <mergeCell ref="V57:W57"/>
    <mergeCell ref="U71:AA72"/>
    <mergeCell ref="AB71:AB72"/>
    <mergeCell ref="AC71:AC72"/>
    <mergeCell ref="AD71:AD72"/>
    <mergeCell ref="AE71:AE72"/>
    <mergeCell ref="C71:C72"/>
    <mergeCell ref="D71:F72"/>
    <mergeCell ref="G71:M72"/>
    <mergeCell ref="N71:N72"/>
    <mergeCell ref="O71:O72"/>
    <mergeCell ref="S71:S72"/>
    <mergeCell ref="O75:O76"/>
    <mergeCell ref="S75:S76"/>
    <mergeCell ref="T77:T78"/>
    <mergeCell ref="U77:AA78"/>
    <mergeCell ref="AB77:AB78"/>
    <mergeCell ref="AC77:AC78"/>
    <mergeCell ref="AD77:AD78"/>
    <mergeCell ref="O90:O91"/>
    <mergeCell ref="R90:U91"/>
    <mergeCell ref="E91:F91"/>
    <mergeCell ref="AE77:AE78"/>
    <mergeCell ref="C77:C78"/>
    <mergeCell ref="D77:F78"/>
    <mergeCell ref="G77:M78"/>
    <mergeCell ref="N77:N78"/>
    <mergeCell ref="O77:O78"/>
    <mergeCell ref="S77:S78"/>
    <mergeCell ref="T81:T82"/>
    <mergeCell ref="U81:AA82"/>
    <mergeCell ref="AB81:AB82"/>
    <mergeCell ref="AC81:AC82"/>
    <mergeCell ref="AD81:AD82"/>
    <mergeCell ref="AE81:AE82"/>
    <mergeCell ref="C81:C82"/>
    <mergeCell ref="D81:F82"/>
    <mergeCell ref="G81:M82"/>
    <mergeCell ref="N81:N82"/>
    <mergeCell ref="O81:O82"/>
    <mergeCell ref="S81:S82"/>
    <mergeCell ref="O79:O80"/>
    <mergeCell ref="S79:S80"/>
    <mergeCell ref="K86:L87"/>
    <mergeCell ref="M86:M87"/>
    <mergeCell ref="N86:N87"/>
    <mergeCell ref="O86:O87"/>
    <mergeCell ref="R86:U87"/>
    <mergeCell ref="V86:W87"/>
    <mergeCell ref="C83:C84"/>
    <mergeCell ref="D83:F84"/>
    <mergeCell ref="G83:M84"/>
    <mergeCell ref="N83:N84"/>
    <mergeCell ref="O83:O84"/>
    <mergeCell ref="S83:S84"/>
    <mergeCell ref="A88:D89"/>
    <mergeCell ref="M88:M89"/>
    <mergeCell ref="N88:N89"/>
    <mergeCell ref="O88:O89"/>
    <mergeCell ref="R88:U89"/>
    <mergeCell ref="AB88:AB89"/>
    <mergeCell ref="AC88:AC89"/>
    <mergeCell ref="AD88:AD89"/>
    <mergeCell ref="G89:H89"/>
    <mergeCell ref="O94:O95"/>
    <mergeCell ref="E95:F95"/>
    <mergeCell ref="G95:H95"/>
    <mergeCell ref="I95:J95"/>
    <mergeCell ref="AC92:AC93"/>
    <mergeCell ref="AD92:AD93"/>
    <mergeCell ref="E93:F93"/>
    <mergeCell ref="G93:H93"/>
    <mergeCell ref="K93:L93"/>
    <mergeCell ref="V93:W93"/>
    <mergeCell ref="X93:Y93"/>
    <mergeCell ref="M92:M93"/>
    <mergeCell ref="N92:N93"/>
    <mergeCell ref="O92:O93"/>
    <mergeCell ref="R92:U93"/>
    <mergeCell ref="AB92:AB93"/>
    <mergeCell ref="B83:B84"/>
    <mergeCell ref="B81:B82"/>
    <mergeCell ref="B77:B78"/>
    <mergeCell ref="B75:B76"/>
    <mergeCell ref="B71:B72"/>
    <mergeCell ref="B69:B70"/>
    <mergeCell ref="A94:D95"/>
    <mergeCell ref="M94:M95"/>
    <mergeCell ref="N94:N95"/>
    <mergeCell ref="I91:J91"/>
    <mergeCell ref="K91:L91"/>
    <mergeCell ref="A92:D93"/>
    <mergeCell ref="I89:J89"/>
    <mergeCell ref="K89:L89"/>
    <mergeCell ref="A90:D91"/>
    <mergeCell ref="M90:M91"/>
    <mergeCell ref="N90:N91"/>
    <mergeCell ref="A86:D87"/>
    <mergeCell ref="E86:F87"/>
    <mergeCell ref="G86:H87"/>
    <mergeCell ref="I86:J87"/>
    <mergeCell ref="B79:B80"/>
    <mergeCell ref="G79:M80"/>
    <mergeCell ref="N79:N80"/>
    <mergeCell ref="AE92:AE93"/>
    <mergeCell ref="AE90:AE91"/>
    <mergeCell ref="AE88:AE89"/>
    <mergeCell ref="AE86:AE87"/>
    <mergeCell ref="P94:P95"/>
    <mergeCell ref="P92:P93"/>
    <mergeCell ref="P90:P91"/>
    <mergeCell ref="P88:P89"/>
    <mergeCell ref="P86:P87"/>
    <mergeCell ref="V91:W91"/>
    <mergeCell ref="Z91:AA91"/>
    <mergeCell ref="X89:Y89"/>
    <mergeCell ref="Z89:AA89"/>
    <mergeCell ref="AB86:AB87"/>
    <mergeCell ref="AC86:AC87"/>
    <mergeCell ref="AB90:AB91"/>
    <mergeCell ref="AC90:AC91"/>
    <mergeCell ref="AD90:AD91"/>
    <mergeCell ref="X86:Y87"/>
    <mergeCell ref="Z86:AA87"/>
    <mergeCell ref="AD86:AD87"/>
    <mergeCell ref="AG47:AG48"/>
    <mergeCell ref="AG45:AG46"/>
    <mergeCell ref="AG43:AG44"/>
    <mergeCell ref="AG41:AG42"/>
    <mergeCell ref="P49:P50"/>
    <mergeCell ref="P47:P48"/>
    <mergeCell ref="P45:P46"/>
    <mergeCell ref="P43:P44"/>
    <mergeCell ref="P41:P42"/>
    <mergeCell ref="AF47:AF48"/>
    <mergeCell ref="X45:Y46"/>
    <mergeCell ref="AD45:AD46"/>
    <mergeCell ref="AE45:AE46"/>
    <mergeCell ref="AF45:AF46"/>
    <mergeCell ref="V43:W44"/>
    <mergeCell ref="AD43:AD44"/>
    <mergeCell ref="AE43:AE44"/>
    <mergeCell ref="AF43:AF44"/>
    <mergeCell ref="AF41:AF42"/>
    <mergeCell ref="X44:Y44"/>
    <mergeCell ref="Z44:AA44"/>
    <mergeCell ref="AB44:AC44"/>
    <mergeCell ref="AB41:AC42"/>
    <mergeCell ref="AD41:AD42"/>
  </mergeCells>
  <phoneticPr fontId="3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45" orientation="portrait" horizontalDpi="4294967293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G87"/>
  <sheetViews>
    <sheetView view="pageBreakPreview" zoomScaleNormal="100" zoomScaleSheetLayoutView="100" workbookViewId="0"/>
  </sheetViews>
  <sheetFormatPr defaultRowHeight="13.2" x14ac:dyDescent="0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21" customHeight="1" x14ac:dyDescent="0.2">
      <c r="A1" s="61" t="str">
        <f>U12選手権組合せ!I2</f>
        <v>■第1日　2月5日  一次リーグ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87"/>
      <c r="O1" s="87"/>
      <c r="P1" s="87"/>
      <c r="Q1" s="87"/>
      <c r="R1" s="87"/>
      <c r="T1" s="353" t="s">
        <v>12</v>
      </c>
      <c r="U1" s="353"/>
      <c r="V1" s="353"/>
      <c r="W1" s="353"/>
      <c r="X1" s="354" t="str">
        <f>U12選手権組合せ!A10</f>
        <v>宇都宮市サッカー場（平出）AB</v>
      </c>
      <c r="Y1" s="354"/>
      <c r="Z1" s="354"/>
      <c r="AA1" s="354"/>
      <c r="AB1" s="354"/>
      <c r="AC1" s="354"/>
      <c r="AD1" s="354"/>
      <c r="AE1" s="354"/>
      <c r="AF1" s="354"/>
      <c r="AG1" s="354"/>
    </row>
    <row r="2" spans="1:33" ht="15.75" customHeight="1" x14ac:dyDescent="0.2">
      <c r="A2" s="61"/>
      <c r="B2" s="61"/>
      <c r="C2" s="61"/>
      <c r="O2" s="94"/>
      <c r="P2" s="94"/>
      <c r="Q2" s="94"/>
      <c r="R2" s="162"/>
      <c r="S2" s="162"/>
      <c r="T2" s="162"/>
      <c r="U2" s="162"/>
      <c r="V2" s="162"/>
      <c r="W2" s="162"/>
    </row>
    <row r="3" spans="1:33" ht="20.100000000000001" customHeight="1" x14ac:dyDescent="0.2">
      <c r="A3" s="61"/>
      <c r="B3" s="171"/>
      <c r="C3" s="61"/>
      <c r="D3" s="61"/>
      <c r="E3" s="61"/>
      <c r="F3" s="61"/>
      <c r="I3" s="353" t="s">
        <v>16</v>
      </c>
      <c r="J3" s="353"/>
      <c r="L3" s="94"/>
      <c r="Q3" s="94"/>
      <c r="R3" s="94"/>
      <c r="S3" s="61"/>
      <c r="T3" s="61"/>
      <c r="U3" s="162"/>
      <c r="V3" s="353" t="s">
        <v>241</v>
      </c>
      <c r="W3" s="353"/>
      <c r="X3" s="61"/>
      <c r="Y3" s="61"/>
      <c r="Z3" s="26"/>
      <c r="AA3" s="26"/>
    </row>
    <row r="4" spans="1:33" ht="20.100000000000001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240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2"/>
      <c r="W4" s="1"/>
      <c r="X4" s="1"/>
      <c r="Y4" s="1"/>
      <c r="Z4" s="1"/>
    </row>
    <row r="5" spans="1:33" ht="19.5" customHeight="1" thickTop="1" x14ac:dyDescent="0.2">
      <c r="A5" s="1"/>
      <c r="B5" s="1"/>
      <c r="C5" s="1"/>
      <c r="D5" s="164"/>
      <c r="E5" s="160"/>
      <c r="F5" s="160"/>
      <c r="G5" s="165"/>
      <c r="H5" s="164"/>
      <c r="I5" s="165"/>
      <c r="J5" s="283"/>
      <c r="K5" s="284"/>
      <c r="L5" s="283"/>
      <c r="M5" s="283"/>
      <c r="N5" s="283"/>
      <c r="O5" s="285"/>
      <c r="P5" s="1"/>
      <c r="Q5" s="1"/>
      <c r="R5" s="1"/>
      <c r="S5" s="286"/>
      <c r="T5" s="287"/>
      <c r="U5" s="283"/>
      <c r="V5" s="284"/>
      <c r="W5" s="164"/>
      <c r="X5" s="165"/>
      <c r="Y5" s="165"/>
      <c r="Z5" s="166"/>
    </row>
    <row r="6" spans="1:33" ht="20.100000000000001" customHeight="1" x14ac:dyDescent="0.2">
      <c r="A6" s="1"/>
      <c r="C6" s="341">
        <v>1</v>
      </c>
      <c r="D6" s="341"/>
      <c r="G6" s="341">
        <v>2</v>
      </c>
      <c r="H6" s="341"/>
      <c r="J6" s="1"/>
      <c r="K6" s="341">
        <v>3</v>
      </c>
      <c r="L6" s="341"/>
      <c r="M6" s="1"/>
      <c r="N6" s="1"/>
      <c r="O6" s="341">
        <v>4</v>
      </c>
      <c r="P6" s="341"/>
      <c r="R6" s="341">
        <v>5</v>
      </c>
      <c r="S6" s="341"/>
      <c r="U6" s="1"/>
      <c r="V6" s="341">
        <v>6</v>
      </c>
      <c r="W6" s="341"/>
      <c r="X6" s="1"/>
      <c r="Y6" s="1"/>
      <c r="Z6" s="341">
        <v>7</v>
      </c>
      <c r="AA6" s="341"/>
    </row>
    <row r="7" spans="1:33" ht="20.100000000000001" customHeight="1" x14ac:dyDescent="0.2">
      <c r="A7" s="1"/>
      <c r="C7" s="349" t="str">
        <f>U12選手権組合せ!C10</f>
        <v>西原ＦＣ</v>
      </c>
      <c r="D7" s="349"/>
      <c r="G7" s="350" t="str">
        <f>U12選手権組合せ!C11</f>
        <v>野原グランディオスＦＣ</v>
      </c>
      <c r="H7" s="350"/>
      <c r="J7" s="172"/>
      <c r="K7" s="349" t="str">
        <f>U12選手権組合せ!C12</f>
        <v>ＧＲＳ足利Ｊｒ．</v>
      </c>
      <c r="L7" s="349"/>
      <c r="M7" s="172"/>
      <c r="N7" s="172"/>
      <c r="O7" s="351" t="str">
        <f>U12選手権組合せ!C13</f>
        <v>ＴＥＡＭ　リフレＳＣ</v>
      </c>
      <c r="P7" s="351"/>
      <c r="R7" s="352" t="str">
        <f>U12選手権組合せ!C14</f>
        <v>ともぞうサッカークラブ</v>
      </c>
      <c r="S7" s="352"/>
      <c r="U7" s="172"/>
      <c r="V7" s="350" t="str">
        <f>U12選手権組合せ!C15</f>
        <v>さくらボン・ディ・ボーラ</v>
      </c>
      <c r="W7" s="350"/>
      <c r="X7" s="172"/>
      <c r="Y7" s="172"/>
      <c r="Z7" s="349" t="str">
        <f>U12選手権組合せ!C16</f>
        <v>ＦＣ　ＷＩＬＬＥ</v>
      </c>
      <c r="AA7" s="349"/>
    </row>
    <row r="8" spans="1:33" ht="20.100000000000001" customHeight="1" x14ac:dyDescent="0.2">
      <c r="A8" s="1"/>
      <c r="B8" s="172"/>
      <c r="C8" s="349"/>
      <c r="D8" s="349"/>
      <c r="G8" s="350"/>
      <c r="H8" s="350"/>
      <c r="J8" s="172"/>
      <c r="K8" s="349"/>
      <c r="L8" s="349"/>
      <c r="M8" s="172"/>
      <c r="N8" s="172"/>
      <c r="O8" s="351"/>
      <c r="P8" s="351"/>
      <c r="R8" s="352"/>
      <c r="S8" s="352"/>
      <c r="U8" s="172"/>
      <c r="V8" s="350"/>
      <c r="W8" s="350"/>
      <c r="X8" s="172"/>
      <c r="Y8" s="172"/>
      <c r="Z8" s="349"/>
      <c r="AA8" s="349"/>
    </row>
    <row r="9" spans="1:33" ht="20.100000000000001" customHeight="1" x14ac:dyDescent="0.2">
      <c r="A9" s="1"/>
      <c r="B9" s="172"/>
      <c r="C9" s="349"/>
      <c r="D9" s="349"/>
      <c r="G9" s="350"/>
      <c r="H9" s="350"/>
      <c r="J9" s="172"/>
      <c r="K9" s="349"/>
      <c r="L9" s="349"/>
      <c r="M9" s="172"/>
      <c r="N9" s="172"/>
      <c r="O9" s="351"/>
      <c r="P9" s="351"/>
      <c r="R9" s="352"/>
      <c r="S9" s="352"/>
      <c r="U9" s="172"/>
      <c r="V9" s="350"/>
      <c r="W9" s="350"/>
      <c r="X9" s="172"/>
      <c r="Y9" s="172"/>
      <c r="Z9" s="349"/>
      <c r="AA9" s="349"/>
    </row>
    <row r="10" spans="1:33" ht="20.100000000000001" customHeight="1" x14ac:dyDescent="0.2">
      <c r="A10" s="1"/>
      <c r="B10" s="172"/>
      <c r="C10" s="349"/>
      <c r="D10" s="349"/>
      <c r="G10" s="350"/>
      <c r="H10" s="350"/>
      <c r="J10" s="172"/>
      <c r="K10" s="349"/>
      <c r="L10" s="349"/>
      <c r="M10" s="172"/>
      <c r="N10" s="172"/>
      <c r="O10" s="351"/>
      <c r="P10" s="351"/>
      <c r="R10" s="352"/>
      <c r="S10" s="352"/>
      <c r="U10" s="172"/>
      <c r="V10" s="350"/>
      <c r="W10" s="350"/>
      <c r="X10" s="172"/>
      <c r="Y10" s="172"/>
      <c r="Z10" s="349"/>
      <c r="AA10" s="349"/>
    </row>
    <row r="11" spans="1:33" ht="20.100000000000001" customHeight="1" x14ac:dyDescent="0.2">
      <c r="A11" s="1"/>
      <c r="B11" s="172"/>
      <c r="C11" s="349"/>
      <c r="D11" s="349"/>
      <c r="G11" s="350"/>
      <c r="H11" s="350"/>
      <c r="J11" s="172"/>
      <c r="K11" s="349"/>
      <c r="L11" s="349"/>
      <c r="M11" s="172"/>
      <c r="N11" s="172"/>
      <c r="O11" s="351"/>
      <c r="P11" s="351"/>
      <c r="R11" s="352"/>
      <c r="S11" s="352"/>
      <c r="U11" s="172"/>
      <c r="V11" s="350"/>
      <c r="W11" s="350"/>
      <c r="X11" s="172"/>
      <c r="Y11" s="172"/>
      <c r="Z11" s="349"/>
      <c r="AA11" s="349"/>
    </row>
    <row r="12" spans="1:33" ht="20.100000000000001" customHeight="1" x14ac:dyDescent="0.2">
      <c r="A12" s="1"/>
      <c r="B12" s="172"/>
      <c r="C12" s="349"/>
      <c r="D12" s="349"/>
      <c r="G12" s="350"/>
      <c r="H12" s="350"/>
      <c r="J12" s="172"/>
      <c r="K12" s="349"/>
      <c r="L12" s="349"/>
      <c r="M12" s="172"/>
      <c r="N12" s="172"/>
      <c r="O12" s="351"/>
      <c r="P12" s="351"/>
      <c r="R12" s="352"/>
      <c r="S12" s="352"/>
      <c r="U12" s="172"/>
      <c r="V12" s="350"/>
      <c r="W12" s="350"/>
      <c r="X12" s="172"/>
      <c r="Y12" s="172"/>
      <c r="Z12" s="349"/>
      <c r="AA12" s="349"/>
    </row>
    <row r="13" spans="1:33" ht="20.100000000000001" customHeight="1" x14ac:dyDescent="0.2">
      <c r="A13" s="1"/>
      <c r="B13" s="172"/>
      <c r="C13" s="349"/>
      <c r="D13" s="349"/>
      <c r="G13" s="350"/>
      <c r="H13" s="350"/>
      <c r="J13" s="172"/>
      <c r="K13" s="349"/>
      <c r="L13" s="349"/>
      <c r="M13" s="172"/>
      <c r="N13" s="172"/>
      <c r="O13" s="351"/>
      <c r="P13" s="351"/>
      <c r="R13" s="352"/>
      <c r="S13" s="352"/>
      <c r="U13" s="172"/>
      <c r="V13" s="350"/>
      <c r="W13" s="350"/>
      <c r="X13" s="172"/>
      <c r="Y13" s="172"/>
      <c r="Z13" s="349"/>
      <c r="AA13" s="349"/>
    </row>
    <row r="14" spans="1:33" ht="20.100000000000001" customHeight="1" x14ac:dyDescent="0.2">
      <c r="A14" s="1"/>
      <c r="B14" s="172"/>
      <c r="C14" s="349"/>
      <c r="D14" s="349"/>
      <c r="G14" s="350"/>
      <c r="H14" s="350"/>
      <c r="J14" s="172"/>
      <c r="K14" s="349"/>
      <c r="L14" s="349"/>
      <c r="M14" s="172"/>
      <c r="N14" s="172"/>
      <c r="O14" s="351"/>
      <c r="P14" s="351"/>
      <c r="R14" s="352"/>
      <c r="S14" s="352"/>
      <c r="U14" s="172"/>
      <c r="V14" s="350"/>
      <c r="W14" s="350"/>
      <c r="X14" s="172"/>
      <c r="Y14" s="172"/>
      <c r="Z14" s="349"/>
      <c r="AA14" s="349"/>
    </row>
    <row r="15" spans="1:33" ht="19.5" customHeight="1" x14ac:dyDescent="0.2">
      <c r="A15" s="29"/>
      <c r="B15" s="95" t="s">
        <v>234</v>
      </c>
      <c r="C15" s="29"/>
      <c r="D15" s="29"/>
      <c r="E15" s="29"/>
      <c r="F15" s="29"/>
      <c r="G15" s="29"/>
      <c r="H15" s="29"/>
      <c r="I15" s="29"/>
      <c r="J15" s="29"/>
      <c r="K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Z15" s="29"/>
      <c r="AB15" s="114" t="s">
        <v>95</v>
      </c>
      <c r="AC15" s="18" t="s">
        <v>14</v>
      </c>
      <c r="AD15" s="18" t="s">
        <v>15</v>
      </c>
      <c r="AE15" s="18" t="s">
        <v>15</v>
      </c>
      <c r="AF15" s="18" t="s">
        <v>13</v>
      </c>
      <c r="AG15" s="107" t="s">
        <v>96</v>
      </c>
    </row>
    <row r="16" spans="1:33" ht="16.2" customHeight="1" x14ac:dyDescent="0.2">
      <c r="A16" s="1"/>
      <c r="B16" s="341" t="s">
        <v>16</v>
      </c>
      <c r="C16" s="341" t="s">
        <v>4</v>
      </c>
      <c r="D16" s="342">
        <v>0.39583333333333331</v>
      </c>
      <c r="E16" s="342"/>
      <c r="F16" s="342"/>
      <c r="G16" s="346" t="str">
        <f>C7</f>
        <v>西原ＦＣ</v>
      </c>
      <c r="H16" s="346"/>
      <c r="I16" s="346"/>
      <c r="J16" s="346"/>
      <c r="K16" s="346"/>
      <c r="L16" s="346"/>
      <c r="M16" s="346"/>
      <c r="N16" s="344">
        <f>P16+P17</f>
        <v>0</v>
      </c>
      <c r="O16" s="345" t="s">
        <v>9</v>
      </c>
      <c r="P16" s="231">
        <v>0</v>
      </c>
      <c r="Q16" s="224" t="s">
        <v>239</v>
      </c>
      <c r="R16" s="231">
        <v>3</v>
      </c>
      <c r="S16" s="345" t="s">
        <v>10</v>
      </c>
      <c r="T16" s="344">
        <f>R16+R17</f>
        <v>7</v>
      </c>
      <c r="U16" s="343" t="str">
        <f>G7</f>
        <v>野原グランディオスＦＣ</v>
      </c>
      <c r="V16" s="343"/>
      <c r="W16" s="343"/>
      <c r="X16" s="343"/>
      <c r="Y16" s="343"/>
      <c r="Z16" s="343"/>
      <c r="AA16" s="343"/>
      <c r="AB16" s="355" t="s">
        <v>240</v>
      </c>
      <c r="AC16" s="337" t="s">
        <v>91</v>
      </c>
      <c r="AD16" s="337" t="s">
        <v>89</v>
      </c>
      <c r="AE16" s="337" t="s">
        <v>236</v>
      </c>
      <c r="AF16" s="339">
        <v>4</v>
      </c>
      <c r="AG16" s="340" t="s">
        <v>96</v>
      </c>
    </row>
    <row r="17" spans="1:33" ht="16.2" customHeight="1" x14ac:dyDescent="0.2">
      <c r="A17" s="1"/>
      <c r="B17" s="341"/>
      <c r="C17" s="341"/>
      <c r="D17" s="342"/>
      <c r="E17" s="342"/>
      <c r="F17" s="342"/>
      <c r="G17" s="346"/>
      <c r="H17" s="346"/>
      <c r="I17" s="346"/>
      <c r="J17" s="346"/>
      <c r="K17" s="346"/>
      <c r="L17" s="346"/>
      <c r="M17" s="346"/>
      <c r="N17" s="344"/>
      <c r="O17" s="345"/>
      <c r="P17" s="231">
        <v>0</v>
      </c>
      <c r="Q17" s="224" t="s">
        <v>239</v>
      </c>
      <c r="R17" s="231">
        <v>4</v>
      </c>
      <c r="S17" s="345"/>
      <c r="T17" s="344"/>
      <c r="U17" s="343"/>
      <c r="V17" s="343"/>
      <c r="W17" s="343"/>
      <c r="X17" s="343"/>
      <c r="Y17" s="343"/>
      <c r="Z17" s="343"/>
      <c r="AA17" s="343"/>
      <c r="AB17" s="355"/>
      <c r="AC17" s="337"/>
      <c r="AD17" s="337"/>
      <c r="AE17" s="337"/>
      <c r="AF17" s="339"/>
      <c r="AG17" s="340"/>
    </row>
    <row r="18" spans="1:33" ht="16.2" customHeight="1" x14ac:dyDescent="0.2">
      <c r="A18" s="1"/>
      <c r="B18" s="341" t="s">
        <v>17</v>
      </c>
      <c r="C18" s="341" t="s">
        <v>4</v>
      </c>
      <c r="D18" s="342">
        <v>0.39583333333333331</v>
      </c>
      <c r="E18" s="342"/>
      <c r="F18" s="342"/>
      <c r="G18" s="346" t="str">
        <f>K7</f>
        <v>ＧＲＳ足利Ｊｒ．</v>
      </c>
      <c r="H18" s="346"/>
      <c r="I18" s="346"/>
      <c r="J18" s="346"/>
      <c r="K18" s="346"/>
      <c r="L18" s="346"/>
      <c r="M18" s="346"/>
      <c r="N18" s="344">
        <f>P18+P19</f>
        <v>0</v>
      </c>
      <c r="O18" s="345" t="s">
        <v>9</v>
      </c>
      <c r="P18" s="231">
        <v>0</v>
      </c>
      <c r="Q18" s="224" t="s">
        <v>239</v>
      </c>
      <c r="R18" s="231">
        <v>2</v>
      </c>
      <c r="S18" s="345" t="s">
        <v>10</v>
      </c>
      <c r="T18" s="344">
        <f>R18+R19</f>
        <v>2</v>
      </c>
      <c r="U18" s="343" t="str">
        <f>O7</f>
        <v>ＴＥＡＭ　リフレＳＣ</v>
      </c>
      <c r="V18" s="343"/>
      <c r="W18" s="343"/>
      <c r="X18" s="343"/>
      <c r="Y18" s="343"/>
      <c r="Z18" s="343"/>
      <c r="AA18" s="343"/>
      <c r="AB18" s="355" t="s">
        <v>240</v>
      </c>
      <c r="AC18" s="337" t="s">
        <v>89</v>
      </c>
      <c r="AD18" s="337" t="s">
        <v>236</v>
      </c>
      <c r="AE18" s="337" t="s">
        <v>91</v>
      </c>
      <c r="AF18" s="339">
        <v>1</v>
      </c>
      <c r="AG18" s="340" t="s">
        <v>96</v>
      </c>
    </row>
    <row r="19" spans="1:33" ht="16.2" customHeight="1" x14ac:dyDescent="0.2">
      <c r="A19" s="1"/>
      <c r="B19" s="341"/>
      <c r="C19" s="341"/>
      <c r="D19" s="342"/>
      <c r="E19" s="342"/>
      <c r="F19" s="342"/>
      <c r="G19" s="346"/>
      <c r="H19" s="346"/>
      <c r="I19" s="346"/>
      <c r="J19" s="346"/>
      <c r="K19" s="346"/>
      <c r="L19" s="346"/>
      <c r="M19" s="346"/>
      <c r="N19" s="344"/>
      <c r="O19" s="345"/>
      <c r="P19" s="231">
        <v>0</v>
      </c>
      <c r="Q19" s="224" t="s">
        <v>239</v>
      </c>
      <c r="R19" s="231">
        <v>0</v>
      </c>
      <c r="S19" s="345"/>
      <c r="T19" s="344"/>
      <c r="U19" s="343"/>
      <c r="V19" s="343"/>
      <c r="W19" s="343"/>
      <c r="X19" s="343"/>
      <c r="Y19" s="343"/>
      <c r="Z19" s="343"/>
      <c r="AA19" s="343"/>
      <c r="AB19" s="355"/>
      <c r="AC19" s="337"/>
      <c r="AD19" s="337"/>
      <c r="AE19" s="337"/>
      <c r="AF19" s="339"/>
      <c r="AG19" s="340"/>
    </row>
    <row r="20" spans="1:33" ht="16.2" customHeight="1" x14ac:dyDescent="0.2">
      <c r="A20" s="1"/>
      <c r="B20" s="341" t="s">
        <v>16</v>
      </c>
      <c r="C20" s="341" t="s">
        <v>5</v>
      </c>
      <c r="D20" s="342">
        <v>0.4236111111111111</v>
      </c>
      <c r="E20" s="342"/>
      <c r="F20" s="342"/>
      <c r="G20" s="343" t="str">
        <f>R7</f>
        <v>ともぞうサッカークラブ</v>
      </c>
      <c r="H20" s="343"/>
      <c r="I20" s="343"/>
      <c r="J20" s="343"/>
      <c r="K20" s="343"/>
      <c r="L20" s="343"/>
      <c r="M20" s="343"/>
      <c r="N20" s="344">
        <f>P20+P21</f>
        <v>3</v>
      </c>
      <c r="O20" s="345" t="s">
        <v>9</v>
      </c>
      <c r="P20" s="231">
        <v>0</v>
      </c>
      <c r="Q20" s="224" t="s">
        <v>239</v>
      </c>
      <c r="R20" s="231">
        <v>0</v>
      </c>
      <c r="S20" s="345" t="s">
        <v>10</v>
      </c>
      <c r="T20" s="344">
        <f>R20+R21</f>
        <v>0</v>
      </c>
      <c r="U20" s="346" t="str">
        <f>V7</f>
        <v>さくらボン・ディ・ボーラ</v>
      </c>
      <c r="V20" s="346"/>
      <c r="W20" s="346"/>
      <c r="X20" s="346"/>
      <c r="Y20" s="346"/>
      <c r="Z20" s="346"/>
      <c r="AA20" s="346"/>
      <c r="AB20" s="355" t="s">
        <v>240</v>
      </c>
      <c r="AC20" s="337" t="s">
        <v>93</v>
      </c>
      <c r="AD20" s="337" t="s">
        <v>94</v>
      </c>
      <c r="AE20" s="337" t="s">
        <v>92</v>
      </c>
      <c r="AF20" s="337">
        <v>4</v>
      </c>
      <c r="AG20" s="340" t="s">
        <v>96</v>
      </c>
    </row>
    <row r="21" spans="1:33" ht="16.2" customHeight="1" x14ac:dyDescent="0.2">
      <c r="A21" s="1"/>
      <c r="B21" s="341"/>
      <c r="C21" s="341"/>
      <c r="D21" s="342"/>
      <c r="E21" s="342"/>
      <c r="F21" s="342"/>
      <c r="G21" s="343"/>
      <c r="H21" s="343"/>
      <c r="I21" s="343"/>
      <c r="J21" s="343"/>
      <c r="K21" s="343"/>
      <c r="L21" s="343"/>
      <c r="M21" s="343"/>
      <c r="N21" s="344"/>
      <c r="O21" s="345"/>
      <c r="P21" s="231">
        <v>3</v>
      </c>
      <c r="Q21" s="224" t="s">
        <v>239</v>
      </c>
      <c r="R21" s="231">
        <v>0</v>
      </c>
      <c r="S21" s="345"/>
      <c r="T21" s="344"/>
      <c r="U21" s="346"/>
      <c r="V21" s="346"/>
      <c r="W21" s="346"/>
      <c r="X21" s="346"/>
      <c r="Y21" s="346"/>
      <c r="Z21" s="346"/>
      <c r="AA21" s="346"/>
      <c r="AB21" s="355"/>
      <c r="AC21" s="337"/>
      <c r="AD21" s="337"/>
      <c r="AE21" s="337"/>
      <c r="AF21" s="337"/>
      <c r="AG21" s="340"/>
    </row>
    <row r="22" spans="1:33" ht="16.2" customHeight="1" x14ac:dyDescent="0.2">
      <c r="A22" s="1"/>
      <c r="B22" s="341" t="s">
        <v>16</v>
      </c>
      <c r="C22" s="341" t="s">
        <v>6</v>
      </c>
      <c r="D22" s="342">
        <v>0.4513888888888889</v>
      </c>
      <c r="E22" s="342"/>
      <c r="F22" s="342"/>
      <c r="G22" s="346" t="str">
        <f>C7</f>
        <v>西原ＦＣ</v>
      </c>
      <c r="H22" s="346"/>
      <c r="I22" s="346"/>
      <c r="J22" s="346"/>
      <c r="K22" s="346"/>
      <c r="L22" s="346"/>
      <c r="M22" s="346"/>
      <c r="N22" s="344">
        <f>P22+P23</f>
        <v>0</v>
      </c>
      <c r="O22" s="345" t="s">
        <v>9</v>
      </c>
      <c r="P22" s="231">
        <v>0</v>
      </c>
      <c r="Q22" s="224" t="s">
        <v>239</v>
      </c>
      <c r="R22" s="231">
        <v>3</v>
      </c>
      <c r="S22" s="345" t="s">
        <v>10</v>
      </c>
      <c r="T22" s="344">
        <f>R22+R23</f>
        <v>5</v>
      </c>
      <c r="U22" s="343" t="str">
        <f>K7</f>
        <v>ＧＲＳ足利Ｊｒ．</v>
      </c>
      <c r="V22" s="343"/>
      <c r="W22" s="343"/>
      <c r="X22" s="343"/>
      <c r="Y22" s="343"/>
      <c r="Z22" s="343"/>
      <c r="AA22" s="343"/>
      <c r="AB22" s="347" t="s">
        <v>95</v>
      </c>
      <c r="AC22" s="337" t="s">
        <v>236</v>
      </c>
      <c r="AD22" s="337" t="s">
        <v>91</v>
      </c>
      <c r="AE22" s="337" t="s">
        <v>89</v>
      </c>
      <c r="AF22" s="339">
        <v>2</v>
      </c>
      <c r="AG22" s="340" t="s">
        <v>96</v>
      </c>
    </row>
    <row r="23" spans="1:33" ht="16.2" customHeight="1" x14ac:dyDescent="0.2">
      <c r="A23" s="1"/>
      <c r="B23" s="341"/>
      <c r="C23" s="341"/>
      <c r="D23" s="342"/>
      <c r="E23" s="342"/>
      <c r="F23" s="342"/>
      <c r="G23" s="346"/>
      <c r="H23" s="346"/>
      <c r="I23" s="346"/>
      <c r="J23" s="346"/>
      <c r="K23" s="346"/>
      <c r="L23" s="346"/>
      <c r="M23" s="346"/>
      <c r="N23" s="344"/>
      <c r="O23" s="345"/>
      <c r="P23" s="231">
        <v>0</v>
      </c>
      <c r="Q23" s="224" t="s">
        <v>239</v>
      </c>
      <c r="R23" s="231">
        <v>2</v>
      </c>
      <c r="S23" s="345"/>
      <c r="T23" s="344"/>
      <c r="U23" s="343"/>
      <c r="V23" s="343"/>
      <c r="W23" s="343"/>
      <c r="X23" s="343"/>
      <c r="Y23" s="343"/>
      <c r="Z23" s="343"/>
      <c r="AA23" s="343"/>
      <c r="AB23" s="347"/>
      <c r="AC23" s="337"/>
      <c r="AD23" s="337"/>
      <c r="AE23" s="337"/>
      <c r="AF23" s="339"/>
      <c r="AG23" s="340"/>
    </row>
    <row r="24" spans="1:33" ht="16.2" customHeight="1" x14ac:dyDescent="0.2">
      <c r="A24" s="1"/>
      <c r="B24" s="341" t="s">
        <v>17</v>
      </c>
      <c r="C24" s="341" t="s">
        <v>5</v>
      </c>
      <c r="D24" s="342">
        <v>0.4513888888888889</v>
      </c>
      <c r="E24" s="342"/>
      <c r="F24" s="342"/>
      <c r="G24" s="348" t="str">
        <f>G7</f>
        <v>野原グランディオスＦＣ</v>
      </c>
      <c r="H24" s="348"/>
      <c r="I24" s="348"/>
      <c r="J24" s="348"/>
      <c r="K24" s="348"/>
      <c r="L24" s="348"/>
      <c r="M24" s="348"/>
      <c r="N24" s="344">
        <f>P24+P25</f>
        <v>1</v>
      </c>
      <c r="O24" s="345" t="s">
        <v>9</v>
      </c>
      <c r="P24" s="231">
        <v>0</v>
      </c>
      <c r="Q24" s="224" t="s">
        <v>239</v>
      </c>
      <c r="R24" s="231">
        <v>1</v>
      </c>
      <c r="S24" s="345" t="s">
        <v>10</v>
      </c>
      <c r="T24" s="344">
        <f>R24+R25</f>
        <v>1</v>
      </c>
      <c r="U24" s="348" t="str">
        <f>O7</f>
        <v>ＴＥＡＭ　リフレＳＣ</v>
      </c>
      <c r="V24" s="348"/>
      <c r="W24" s="348"/>
      <c r="X24" s="348"/>
      <c r="Y24" s="348"/>
      <c r="Z24" s="348"/>
      <c r="AA24" s="348"/>
      <c r="AB24" s="347" t="s">
        <v>95</v>
      </c>
      <c r="AC24" s="337" t="s">
        <v>91</v>
      </c>
      <c r="AD24" s="337" t="s">
        <v>89</v>
      </c>
      <c r="AE24" s="337" t="s">
        <v>236</v>
      </c>
      <c r="AF24" s="339">
        <v>3</v>
      </c>
      <c r="AG24" s="340" t="s">
        <v>96</v>
      </c>
    </row>
    <row r="25" spans="1:33" ht="16.2" customHeight="1" x14ac:dyDescent="0.2">
      <c r="A25" s="1"/>
      <c r="B25" s="341"/>
      <c r="C25" s="341"/>
      <c r="D25" s="342"/>
      <c r="E25" s="342"/>
      <c r="F25" s="342"/>
      <c r="G25" s="348"/>
      <c r="H25" s="348"/>
      <c r="I25" s="348"/>
      <c r="J25" s="348"/>
      <c r="K25" s="348"/>
      <c r="L25" s="348"/>
      <c r="M25" s="348"/>
      <c r="N25" s="344"/>
      <c r="O25" s="345"/>
      <c r="P25" s="231">
        <v>1</v>
      </c>
      <c r="Q25" s="224" t="s">
        <v>239</v>
      </c>
      <c r="R25" s="231">
        <v>0</v>
      </c>
      <c r="S25" s="345"/>
      <c r="T25" s="344"/>
      <c r="U25" s="348"/>
      <c r="V25" s="348"/>
      <c r="W25" s="348"/>
      <c r="X25" s="348"/>
      <c r="Y25" s="348"/>
      <c r="Z25" s="348"/>
      <c r="AA25" s="348"/>
      <c r="AB25" s="347"/>
      <c r="AC25" s="337"/>
      <c r="AD25" s="337"/>
      <c r="AE25" s="337"/>
      <c r="AF25" s="339"/>
      <c r="AG25" s="340"/>
    </row>
    <row r="26" spans="1:33" ht="16.2" customHeight="1" x14ac:dyDescent="0.2">
      <c r="B26" s="341" t="s">
        <v>16</v>
      </c>
      <c r="C26" s="341" t="s">
        <v>7</v>
      </c>
      <c r="D26" s="342">
        <v>0.47916666666666669</v>
      </c>
      <c r="E26" s="342"/>
      <c r="F26" s="342"/>
      <c r="G26" s="343" t="str">
        <f>R7</f>
        <v>ともぞうサッカークラブ</v>
      </c>
      <c r="H26" s="343"/>
      <c r="I26" s="343"/>
      <c r="J26" s="343"/>
      <c r="K26" s="343"/>
      <c r="L26" s="343"/>
      <c r="M26" s="343"/>
      <c r="N26" s="344">
        <f>P26+P27</f>
        <v>5</v>
      </c>
      <c r="O26" s="345" t="s">
        <v>9</v>
      </c>
      <c r="P26" s="231">
        <v>3</v>
      </c>
      <c r="Q26" s="224" t="s">
        <v>239</v>
      </c>
      <c r="R26" s="231">
        <v>0</v>
      </c>
      <c r="S26" s="345" t="s">
        <v>10</v>
      </c>
      <c r="T26" s="344">
        <f>R26+R27</f>
        <v>0</v>
      </c>
      <c r="U26" s="346" t="str">
        <f>Z7</f>
        <v>ＦＣ　ＷＩＬＬＥ</v>
      </c>
      <c r="V26" s="346"/>
      <c r="W26" s="346"/>
      <c r="X26" s="346"/>
      <c r="Y26" s="346"/>
      <c r="Z26" s="346"/>
      <c r="AA26" s="346"/>
      <c r="AB26" s="347" t="s">
        <v>95</v>
      </c>
      <c r="AC26" s="337" t="s">
        <v>94</v>
      </c>
      <c r="AD26" s="337" t="s">
        <v>92</v>
      </c>
      <c r="AE26" s="337" t="s">
        <v>90</v>
      </c>
      <c r="AF26" s="337">
        <v>1</v>
      </c>
      <c r="AG26" s="340" t="s">
        <v>96</v>
      </c>
    </row>
    <row r="27" spans="1:33" ht="16.2" customHeight="1" x14ac:dyDescent="0.2">
      <c r="B27" s="341"/>
      <c r="C27" s="341"/>
      <c r="D27" s="342"/>
      <c r="E27" s="342"/>
      <c r="F27" s="342"/>
      <c r="G27" s="343"/>
      <c r="H27" s="343"/>
      <c r="I27" s="343"/>
      <c r="J27" s="343"/>
      <c r="K27" s="343"/>
      <c r="L27" s="343"/>
      <c r="M27" s="343"/>
      <c r="N27" s="344"/>
      <c r="O27" s="345"/>
      <c r="P27" s="231">
        <v>2</v>
      </c>
      <c r="Q27" s="224" t="s">
        <v>239</v>
      </c>
      <c r="R27" s="231">
        <v>0</v>
      </c>
      <c r="S27" s="345"/>
      <c r="T27" s="344"/>
      <c r="U27" s="346"/>
      <c r="V27" s="346"/>
      <c r="W27" s="346"/>
      <c r="X27" s="346"/>
      <c r="Y27" s="346"/>
      <c r="Z27" s="346"/>
      <c r="AA27" s="346"/>
      <c r="AB27" s="347"/>
      <c r="AC27" s="337"/>
      <c r="AD27" s="337"/>
      <c r="AE27" s="337"/>
      <c r="AF27" s="337"/>
      <c r="AG27" s="340"/>
    </row>
    <row r="28" spans="1:33" ht="16.2" customHeight="1" x14ac:dyDescent="0.2">
      <c r="A28" s="1"/>
      <c r="B28" s="341" t="s">
        <v>16</v>
      </c>
      <c r="C28" s="341" t="s">
        <v>8</v>
      </c>
      <c r="D28" s="342">
        <v>0.50694444444444442</v>
      </c>
      <c r="E28" s="342"/>
      <c r="F28" s="342"/>
      <c r="G28" s="346" t="str">
        <f>C7</f>
        <v>西原ＦＣ</v>
      </c>
      <c r="H28" s="346"/>
      <c r="I28" s="346"/>
      <c r="J28" s="346"/>
      <c r="K28" s="346"/>
      <c r="L28" s="346"/>
      <c r="M28" s="346"/>
      <c r="N28" s="344">
        <f>P28+P29</f>
        <v>0</v>
      </c>
      <c r="O28" s="345" t="s">
        <v>9</v>
      </c>
      <c r="P28" s="231">
        <v>0</v>
      </c>
      <c r="Q28" s="224" t="s">
        <v>239</v>
      </c>
      <c r="R28" s="231">
        <v>12</v>
      </c>
      <c r="S28" s="345" t="s">
        <v>10</v>
      </c>
      <c r="T28" s="344">
        <f>R28+R29</f>
        <v>17</v>
      </c>
      <c r="U28" s="343" t="str">
        <f>O7</f>
        <v>ＴＥＡＭ　リフレＳＣ</v>
      </c>
      <c r="V28" s="343"/>
      <c r="W28" s="343"/>
      <c r="X28" s="343"/>
      <c r="Y28" s="343"/>
      <c r="Z28" s="343"/>
      <c r="AA28" s="343"/>
      <c r="AB28" s="347" t="s">
        <v>95</v>
      </c>
      <c r="AC28" s="337" t="s">
        <v>89</v>
      </c>
      <c r="AD28" s="337" t="s">
        <v>236</v>
      </c>
      <c r="AE28" s="337" t="s">
        <v>91</v>
      </c>
      <c r="AF28" s="339">
        <v>3</v>
      </c>
      <c r="AG28" s="340" t="s">
        <v>96</v>
      </c>
    </row>
    <row r="29" spans="1:33" ht="16.2" customHeight="1" x14ac:dyDescent="0.2">
      <c r="A29" s="1"/>
      <c r="B29" s="341"/>
      <c r="C29" s="341"/>
      <c r="D29" s="342"/>
      <c r="E29" s="342"/>
      <c r="F29" s="342"/>
      <c r="G29" s="346"/>
      <c r="H29" s="346"/>
      <c r="I29" s="346"/>
      <c r="J29" s="346"/>
      <c r="K29" s="346"/>
      <c r="L29" s="346"/>
      <c r="M29" s="346"/>
      <c r="N29" s="344"/>
      <c r="O29" s="345"/>
      <c r="P29" s="231">
        <v>0</v>
      </c>
      <c r="Q29" s="224" t="s">
        <v>239</v>
      </c>
      <c r="R29" s="231">
        <v>5</v>
      </c>
      <c r="S29" s="345"/>
      <c r="T29" s="344"/>
      <c r="U29" s="343"/>
      <c r="V29" s="343"/>
      <c r="W29" s="343"/>
      <c r="X29" s="343"/>
      <c r="Y29" s="343"/>
      <c r="Z29" s="343"/>
      <c r="AA29" s="343"/>
      <c r="AB29" s="347"/>
      <c r="AC29" s="337"/>
      <c r="AD29" s="337"/>
      <c r="AE29" s="337"/>
      <c r="AF29" s="339"/>
      <c r="AG29" s="340"/>
    </row>
    <row r="30" spans="1:33" ht="16.2" customHeight="1" x14ac:dyDescent="0.2">
      <c r="A30" s="1"/>
      <c r="B30" s="341" t="s">
        <v>17</v>
      </c>
      <c r="C30" s="341" t="s">
        <v>6</v>
      </c>
      <c r="D30" s="342">
        <v>0.50694444444444442</v>
      </c>
      <c r="E30" s="342"/>
      <c r="F30" s="342"/>
      <c r="G30" s="343" t="str">
        <f>G7</f>
        <v>野原グランディオスＦＣ</v>
      </c>
      <c r="H30" s="343"/>
      <c r="I30" s="343"/>
      <c r="J30" s="343"/>
      <c r="K30" s="343"/>
      <c r="L30" s="343"/>
      <c r="M30" s="343"/>
      <c r="N30" s="344">
        <f>P30+P31</f>
        <v>3</v>
      </c>
      <c r="O30" s="345" t="s">
        <v>9</v>
      </c>
      <c r="P30" s="231">
        <v>1</v>
      </c>
      <c r="Q30" s="224" t="s">
        <v>239</v>
      </c>
      <c r="R30" s="231">
        <v>0</v>
      </c>
      <c r="S30" s="345" t="s">
        <v>10</v>
      </c>
      <c r="T30" s="344">
        <f>R30+R31</f>
        <v>0</v>
      </c>
      <c r="U30" s="346" t="str">
        <f>K7</f>
        <v>ＧＲＳ足利Ｊｒ．</v>
      </c>
      <c r="V30" s="346"/>
      <c r="W30" s="346"/>
      <c r="X30" s="346"/>
      <c r="Y30" s="346"/>
      <c r="Z30" s="346"/>
      <c r="AA30" s="346"/>
      <c r="AB30" s="347" t="s">
        <v>95</v>
      </c>
      <c r="AC30" s="337" t="s">
        <v>236</v>
      </c>
      <c r="AD30" s="337" t="s">
        <v>91</v>
      </c>
      <c r="AE30" s="337" t="s">
        <v>89</v>
      </c>
      <c r="AF30" s="339">
        <v>4</v>
      </c>
      <c r="AG30" s="340" t="s">
        <v>96</v>
      </c>
    </row>
    <row r="31" spans="1:33" ht="16.2" customHeight="1" x14ac:dyDescent="0.2">
      <c r="A31" s="1"/>
      <c r="B31" s="341"/>
      <c r="C31" s="341"/>
      <c r="D31" s="342"/>
      <c r="E31" s="342"/>
      <c r="F31" s="342"/>
      <c r="G31" s="343"/>
      <c r="H31" s="343"/>
      <c r="I31" s="343"/>
      <c r="J31" s="343"/>
      <c r="K31" s="343"/>
      <c r="L31" s="343"/>
      <c r="M31" s="343"/>
      <c r="N31" s="344"/>
      <c r="O31" s="345"/>
      <c r="P31" s="231">
        <v>2</v>
      </c>
      <c r="Q31" s="224" t="s">
        <v>239</v>
      </c>
      <c r="R31" s="231">
        <v>0</v>
      </c>
      <c r="S31" s="345"/>
      <c r="T31" s="344"/>
      <c r="U31" s="346"/>
      <c r="V31" s="346"/>
      <c r="W31" s="346"/>
      <c r="X31" s="346"/>
      <c r="Y31" s="346"/>
      <c r="Z31" s="346"/>
      <c r="AA31" s="346"/>
      <c r="AB31" s="347"/>
      <c r="AC31" s="337"/>
      <c r="AD31" s="337"/>
      <c r="AE31" s="337"/>
      <c r="AF31" s="339"/>
      <c r="AG31" s="340"/>
    </row>
    <row r="32" spans="1:33" ht="16.2" customHeight="1" x14ac:dyDescent="0.2">
      <c r="A32" s="1"/>
      <c r="B32" s="341" t="s">
        <v>16</v>
      </c>
      <c r="C32" s="341" t="s">
        <v>0</v>
      </c>
      <c r="D32" s="342">
        <v>0.53472222222222221</v>
      </c>
      <c r="E32" s="342"/>
      <c r="F32" s="342"/>
      <c r="G32" s="343" t="str">
        <f>V7</f>
        <v>さくらボン・ディ・ボーラ</v>
      </c>
      <c r="H32" s="343"/>
      <c r="I32" s="343"/>
      <c r="J32" s="343"/>
      <c r="K32" s="343"/>
      <c r="L32" s="343"/>
      <c r="M32" s="343"/>
      <c r="N32" s="344">
        <f>P32+P33</f>
        <v>6</v>
      </c>
      <c r="O32" s="345" t="s">
        <v>9</v>
      </c>
      <c r="P32" s="231">
        <v>2</v>
      </c>
      <c r="Q32" s="224" t="s">
        <v>239</v>
      </c>
      <c r="R32" s="231">
        <v>0</v>
      </c>
      <c r="S32" s="345" t="s">
        <v>10</v>
      </c>
      <c r="T32" s="344">
        <f>R32+R33</f>
        <v>0</v>
      </c>
      <c r="U32" s="346" t="str">
        <f>Z7</f>
        <v>ＦＣ　ＷＩＬＬＥ</v>
      </c>
      <c r="V32" s="346"/>
      <c r="W32" s="346"/>
      <c r="X32" s="346"/>
      <c r="Y32" s="346"/>
      <c r="Z32" s="346"/>
      <c r="AA32" s="346"/>
      <c r="AB32" s="347" t="s">
        <v>95</v>
      </c>
      <c r="AC32" s="337" t="s">
        <v>92</v>
      </c>
      <c r="AD32" s="337" t="s">
        <v>90</v>
      </c>
      <c r="AE32" s="337" t="s">
        <v>93</v>
      </c>
      <c r="AF32" s="337">
        <v>2</v>
      </c>
      <c r="AG32" s="340" t="s">
        <v>96</v>
      </c>
    </row>
    <row r="33" spans="1:33" ht="16.2" customHeight="1" x14ac:dyDescent="0.2">
      <c r="A33" s="1"/>
      <c r="B33" s="341"/>
      <c r="C33" s="341"/>
      <c r="D33" s="342"/>
      <c r="E33" s="342"/>
      <c r="F33" s="342"/>
      <c r="G33" s="343"/>
      <c r="H33" s="343"/>
      <c r="I33" s="343"/>
      <c r="J33" s="343"/>
      <c r="K33" s="343"/>
      <c r="L33" s="343"/>
      <c r="M33" s="343"/>
      <c r="N33" s="344"/>
      <c r="O33" s="345"/>
      <c r="P33" s="231">
        <v>4</v>
      </c>
      <c r="Q33" s="224" t="s">
        <v>239</v>
      </c>
      <c r="R33" s="231">
        <v>0</v>
      </c>
      <c r="S33" s="345"/>
      <c r="T33" s="344"/>
      <c r="U33" s="346"/>
      <c r="V33" s="346"/>
      <c r="W33" s="346"/>
      <c r="X33" s="346"/>
      <c r="Y33" s="346"/>
      <c r="Z33" s="346"/>
      <c r="AA33" s="346"/>
      <c r="AB33" s="347"/>
      <c r="AC33" s="337"/>
      <c r="AD33" s="337"/>
      <c r="AE33" s="337"/>
      <c r="AF33" s="337"/>
      <c r="AG33" s="340"/>
    </row>
    <row r="34" spans="1:33" ht="6.75" customHeight="1" x14ac:dyDescent="0.2">
      <c r="A34" s="1"/>
      <c r="C34" s="31"/>
      <c r="D34" s="92"/>
      <c r="E34" s="92"/>
      <c r="F34" s="92"/>
      <c r="G34" s="167"/>
      <c r="H34" s="167"/>
      <c r="I34" s="167"/>
      <c r="J34" s="167"/>
      <c r="K34" s="167"/>
      <c r="L34" s="167"/>
      <c r="M34" s="167"/>
      <c r="N34" s="74"/>
      <c r="O34" s="158"/>
      <c r="P34" s="49"/>
      <c r="Q34" s="31"/>
      <c r="R34" s="173"/>
      <c r="S34" s="158"/>
      <c r="T34" s="74"/>
      <c r="U34" s="167"/>
      <c r="V34" s="167"/>
      <c r="W34" s="167"/>
      <c r="X34" s="167"/>
      <c r="Y34" s="167"/>
      <c r="Z34" s="167"/>
      <c r="AA34" s="167"/>
      <c r="AB34" s="115"/>
      <c r="AC34" s="31"/>
      <c r="AD34" s="115"/>
      <c r="AE34" s="115"/>
      <c r="AF34" s="115"/>
      <c r="AG34" s="115"/>
    </row>
    <row r="35" spans="1:33" ht="19.5" customHeight="1" x14ac:dyDescent="0.2">
      <c r="A35" s="328" t="str">
        <f>I3</f>
        <v>A</v>
      </c>
      <c r="B35" s="328"/>
      <c r="C35" s="328"/>
      <c r="D35" s="328"/>
      <c r="E35" s="331" t="str">
        <f>C7</f>
        <v>西原ＦＣ</v>
      </c>
      <c r="F35" s="331"/>
      <c r="G35" s="333" t="str">
        <f>G7</f>
        <v>野原グランディオスＦＣ</v>
      </c>
      <c r="H35" s="333"/>
      <c r="I35" s="331" t="str">
        <f>K7</f>
        <v>ＧＲＳ足利Ｊｒ．</v>
      </c>
      <c r="J35" s="331"/>
      <c r="K35" s="334" t="str">
        <f>O7</f>
        <v>ＴＥＡＭ　リフレＳＣ</v>
      </c>
      <c r="L35" s="334"/>
      <c r="M35" s="335" t="s">
        <v>1</v>
      </c>
      <c r="N35" s="335" t="s">
        <v>2</v>
      </c>
      <c r="O35" s="335" t="s">
        <v>11</v>
      </c>
      <c r="P35" s="335" t="s">
        <v>3</v>
      </c>
      <c r="Q35" s="182"/>
      <c r="R35" s="328" t="str">
        <f>V3</f>
        <v>AA</v>
      </c>
      <c r="S35" s="328"/>
      <c r="T35" s="328"/>
      <c r="U35" s="328"/>
      <c r="V35" s="332" t="str">
        <f>R7</f>
        <v>ともぞうサッカークラブ</v>
      </c>
      <c r="W35" s="332"/>
      <c r="X35" s="332" t="str">
        <f>V7</f>
        <v>さくらボン・ディ・ボーラ</v>
      </c>
      <c r="Y35" s="332"/>
      <c r="Z35" s="331" t="str">
        <f>Z7</f>
        <v>ＦＣ　ＷＩＬＬＥ</v>
      </c>
      <c r="AA35" s="331"/>
      <c r="AB35" s="335" t="s">
        <v>1</v>
      </c>
      <c r="AC35" s="335" t="s">
        <v>2</v>
      </c>
      <c r="AD35" s="335" t="s">
        <v>11</v>
      </c>
      <c r="AE35" s="338" t="s">
        <v>3</v>
      </c>
    </row>
    <row r="36" spans="1:33" ht="20.100000000000001" customHeight="1" x14ac:dyDescent="0.2">
      <c r="A36" s="328"/>
      <c r="B36" s="328"/>
      <c r="C36" s="328"/>
      <c r="D36" s="328"/>
      <c r="E36" s="331"/>
      <c r="F36" s="331"/>
      <c r="G36" s="333"/>
      <c r="H36" s="333"/>
      <c r="I36" s="331"/>
      <c r="J36" s="331"/>
      <c r="K36" s="334"/>
      <c r="L36" s="334"/>
      <c r="M36" s="335"/>
      <c r="N36" s="335"/>
      <c r="O36" s="335"/>
      <c r="P36" s="335"/>
      <c r="Q36" s="182"/>
      <c r="R36" s="328"/>
      <c r="S36" s="328"/>
      <c r="T36" s="328"/>
      <c r="U36" s="328"/>
      <c r="V36" s="332"/>
      <c r="W36" s="332"/>
      <c r="X36" s="332"/>
      <c r="Y36" s="332"/>
      <c r="Z36" s="331"/>
      <c r="AA36" s="331"/>
      <c r="AB36" s="335"/>
      <c r="AC36" s="335"/>
      <c r="AD36" s="335"/>
      <c r="AE36" s="338"/>
    </row>
    <row r="37" spans="1:33" ht="20.100000000000001" customHeight="1" x14ac:dyDescent="0.2">
      <c r="A37" s="330" t="str">
        <f>C7</f>
        <v>西原ＦＣ</v>
      </c>
      <c r="B37" s="330"/>
      <c r="C37" s="330"/>
      <c r="D37" s="330"/>
      <c r="E37" s="261"/>
      <c r="F37" s="237"/>
      <c r="G37" s="239">
        <f>N16</f>
        <v>0</v>
      </c>
      <c r="H37" s="239">
        <f>T16</f>
        <v>7</v>
      </c>
      <c r="I37" s="239">
        <f>N22</f>
        <v>0</v>
      </c>
      <c r="J37" s="239">
        <f>T22</f>
        <v>5</v>
      </c>
      <c r="K37" s="239">
        <f>N28</f>
        <v>0</v>
      </c>
      <c r="L37" s="239">
        <f>T28</f>
        <v>17</v>
      </c>
      <c r="M37" s="328">
        <f>COUNTIF(E38:L38,"○")*3+COUNTIF(E38:L38,"△")</f>
        <v>0</v>
      </c>
      <c r="N37" s="328">
        <f>E37-F37+G37-H37+I37-J37+K37-L37</f>
        <v>-29</v>
      </c>
      <c r="O37" s="328">
        <f>G37+I37+K37</f>
        <v>0</v>
      </c>
      <c r="P37" s="328">
        <v>4</v>
      </c>
      <c r="Q37" s="231"/>
      <c r="R37" s="327" t="str">
        <f>R7</f>
        <v>ともぞうサッカークラブ</v>
      </c>
      <c r="S37" s="327"/>
      <c r="T37" s="327"/>
      <c r="U37" s="327"/>
      <c r="V37" s="261"/>
      <c r="W37" s="237"/>
      <c r="X37" s="239">
        <f>N20</f>
        <v>3</v>
      </c>
      <c r="Y37" s="239">
        <f>T20</f>
        <v>0</v>
      </c>
      <c r="Z37" s="239">
        <f>N26</f>
        <v>5</v>
      </c>
      <c r="AA37" s="239">
        <f>T26</f>
        <v>0</v>
      </c>
      <c r="AB37" s="336">
        <f>COUNTIF(V38:AA38,"○")*3+COUNTIF(V38:AA38,"△")</f>
        <v>6</v>
      </c>
      <c r="AC37" s="328">
        <f>V37-W37+X37-Y37+Z37-AA37</f>
        <v>8</v>
      </c>
      <c r="AD37" s="328">
        <f>X37+Z37</f>
        <v>8</v>
      </c>
      <c r="AE37" s="329">
        <v>1</v>
      </c>
    </row>
    <row r="38" spans="1:33" ht="20.100000000000001" customHeight="1" x14ac:dyDescent="0.2">
      <c r="A38" s="330"/>
      <c r="B38" s="330"/>
      <c r="C38" s="330"/>
      <c r="D38" s="330"/>
      <c r="E38" s="238"/>
      <c r="F38" s="262"/>
      <c r="G38" s="328" t="str">
        <f>IF(G37&gt;H37,"○",IF(G37&lt;H37,"×",IF(G37=H37,"△")))</f>
        <v>×</v>
      </c>
      <c r="H38" s="328"/>
      <c r="I38" s="328" t="str">
        <f t="shared" ref="I38" si="0">IF(I37&gt;J37,"○",IF(I37&lt;J37,"×",IF(I37=J37,"△")))</f>
        <v>×</v>
      </c>
      <c r="J38" s="328"/>
      <c r="K38" s="328" t="str">
        <f t="shared" ref="K38" si="1">IF(K37&gt;L37,"○",IF(K37&lt;L37,"×",IF(K37=L37,"△")))</f>
        <v>×</v>
      </c>
      <c r="L38" s="328"/>
      <c r="M38" s="328"/>
      <c r="N38" s="328"/>
      <c r="O38" s="328"/>
      <c r="P38" s="328"/>
      <c r="Q38" s="231"/>
      <c r="R38" s="327"/>
      <c r="S38" s="327"/>
      <c r="T38" s="327"/>
      <c r="U38" s="327"/>
      <c r="V38" s="238"/>
      <c r="W38" s="262"/>
      <c r="X38" s="328" t="str">
        <f>IF(X37&gt;Y37,"○",IF(X37&lt;Y37,"×",IF(X37=Y37,"△")))</f>
        <v>○</v>
      </c>
      <c r="Y38" s="328"/>
      <c r="Z38" s="328" t="str">
        <f t="shared" ref="Z38" si="2">IF(Z37&gt;AA37,"○",IF(Z37&lt;AA37,"×",IF(Z37=AA37,"△")))</f>
        <v>○</v>
      </c>
      <c r="AA38" s="328"/>
      <c r="AB38" s="336"/>
      <c r="AC38" s="328"/>
      <c r="AD38" s="328"/>
      <c r="AE38" s="329"/>
    </row>
    <row r="39" spans="1:33" ht="20.100000000000001" customHeight="1" x14ac:dyDescent="0.2">
      <c r="A39" s="330" t="str">
        <f>G7</f>
        <v>野原グランディオスＦＣ</v>
      </c>
      <c r="B39" s="330"/>
      <c r="C39" s="330"/>
      <c r="D39" s="330"/>
      <c r="E39" s="239">
        <f>T16</f>
        <v>7</v>
      </c>
      <c r="F39" s="239">
        <f>N16</f>
        <v>0</v>
      </c>
      <c r="G39" s="261"/>
      <c r="H39" s="237"/>
      <c r="I39" s="239">
        <f>N30</f>
        <v>3</v>
      </c>
      <c r="J39" s="239">
        <f>T30</f>
        <v>0</v>
      </c>
      <c r="K39" s="239">
        <f>N24</f>
        <v>1</v>
      </c>
      <c r="L39" s="239">
        <f>T24</f>
        <v>1</v>
      </c>
      <c r="M39" s="328">
        <f t="shared" ref="M39" si="3">COUNTIF(E40:L40,"○")*3+COUNTIF(E40:L40,"△")</f>
        <v>7</v>
      </c>
      <c r="N39" s="328">
        <f t="shared" ref="N39" si="4">E39-F39+G39-H39+I39-J39+K39-L39</f>
        <v>10</v>
      </c>
      <c r="O39" s="328">
        <f>E39+I39+K39</f>
        <v>11</v>
      </c>
      <c r="P39" s="328">
        <v>2</v>
      </c>
      <c r="Q39" s="231"/>
      <c r="R39" s="330" t="str">
        <f>V7</f>
        <v>さくらボン・ディ・ボーラ</v>
      </c>
      <c r="S39" s="330"/>
      <c r="T39" s="330"/>
      <c r="U39" s="330"/>
      <c r="V39" s="239">
        <f>T20</f>
        <v>0</v>
      </c>
      <c r="W39" s="239">
        <f>N20</f>
        <v>3</v>
      </c>
      <c r="X39" s="261"/>
      <c r="Y39" s="237"/>
      <c r="Z39" s="239">
        <f>N32</f>
        <v>6</v>
      </c>
      <c r="AA39" s="239">
        <f>T32</f>
        <v>0</v>
      </c>
      <c r="AB39" s="336">
        <f>COUNTIF(V40:AA40,"○")*3+COUNTIF(V40:AA40,"△")</f>
        <v>3</v>
      </c>
      <c r="AC39" s="328">
        <f>V39-W39+X39-Y39+Z39-AA39</f>
        <v>3</v>
      </c>
      <c r="AD39" s="328">
        <f>V39+Z39</f>
        <v>6</v>
      </c>
      <c r="AE39" s="329">
        <v>2</v>
      </c>
    </row>
    <row r="40" spans="1:33" ht="20.100000000000001" customHeight="1" x14ac:dyDescent="0.2">
      <c r="A40" s="330"/>
      <c r="B40" s="330"/>
      <c r="C40" s="330"/>
      <c r="D40" s="330"/>
      <c r="E40" s="328" t="str">
        <f>IF(E39&gt;F39,"○",IF(E39&lt;F39,"×",IF(E39=F39,"△")))</f>
        <v>○</v>
      </c>
      <c r="F40" s="328"/>
      <c r="G40" s="238"/>
      <c r="H40" s="262"/>
      <c r="I40" s="328" t="str">
        <f>IF(I39&gt;J39,"○",IF(I39&lt;J39,"×",IF(I39=J39,"△")))</f>
        <v>○</v>
      </c>
      <c r="J40" s="328"/>
      <c r="K40" s="328" t="str">
        <f>IF(K39&gt;L39,"○",IF(K39&lt;L39,"×",IF(K39=L39,"△")))</f>
        <v>△</v>
      </c>
      <c r="L40" s="328"/>
      <c r="M40" s="328"/>
      <c r="N40" s="328"/>
      <c r="O40" s="328"/>
      <c r="P40" s="328"/>
      <c r="Q40" s="231"/>
      <c r="R40" s="330"/>
      <c r="S40" s="330"/>
      <c r="T40" s="330"/>
      <c r="U40" s="330"/>
      <c r="V40" s="328" t="str">
        <f>IF(V39&gt;W39,"○",IF(V39&lt;W39,"×",IF(V39=W39,"△")))</f>
        <v>×</v>
      </c>
      <c r="W40" s="328"/>
      <c r="X40" s="238"/>
      <c r="Y40" s="262"/>
      <c r="Z40" s="328" t="str">
        <f>IF(Z39&gt;AA39,"○",IF(Z39&lt;AA39,"×",IF(Z39=AA39,"△")))</f>
        <v>○</v>
      </c>
      <c r="AA40" s="328"/>
      <c r="AB40" s="336"/>
      <c r="AC40" s="328"/>
      <c r="AD40" s="328"/>
      <c r="AE40" s="329"/>
    </row>
    <row r="41" spans="1:33" ht="20.100000000000001" customHeight="1" x14ac:dyDescent="0.2">
      <c r="A41" s="330" t="str">
        <f>K7</f>
        <v>ＧＲＳ足利Ｊｒ．</v>
      </c>
      <c r="B41" s="330"/>
      <c r="C41" s="330"/>
      <c r="D41" s="330"/>
      <c r="E41" s="239">
        <f>T22</f>
        <v>5</v>
      </c>
      <c r="F41" s="239">
        <f>N22</f>
        <v>0</v>
      </c>
      <c r="G41" s="239">
        <f>T30</f>
        <v>0</v>
      </c>
      <c r="H41" s="239">
        <f>N30</f>
        <v>3</v>
      </c>
      <c r="I41" s="261"/>
      <c r="J41" s="237"/>
      <c r="K41" s="239">
        <f>N18</f>
        <v>0</v>
      </c>
      <c r="L41" s="239">
        <f>T18</f>
        <v>2</v>
      </c>
      <c r="M41" s="328">
        <f>COUNTIF(E42:L42,"○")*3+COUNTIF(E42:L42,"△")</f>
        <v>3</v>
      </c>
      <c r="N41" s="328">
        <f t="shared" ref="N41" si="5">E41-F41+G41-H41+I41-J41+K41-L41</f>
        <v>0</v>
      </c>
      <c r="O41" s="328">
        <f>E41+G41+K41</f>
        <v>5</v>
      </c>
      <c r="P41" s="328">
        <v>3</v>
      </c>
      <c r="Q41" s="231"/>
      <c r="R41" s="330" t="str">
        <f>Z7</f>
        <v>ＦＣ　ＷＩＬＬＥ</v>
      </c>
      <c r="S41" s="330"/>
      <c r="T41" s="330"/>
      <c r="U41" s="330"/>
      <c r="V41" s="239">
        <f>T26</f>
        <v>0</v>
      </c>
      <c r="W41" s="239">
        <f>N26</f>
        <v>5</v>
      </c>
      <c r="X41" s="239">
        <f>T32</f>
        <v>0</v>
      </c>
      <c r="Y41" s="239">
        <f>N32</f>
        <v>6</v>
      </c>
      <c r="Z41" s="261"/>
      <c r="AA41" s="237"/>
      <c r="AB41" s="328">
        <f>COUNTIF(V42:AA42,"○")*3+COUNTIF(V42:AA42,"△")</f>
        <v>0</v>
      </c>
      <c r="AC41" s="328">
        <f>V41-W41+X41-Y41+Z41-AA41</f>
        <v>-11</v>
      </c>
      <c r="AD41" s="328">
        <f>V41+X41</f>
        <v>0</v>
      </c>
      <c r="AE41" s="329">
        <v>3</v>
      </c>
    </row>
    <row r="42" spans="1:33" ht="20.100000000000001" customHeight="1" x14ac:dyDescent="0.2">
      <c r="A42" s="330"/>
      <c r="B42" s="330"/>
      <c r="C42" s="330"/>
      <c r="D42" s="330"/>
      <c r="E42" s="328" t="str">
        <f>IF(E41&gt;F41,"○",IF(E41&lt;F41,"×",IF(E41=F41,"△")))</f>
        <v>○</v>
      </c>
      <c r="F42" s="328"/>
      <c r="G42" s="328" t="str">
        <f>IF(G41&gt;H41,"○",IF(G41&lt;H41,"×",IF(G41=H41,"△")))</f>
        <v>×</v>
      </c>
      <c r="H42" s="328"/>
      <c r="I42" s="238"/>
      <c r="J42" s="262"/>
      <c r="K42" s="328" t="str">
        <f>IF(K41&gt;L41,"○",IF(K41&lt;L41,"×",IF(K41=L41,"△")))</f>
        <v>×</v>
      </c>
      <c r="L42" s="328"/>
      <c r="M42" s="328"/>
      <c r="N42" s="328"/>
      <c r="O42" s="328"/>
      <c r="P42" s="328"/>
      <c r="Q42" s="231"/>
      <c r="R42" s="330"/>
      <c r="S42" s="330"/>
      <c r="T42" s="330"/>
      <c r="U42" s="330"/>
      <c r="V42" s="328" t="str">
        <f t="shared" ref="V42" si="6">IF(V41&gt;W41,"○",IF(V41&lt;W41,"×",IF(V41=W41,"△")))</f>
        <v>×</v>
      </c>
      <c r="W42" s="328"/>
      <c r="X42" s="328" t="str">
        <f t="shared" ref="X42" si="7">IF(X41&gt;Y41,"○",IF(X41&lt;Y41,"×",IF(X41=Y41,"△")))</f>
        <v>×</v>
      </c>
      <c r="Y42" s="328"/>
      <c r="Z42" s="238"/>
      <c r="AA42" s="262"/>
      <c r="AB42" s="328"/>
      <c r="AC42" s="328"/>
      <c r="AD42" s="328"/>
      <c r="AE42" s="329"/>
    </row>
    <row r="43" spans="1:33" ht="20.100000000000001" customHeight="1" x14ac:dyDescent="0.2">
      <c r="A43" s="327" t="str">
        <f>O7</f>
        <v>ＴＥＡＭ　リフレＳＣ</v>
      </c>
      <c r="B43" s="327"/>
      <c r="C43" s="327"/>
      <c r="D43" s="327"/>
      <c r="E43" s="239">
        <f>T28</f>
        <v>17</v>
      </c>
      <c r="F43" s="239">
        <f>N28</f>
        <v>0</v>
      </c>
      <c r="G43" s="239">
        <f>T24</f>
        <v>1</v>
      </c>
      <c r="H43" s="239">
        <f>N24</f>
        <v>1</v>
      </c>
      <c r="I43" s="239">
        <f>T18</f>
        <v>2</v>
      </c>
      <c r="J43" s="239">
        <f>N18</f>
        <v>0</v>
      </c>
      <c r="K43" s="261"/>
      <c r="L43" s="237"/>
      <c r="M43" s="328">
        <f t="shared" ref="M43" si="8">COUNTIF(E44:L44,"○")*3+COUNTIF(E44:L44,"△")</f>
        <v>7</v>
      </c>
      <c r="N43" s="328">
        <f t="shared" ref="N43" si="9">E43-F43+G43-H43+I43-J43+K43-L43</f>
        <v>19</v>
      </c>
      <c r="O43" s="328">
        <f>E43+G43+I43</f>
        <v>20</v>
      </c>
      <c r="P43" s="328">
        <v>1</v>
      </c>
      <c r="Q43" s="181"/>
      <c r="R43" s="181"/>
      <c r="S43" s="180"/>
      <c r="T43" s="180"/>
      <c r="U43" s="180"/>
      <c r="V43" s="180"/>
      <c r="W43" s="180"/>
      <c r="X43" s="180"/>
      <c r="Y43" s="180"/>
      <c r="Z43" s="180"/>
      <c r="AA43" s="180"/>
      <c r="AB43" s="244"/>
      <c r="AC43" s="244"/>
      <c r="AD43" s="244"/>
      <c r="AE43" s="244"/>
    </row>
    <row r="44" spans="1:33" ht="20.100000000000001" customHeight="1" x14ac:dyDescent="0.2">
      <c r="A44" s="327"/>
      <c r="B44" s="327"/>
      <c r="C44" s="327"/>
      <c r="D44" s="327"/>
      <c r="E44" s="328" t="str">
        <f>IF(E43&gt;F43,"○",IF(E43&lt;F43,"×",IF(E43=F43,"△")))</f>
        <v>○</v>
      </c>
      <c r="F44" s="328"/>
      <c r="G44" s="328" t="str">
        <f>IF(G43&gt;H43,"○",IF(G43&lt;H43,"×",IF(G43=H43,"△")))</f>
        <v>△</v>
      </c>
      <c r="H44" s="328"/>
      <c r="I44" s="328" t="str">
        <f>IF(I43&gt;J43,"○",IF(I43&lt;J43,"×",IF(I43=J43,"△")))</f>
        <v>○</v>
      </c>
      <c r="J44" s="328"/>
      <c r="K44" s="238"/>
      <c r="L44" s="262"/>
      <c r="M44" s="328"/>
      <c r="N44" s="328"/>
      <c r="O44" s="328"/>
      <c r="P44" s="328"/>
      <c r="Q44" s="181"/>
      <c r="R44" s="181"/>
      <c r="S44" s="231"/>
      <c r="T44" s="231"/>
      <c r="U44" s="231"/>
      <c r="V44" s="231"/>
      <c r="W44" s="231"/>
      <c r="X44" s="231"/>
      <c r="Y44" s="231"/>
      <c r="Z44" s="231"/>
      <c r="AA44" s="231"/>
      <c r="AB44" s="244"/>
      <c r="AC44" s="244"/>
      <c r="AD44" s="244"/>
      <c r="AE44" s="244"/>
    </row>
    <row r="45" spans="1:33" ht="20.100000000000001" customHeight="1" x14ac:dyDescent="0.2"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</row>
    <row r="46" spans="1:33" ht="21.9" customHeight="1" x14ac:dyDescent="0.2">
      <c r="A46" s="360" t="str">
        <f>A1</f>
        <v>■第1日　2月5日  一次リーグ</v>
      </c>
      <c r="B46" s="360"/>
      <c r="C46" s="360"/>
      <c r="D46" s="360"/>
      <c r="E46" s="360"/>
      <c r="F46" s="360"/>
      <c r="G46" s="360"/>
      <c r="H46" s="360"/>
      <c r="I46" s="360"/>
      <c r="J46" s="360"/>
      <c r="K46" s="360"/>
      <c r="L46" s="360"/>
      <c r="N46" s="361" t="s">
        <v>22</v>
      </c>
      <c r="O46" s="361"/>
      <c r="P46" s="361"/>
      <c r="Q46" s="361"/>
      <c r="R46" s="361"/>
      <c r="T46" s="353" t="s">
        <v>97</v>
      </c>
      <c r="U46" s="353"/>
      <c r="V46" s="353"/>
      <c r="W46" s="353"/>
      <c r="X46" s="354" t="str">
        <f>U12選手権組合せ!A19</f>
        <v>鬼怒自然公園サッカー場BA</v>
      </c>
      <c r="Y46" s="354"/>
      <c r="Z46" s="354"/>
      <c r="AA46" s="354"/>
      <c r="AB46" s="354"/>
      <c r="AC46" s="354"/>
      <c r="AD46" s="354"/>
      <c r="AE46" s="354"/>
      <c r="AF46" s="354"/>
      <c r="AG46" s="354"/>
    </row>
    <row r="47" spans="1:33" ht="20.100000000000001" customHeight="1" x14ac:dyDescent="0.2">
      <c r="A47" s="112"/>
      <c r="B47" s="112"/>
      <c r="C47" s="112"/>
      <c r="D47" s="112"/>
      <c r="E47" s="112"/>
      <c r="F47" s="112"/>
      <c r="G47" s="112"/>
      <c r="H47" s="14"/>
      <c r="I47" s="110"/>
      <c r="J47" s="110"/>
      <c r="K47" s="110"/>
      <c r="L47" s="110"/>
      <c r="N47" s="110"/>
      <c r="O47" s="110"/>
      <c r="P47" s="110"/>
      <c r="Q47" s="110"/>
      <c r="R47" s="110"/>
      <c r="T47" s="94"/>
      <c r="U47" s="94"/>
      <c r="V47" s="94"/>
      <c r="W47" s="94"/>
      <c r="X47" s="111"/>
      <c r="Y47" s="111"/>
      <c r="AA47" s="20"/>
      <c r="AB47" s="104"/>
      <c r="AC47" s="104"/>
      <c r="AD47" s="104"/>
      <c r="AE47" s="104"/>
      <c r="AF47" s="104"/>
      <c r="AG47" s="104"/>
    </row>
    <row r="48" spans="1:33" ht="20.100000000000001" customHeight="1" x14ac:dyDescent="0.2">
      <c r="F48" s="27"/>
      <c r="J48" s="358" t="s">
        <v>23</v>
      </c>
      <c r="K48" s="358"/>
      <c r="W48" s="358" t="s">
        <v>24</v>
      </c>
      <c r="X48" s="358"/>
      <c r="Z48" s="20"/>
      <c r="AA48" s="20"/>
      <c r="AB48" s="104"/>
      <c r="AC48" s="104"/>
      <c r="AD48" s="104"/>
      <c r="AE48" s="104"/>
      <c r="AF48" s="104"/>
      <c r="AG48" s="104"/>
    </row>
    <row r="49" spans="1:33" ht="20.100000000000001" customHeight="1" thickBot="1" x14ac:dyDescent="0.25">
      <c r="G49" s="2"/>
      <c r="H49" s="2"/>
      <c r="I49" s="2"/>
      <c r="J49" s="2"/>
      <c r="K49" s="263"/>
      <c r="L49" s="246"/>
      <c r="M49" s="246"/>
      <c r="N49" s="246"/>
      <c r="O49" s="246"/>
      <c r="P49" s="246"/>
      <c r="Q49" s="246"/>
      <c r="R49" s="246"/>
      <c r="S49" s="246"/>
      <c r="T49" s="2"/>
      <c r="U49" s="2"/>
      <c r="V49" s="2"/>
      <c r="W49" s="247"/>
      <c r="X49" s="2"/>
      <c r="Y49" s="2"/>
      <c r="Z49" s="20"/>
      <c r="AA49" s="20"/>
      <c r="AB49" s="104"/>
      <c r="AC49" s="104"/>
      <c r="AD49" s="104"/>
      <c r="AE49" s="104"/>
      <c r="AF49" s="104"/>
      <c r="AG49" s="104"/>
    </row>
    <row r="50" spans="1:33" ht="20.100000000000001" customHeight="1" thickTop="1" x14ac:dyDescent="0.2">
      <c r="F50" s="4"/>
      <c r="H50" s="5"/>
      <c r="J50" s="6"/>
      <c r="K50" s="264"/>
      <c r="L50" s="265"/>
      <c r="M50" s="265"/>
      <c r="N50" s="266"/>
      <c r="S50" s="4"/>
      <c r="V50" s="5"/>
      <c r="W50" s="6"/>
      <c r="X50" s="264"/>
      <c r="Y50" s="265"/>
      <c r="Z50" s="265"/>
      <c r="AA50" s="266"/>
      <c r="AB50" s="17"/>
    </row>
    <row r="51" spans="1:33" ht="20.100000000000001" customHeight="1" x14ac:dyDescent="0.2">
      <c r="B51" s="359"/>
      <c r="C51" s="359"/>
      <c r="D51" s="7"/>
      <c r="E51" s="7"/>
      <c r="F51" s="344">
        <v>1</v>
      </c>
      <c r="G51" s="344"/>
      <c r="H51" s="11"/>
      <c r="I51" s="11"/>
      <c r="J51" s="344">
        <v>2</v>
      </c>
      <c r="K51" s="344"/>
      <c r="L51" s="11"/>
      <c r="M51" s="11"/>
      <c r="N51" s="344">
        <v>3</v>
      </c>
      <c r="O51" s="344"/>
      <c r="P51" s="26"/>
      <c r="Q51" s="11"/>
      <c r="R51" s="11"/>
      <c r="S51" s="344">
        <v>4</v>
      </c>
      <c r="T51" s="344"/>
      <c r="U51" s="11"/>
      <c r="V51" s="11"/>
      <c r="W51" s="344">
        <v>5</v>
      </c>
      <c r="X51" s="344"/>
      <c r="Y51" s="11"/>
      <c r="Z51" s="11"/>
      <c r="AA51" s="344">
        <v>6</v>
      </c>
      <c r="AB51" s="344"/>
      <c r="AC51" s="7"/>
      <c r="AD51" s="7"/>
      <c r="AE51" s="362"/>
      <c r="AF51" s="363"/>
    </row>
    <row r="52" spans="1:33" ht="20.100000000000001" customHeight="1" x14ac:dyDescent="0.2">
      <c r="B52" s="356"/>
      <c r="C52" s="356"/>
      <c r="D52" s="8"/>
      <c r="E52" s="8"/>
      <c r="F52" s="349" t="str">
        <f>U12選手権組合せ!C19</f>
        <v>上松山クラブ</v>
      </c>
      <c r="G52" s="349"/>
      <c r="H52" s="8"/>
      <c r="I52" s="8"/>
      <c r="J52" s="349" t="str">
        <f>U12選手権組合せ!C20</f>
        <v>ＪＦＣファイターズ</v>
      </c>
      <c r="K52" s="349"/>
      <c r="L52" s="8"/>
      <c r="M52" s="8"/>
      <c r="N52" s="357" t="str">
        <f>U12選手権組合せ!C21</f>
        <v>ＦＣ黒羽</v>
      </c>
      <c r="O52" s="357"/>
      <c r="P52" s="9"/>
      <c r="Q52" s="8"/>
      <c r="R52" s="8"/>
      <c r="S52" s="349" t="str">
        <f>U12選手権組合せ!C22</f>
        <v>茂木ＦＣ</v>
      </c>
      <c r="T52" s="349"/>
      <c r="U52" s="8"/>
      <c r="V52" s="8"/>
      <c r="W52" s="349" t="str">
        <f>U12選手権組合せ!C23</f>
        <v>ＦＣ中村</v>
      </c>
      <c r="X52" s="349"/>
      <c r="Y52" s="8"/>
      <c r="Z52" s="8"/>
      <c r="AA52" s="364" t="str">
        <f>U12選手権組合せ!C24</f>
        <v>ＦＣ　Ａｖａｎｃｅ　ＢＬＡＮＣＯ</v>
      </c>
      <c r="AB52" s="364"/>
      <c r="AC52" s="8"/>
      <c r="AD52" s="8"/>
      <c r="AE52" s="365"/>
      <c r="AF52" s="366"/>
    </row>
    <row r="53" spans="1:33" ht="20.100000000000001" customHeight="1" x14ac:dyDescent="0.2">
      <c r="B53" s="356"/>
      <c r="C53" s="356"/>
      <c r="D53" s="8"/>
      <c r="E53" s="8"/>
      <c r="F53" s="349"/>
      <c r="G53" s="349"/>
      <c r="H53" s="8"/>
      <c r="I53" s="8"/>
      <c r="J53" s="349"/>
      <c r="K53" s="349"/>
      <c r="L53" s="8"/>
      <c r="M53" s="8"/>
      <c r="N53" s="357"/>
      <c r="O53" s="357"/>
      <c r="P53" s="9"/>
      <c r="Q53" s="8"/>
      <c r="R53" s="8"/>
      <c r="S53" s="349"/>
      <c r="T53" s="349"/>
      <c r="U53" s="8"/>
      <c r="V53" s="8"/>
      <c r="W53" s="349"/>
      <c r="X53" s="349"/>
      <c r="Y53" s="8"/>
      <c r="Z53" s="8"/>
      <c r="AA53" s="364"/>
      <c r="AB53" s="364"/>
      <c r="AC53" s="8"/>
      <c r="AD53" s="8"/>
      <c r="AE53" s="365"/>
      <c r="AF53" s="366"/>
    </row>
    <row r="54" spans="1:33" ht="20.100000000000001" customHeight="1" x14ac:dyDescent="0.2">
      <c r="B54" s="356"/>
      <c r="C54" s="356"/>
      <c r="D54" s="8"/>
      <c r="E54" s="8"/>
      <c r="F54" s="349"/>
      <c r="G54" s="349"/>
      <c r="H54" s="8"/>
      <c r="I54" s="8"/>
      <c r="J54" s="349"/>
      <c r="K54" s="349"/>
      <c r="L54" s="8"/>
      <c r="M54" s="8"/>
      <c r="N54" s="357"/>
      <c r="O54" s="357"/>
      <c r="P54" s="9"/>
      <c r="Q54" s="8"/>
      <c r="R54" s="8"/>
      <c r="S54" s="349"/>
      <c r="T54" s="349"/>
      <c r="U54" s="8"/>
      <c r="V54" s="8"/>
      <c r="W54" s="349"/>
      <c r="X54" s="349"/>
      <c r="Y54" s="8"/>
      <c r="Z54" s="8"/>
      <c r="AA54" s="364"/>
      <c r="AB54" s="364"/>
      <c r="AC54" s="8"/>
      <c r="AD54" s="8"/>
      <c r="AE54" s="365"/>
      <c r="AF54" s="366"/>
    </row>
    <row r="55" spans="1:33" ht="20.100000000000001" customHeight="1" x14ac:dyDescent="0.2">
      <c r="B55" s="356"/>
      <c r="C55" s="356"/>
      <c r="D55" s="8"/>
      <c r="E55" s="8"/>
      <c r="F55" s="349"/>
      <c r="G55" s="349"/>
      <c r="H55" s="8"/>
      <c r="I55" s="8"/>
      <c r="J55" s="349"/>
      <c r="K55" s="349"/>
      <c r="L55" s="8"/>
      <c r="M55" s="8"/>
      <c r="N55" s="357"/>
      <c r="O55" s="357"/>
      <c r="P55" s="9"/>
      <c r="Q55" s="8"/>
      <c r="R55" s="8"/>
      <c r="S55" s="349"/>
      <c r="T55" s="349"/>
      <c r="U55" s="8"/>
      <c r="V55" s="8"/>
      <c r="W55" s="349"/>
      <c r="X55" s="349"/>
      <c r="Y55" s="8"/>
      <c r="Z55" s="8"/>
      <c r="AA55" s="364"/>
      <c r="AB55" s="364"/>
      <c r="AC55" s="8"/>
      <c r="AD55" s="8"/>
      <c r="AE55" s="365"/>
      <c r="AF55" s="366"/>
    </row>
    <row r="56" spans="1:33" ht="20.100000000000001" customHeight="1" x14ac:dyDescent="0.2">
      <c r="B56" s="356"/>
      <c r="C56" s="356"/>
      <c r="D56" s="8"/>
      <c r="E56" s="8"/>
      <c r="F56" s="349"/>
      <c r="G56" s="349"/>
      <c r="H56" s="8"/>
      <c r="I56" s="8"/>
      <c r="J56" s="349"/>
      <c r="K56" s="349"/>
      <c r="L56" s="8"/>
      <c r="M56" s="8"/>
      <c r="N56" s="357"/>
      <c r="O56" s="357"/>
      <c r="P56" s="9"/>
      <c r="Q56" s="8"/>
      <c r="R56" s="8"/>
      <c r="S56" s="349"/>
      <c r="T56" s="349"/>
      <c r="U56" s="8"/>
      <c r="V56" s="8"/>
      <c r="W56" s="349"/>
      <c r="X56" s="349"/>
      <c r="Y56" s="8"/>
      <c r="Z56" s="8"/>
      <c r="AA56" s="364"/>
      <c r="AB56" s="364"/>
      <c r="AC56" s="8"/>
      <c r="AD56" s="8"/>
      <c r="AE56" s="365"/>
      <c r="AF56" s="366"/>
    </row>
    <row r="57" spans="1:33" ht="20.100000000000001" customHeight="1" x14ac:dyDescent="0.2">
      <c r="B57" s="356"/>
      <c r="C57" s="356"/>
      <c r="D57" s="8"/>
      <c r="E57" s="8"/>
      <c r="F57" s="349"/>
      <c r="G57" s="349"/>
      <c r="H57" s="8"/>
      <c r="I57" s="8"/>
      <c r="J57" s="349"/>
      <c r="K57" s="349"/>
      <c r="L57" s="8"/>
      <c r="M57" s="8"/>
      <c r="N57" s="357"/>
      <c r="O57" s="357"/>
      <c r="P57" s="9"/>
      <c r="Q57" s="8"/>
      <c r="R57" s="8"/>
      <c r="S57" s="349"/>
      <c r="T57" s="349"/>
      <c r="U57" s="8"/>
      <c r="V57" s="8"/>
      <c r="W57" s="349"/>
      <c r="X57" s="349"/>
      <c r="Y57" s="8"/>
      <c r="Z57" s="8"/>
      <c r="AA57" s="364"/>
      <c r="AB57" s="364"/>
      <c r="AC57" s="8"/>
      <c r="AD57" s="8"/>
      <c r="AE57" s="365"/>
      <c r="AF57" s="366"/>
    </row>
    <row r="58" spans="1:33" ht="20.100000000000001" customHeight="1" x14ac:dyDescent="0.2">
      <c r="B58" s="356"/>
      <c r="C58" s="356"/>
      <c r="D58" s="9"/>
      <c r="E58" s="9"/>
      <c r="F58" s="349"/>
      <c r="G58" s="349"/>
      <c r="H58" s="9"/>
      <c r="I58" s="9"/>
      <c r="J58" s="349"/>
      <c r="K58" s="349"/>
      <c r="L58" s="9"/>
      <c r="M58" s="9"/>
      <c r="N58" s="357"/>
      <c r="O58" s="357"/>
      <c r="P58" s="9"/>
      <c r="Q58" s="9"/>
      <c r="R58" s="9"/>
      <c r="S58" s="349"/>
      <c r="T58" s="349"/>
      <c r="U58" s="9"/>
      <c r="V58" s="9"/>
      <c r="W58" s="349"/>
      <c r="X58" s="349"/>
      <c r="Y58" s="9"/>
      <c r="Z58" s="9"/>
      <c r="AA58" s="364"/>
      <c r="AB58" s="364"/>
      <c r="AC58" s="9"/>
      <c r="AD58" s="9"/>
      <c r="AE58" s="365"/>
      <c r="AF58" s="366"/>
    </row>
    <row r="59" spans="1:33" ht="20.100000000000001" customHeight="1" x14ac:dyDescent="0.2">
      <c r="B59" s="356"/>
      <c r="C59" s="356"/>
      <c r="D59" s="9"/>
      <c r="E59" s="9"/>
      <c r="F59" s="349"/>
      <c r="G59" s="349"/>
      <c r="H59" s="9"/>
      <c r="I59" s="9"/>
      <c r="J59" s="349"/>
      <c r="K59" s="349"/>
      <c r="L59" s="9"/>
      <c r="M59" s="9"/>
      <c r="N59" s="357"/>
      <c r="O59" s="357"/>
      <c r="P59" s="9"/>
      <c r="Q59" s="9"/>
      <c r="R59" s="9"/>
      <c r="S59" s="349"/>
      <c r="T59" s="349"/>
      <c r="U59" s="9"/>
      <c r="V59" s="9"/>
      <c r="W59" s="349"/>
      <c r="X59" s="349"/>
      <c r="Y59" s="9"/>
      <c r="Z59" s="9"/>
      <c r="AA59" s="364"/>
      <c r="AB59" s="364"/>
      <c r="AC59" s="9"/>
      <c r="AD59" s="9"/>
      <c r="AE59" s="365"/>
      <c r="AF59" s="366"/>
    </row>
    <row r="60" spans="1:33" ht="20.100000000000001" customHeight="1" x14ac:dyDescent="0.2">
      <c r="A60" s="243"/>
      <c r="B60" s="243"/>
      <c r="C60" s="230"/>
      <c r="D60" s="230"/>
      <c r="E60" s="243"/>
      <c r="F60" s="243"/>
      <c r="G60" s="230"/>
      <c r="H60" s="230"/>
      <c r="I60" s="243"/>
      <c r="J60" s="243"/>
      <c r="K60" s="230"/>
      <c r="L60" s="230"/>
      <c r="M60" s="243"/>
      <c r="N60" s="243"/>
      <c r="O60" s="230"/>
      <c r="P60" s="230"/>
      <c r="Q60" s="243"/>
      <c r="R60" s="243"/>
      <c r="S60" s="243"/>
      <c r="T60" s="230"/>
      <c r="U60" s="230"/>
      <c r="V60" s="243"/>
      <c r="W60" s="243"/>
      <c r="X60" s="230"/>
      <c r="Y60" s="230"/>
      <c r="Z60" s="243"/>
      <c r="AA60" s="243"/>
      <c r="AB60" s="228" t="s">
        <v>95</v>
      </c>
      <c r="AC60" s="222" t="s">
        <v>14</v>
      </c>
      <c r="AD60" s="222" t="s">
        <v>15</v>
      </c>
      <c r="AE60" s="222" t="s">
        <v>15</v>
      </c>
      <c r="AF60" s="222" t="s">
        <v>13</v>
      </c>
      <c r="AG60" s="107" t="s">
        <v>96</v>
      </c>
    </row>
    <row r="61" spans="1:33" ht="20.100000000000001" customHeight="1" x14ac:dyDescent="0.2">
      <c r="A61" s="7"/>
      <c r="B61" s="341" t="s">
        <v>4</v>
      </c>
      <c r="C61" s="368">
        <v>0.39583333333333331</v>
      </c>
      <c r="D61" s="368"/>
      <c r="E61" s="368"/>
      <c r="F61" s="243"/>
      <c r="G61" s="369" t="str">
        <f>F52</f>
        <v>上松山クラブ</v>
      </c>
      <c r="H61" s="369"/>
      <c r="I61" s="369"/>
      <c r="J61" s="369"/>
      <c r="K61" s="369"/>
      <c r="L61" s="369"/>
      <c r="M61" s="369"/>
      <c r="N61" s="370">
        <f>P61+P62</f>
        <v>0</v>
      </c>
      <c r="O61" s="371" t="s">
        <v>9</v>
      </c>
      <c r="P61" s="234">
        <v>0</v>
      </c>
      <c r="Q61" s="236" t="s">
        <v>26</v>
      </c>
      <c r="R61" s="234">
        <v>4</v>
      </c>
      <c r="S61" s="371" t="s">
        <v>10</v>
      </c>
      <c r="T61" s="370">
        <f>R61+R62</f>
        <v>7</v>
      </c>
      <c r="U61" s="372" t="str">
        <f>J52</f>
        <v>ＪＦＣファイターズ</v>
      </c>
      <c r="V61" s="372"/>
      <c r="W61" s="372"/>
      <c r="X61" s="372"/>
      <c r="Y61" s="372"/>
      <c r="Z61" s="372"/>
      <c r="AA61" s="372"/>
      <c r="AB61" s="347" t="s">
        <v>95</v>
      </c>
      <c r="AC61" s="367" t="s">
        <v>89</v>
      </c>
      <c r="AD61" s="367" t="s">
        <v>90</v>
      </c>
      <c r="AE61" s="367" t="s">
        <v>91</v>
      </c>
      <c r="AF61" s="367">
        <v>6</v>
      </c>
      <c r="AG61" s="340" t="s">
        <v>96</v>
      </c>
    </row>
    <row r="62" spans="1:33" ht="20.100000000000001" customHeight="1" x14ac:dyDescent="0.2">
      <c r="A62" s="7"/>
      <c r="B62" s="341"/>
      <c r="C62" s="368"/>
      <c r="D62" s="368"/>
      <c r="E62" s="368"/>
      <c r="F62" s="243"/>
      <c r="G62" s="369"/>
      <c r="H62" s="369"/>
      <c r="I62" s="369"/>
      <c r="J62" s="369"/>
      <c r="K62" s="369"/>
      <c r="L62" s="369"/>
      <c r="M62" s="369"/>
      <c r="N62" s="370"/>
      <c r="O62" s="371"/>
      <c r="P62" s="234">
        <v>0</v>
      </c>
      <c r="Q62" s="236" t="s">
        <v>26</v>
      </c>
      <c r="R62" s="234">
        <v>3</v>
      </c>
      <c r="S62" s="371"/>
      <c r="T62" s="370"/>
      <c r="U62" s="372"/>
      <c r="V62" s="372"/>
      <c r="W62" s="372"/>
      <c r="X62" s="372"/>
      <c r="Y62" s="372"/>
      <c r="Z62" s="372"/>
      <c r="AA62" s="372"/>
      <c r="AB62" s="347"/>
      <c r="AC62" s="367"/>
      <c r="AD62" s="367"/>
      <c r="AE62" s="367"/>
      <c r="AF62" s="367"/>
      <c r="AG62" s="340"/>
    </row>
    <row r="63" spans="1:33" ht="20.100000000000001" customHeight="1" x14ac:dyDescent="0.2">
      <c r="A63" s="243"/>
      <c r="B63" s="243"/>
      <c r="C63" s="16"/>
      <c r="D63" s="16"/>
      <c r="E63" s="15"/>
      <c r="F63" s="243"/>
      <c r="G63" s="234"/>
      <c r="H63" s="234"/>
      <c r="I63" s="248"/>
      <c r="J63" s="248"/>
      <c r="K63" s="234"/>
      <c r="L63" s="234"/>
      <c r="M63" s="248"/>
      <c r="N63" s="248"/>
      <c r="O63" s="234"/>
      <c r="P63" s="234"/>
      <c r="Q63" s="248"/>
      <c r="R63" s="248"/>
      <c r="S63" s="248"/>
      <c r="T63" s="234"/>
      <c r="U63" s="234"/>
      <c r="V63" s="248"/>
      <c r="W63" s="248"/>
      <c r="X63" s="234"/>
      <c r="Y63" s="234"/>
      <c r="Z63" s="248"/>
      <c r="AA63" s="248"/>
      <c r="AB63" s="225"/>
      <c r="AC63" s="24"/>
      <c r="AD63" s="24"/>
      <c r="AE63" s="25"/>
      <c r="AF63" s="25"/>
      <c r="AG63" s="223"/>
    </row>
    <row r="64" spans="1:33" ht="20.100000000000001" customHeight="1" x14ac:dyDescent="0.2">
      <c r="A64" s="7"/>
      <c r="B64" s="341" t="s">
        <v>5</v>
      </c>
      <c r="C64" s="368">
        <v>0.4236111111111111</v>
      </c>
      <c r="D64" s="368"/>
      <c r="E64" s="368"/>
      <c r="F64" s="243"/>
      <c r="G64" s="369" t="str">
        <f>S52</f>
        <v>茂木ＦＣ</v>
      </c>
      <c r="H64" s="369"/>
      <c r="I64" s="369"/>
      <c r="J64" s="369"/>
      <c r="K64" s="369"/>
      <c r="L64" s="369"/>
      <c r="M64" s="369"/>
      <c r="N64" s="370">
        <f>P64+P65</f>
        <v>0</v>
      </c>
      <c r="O64" s="371" t="s">
        <v>9</v>
      </c>
      <c r="P64" s="234">
        <v>0</v>
      </c>
      <c r="Q64" s="236" t="s">
        <v>26</v>
      </c>
      <c r="R64" s="234">
        <v>1</v>
      </c>
      <c r="S64" s="371" t="s">
        <v>10</v>
      </c>
      <c r="T64" s="370">
        <f>R64+R65</f>
        <v>1</v>
      </c>
      <c r="U64" s="372" t="str">
        <f>W52</f>
        <v>ＦＣ中村</v>
      </c>
      <c r="V64" s="372"/>
      <c r="W64" s="372"/>
      <c r="X64" s="372"/>
      <c r="Y64" s="372"/>
      <c r="Z64" s="372"/>
      <c r="AA64" s="372"/>
      <c r="AB64" s="347" t="s">
        <v>95</v>
      </c>
      <c r="AC64" s="367" t="s">
        <v>92</v>
      </c>
      <c r="AD64" s="367" t="s">
        <v>93</v>
      </c>
      <c r="AE64" s="367" t="s">
        <v>94</v>
      </c>
      <c r="AF64" s="367">
        <v>3</v>
      </c>
      <c r="AG64" s="340" t="s">
        <v>96</v>
      </c>
    </row>
    <row r="65" spans="1:33" ht="20.100000000000001" customHeight="1" x14ac:dyDescent="0.2">
      <c r="A65" s="7"/>
      <c r="B65" s="341"/>
      <c r="C65" s="368"/>
      <c r="D65" s="368"/>
      <c r="E65" s="368"/>
      <c r="F65" s="243"/>
      <c r="G65" s="369"/>
      <c r="H65" s="369"/>
      <c r="I65" s="369"/>
      <c r="J65" s="369"/>
      <c r="K65" s="369"/>
      <c r="L65" s="369"/>
      <c r="M65" s="369"/>
      <c r="N65" s="370"/>
      <c r="O65" s="371"/>
      <c r="P65" s="234">
        <v>0</v>
      </c>
      <c r="Q65" s="236" t="s">
        <v>26</v>
      </c>
      <c r="R65" s="234">
        <v>0</v>
      </c>
      <c r="S65" s="371"/>
      <c r="T65" s="370"/>
      <c r="U65" s="372"/>
      <c r="V65" s="372"/>
      <c r="W65" s="372"/>
      <c r="X65" s="372"/>
      <c r="Y65" s="372"/>
      <c r="Z65" s="372"/>
      <c r="AA65" s="372"/>
      <c r="AB65" s="347"/>
      <c r="AC65" s="367"/>
      <c r="AD65" s="367"/>
      <c r="AE65" s="367"/>
      <c r="AF65" s="367"/>
      <c r="AG65" s="340"/>
    </row>
    <row r="66" spans="1:33" ht="20.100000000000001" customHeight="1" x14ac:dyDescent="0.2">
      <c r="A66" s="7"/>
      <c r="B66" s="243"/>
      <c r="C66" s="16"/>
      <c r="D66" s="16"/>
      <c r="E66" s="15"/>
      <c r="F66" s="243"/>
      <c r="G66" s="234"/>
      <c r="H66" s="234"/>
      <c r="I66" s="248"/>
      <c r="J66" s="248"/>
      <c r="K66" s="234"/>
      <c r="L66" s="234"/>
      <c r="M66" s="248"/>
      <c r="N66" s="248"/>
      <c r="O66" s="234"/>
      <c r="P66" s="234"/>
      <c r="Q66" s="248"/>
      <c r="R66" s="248"/>
      <c r="S66" s="248"/>
      <c r="T66" s="234"/>
      <c r="U66" s="234"/>
      <c r="V66" s="248"/>
      <c r="W66" s="248"/>
      <c r="X66" s="234"/>
      <c r="Y66" s="234"/>
      <c r="Z66" s="248"/>
      <c r="AA66" s="248"/>
      <c r="AB66" s="225"/>
      <c r="AC66" s="24"/>
      <c r="AD66" s="24"/>
      <c r="AE66" s="25"/>
      <c r="AF66" s="25"/>
      <c r="AG66" s="223"/>
    </row>
    <row r="67" spans="1:33" ht="20.100000000000001" customHeight="1" x14ac:dyDescent="0.2">
      <c r="A67" s="7"/>
      <c r="B67" s="341" t="s">
        <v>6</v>
      </c>
      <c r="C67" s="368">
        <v>0.4513888888888889</v>
      </c>
      <c r="D67" s="368"/>
      <c r="E67" s="368"/>
      <c r="F67" s="243"/>
      <c r="G67" s="369" t="str">
        <f>F52</f>
        <v>上松山クラブ</v>
      </c>
      <c r="H67" s="369"/>
      <c r="I67" s="369"/>
      <c r="J67" s="369"/>
      <c r="K67" s="369"/>
      <c r="L67" s="369"/>
      <c r="M67" s="369"/>
      <c r="N67" s="370">
        <f>P67+P68</f>
        <v>0</v>
      </c>
      <c r="O67" s="371" t="s">
        <v>9</v>
      </c>
      <c r="P67" s="234">
        <v>0</v>
      </c>
      <c r="Q67" s="236" t="s">
        <v>26</v>
      </c>
      <c r="R67" s="234">
        <v>1</v>
      </c>
      <c r="S67" s="371" t="s">
        <v>10</v>
      </c>
      <c r="T67" s="370">
        <f>R67+R68</f>
        <v>4</v>
      </c>
      <c r="U67" s="372" t="str">
        <f>N52</f>
        <v>ＦＣ黒羽</v>
      </c>
      <c r="V67" s="372"/>
      <c r="W67" s="372"/>
      <c r="X67" s="372"/>
      <c r="Y67" s="372"/>
      <c r="Z67" s="372"/>
      <c r="AA67" s="372"/>
      <c r="AB67" s="347" t="s">
        <v>95</v>
      </c>
      <c r="AC67" s="367" t="s">
        <v>91</v>
      </c>
      <c r="AD67" s="367" t="s">
        <v>89</v>
      </c>
      <c r="AE67" s="367" t="s">
        <v>90</v>
      </c>
      <c r="AF67" s="367">
        <v>5</v>
      </c>
      <c r="AG67" s="340" t="s">
        <v>96</v>
      </c>
    </row>
    <row r="68" spans="1:33" ht="20.100000000000001" customHeight="1" x14ac:dyDescent="0.2">
      <c r="A68" s="7"/>
      <c r="B68" s="341"/>
      <c r="C68" s="368"/>
      <c r="D68" s="368"/>
      <c r="E68" s="368"/>
      <c r="F68" s="243"/>
      <c r="G68" s="369"/>
      <c r="H68" s="369"/>
      <c r="I68" s="369"/>
      <c r="J68" s="369"/>
      <c r="K68" s="369"/>
      <c r="L68" s="369"/>
      <c r="M68" s="369"/>
      <c r="N68" s="370"/>
      <c r="O68" s="371"/>
      <c r="P68" s="234">
        <v>0</v>
      </c>
      <c r="Q68" s="236" t="s">
        <v>26</v>
      </c>
      <c r="R68" s="234">
        <v>3</v>
      </c>
      <c r="S68" s="371"/>
      <c r="T68" s="370"/>
      <c r="U68" s="372"/>
      <c r="V68" s="372"/>
      <c r="W68" s="372"/>
      <c r="X68" s="372"/>
      <c r="Y68" s="372"/>
      <c r="Z68" s="372"/>
      <c r="AA68" s="372"/>
      <c r="AB68" s="347"/>
      <c r="AC68" s="367"/>
      <c r="AD68" s="367"/>
      <c r="AE68" s="367"/>
      <c r="AF68" s="367"/>
      <c r="AG68" s="340"/>
    </row>
    <row r="69" spans="1:33" ht="20.100000000000001" customHeight="1" x14ac:dyDescent="0.2">
      <c r="A69" s="7"/>
      <c r="B69" s="224"/>
      <c r="C69" s="229"/>
      <c r="D69" s="229"/>
      <c r="E69" s="229"/>
      <c r="F69" s="243"/>
      <c r="G69" s="234"/>
      <c r="H69" s="234"/>
      <c r="I69" s="234"/>
      <c r="J69" s="234"/>
      <c r="K69" s="234"/>
      <c r="L69" s="234"/>
      <c r="M69" s="234"/>
      <c r="N69" s="21"/>
      <c r="O69" s="235"/>
      <c r="P69" s="234"/>
      <c r="Q69" s="248"/>
      <c r="R69" s="248"/>
      <c r="S69" s="235"/>
      <c r="T69" s="21"/>
      <c r="U69" s="234"/>
      <c r="V69" s="234"/>
      <c r="W69" s="234"/>
      <c r="X69" s="234"/>
      <c r="Y69" s="234"/>
      <c r="Z69" s="234"/>
      <c r="AA69" s="234"/>
      <c r="AB69" s="225"/>
      <c r="AC69" s="24"/>
      <c r="AD69" s="24"/>
      <c r="AE69" s="25"/>
      <c r="AF69" s="25"/>
      <c r="AG69" s="223"/>
    </row>
    <row r="70" spans="1:33" ht="20.100000000000001" customHeight="1" x14ac:dyDescent="0.2">
      <c r="A70" s="7"/>
      <c r="B70" s="341" t="s">
        <v>7</v>
      </c>
      <c r="C70" s="368">
        <v>0.47916666666666669</v>
      </c>
      <c r="D70" s="368"/>
      <c r="E70" s="368"/>
      <c r="F70" s="243"/>
      <c r="G70" s="369" t="str">
        <f>S52</f>
        <v>茂木ＦＣ</v>
      </c>
      <c r="H70" s="369"/>
      <c r="I70" s="369"/>
      <c r="J70" s="369"/>
      <c r="K70" s="369"/>
      <c r="L70" s="369"/>
      <c r="M70" s="369"/>
      <c r="N70" s="370">
        <f>P70+P71</f>
        <v>1</v>
      </c>
      <c r="O70" s="371" t="s">
        <v>9</v>
      </c>
      <c r="P70" s="234">
        <v>0</v>
      </c>
      <c r="Q70" s="236" t="s">
        <v>26</v>
      </c>
      <c r="R70" s="234">
        <v>1</v>
      </c>
      <c r="S70" s="371" t="s">
        <v>10</v>
      </c>
      <c r="T70" s="370">
        <f>R70+R71</f>
        <v>5</v>
      </c>
      <c r="U70" s="372" t="str">
        <f>AA52</f>
        <v>ＦＣ　Ａｖａｎｃｅ　ＢＬＡＮＣＯ</v>
      </c>
      <c r="V70" s="372"/>
      <c r="W70" s="372"/>
      <c r="X70" s="372"/>
      <c r="Y70" s="372"/>
      <c r="Z70" s="372"/>
      <c r="AA70" s="372"/>
      <c r="AB70" s="347" t="s">
        <v>95</v>
      </c>
      <c r="AC70" s="367" t="s">
        <v>94</v>
      </c>
      <c r="AD70" s="367" t="s">
        <v>92</v>
      </c>
      <c r="AE70" s="367" t="s">
        <v>93</v>
      </c>
      <c r="AF70" s="367">
        <v>2</v>
      </c>
      <c r="AG70" s="340" t="s">
        <v>96</v>
      </c>
    </row>
    <row r="71" spans="1:33" ht="20.100000000000001" customHeight="1" x14ac:dyDescent="0.2">
      <c r="A71" s="7"/>
      <c r="B71" s="341"/>
      <c r="C71" s="368"/>
      <c r="D71" s="368"/>
      <c r="E71" s="368"/>
      <c r="F71" s="243"/>
      <c r="G71" s="369"/>
      <c r="H71" s="369"/>
      <c r="I71" s="369"/>
      <c r="J71" s="369"/>
      <c r="K71" s="369"/>
      <c r="L71" s="369"/>
      <c r="M71" s="369"/>
      <c r="N71" s="370"/>
      <c r="O71" s="371"/>
      <c r="P71" s="234">
        <v>1</v>
      </c>
      <c r="Q71" s="236" t="s">
        <v>26</v>
      </c>
      <c r="R71" s="234">
        <v>4</v>
      </c>
      <c r="S71" s="371"/>
      <c r="T71" s="370"/>
      <c r="U71" s="372"/>
      <c r="V71" s="372"/>
      <c r="W71" s="372"/>
      <c r="X71" s="372"/>
      <c r="Y71" s="372"/>
      <c r="Z71" s="372"/>
      <c r="AA71" s="372"/>
      <c r="AB71" s="347"/>
      <c r="AC71" s="367"/>
      <c r="AD71" s="367"/>
      <c r="AE71" s="367"/>
      <c r="AF71" s="367"/>
      <c r="AG71" s="340"/>
    </row>
    <row r="72" spans="1:33" ht="20.100000000000001" customHeight="1" x14ac:dyDescent="0.2">
      <c r="A72" s="7"/>
      <c r="B72" s="243"/>
      <c r="C72" s="16"/>
      <c r="D72" s="16"/>
      <c r="E72" s="15"/>
      <c r="F72" s="243"/>
      <c r="G72" s="234"/>
      <c r="H72" s="234"/>
      <c r="I72" s="248"/>
      <c r="J72" s="248"/>
      <c r="K72" s="234"/>
      <c r="L72" s="234"/>
      <c r="M72" s="248"/>
      <c r="N72" s="248"/>
      <c r="O72" s="234"/>
      <c r="P72" s="234"/>
      <c r="Q72" s="248"/>
      <c r="R72" s="248"/>
      <c r="S72" s="248"/>
      <c r="T72" s="234"/>
      <c r="U72" s="234"/>
      <c r="V72" s="248"/>
      <c r="W72" s="248"/>
      <c r="X72" s="234"/>
      <c r="Y72" s="234"/>
      <c r="Z72" s="248"/>
      <c r="AA72" s="248"/>
      <c r="AB72" s="225"/>
      <c r="AC72" s="24"/>
      <c r="AD72" s="24"/>
      <c r="AE72" s="25"/>
      <c r="AF72" s="25"/>
      <c r="AG72" s="223"/>
    </row>
    <row r="73" spans="1:33" ht="20.100000000000001" customHeight="1" x14ac:dyDescent="0.2">
      <c r="A73" s="7"/>
      <c r="B73" s="341" t="s">
        <v>8</v>
      </c>
      <c r="C73" s="368">
        <v>0.50694444444444442</v>
      </c>
      <c r="D73" s="368"/>
      <c r="E73" s="368"/>
      <c r="F73" s="243"/>
      <c r="G73" s="369" t="str">
        <f>J52</f>
        <v>ＪＦＣファイターズ</v>
      </c>
      <c r="H73" s="369"/>
      <c r="I73" s="369"/>
      <c r="J73" s="369"/>
      <c r="K73" s="369"/>
      <c r="L73" s="369"/>
      <c r="M73" s="369"/>
      <c r="N73" s="370">
        <f>P73+P74</f>
        <v>0</v>
      </c>
      <c r="O73" s="371" t="s">
        <v>9</v>
      </c>
      <c r="P73" s="234">
        <v>0</v>
      </c>
      <c r="Q73" s="236" t="s">
        <v>26</v>
      </c>
      <c r="R73" s="234">
        <v>1</v>
      </c>
      <c r="S73" s="371" t="s">
        <v>10</v>
      </c>
      <c r="T73" s="370">
        <f>R73+R74</f>
        <v>1</v>
      </c>
      <c r="U73" s="372" t="str">
        <f>N52</f>
        <v>ＦＣ黒羽</v>
      </c>
      <c r="V73" s="372"/>
      <c r="W73" s="372"/>
      <c r="X73" s="372"/>
      <c r="Y73" s="372"/>
      <c r="Z73" s="372"/>
      <c r="AA73" s="372"/>
      <c r="AB73" s="347" t="s">
        <v>95</v>
      </c>
      <c r="AC73" s="367" t="s">
        <v>90</v>
      </c>
      <c r="AD73" s="367" t="s">
        <v>91</v>
      </c>
      <c r="AE73" s="367" t="s">
        <v>89</v>
      </c>
      <c r="AF73" s="367">
        <v>4</v>
      </c>
      <c r="AG73" s="340" t="s">
        <v>96</v>
      </c>
    </row>
    <row r="74" spans="1:33" ht="20.100000000000001" customHeight="1" x14ac:dyDescent="0.2">
      <c r="A74" s="7"/>
      <c r="B74" s="341"/>
      <c r="C74" s="368"/>
      <c r="D74" s="368"/>
      <c r="E74" s="368"/>
      <c r="F74" s="243"/>
      <c r="G74" s="369"/>
      <c r="H74" s="369"/>
      <c r="I74" s="369"/>
      <c r="J74" s="369"/>
      <c r="K74" s="369"/>
      <c r="L74" s="369"/>
      <c r="M74" s="369"/>
      <c r="N74" s="370"/>
      <c r="O74" s="371"/>
      <c r="P74" s="234">
        <v>0</v>
      </c>
      <c r="Q74" s="236" t="s">
        <v>26</v>
      </c>
      <c r="R74" s="234">
        <v>0</v>
      </c>
      <c r="S74" s="371"/>
      <c r="T74" s="370"/>
      <c r="U74" s="372"/>
      <c r="V74" s="372"/>
      <c r="W74" s="372"/>
      <c r="X74" s="372"/>
      <c r="Y74" s="372"/>
      <c r="Z74" s="372"/>
      <c r="AA74" s="372"/>
      <c r="AB74" s="347"/>
      <c r="AC74" s="367"/>
      <c r="AD74" s="367"/>
      <c r="AE74" s="367"/>
      <c r="AF74" s="367"/>
      <c r="AG74" s="340"/>
    </row>
    <row r="75" spans="1:33" ht="20.100000000000001" customHeight="1" x14ac:dyDescent="0.2">
      <c r="A75" s="7"/>
      <c r="B75" s="243"/>
      <c r="C75" s="16"/>
      <c r="D75" s="16"/>
      <c r="E75" s="15"/>
      <c r="F75" s="243"/>
      <c r="G75" s="234"/>
      <c r="H75" s="234"/>
      <c r="I75" s="248"/>
      <c r="J75" s="248"/>
      <c r="K75" s="234"/>
      <c r="L75" s="234"/>
      <c r="M75" s="248"/>
      <c r="N75" s="248"/>
      <c r="O75" s="234"/>
      <c r="P75" s="234"/>
      <c r="Q75" s="248"/>
      <c r="R75" s="248"/>
      <c r="S75" s="248"/>
      <c r="T75" s="234"/>
      <c r="U75" s="234"/>
      <c r="V75" s="248"/>
      <c r="W75" s="248"/>
      <c r="X75" s="234"/>
      <c r="Y75" s="234"/>
      <c r="Z75" s="248"/>
      <c r="AA75" s="248"/>
      <c r="AB75" s="225"/>
      <c r="AC75" s="230"/>
      <c r="AD75" s="24"/>
      <c r="AE75" s="24"/>
      <c r="AF75" s="25"/>
      <c r="AG75" s="106"/>
    </row>
    <row r="76" spans="1:33" ht="20.100000000000001" customHeight="1" x14ac:dyDescent="0.2">
      <c r="A76" s="7"/>
      <c r="B76" s="341" t="s">
        <v>0</v>
      </c>
      <c r="C76" s="368">
        <v>0.53472222222222221</v>
      </c>
      <c r="D76" s="368"/>
      <c r="E76" s="368"/>
      <c r="F76" s="243"/>
      <c r="G76" s="369" t="str">
        <f>W52</f>
        <v>ＦＣ中村</v>
      </c>
      <c r="H76" s="369"/>
      <c r="I76" s="369"/>
      <c r="J76" s="369"/>
      <c r="K76" s="369"/>
      <c r="L76" s="369"/>
      <c r="M76" s="369"/>
      <c r="N76" s="370">
        <f>P76+P77</f>
        <v>0</v>
      </c>
      <c r="O76" s="371" t="s">
        <v>9</v>
      </c>
      <c r="P76" s="234">
        <v>0</v>
      </c>
      <c r="Q76" s="236" t="s">
        <v>26</v>
      </c>
      <c r="R76" s="234">
        <v>0</v>
      </c>
      <c r="S76" s="371" t="s">
        <v>10</v>
      </c>
      <c r="T76" s="370">
        <f>R76+R77</f>
        <v>1</v>
      </c>
      <c r="U76" s="372" t="str">
        <f>AA52</f>
        <v>ＦＣ　Ａｖａｎｃｅ　ＢＬＡＮＣＯ</v>
      </c>
      <c r="V76" s="372"/>
      <c r="W76" s="372"/>
      <c r="X76" s="372"/>
      <c r="Y76" s="372"/>
      <c r="Z76" s="372"/>
      <c r="AA76" s="372"/>
      <c r="AB76" s="347" t="s">
        <v>95</v>
      </c>
      <c r="AC76" s="367" t="s">
        <v>93</v>
      </c>
      <c r="AD76" s="367" t="s">
        <v>94</v>
      </c>
      <c r="AE76" s="367" t="s">
        <v>92</v>
      </c>
      <c r="AF76" s="367">
        <v>1</v>
      </c>
      <c r="AG76" s="340" t="s">
        <v>96</v>
      </c>
    </row>
    <row r="77" spans="1:33" ht="20.100000000000001" customHeight="1" x14ac:dyDescent="0.2">
      <c r="A77" s="7"/>
      <c r="B77" s="341"/>
      <c r="C77" s="368"/>
      <c r="D77" s="368"/>
      <c r="E77" s="368"/>
      <c r="F77" s="243"/>
      <c r="G77" s="369"/>
      <c r="H77" s="369"/>
      <c r="I77" s="369"/>
      <c r="J77" s="369"/>
      <c r="K77" s="369"/>
      <c r="L77" s="369"/>
      <c r="M77" s="369"/>
      <c r="N77" s="370"/>
      <c r="O77" s="371"/>
      <c r="P77" s="234">
        <v>0</v>
      </c>
      <c r="Q77" s="236" t="s">
        <v>26</v>
      </c>
      <c r="R77" s="234">
        <v>1</v>
      </c>
      <c r="S77" s="371"/>
      <c r="T77" s="370"/>
      <c r="U77" s="372"/>
      <c r="V77" s="372"/>
      <c r="W77" s="372"/>
      <c r="X77" s="372"/>
      <c r="Y77" s="372"/>
      <c r="Z77" s="372"/>
      <c r="AA77" s="372"/>
      <c r="AB77" s="347"/>
      <c r="AC77" s="367"/>
      <c r="AD77" s="367"/>
      <c r="AE77" s="367"/>
      <c r="AF77" s="367"/>
      <c r="AG77" s="340"/>
    </row>
    <row r="78" spans="1:33" ht="20.100000000000001" customHeight="1" x14ac:dyDescent="0.2">
      <c r="A78" s="243"/>
      <c r="B78" s="224"/>
      <c r="C78" s="23"/>
      <c r="D78" s="23"/>
      <c r="E78" s="23"/>
      <c r="F78" s="243"/>
      <c r="G78" s="234"/>
      <c r="H78" s="234"/>
      <c r="I78" s="234"/>
      <c r="J78" s="234"/>
      <c r="K78" s="234"/>
      <c r="L78" s="234"/>
      <c r="M78" s="234"/>
      <c r="N78" s="21"/>
      <c r="O78" s="235"/>
      <c r="P78" s="234"/>
      <c r="Q78" s="236"/>
      <c r="R78" s="248"/>
      <c r="S78" s="235"/>
      <c r="T78" s="21"/>
      <c r="U78" s="234"/>
      <c r="V78" s="234"/>
      <c r="W78" s="234"/>
      <c r="X78" s="234"/>
      <c r="Y78" s="234"/>
      <c r="Z78" s="234"/>
      <c r="AA78" s="234"/>
      <c r="AB78" s="230"/>
      <c r="AC78" s="230"/>
      <c r="AD78" s="243"/>
      <c r="AE78" s="243"/>
      <c r="AF78" s="230"/>
      <c r="AG78" s="230"/>
    </row>
    <row r="79" spans="1:33" ht="20.100000000000001" customHeight="1" x14ac:dyDescent="0.2">
      <c r="A79" s="243"/>
      <c r="B79" s="243"/>
      <c r="C79" s="377" t="str">
        <f>J48</f>
        <v>B</v>
      </c>
      <c r="D79" s="378"/>
      <c r="E79" s="378"/>
      <c r="F79" s="379"/>
      <c r="G79" s="395" t="str">
        <f>C81</f>
        <v>上松山クラブ</v>
      </c>
      <c r="H79" s="396"/>
      <c r="I79" s="403" t="str">
        <f>C83</f>
        <v>ＪＦＣファイターズ</v>
      </c>
      <c r="J79" s="404"/>
      <c r="K79" s="395" t="str">
        <f>C85</f>
        <v>ＦＣ黒羽</v>
      </c>
      <c r="L79" s="396"/>
      <c r="M79" s="373" t="s">
        <v>1</v>
      </c>
      <c r="N79" s="373" t="s">
        <v>2</v>
      </c>
      <c r="O79" s="373" t="s">
        <v>11</v>
      </c>
      <c r="P79" s="373" t="s">
        <v>3</v>
      </c>
      <c r="Q79" s="243"/>
      <c r="R79" s="389" t="str">
        <f>W48</f>
        <v>BB</v>
      </c>
      <c r="S79" s="390"/>
      <c r="T79" s="390"/>
      <c r="U79" s="391"/>
      <c r="V79" s="395" t="str">
        <f>R81</f>
        <v>茂木ＦＣ</v>
      </c>
      <c r="W79" s="396"/>
      <c r="X79" s="395" t="str">
        <f>R83</f>
        <v>ＦＣ中村</v>
      </c>
      <c r="Y79" s="396"/>
      <c r="Z79" s="399" t="str">
        <f>R85</f>
        <v>ＦＣ　Ａｖａｎｃｅ　ＢＬＡＮＣＯ</v>
      </c>
      <c r="AA79" s="400"/>
      <c r="AB79" s="373" t="s">
        <v>1</v>
      </c>
      <c r="AC79" s="373" t="s">
        <v>2</v>
      </c>
      <c r="AD79" s="373" t="s">
        <v>11</v>
      </c>
      <c r="AE79" s="373" t="s">
        <v>3</v>
      </c>
      <c r="AF79" s="243"/>
      <c r="AG79" s="243"/>
    </row>
    <row r="80" spans="1:33" ht="20.100000000000001" customHeight="1" x14ac:dyDescent="0.2">
      <c r="A80" s="243"/>
      <c r="B80" s="243"/>
      <c r="C80" s="380"/>
      <c r="D80" s="381"/>
      <c r="E80" s="381"/>
      <c r="F80" s="382"/>
      <c r="G80" s="397"/>
      <c r="H80" s="398"/>
      <c r="I80" s="405"/>
      <c r="J80" s="406"/>
      <c r="K80" s="397"/>
      <c r="L80" s="398"/>
      <c r="M80" s="374"/>
      <c r="N80" s="374"/>
      <c r="O80" s="374"/>
      <c r="P80" s="374"/>
      <c r="Q80" s="243"/>
      <c r="R80" s="392"/>
      <c r="S80" s="393"/>
      <c r="T80" s="393"/>
      <c r="U80" s="394"/>
      <c r="V80" s="397"/>
      <c r="W80" s="398"/>
      <c r="X80" s="397"/>
      <c r="Y80" s="398"/>
      <c r="Z80" s="401"/>
      <c r="AA80" s="402"/>
      <c r="AB80" s="374"/>
      <c r="AC80" s="374"/>
      <c r="AD80" s="374"/>
      <c r="AE80" s="374"/>
      <c r="AF80" s="243"/>
      <c r="AG80" s="243"/>
    </row>
    <row r="81" spans="1:33" ht="20.100000000000001" customHeight="1" x14ac:dyDescent="0.2">
      <c r="A81" s="243"/>
      <c r="B81" s="243"/>
      <c r="C81" s="377" t="str">
        <f>F52</f>
        <v>上松山クラブ</v>
      </c>
      <c r="D81" s="378"/>
      <c r="E81" s="378"/>
      <c r="F81" s="379"/>
      <c r="G81" s="383"/>
      <c r="H81" s="384"/>
      <c r="I81" s="249">
        <f>N61</f>
        <v>0</v>
      </c>
      <c r="J81" s="249">
        <f>T61</f>
        <v>7</v>
      </c>
      <c r="K81" s="249">
        <f>N67</f>
        <v>0</v>
      </c>
      <c r="L81" s="249">
        <f>T67</f>
        <v>4</v>
      </c>
      <c r="M81" s="387">
        <f>COUNTIF(G82:L82,"○")*3+COUNTIF(G82:L82,"△")</f>
        <v>0</v>
      </c>
      <c r="N81" s="375">
        <f>O81-J81-L81</f>
        <v>-11</v>
      </c>
      <c r="O81" s="375">
        <f>I81+K81</f>
        <v>0</v>
      </c>
      <c r="P81" s="375">
        <v>3</v>
      </c>
      <c r="Q81" s="244"/>
      <c r="R81" s="377" t="str">
        <f>S52</f>
        <v>茂木ＦＣ</v>
      </c>
      <c r="S81" s="378"/>
      <c r="T81" s="378"/>
      <c r="U81" s="379"/>
      <c r="V81" s="383"/>
      <c r="W81" s="384"/>
      <c r="X81" s="249">
        <f>N64</f>
        <v>0</v>
      </c>
      <c r="Y81" s="249">
        <f>T64</f>
        <v>1</v>
      </c>
      <c r="Z81" s="249">
        <f>N70</f>
        <v>1</v>
      </c>
      <c r="AA81" s="249">
        <f>T70</f>
        <v>5</v>
      </c>
      <c r="AB81" s="387">
        <f>COUNTIF(V82:AA82,"○")*3+COUNTIF(V82:AA82,"△")</f>
        <v>0</v>
      </c>
      <c r="AC81" s="375">
        <f>AD81-Y81-AA81</f>
        <v>-5</v>
      </c>
      <c r="AD81" s="375">
        <f>X81+Z81</f>
        <v>1</v>
      </c>
      <c r="AE81" s="375">
        <v>3</v>
      </c>
      <c r="AF81" s="243"/>
      <c r="AG81" s="243"/>
    </row>
    <row r="82" spans="1:33" ht="20.100000000000001" customHeight="1" x14ac:dyDescent="0.2">
      <c r="A82" s="243"/>
      <c r="B82" s="243"/>
      <c r="C82" s="380"/>
      <c r="D82" s="381"/>
      <c r="E82" s="381"/>
      <c r="F82" s="382"/>
      <c r="G82" s="385"/>
      <c r="H82" s="386"/>
      <c r="I82" s="407" t="str">
        <f>IF(I81&gt;J81,"○",IF(I81&lt;J81,"×",IF(I81=J81,"△")))</f>
        <v>×</v>
      </c>
      <c r="J82" s="408"/>
      <c r="K82" s="407" t="str">
        <f>IF(K81&gt;L81,"○",IF(K81&lt;L81,"×",IF(K81=L81,"△")))</f>
        <v>×</v>
      </c>
      <c r="L82" s="408"/>
      <c r="M82" s="388"/>
      <c r="N82" s="376"/>
      <c r="O82" s="376"/>
      <c r="P82" s="376"/>
      <c r="Q82" s="244"/>
      <c r="R82" s="380"/>
      <c r="S82" s="381"/>
      <c r="T82" s="381"/>
      <c r="U82" s="382"/>
      <c r="V82" s="385"/>
      <c r="W82" s="386"/>
      <c r="X82" s="407" t="str">
        <f>IF(X81&gt;Y81,"○",IF(X81&lt;Y81,"×",IF(X81=Y81,"△")))</f>
        <v>×</v>
      </c>
      <c r="Y82" s="408"/>
      <c r="Z82" s="407" t="str">
        <f t="shared" ref="Z82" si="10">IF(Z81&gt;AA81,"○",IF(Z81&lt;AA81,"×",IF(Z81=AA81,"△")))</f>
        <v>×</v>
      </c>
      <c r="AA82" s="408"/>
      <c r="AB82" s="388"/>
      <c r="AC82" s="376"/>
      <c r="AD82" s="376"/>
      <c r="AE82" s="376"/>
      <c r="AF82" s="243"/>
      <c r="AG82" s="243"/>
    </row>
    <row r="83" spans="1:33" ht="20.100000000000001" customHeight="1" x14ac:dyDescent="0.2">
      <c r="A83" s="243"/>
      <c r="B83" s="243"/>
      <c r="C83" s="377" t="str">
        <f>J52</f>
        <v>ＪＦＣファイターズ</v>
      </c>
      <c r="D83" s="378"/>
      <c r="E83" s="378"/>
      <c r="F83" s="379"/>
      <c r="G83" s="249">
        <f>J81</f>
        <v>7</v>
      </c>
      <c r="H83" s="249">
        <f>I81</f>
        <v>0</v>
      </c>
      <c r="I83" s="383"/>
      <c r="J83" s="384"/>
      <c r="K83" s="249">
        <f>N73</f>
        <v>0</v>
      </c>
      <c r="L83" s="249">
        <f>T73</f>
        <v>1</v>
      </c>
      <c r="M83" s="387">
        <f>COUNTIF(G84:L84,"○")*3+COUNTIF(G84:L84,"△")</f>
        <v>3</v>
      </c>
      <c r="N83" s="375">
        <f>O83-H83-L83</f>
        <v>6</v>
      </c>
      <c r="O83" s="375">
        <f>G83+K83</f>
        <v>7</v>
      </c>
      <c r="P83" s="375">
        <v>2</v>
      </c>
      <c r="Q83" s="244"/>
      <c r="R83" s="377" t="str">
        <f>W52</f>
        <v>ＦＣ中村</v>
      </c>
      <c r="S83" s="378"/>
      <c r="T83" s="378"/>
      <c r="U83" s="379"/>
      <c r="V83" s="249">
        <f>Y81</f>
        <v>1</v>
      </c>
      <c r="W83" s="249">
        <f>X81</f>
        <v>0</v>
      </c>
      <c r="X83" s="383"/>
      <c r="Y83" s="384"/>
      <c r="Z83" s="249">
        <f>N76</f>
        <v>0</v>
      </c>
      <c r="AA83" s="249">
        <f>T76</f>
        <v>1</v>
      </c>
      <c r="AB83" s="387">
        <f>COUNTIF(V84:AA84,"○")*3+COUNTIF(V84:AA84,"△")</f>
        <v>3</v>
      </c>
      <c r="AC83" s="375">
        <f>AD83-W83-AA83</f>
        <v>0</v>
      </c>
      <c r="AD83" s="375">
        <f>V83+Z83</f>
        <v>1</v>
      </c>
      <c r="AE83" s="375">
        <v>2</v>
      </c>
      <c r="AF83" s="243"/>
      <c r="AG83" s="243"/>
    </row>
    <row r="84" spans="1:33" ht="20.100000000000001" customHeight="1" x14ac:dyDescent="0.2">
      <c r="A84" s="243"/>
      <c r="B84" s="243"/>
      <c r="C84" s="380"/>
      <c r="D84" s="381"/>
      <c r="E84" s="381"/>
      <c r="F84" s="382"/>
      <c r="G84" s="407" t="str">
        <f>IF(G83&gt;H83,"○",IF(G83&lt;H83,"×",IF(G83=H83,"△")))</f>
        <v>○</v>
      </c>
      <c r="H84" s="408"/>
      <c r="I84" s="385"/>
      <c r="J84" s="386"/>
      <c r="K84" s="407" t="str">
        <f>IF(K83&gt;L83,"○",IF(K83&lt;L83,"×",IF(K83=L83,"△")))</f>
        <v>×</v>
      </c>
      <c r="L84" s="408"/>
      <c r="M84" s="388"/>
      <c r="N84" s="376"/>
      <c r="O84" s="376"/>
      <c r="P84" s="376"/>
      <c r="Q84" s="244"/>
      <c r="R84" s="380"/>
      <c r="S84" s="381"/>
      <c r="T84" s="381"/>
      <c r="U84" s="382"/>
      <c r="V84" s="407" t="str">
        <f>IF(V83&gt;W83,"○",IF(V83&lt;W83,"×",IF(V83=W83,"△")))</f>
        <v>○</v>
      </c>
      <c r="W84" s="408"/>
      <c r="X84" s="385"/>
      <c r="Y84" s="386"/>
      <c r="Z84" s="407" t="str">
        <f t="shared" ref="Z84" si="11">IF(Z83&gt;AA83,"○",IF(Z83&lt;AA83,"×",IF(Z83=AA83,"△")))</f>
        <v>×</v>
      </c>
      <c r="AA84" s="408"/>
      <c r="AB84" s="388"/>
      <c r="AC84" s="376"/>
      <c r="AD84" s="376"/>
      <c r="AE84" s="376"/>
      <c r="AF84" s="243"/>
      <c r="AG84" s="243"/>
    </row>
    <row r="85" spans="1:33" ht="20.100000000000001" customHeight="1" x14ac:dyDescent="0.2">
      <c r="A85" s="243"/>
      <c r="B85" s="243"/>
      <c r="C85" s="409" t="str">
        <f>N52</f>
        <v>ＦＣ黒羽</v>
      </c>
      <c r="D85" s="410"/>
      <c r="E85" s="410"/>
      <c r="F85" s="411"/>
      <c r="G85" s="249">
        <f>L81</f>
        <v>4</v>
      </c>
      <c r="H85" s="249">
        <f>K81</f>
        <v>0</v>
      </c>
      <c r="I85" s="249">
        <f>L83</f>
        <v>1</v>
      </c>
      <c r="J85" s="249">
        <f>K83</f>
        <v>0</v>
      </c>
      <c r="K85" s="383"/>
      <c r="L85" s="384"/>
      <c r="M85" s="387">
        <f>COUNTIF(G86:L86,"○")*3+COUNTIF(G86:L86,"△")</f>
        <v>6</v>
      </c>
      <c r="N85" s="375">
        <f>O85-H85-J85</f>
        <v>5</v>
      </c>
      <c r="O85" s="375">
        <f>G85+I85</f>
        <v>5</v>
      </c>
      <c r="P85" s="375">
        <v>1</v>
      </c>
      <c r="Q85" s="244"/>
      <c r="R85" s="409" t="str">
        <f>AA52</f>
        <v>ＦＣ　Ａｖａｎｃｅ　ＢＬＡＮＣＯ</v>
      </c>
      <c r="S85" s="410"/>
      <c r="T85" s="410"/>
      <c r="U85" s="411"/>
      <c r="V85" s="249">
        <f>AA81</f>
        <v>5</v>
      </c>
      <c r="W85" s="249">
        <f>Z81</f>
        <v>1</v>
      </c>
      <c r="X85" s="249">
        <f>AA83</f>
        <v>1</v>
      </c>
      <c r="Y85" s="249">
        <f>Z83</f>
        <v>0</v>
      </c>
      <c r="Z85" s="383"/>
      <c r="AA85" s="384"/>
      <c r="AB85" s="387">
        <f>COUNTIF(V86:AA86,"○")*3+COUNTIF(V86:AA86,"△")</f>
        <v>6</v>
      </c>
      <c r="AC85" s="375">
        <f>AD85-W85-Y85</f>
        <v>5</v>
      </c>
      <c r="AD85" s="375">
        <f>V85+X85</f>
        <v>6</v>
      </c>
      <c r="AE85" s="375">
        <v>1</v>
      </c>
      <c r="AF85" s="243"/>
      <c r="AG85" s="243"/>
    </row>
    <row r="86" spans="1:33" ht="20.100000000000001" customHeight="1" x14ac:dyDescent="0.2">
      <c r="A86" s="243"/>
      <c r="B86" s="243"/>
      <c r="C86" s="412"/>
      <c r="D86" s="413"/>
      <c r="E86" s="413"/>
      <c r="F86" s="414"/>
      <c r="G86" s="407" t="str">
        <f>IF(G85&gt;H85,"○",IF(G85&lt;H85,"×",IF(G85=H85,"△")))</f>
        <v>○</v>
      </c>
      <c r="H86" s="408"/>
      <c r="I86" s="407" t="str">
        <f>IF(I85&gt;J85,"○",IF(I85&lt;J85,"×",IF(I85=J85,"△")))</f>
        <v>○</v>
      </c>
      <c r="J86" s="408"/>
      <c r="K86" s="385"/>
      <c r="L86" s="386"/>
      <c r="M86" s="388"/>
      <c r="N86" s="376"/>
      <c r="O86" s="376"/>
      <c r="P86" s="376"/>
      <c r="Q86" s="244"/>
      <c r="R86" s="412"/>
      <c r="S86" s="413"/>
      <c r="T86" s="413"/>
      <c r="U86" s="414"/>
      <c r="V86" s="407" t="str">
        <f>IF(V85&gt;W85,"○",IF(V85&lt;W85,"×",IF(V85=W85,"△")))</f>
        <v>○</v>
      </c>
      <c r="W86" s="408"/>
      <c r="X86" s="407" t="str">
        <f>IF(X85&gt;Y85,"○",IF(X85&lt;Y85,"×",IF(X85=Y85,"△")))</f>
        <v>○</v>
      </c>
      <c r="Y86" s="408"/>
      <c r="Z86" s="385"/>
      <c r="AA86" s="386"/>
      <c r="AB86" s="388"/>
      <c r="AC86" s="376"/>
      <c r="AD86" s="376"/>
      <c r="AE86" s="376"/>
      <c r="AF86" s="243"/>
      <c r="AG86" s="243"/>
    </row>
    <row r="87" spans="1:33" ht="20.100000000000001" customHeight="1" x14ac:dyDescent="0.2"/>
  </sheetData>
  <mergeCells count="393">
    <mergeCell ref="AC85:AC86"/>
    <mergeCell ref="AD85:AD86"/>
    <mergeCell ref="AE85:AE86"/>
    <mergeCell ref="G84:H84"/>
    <mergeCell ref="K84:L84"/>
    <mergeCell ref="V84:W84"/>
    <mergeCell ref="Z84:AA84"/>
    <mergeCell ref="C85:F86"/>
    <mergeCell ref="K85:L86"/>
    <mergeCell ref="M85:M86"/>
    <mergeCell ref="N85:N86"/>
    <mergeCell ref="O85:O86"/>
    <mergeCell ref="P85:P86"/>
    <mergeCell ref="R83:U84"/>
    <mergeCell ref="X83:Y84"/>
    <mergeCell ref="AB83:AB84"/>
    <mergeCell ref="AC83:AC84"/>
    <mergeCell ref="AD83:AD84"/>
    <mergeCell ref="AE83:AE84"/>
    <mergeCell ref="G86:H86"/>
    <mergeCell ref="I86:J86"/>
    <mergeCell ref="V86:W86"/>
    <mergeCell ref="X86:Y86"/>
    <mergeCell ref="R85:U86"/>
    <mergeCell ref="Z85:AA86"/>
    <mergeCell ref="AB85:AB86"/>
    <mergeCell ref="I82:J82"/>
    <mergeCell ref="K82:L82"/>
    <mergeCell ref="X82:Y82"/>
    <mergeCell ref="Z82:AA82"/>
    <mergeCell ref="C83:F84"/>
    <mergeCell ref="I83:J84"/>
    <mergeCell ref="M83:M84"/>
    <mergeCell ref="N83:N84"/>
    <mergeCell ref="O83:O84"/>
    <mergeCell ref="P83:P84"/>
    <mergeCell ref="R81:U82"/>
    <mergeCell ref="V81:W82"/>
    <mergeCell ref="AB81:AB82"/>
    <mergeCell ref="AC81:AC82"/>
    <mergeCell ref="AD81:AD82"/>
    <mergeCell ref="AE81:AE82"/>
    <mergeCell ref="AB79:AB80"/>
    <mergeCell ref="AC79:AC80"/>
    <mergeCell ref="AD79:AD80"/>
    <mergeCell ref="AE79:AE80"/>
    <mergeCell ref="C81:F82"/>
    <mergeCell ref="G81:H82"/>
    <mergeCell ref="M81:M82"/>
    <mergeCell ref="N81:N82"/>
    <mergeCell ref="O81:O82"/>
    <mergeCell ref="P81:P82"/>
    <mergeCell ref="O79:O80"/>
    <mergeCell ref="P79:P80"/>
    <mergeCell ref="R79:U80"/>
    <mergeCell ref="V79:W80"/>
    <mergeCell ref="X79:Y80"/>
    <mergeCell ref="Z79:AA80"/>
    <mergeCell ref="C79:F80"/>
    <mergeCell ref="G79:H80"/>
    <mergeCell ref="I79:J80"/>
    <mergeCell ref="K79:L80"/>
    <mergeCell ref="M79:M80"/>
    <mergeCell ref="N79:N80"/>
    <mergeCell ref="AB76:AB77"/>
    <mergeCell ref="AC76:AC77"/>
    <mergeCell ref="AD76:AD77"/>
    <mergeCell ref="AE76:AE77"/>
    <mergeCell ref="AF76:AF77"/>
    <mergeCell ref="AG76:AG77"/>
    <mergeCell ref="AF73:AF74"/>
    <mergeCell ref="AG73:AG74"/>
    <mergeCell ref="AB73:AB74"/>
    <mergeCell ref="AC73:AC74"/>
    <mergeCell ref="AD73:AD74"/>
    <mergeCell ref="AE73:AE74"/>
    <mergeCell ref="B76:B77"/>
    <mergeCell ref="C76:E77"/>
    <mergeCell ref="G76:M77"/>
    <mergeCell ref="N76:N77"/>
    <mergeCell ref="O76:O77"/>
    <mergeCell ref="S76:S77"/>
    <mergeCell ref="T76:T77"/>
    <mergeCell ref="U76:AA77"/>
    <mergeCell ref="T73:T74"/>
    <mergeCell ref="U73:AA74"/>
    <mergeCell ref="B73:B74"/>
    <mergeCell ref="C73:E74"/>
    <mergeCell ref="G73:M74"/>
    <mergeCell ref="N73:N74"/>
    <mergeCell ref="O73:O74"/>
    <mergeCell ref="S73:S74"/>
    <mergeCell ref="B70:B71"/>
    <mergeCell ref="C70:E71"/>
    <mergeCell ref="G70:M71"/>
    <mergeCell ref="N70:N71"/>
    <mergeCell ref="O70:O71"/>
    <mergeCell ref="S70:S71"/>
    <mergeCell ref="T70:T71"/>
    <mergeCell ref="U70:AA71"/>
    <mergeCell ref="T67:T68"/>
    <mergeCell ref="U67:AA68"/>
    <mergeCell ref="B67:B68"/>
    <mergeCell ref="C67:E68"/>
    <mergeCell ref="AF64:AF65"/>
    <mergeCell ref="AB70:AB71"/>
    <mergeCell ref="AC70:AC71"/>
    <mergeCell ref="AD70:AD71"/>
    <mergeCell ref="AE70:AE71"/>
    <mergeCell ref="AF70:AF71"/>
    <mergeCell ref="AG70:AG71"/>
    <mergeCell ref="AF67:AF68"/>
    <mergeCell ref="AG67:AG68"/>
    <mergeCell ref="AB67:AB68"/>
    <mergeCell ref="AC67:AC68"/>
    <mergeCell ref="AD67:AD68"/>
    <mergeCell ref="AE67:AE68"/>
    <mergeCell ref="S61:S62"/>
    <mergeCell ref="G67:M68"/>
    <mergeCell ref="N67:N68"/>
    <mergeCell ref="O67:O68"/>
    <mergeCell ref="S67:S68"/>
    <mergeCell ref="AB64:AB65"/>
    <mergeCell ref="AC64:AC65"/>
    <mergeCell ref="AD64:AD65"/>
    <mergeCell ref="AE64:AE65"/>
    <mergeCell ref="AA52:AB59"/>
    <mergeCell ref="AE52:AF59"/>
    <mergeCell ref="AG64:AG65"/>
    <mergeCell ref="AF61:AF62"/>
    <mergeCell ref="AG61:AG62"/>
    <mergeCell ref="B64:B65"/>
    <mergeCell ref="C64:E65"/>
    <mergeCell ref="G64:M65"/>
    <mergeCell ref="N64:N65"/>
    <mergeCell ref="O64:O65"/>
    <mergeCell ref="S64:S65"/>
    <mergeCell ref="T64:T65"/>
    <mergeCell ref="U64:AA65"/>
    <mergeCell ref="T61:T62"/>
    <mergeCell ref="U61:AA62"/>
    <mergeCell ref="AB61:AB62"/>
    <mergeCell ref="AC61:AC62"/>
    <mergeCell ref="AD61:AD62"/>
    <mergeCell ref="AE61:AE62"/>
    <mergeCell ref="B61:B62"/>
    <mergeCell ref="C61:E62"/>
    <mergeCell ref="G61:M62"/>
    <mergeCell ref="N61:N62"/>
    <mergeCell ref="O61:O62"/>
    <mergeCell ref="O35:O36"/>
    <mergeCell ref="P35:P36"/>
    <mergeCell ref="R35:U36"/>
    <mergeCell ref="V35:W36"/>
    <mergeCell ref="B52:C59"/>
    <mergeCell ref="F52:G59"/>
    <mergeCell ref="J52:K59"/>
    <mergeCell ref="N52:O59"/>
    <mergeCell ref="S52:T59"/>
    <mergeCell ref="W52:X59"/>
    <mergeCell ref="J48:K48"/>
    <mergeCell ref="W48:X48"/>
    <mergeCell ref="B51:C51"/>
    <mergeCell ref="F51:G51"/>
    <mergeCell ref="J51:K51"/>
    <mergeCell ref="N51:O51"/>
    <mergeCell ref="S51:T51"/>
    <mergeCell ref="W51:X51"/>
    <mergeCell ref="A46:L46"/>
    <mergeCell ref="N46:R46"/>
    <mergeCell ref="T46:W46"/>
    <mergeCell ref="X46:AG46"/>
    <mergeCell ref="AA51:AB51"/>
    <mergeCell ref="AE51:AF51"/>
    <mergeCell ref="AF28:AF29"/>
    <mergeCell ref="AG28:AG29"/>
    <mergeCell ref="T28:T29"/>
    <mergeCell ref="U28:AA29"/>
    <mergeCell ref="AB28:AB29"/>
    <mergeCell ref="AC28:AC29"/>
    <mergeCell ref="AD28:AD29"/>
    <mergeCell ref="AE28:AE29"/>
    <mergeCell ref="B28:B29"/>
    <mergeCell ref="B22:B23"/>
    <mergeCell ref="G22:M23"/>
    <mergeCell ref="N22:N23"/>
    <mergeCell ref="O22:O23"/>
    <mergeCell ref="S22:S23"/>
    <mergeCell ref="B24:B25"/>
    <mergeCell ref="G28:M29"/>
    <mergeCell ref="N28:N29"/>
    <mergeCell ref="O28:O29"/>
    <mergeCell ref="S28:S29"/>
    <mergeCell ref="B26:B27"/>
    <mergeCell ref="C26:C27"/>
    <mergeCell ref="D26:F27"/>
    <mergeCell ref="G26:M27"/>
    <mergeCell ref="N26:N27"/>
    <mergeCell ref="O26:O27"/>
    <mergeCell ref="S26:S27"/>
    <mergeCell ref="C28:C29"/>
    <mergeCell ref="D28:F29"/>
    <mergeCell ref="B16:B17"/>
    <mergeCell ref="B18:B19"/>
    <mergeCell ref="C18:C19"/>
    <mergeCell ref="D18:F19"/>
    <mergeCell ref="G18:M19"/>
    <mergeCell ref="N18:N19"/>
    <mergeCell ref="O18:O19"/>
    <mergeCell ref="B20:B21"/>
    <mergeCell ref="C20:C21"/>
    <mergeCell ref="D20:F21"/>
    <mergeCell ref="G20:M21"/>
    <mergeCell ref="N20:N21"/>
    <mergeCell ref="O20:O21"/>
    <mergeCell ref="AB18:AB19"/>
    <mergeCell ref="AC18:AC19"/>
    <mergeCell ref="AD18:AD19"/>
    <mergeCell ref="AE18:AE19"/>
    <mergeCell ref="AF18:AF19"/>
    <mergeCell ref="AG18:AG19"/>
    <mergeCell ref="S20:S21"/>
    <mergeCell ref="T16:T17"/>
    <mergeCell ref="U16:AA17"/>
    <mergeCell ref="U20:AA21"/>
    <mergeCell ref="AB20:AB21"/>
    <mergeCell ref="AC20:AC21"/>
    <mergeCell ref="AD20:AD21"/>
    <mergeCell ref="AE20:AE21"/>
    <mergeCell ref="AF20:AF21"/>
    <mergeCell ref="AG20:AG21"/>
    <mergeCell ref="T1:W1"/>
    <mergeCell ref="X1:AG1"/>
    <mergeCell ref="G16:M17"/>
    <mergeCell ref="N16:N17"/>
    <mergeCell ref="O16:O17"/>
    <mergeCell ref="S16:S17"/>
    <mergeCell ref="AF16:AF17"/>
    <mergeCell ref="AG16:AG17"/>
    <mergeCell ref="AB16:AB17"/>
    <mergeCell ref="AC16:AC17"/>
    <mergeCell ref="AD16:AD17"/>
    <mergeCell ref="AE16:AE17"/>
    <mergeCell ref="I3:J3"/>
    <mergeCell ref="V3:W3"/>
    <mergeCell ref="C6:D6"/>
    <mergeCell ref="G6:H6"/>
    <mergeCell ref="K6:L6"/>
    <mergeCell ref="O6:P6"/>
    <mergeCell ref="R6:S6"/>
    <mergeCell ref="V6:W6"/>
    <mergeCell ref="Z6:AA6"/>
    <mergeCell ref="C22:C23"/>
    <mergeCell ref="D22:F23"/>
    <mergeCell ref="C7:D14"/>
    <mergeCell ref="G7:H14"/>
    <mergeCell ref="K7:L14"/>
    <mergeCell ref="O7:P14"/>
    <mergeCell ref="R7:S14"/>
    <mergeCell ref="V7:W14"/>
    <mergeCell ref="Z7:AA14"/>
    <mergeCell ref="C16:C17"/>
    <mergeCell ref="D16:F17"/>
    <mergeCell ref="S18:S19"/>
    <mergeCell ref="T18:T19"/>
    <mergeCell ref="U18:AA19"/>
    <mergeCell ref="T22:T23"/>
    <mergeCell ref="U22:AA23"/>
    <mergeCell ref="T20:T21"/>
    <mergeCell ref="AF22:AF23"/>
    <mergeCell ref="AG22:AG23"/>
    <mergeCell ref="AB22:AB23"/>
    <mergeCell ref="AC22:AC23"/>
    <mergeCell ref="AD22:AD23"/>
    <mergeCell ref="AE22:AE23"/>
    <mergeCell ref="AF26:AF27"/>
    <mergeCell ref="AG26:AG27"/>
    <mergeCell ref="C24:C25"/>
    <mergeCell ref="D24:F25"/>
    <mergeCell ref="G24:M25"/>
    <mergeCell ref="N24:N25"/>
    <mergeCell ref="O24:O25"/>
    <mergeCell ref="S24:S25"/>
    <mergeCell ref="T24:T25"/>
    <mergeCell ref="U24:AA25"/>
    <mergeCell ref="AB24:AB25"/>
    <mergeCell ref="AC24:AC25"/>
    <mergeCell ref="AD24:AD25"/>
    <mergeCell ref="AE24:AE25"/>
    <mergeCell ref="AF24:AF25"/>
    <mergeCell ref="AG24:AG25"/>
    <mergeCell ref="S30:S31"/>
    <mergeCell ref="AB30:AB31"/>
    <mergeCell ref="AC30:AC31"/>
    <mergeCell ref="T26:T27"/>
    <mergeCell ref="U26:AA27"/>
    <mergeCell ref="AB26:AB27"/>
    <mergeCell ref="AC26:AC27"/>
    <mergeCell ref="AD26:AD27"/>
    <mergeCell ref="AE26:AE27"/>
    <mergeCell ref="AE30:AE31"/>
    <mergeCell ref="U30:AA31"/>
    <mergeCell ref="AF30:AF31"/>
    <mergeCell ref="AG30:AG31"/>
    <mergeCell ref="B32:B33"/>
    <mergeCell ref="C32:C33"/>
    <mergeCell ref="D32:F33"/>
    <mergeCell ref="G32:M33"/>
    <mergeCell ref="N32:N33"/>
    <mergeCell ref="O32:O33"/>
    <mergeCell ref="S32:S33"/>
    <mergeCell ref="T32:T33"/>
    <mergeCell ref="U32:AA33"/>
    <mergeCell ref="AB32:AB33"/>
    <mergeCell ref="AC32:AC33"/>
    <mergeCell ref="AD32:AD33"/>
    <mergeCell ref="AE32:AE33"/>
    <mergeCell ref="AF32:AF33"/>
    <mergeCell ref="AG32:AG33"/>
    <mergeCell ref="B30:B31"/>
    <mergeCell ref="C30:C31"/>
    <mergeCell ref="D30:F31"/>
    <mergeCell ref="G30:M31"/>
    <mergeCell ref="N30:N31"/>
    <mergeCell ref="O30:O31"/>
    <mergeCell ref="T30:T31"/>
    <mergeCell ref="AB39:AB40"/>
    <mergeCell ref="AC39:AC40"/>
    <mergeCell ref="AD39:AD40"/>
    <mergeCell ref="Z35:AA36"/>
    <mergeCell ref="AB35:AB36"/>
    <mergeCell ref="AC35:AC36"/>
    <mergeCell ref="AD35:AD36"/>
    <mergeCell ref="AD30:AD31"/>
    <mergeCell ref="AE35:AE36"/>
    <mergeCell ref="AE37:AE38"/>
    <mergeCell ref="R37:U38"/>
    <mergeCell ref="AB37:AB38"/>
    <mergeCell ref="AC37:AC38"/>
    <mergeCell ref="AD37:AD38"/>
    <mergeCell ref="G38:H38"/>
    <mergeCell ref="I38:J38"/>
    <mergeCell ref="K38:L38"/>
    <mergeCell ref="X38:Y38"/>
    <mergeCell ref="Z38:AA38"/>
    <mergeCell ref="I35:J36"/>
    <mergeCell ref="X35:Y36"/>
    <mergeCell ref="A35:D36"/>
    <mergeCell ref="E35:F36"/>
    <mergeCell ref="G35:H36"/>
    <mergeCell ref="K35:L36"/>
    <mergeCell ref="M35:M36"/>
    <mergeCell ref="N35:N36"/>
    <mergeCell ref="E42:F42"/>
    <mergeCell ref="G42:H42"/>
    <mergeCell ref="K42:L42"/>
    <mergeCell ref="V42:W42"/>
    <mergeCell ref="X42:Y42"/>
    <mergeCell ref="A39:D40"/>
    <mergeCell ref="M39:M40"/>
    <mergeCell ref="N39:N40"/>
    <mergeCell ref="O39:O40"/>
    <mergeCell ref="P39:P40"/>
    <mergeCell ref="R39:U40"/>
    <mergeCell ref="A37:D38"/>
    <mergeCell ref="M37:M38"/>
    <mergeCell ref="N37:N38"/>
    <mergeCell ref="O37:O38"/>
    <mergeCell ref="P37:P38"/>
    <mergeCell ref="A43:D44"/>
    <mergeCell ref="M43:M44"/>
    <mergeCell ref="N43:N44"/>
    <mergeCell ref="O43:O44"/>
    <mergeCell ref="P43:P44"/>
    <mergeCell ref="E44:F44"/>
    <mergeCell ref="G44:H44"/>
    <mergeCell ref="I44:J44"/>
    <mergeCell ref="AE39:AE40"/>
    <mergeCell ref="E40:F40"/>
    <mergeCell ref="I40:J40"/>
    <mergeCell ref="K40:L40"/>
    <mergeCell ref="V40:W40"/>
    <mergeCell ref="Z40:AA40"/>
    <mergeCell ref="A41:D42"/>
    <mergeCell ref="M41:M42"/>
    <mergeCell ref="N41:N42"/>
    <mergeCell ref="O41:O42"/>
    <mergeCell ref="P41:P42"/>
    <mergeCell ref="R41:U42"/>
    <mergeCell ref="AB41:AB42"/>
    <mergeCell ref="AC41:AC42"/>
    <mergeCell ref="AD41:AD42"/>
    <mergeCell ref="AE41:AE42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G85"/>
  <sheetViews>
    <sheetView view="pageBreakPreview" zoomScaleNormal="100" zoomScaleSheetLayoutView="100" workbookViewId="0">
      <selection sqref="A1:L1"/>
    </sheetView>
  </sheetViews>
  <sheetFormatPr defaultRowHeight="13.2" x14ac:dyDescent="0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21.9" customHeight="1" x14ac:dyDescent="0.2">
      <c r="A1" s="360" t="str">
        <f>U12選手権組合せ!I2</f>
        <v>■第1日　2月5日  一次リーグ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N1" s="361" t="s">
        <v>106</v>
      </c>
      <c r="O1" s="361"/>
      <c r="P1" s="361"/>
      <c r="Q1" s="361"/>
      <c r="R1" s="361"/>
      <c r="T1" s="353" t="s">
        <v>109</v>
      </c>
      <c r="U1" s="353"/>
      <c r="V1" s="353"/>
      <c r="W1" s="353"/>
      <c r="X1" s="354" t="str">
        <f>U12選手権組合せ!A27</f>
        <v>鬼怒自然公園サッカー場AB</v>
      </c>
      <c r="Y1" s="354"/>
      <c r="Z1" s="354"/>
      <c r="AA1" s="354"/>
      <c r="AB1" s="354"/>
      <c r="AC1" s="354"/>
      <c r="AD1" s="354"/>
      <c r="AE1" s="354"/>
      <c r="AF1" s="354"/>
      <c r="AG1" s="354"/>
    </row>
    <row r="2" spans="1:33" ht="20.100000000000001" customHeight="1" x14ac:dyDescent="0.2">
      <c r="A2" s="112"/>
      <c r="B2" s="112"/>
      <c r="C2" s="112"/>
      <c r="D2" s="112"/>
      <c r="E2" s="112"/>
      <c r="F2" s="112"/>
      <c r="G2" s="112"/>
      <c r="H2" s="14"/>
      <c r="I2" s="110"/>
      <c r="J2" s="110"/>
      <c r="K2" s="110"/>
      <c r="L2" s="110"/>
      <c r="N2" s="110"/>
      <c r="O2" s="110"/>
      <c r="P2" s="110"/>
      <c r="Q2" s="110"/>
      <c r="R2" s="110"/>
      <c r="T2" s="94"/>
      <c r="U2" s="94"/>
      <c r="V2" s="94"/>
      <c r="W2" s="94"/>
      <c r="X2" s="111"/>
      <c r="Y2" s="111"/>
      <c r="AA2" s="20"/>
      <c r="AB2" s="104"/>
      <c r="AC2" s="104"/>
      <c r="AD2" s="104"/>
      <c r="AE2" s="104"/>
      <c r="AF2" s="104"/>
      <c r="AG2" s="104"/>
    </row>
    <row r="3" spans="1:33" ht="20.100000000000001" customHeight="1" x14ac:dyDescent="0.2">
      <c r="F3" s="27"/>
      <c r="J3" s="358" t="s">
        <v>107</v>
      </c>
      <c r="K3" s="358"/>
      <c r="W3" s="358" t="s">
        <v>108</v>
      </c>
      <c r="X3" s="358"/>
      <c r="Z3" s="20"/>
      <c r="AA3" s="20"/>
      <c r="AB3" s="104"/>
      <c r="AC3" s="104"/>
      <c r="AD3" s="104"/>
      <c r="AE3" s="104"/>
      <c r="AF3" s="104"/>
      <c r="AG3" s="104"/>
    </row>
    <row r="4" spans="1:33" ht="20.100000000000001" customHeight="1" thickBot="1" x14ac:dyDescent="0.25">
      <c r="G4" s="246"/>
      <c r="H4" s="246"/>
      <c r="I4" s="246"/>
      <c r="J4" s="246"/>
      <c r="K4" s="245"/>
      <c r="L4" s="2"/>
      <c r="M4" s="2"/>
      <c r="N4" s="2"/>
      <c r="O4" s="246"/>
      <c r="P4" s="246"/>
      <c r="Q4" s="246"/>
      <c r="R4" s="246"/>
      <c r="S4" s="246"/>
      <c r="T4" s="2"/>
      <c r="U4" s="2"/>
      <c r="V4" s="2"/>
      <c r="W4" s="247"/>
      <c r="X4" s="2"/>
      <c r="Y4" s="2"/>
      <c r="Z4" s="20"/>
      <c r="AA4" s="20"/>
      <c r="AB4" s="104"/>
      <c r="AC4" s="104"/>
      <c r="AD4" s="104"/>
      <c r="AE4" s="104"/>
      <c r="AF4" s="104"/>
      <c r="AG4" s="104"/>
    </row>
    <row r="5" spans="1:33" ht="20.100000000000001" customHeight="1" thickTop="1" x14ac:dyDescent="0.2">
      <c r="F5" s="246"/>
      <c r="G5" s="268"/>
      <c r="H5" s="265"/>
      <c r="I5" s="265"/>
      <c r="J5" s="269"/>
      <c r="K5" s="5"/>
      <c r="N5" s="4"/>
      <c r="S5" s="4"/>
      <c r="V5" s="5"/>
      <c r="W5" s="6"/>
      <c r="X5" s="264"/>
      <c r="Y5" s="265"/>
      <c r="Z5" s="265"/>
      <c r="AA5" s="266"/>
      <c r="AB5" s="17"/>
    </row>
    <row r="6" spans="1:33" ht="20.100000000000001" customHeight="1" x14ac:dyDescent="0.2">
      <c r="B6" s="359"/>
      <c r="C6" s="359"/>
      <c r="D6" s="7"/>
      <c r="E6" s="7"/>
      <c r="F6" s="344">
        <v>1</v>
      </c>
      <c r="G6" s="344"/>
      <c r="H6" s="11"/>
      <c r="I6" s="11"/>
      <c r="J6" s="344">
        <v>2</v>
      </c>
      <c r="K6" s="344"/>
      <c r="L6" s="11"/>
      <c r="M6" s="11"/>
      <c r="N6" s="344">
        <v>3</v>
      </c>
      <c r="O6" s="344"/>
      <c r="P6" s="26"/>
      <c r="Q6" s="11"/>
      <c r="R6" s="11"/>
      <c r="S6" s="344">
        <v>4</v>
      </c>
      <c r="T6" s="344"/>
      <c r="U6" s="11"/>
      <c r="V6" s="11"/>
      <c r="W6" s="344">
        <v>5</v>
      </c>
      <c r="X6" s="344"/>
      <c r="Y6" s="11"/>
      <c r="Z6" s="11"/>
      <c r="AA6" s="344">
        <v>6</v>
      </c>
      <c r="AB6" s="344"/>
      <c r="AC6" s="7"/>
      <c r="AD6" s="7"/>
      <c r="AE6" s="362"/>
      <c r="AF6" s="363"/>
    </row>
    <row r="7" spans="1:33" ht="20.100000000000001" customHeight="1" x14ac:dyDescent="0.2">
      <c r="B7" s="356"/>
      <c r="C7" s="356"/>
      <c r="D7" s="8"/>
      <c r="E7" s="8"/>
      <c r="F7" s="352" t="str">
        <f>U12選手権組合せ!C27</f>
        <v>御厨フットボールクラブ</v>
      </c>
      <c r="G7" s="352"/>
      <c r="H7" s="8"/>
      <c r="I7" s="8"/>
      <c r="J7" s="421" t="str">
        <f>U12選手権組合せ!C28</f>
        <v>クレアＦＣアルドーレ</v>
      </c>
      <c r="K7" s="421"/>
      <c r="L7" s="8"/>
      <c r="M7" s="8"/>
      <c r="N7" s="349" t="str">
        <f>U12選手権組合せ!C29</f>
        <v>エスペランサＭＯＫＡ</v>
      </c>
      <c r="O7" s="349"/>
      <c r="P7" s="9"/>
      <c r="Q7" s="8"/>
      <c r="R7" s="8"/>
      <c r="S7" s="349" t="str">
        <f>U12選手権組合せ!C30</f>
        <v>上三川サッカークラブ</v>
      </c>
      <c r="T7" s="349"/>
      <c r="U7" s="8"/>
      <c r="V7" s="8"/>
      <c r="W7" s="349" t="str">
        <f>U12選手権組合せ!C31</f>
        <v>ＨＦＣ．ＺＥＲＯ</v>
      </c>
      <c r="X7" s="349"/>
      <c r="Y7" s="8"/>
      <c r="Z7" s="8"/>
      <c r="AA7" s="364" t="str">
        <f>U12選手権組合せ!C32</f>
        <v>合戦場フットボールクラブ</v>
      </c>
      <c r="AB7" s="364"/>
      <c r="AC7" s="8"/>
      <c r="AD7" s="8"/>
      <c r="AE7" s="365"/>
      <c r="AF7" s="366"/>
    </row>
    <row r="8" spans="1:33" ht="20.100000000000001" customHeight="1" x14ac:dyDescent="0.2">
      <c r="B8" s="356"/>
      <c r="C8" s="356"/>
      <c r="D8" s="8"/>
      <c r="E8" s="8"/>
      <c r="F8" s="352"/>
      <c r="G8" s="352"/>
      <c r="H8" s="8"/>
      <c r="I8" s="8"/>
      <c r="J8" s="421"/>
      <c r="K8" s="421"/>
      <c r="L8" s="8"/>
      <c r="M8" s="8"/>
      <c r="N8" s="349"/>
      <c r="O8" s="349"/>
      <c r="P8" s="9"/>
      <c r="Q8" s="8"/>
      <c r="R8" s="8"/>
      <c r="S8" s="349"/>
      <c r="T8" s="349"/>
      <c r="U8" s="8"/>
      <c r="V8" s="8"/>
      <c r="W8" s="349"/>
      <c r="X8" s="349"/>
      <c r="Y8" s="8"/>
      <c r="Z8" s="8"/>
      <c r="AA8" s="364"/>
      <c r="AB8" s="364"/>
      <c r="AC8" s="8"/>
      <c r="AD8" s="8"/>
      <c r="AE8" s="365"/>
      <c r="AF8" s="366"/>
    </row>
    <row r="9" spans="1:33" ht="20.100000000000001" customHeight="1" x14ac:dyDescent="0.2">
      <c r="B9" s="356"/>
      <c r="C9" s="356"/>
      <c r="D9" s="8"/>
      <c r="E9" s="8"/>
      <c r="F9" s="352"/>
      <c r="G9" s="352"/>
      <c r="H9" s="8"/>
      <c r="I9" s="8"/>
      <c r="J9" s="421"/>
      <c r="K9" s="421"/>
      <c r="L9" s="8"/>
      <c r="M9" s="8"/>
      <c r="N9" s="349"/>
      <c r="O9" s="349"/>
      <c r="P9" s="9"/>
      <c r="Q9" s="8"/>
      <c r="R9" s="8"/>
      <c r="S9" s="349"/>
      <c r="T9" s="349"/>
      <c r="U9" s="8"/>
      <c r="V9" s="8"/>
      <c r="W9" s="349"/>
      <c r="X9" s="349"/>
      <c r="Y9" s="8"/>
      <c r="Z9" s="8"/>
      <c r="AA9" s="364"/>
      <c r="AB9" s="364"/>
      <c r="AC9" s="8"/>
      <c r="AD9" s="8"/>
      <c r="AE9" s="365"/>
      <c r="AF9" s="366"/>
    </row>
    <row r="10" spans="1:33" ht="20.100000000000001" customHeight="1" x14ac:dyDescent="0.2">
      <c r="B10" s="356"/>
      <c r="C10" s="356"/>
      <c r="D10" s="8"/>
      <c r="E10" s="8"/>
      <c r="F10" s="352"/>
      <c r="G10" s="352"/>
      <c r="H10" s="8"/>
      <c r="I10" s="8"/>
      <c r="J10" s="421"/>
      <c r="K10" s="421"/>
      <c r="L10" s="8"/>
      <c r="M10" s="8"/>
      <c r="N10" s="349"/>
      <c r="O10" s="349"/>
      <c r="P10" s="9"/>
      <c r="Q10" s="8"/>
      <c r="R10" s="8"/>
      <c r="S10" s="349"/>
      <c r="T10" s="349"/>
      <c r="U10" s="8"/>
      <c r="V10" s="8"/>
      <c r="W10" s="349"/>
      <c r="X10" s="349"/>
      <c r="Y10" s="8"/>
      <c r="Z10" s="8"/>
      <c r="AA10" s="364"/>
      <c r="AB10" s="364"/>
      <c r="AC10" s="8"/>
      <c r="AD10" s="8"/>
      <c r="AE10" s="365"/>
      <c r="AF10" s="366"/>
    </row>
    <row r="11" spans="1:33" ht="20.100000000000001" customHeight="1" x14ac:dyDescent="0.2">
      <c r="B11" s="356"/>
      <c r="C11" s="356"/>
      <c r="D11" s="8"/>
      <c r="E11" s="8"/>
      <c r="F11" s="352"/>
      <c r="G11" s="352"/>
      <c r="H11" s="8"/>
      <c r="I11" s="8"/>
      <c r="J11" s="421"/>
      <c r="K11" s="421"/>
      <c r="L11" s="8"/>
      <c r="M11" s="8"/>
      <c r="N11" s="349"/>
      <c r="O11" s="349"/>
      <c r="P11" s="9"/>
      <c r="Q11" s="8"/>
      <c r="R11" s="8"/>
      <c r="S11" s="349"/>
      <c r="T11" s="349"/>
      <c r="U11" s="8"/>
      <c r="V11" s="8"/>
      <c r="W11" s="349"/>
      <c r="X11" s="349"/>
      <c r="Y11" s="8"/>
      <c r="Z11" s="8"/>
      <c r="AA11" s="364"/>
      <c r="AB11" s="364"/>
      <c r="AC11" s="8"/>
      <c r="AD11" s="8"/>
      <c r="AE11" s="365"/>
      <c r="AF11" s="366"/>
    </row>
    <row r="12" spans="1:33" ht="20.100000000000001" customHeight="1" x14ac:dyDescent="0.2">
      <c r="B12" s="356"/>
      <c r="C12" s="356"/>
      <c r="D12" s="8"/>
      <c r="E12" s="8"/>
      <c r="F12" s="352"/>
      <c r="G12" s="352"/>
      <c r="H12" s="8"/>
      <c r="I12" s="8"/>
      <c r="J12" s="421"/>
      <c r="K12" s="421"/>
      <c r="L12" s="8"/>
      <c r="M12" s="8"/>
      <c r="N12" s="349"/>
      <c r="O12" s="349"/>
      <c r="P12" s="9"/>
      <c r="Q12" s="8"/>
      <c r="R12" s="8"/>
      <c r="S12" s="349"/>
      <c r="T12" s="349"/>
      <c r="U12" s="8"/>
      <c r="V12" s="8"/>
      <c r="W12" s="349"/>
      <c r="X12" s="349"/>
      <c r="Y12" s="8"/>
      <c r="Z12" s="8"/>
      <c r="AA12" s="364"/>
      <c r="AB12" s="364"/>
      <c r="AC12" s="8"/>
      <c r="AD12" s="8"/>
      <c r="AE12" s="365"/>
      <c r="AF12" s="366"/>
    </row>
    <row r="13" spans="1:33" ht="20.100000000000001" customHeight="1" x14ac:dyDescent="0.2">
      <c r="B13" s="356"/>
      <c r="C13" s="356"/>
      <c r="D13" s="9"/>
      <c r="E13" s="9"/>
      <c r="F13" s="352"/>
      <c r="G13" s="352"/>
      <c r="H13" s="9"/>
      <c r="I13" s="9"/>
      <c r="J13" s="421"/>
      <c r="K13" s="421"/>
      <c r="L13" s="9"/>
      <c r="M13" s="9"/>
      <c r="N13" s="349"/>
      <c r="O13" s="349"/>
      <c r="P13" s="9"/>
      <c r="Q13" s="9"/>
      <c r="R13" s="9"/>
      <c r="S13" s="349"/>
      <c r="T13" s="349"/>
      <c r="U13" s="9"/>
      <c r="V13" s="9"/>
      <c r="W13" s="349"/>
      <c r="X13" s="349"/>
      <c r="Y13" s="9"/>
      <c r="Z13" s="9"/>
      <c r="AA13" s="364"/>
      <c r="AB13" s="364"/>
      <c r="AC13" s="9"/>
      <c r="AD13" s="9"/>
      <c r="AE13" s="365"/>
      <c r="AF13" s="366"/>
    </row>
    <row r="14" spans="1:33" ht="20.100000000000001" customHeight="1" x14ac:dyDescent="0.2">
      <c r="B14" s="356"/>
      <c r="C14" s="356"/>
      <c r="D14" s="9"/>
      <c r="E14" s="9"/>
      <c r="F14" s="352"/>
      <c r="G14" s="352"/>
      <c r="H14" s="9"/>
      <c r="I14" s="9"/>
      <c r="J14" s="421"/>
      <c r="K14" s="421"/>
      <c r="L14" s="9"/>
      <c r="M14" s="9"/>
      <c r="N14" s="349"/>
      <c r="O14" s="349"/>
      <c r="P14" s="9"/>
      <c r="Q14" s="9"/>
      <c r="R14" s="9"/>
      <c r="S14" s="349"/>
      <c r="T14" s="349"/>
      <c r="U14" s="9"/>
      <c r="V14" s="9"/>
      <c r="W14" s="349"/>
      <c r="X14" s="349"/>
      <c r="Y14" s="9"/>
      <c r="Z14" s="9"/>
      <c r="AA14" s="364"/>
      <c r="AB14" s="364"/>
      <c r="AC14" s="9"/>
      <c r="AD14" s="9"/>
      <c r="AE14" s="365"/>
      <c r="AF14" s="366"/>
    </row>
    <row r="15" spans="1:33" ht="20.100000000000001" customHeight="1" x14ac:dyDescent="0.2">
      <c r="C15" s="93"/>
      <c r="D15" s="93"/>
      <c r="G15" s="93"/>
      <c r="H15" s="93"/>
      <c r="K15" s="93"/>
      <c r="L15" s="93"/>
      <c r="O15" s="93"/>
      <c r="P15" s="93"/>
      <c r="T15" s="93"/>
      <c r="U15" s="93"/>
      <c r="X15" s="93"/>
      <c r="Y15" s="93"/>
      <c r="AB15" s="114" t="s">
        <v>95</v>
      </c>
      <c r="AC15" s="18" t="s">
        <v>14</v>
      </c>
      <c r="AD15" s="18" t="s">
        <v>15</v>
      </c>
      <c r="AE15" s="18" t="s">
        <v>15</v>
      </c>
      <c r="AF15" s="18" t="s">
        <v>13</v>
      </c>
      <c r="AG15" s="107" t="s">
        <v>96</v>
      </c>
    </row>
    <row r="16" spans="1:33" ht="20.100000000000001" customHeight="1" x14ac:dyDescent="0.2">
      <c r="A16" s="7"/>
      <c r="B16" s="341" t="s">
        <v>4</v>
      </c>
      <c r="C16" s="368">
        <v>0.39583333333333331</v>
      </c>
      <c r="D16" s="368"/>
      <c r="E16" s="368"/>
      <c r="G16" s="372" t="str">
        <f>F7</f>
        <v>御厨フットボールクラブ</v>
      </c>
      <c r="H16" s="372"/>
      <c r="I16" s="372"/>
      <c r="J16" s="372"/>
      <c r="K16" s="372"/>
      <c r="L16" s="372"/>
      <c r="M16" s="372"/>
      <c r="N16" s="370">
        <f>P16+P17</f>
        <v>5</v>
      </c>
      <c r="O16" s="371" t="s">
        <v>9</v>
      </c>
      <c r="P16" s="234">
        <v>2</v>
      </c>
      <c r="Q16" s="236" t="s">
        <v>26</v>
      </c>
      <c r="R16" s="234">
        <v>0</v>
      </c>
      <c r="S16" s="371" t="s">
        <v>10</v>
      </c>
      <c r="T16" s="370">
        <f>R16+R17</f>
        <v>0</v>
      </c>
      <c r="U16" s="369" t="str">
        <f>J7</f>
        <v>クレアＦＣアルドーレ</v>
      </c>
      <c r="V16" s="369"/>
      <c r="W16" s="369"/>
      <c r="X16" s="369"/>
      <c r="Y16" s="369"/>
      <c r="Z16" s="369"/>
      <c r="AA16" s="369"/>
      <c r="AB16" s="347" t="s">
        <v>95</v>
      </c>
      <c r="AC16" s="367" t="s">
        <v>89</v>
      </c>
      <c r="AD16" s="367" t="s">
        <v>90</v>
      </c>
      <c r="AE16" s="367" t="s">
        <v>91</v>
      </c>
      <c r="AF16" s="367">
        <v>6</v>
      </c>
      <c r="AG16" s="340" t="s">
        <v>96</v>
      </c>
    </row>
    <row r="17" spans="1:33" ht="20.100000000000001" customHeight="1" x14ac:dyDescent="0.2">
      <c r="A17" s="7"/>
      <c r="B17" s="341"/>
      <c r="C17" s="368"/>
      <c r="D17" s="368"/>
      <c r="E17" s="368"/>
      <c r="G17" s="372"/>
      <c r="H17" s="372"/>
      <c r="I17" s="372"/>
      <c r="J17" s="372"/>
      <c r="K17" s="372"/>
      <c r="L17" s="372"/>
      <c r="M17" s="372"/>
      <c r="N17" s="370"/>
      <c r="O17" s="371"/>
      <c r="P17" s="234">
        <v>3</v>
      </c>
      <c r="Q17" s="236" t="s">
        <v>26</v>
      </c>
      <c r="R17" s="234">
        <v>0</v>
      </c>
      <c r="S17" s="371"/>
      <c r="T17" s="370"/>
      <c r="U17" s="369"/>
      <c r="V17" s="369"/>
      <c r="W17" s="369"/>
      <c r="X17" s="369"/>
      <c r="Y17" s="369"/>
      <c r="Z17" s="369"/>
      <c r="AA17" s="369"/>
      <c r="AB17" s="347"/>
      <c r="AC17" s="367"/>
      <c r="AD17" s="367"/>
      <c r="AE17" s="367"/>
      <c r="AF17" s="367"/>
      <c r="AG17" s="340"/>
    </row>
    <row r="18" spans="1:33" ht="20.100000000000001" customHeight="1" x14ac:dyDescent="0.2">
      <c r="C18" s="16"/>
      <c r="D18" s="16"/>
      <c r="E18" s="15"/>
      <c r="G18" s="32"/>
      <c r="H18" s="32"/>
      <c r="I18" s="10"/>
      <c r="J18" s="10"/>
      <c r="K18" s="32"/>
      <c r="L18" s="32"/>
      <c r="M18" s="10"/>
      <c r="N18" s="248"/>
      <c r="O18" s="234"/>
      <c r="P18" s="234"/>
      <c r="Q18" s="248"/>
      <c r="R18" s="248"/>
      <c r="S18" s="248"/>
      <c r="T18" s="234"/>
      <c r="U18" s="32"/>
      <c r="V18" s="10"/>
      <c r="W18" s="10"/>
      <c r="X18" s="32"/>
      <c r="Y18" s="32"/>
      <c r="Z18" s="10"/>
      <c r="AA18" s="10"/>
      <c r="AB18" s="105"/>
      <c r="AC18" s="24"/>
      <c r="AD18" s="24"/>
      <c r="AE18" s="25"/>
      <c r="AF18" s="25"/>
      <c r="AG18" s="97"/>
    </row>
    <row r="19" spans="1:33" ht="20.100000000000001" customHeight="1" x14ac:dyDescent="0.2">
      <c r="A19" s="7"/>
      <c r="B19" s="341" t="s">
        <v>5</v>
      </c>
      <c r="C19" s="368">
        <v>0.4236111111111111</v>
      </c>
      <c r="D19" s="368"/>
      <c r="E19" s="368"/>
      <c r="G19" s="420" t="str">
        <f>S7</f>
        <v>上三川サッカークラブ</v>
      </c>
      <c r="H19" s="420"/>
      <c r="I19" s="420"/>
      <c r="J19" s="420"/>
      <c r="K19" s="420"/>
      <c r="L19" s="420"/>
      <c r="M19" s="420"/>
      <c r="N19" s="370">
        <f>P19+P20</f>
        <v>0</v>
      </c>
      <c r="O19" s="371" t="s">
        <v>9</v>
      </c>
      <c r="P19" s="234">
        <v>0</v>
      </c>
      <c r="Q19" s="236" t="s">
        <v>26</v>
      </c>
      <c r="R19" s="234">
        <v>0</v>
      </c>
      <c r="S19" s="371" t="s">
        <v>10</v>
      </c>
      <c r="T19" s="370">
        <f>R19+R20</f>
        <v>0</v>
      </c>
      <c r="U19" s="420" t="str">
        <f>W7</f>
        <v>ＨＦＣ．ＺＥＲＯ</v>
      </c>
      <c r="V19" s="420"/>
      <c r="W19" s="420"/>
      <c r="X19" s="420"/>
      <c r="Y19" s="420"/>
      <c r="Z19" s="420"/>
      <c r="AA19" s="420"/>
      <c r="AB19" s="347" t="s">
        <v>95</v>
      </c>
      <c r="AC19" s="367" t="s">
        <v>92</v>
      </c>
      <c r="AD19" s="367" t="s">
        <v>93</v>
      </c>
      <c r="AE19" s="367" t="s">
        <v>94</v>
      </c>
      <c r="AF19" s="367">
        <v>3</v>
      </c>
      <c r="AG19" s="340" t="s">
        <v>96</v>
      </c>
    </row>
    <row r="20" spans="1:33" ht="20.100000000000001" customHeight="1" x14ac:dyDescent="0.2">
      <c r="A20" s="7"/>
      <c r="B20" s="341"/>
      <c r="C20" s="368"/>
      <c r="D20" s="368"/>
      <c r="E20" s="368"/>
      <c r="G20" s="420"/>
      <c r="H20" s="420"/>
      <c r="I20" s="420"/>
      <c r="J20" s="420"/>
      <c r="K20" s="420"/>
      <c r="L20" s="420"/>
      <c r="M20" s="420"/>
      <c r="N20" s="370"/>
      <c r="O20" s="371"/>
      <c r="P20" s="234">
        <v>0</v>
      </c>
      <c r="Q20" s="236" t="s">
        <v>26</v>
      </c>
      <c r="R20" s="234">
        <v>0</v>
      </c>
      <c r="S20" s="371"/>
      <c r="T20" s="370"/>
      <c r="U20" s="420"/>
      <c r="V20" s="420"/>
      <c r="W20" s="420"/>
      <c r="X20" s="420"/>
      <c r="Y20" s="420"/>
      <c r="Z20" s="420"/>
      <c r="AA20" s="420"/>
      <c r="AB20" s="347"/>
      <c r="AC20" s="367"/>
      <c r="AD20" s="367"/>
      <c r="AE20" s="367"/>
      <c r="AF20" s="367"/>
      <c r="AG20" s="340"/>
    </row>
    <row r="21" spans="1:33" ht="20.100000000000001" customHeight="1" x14ac:dyDescent="0.2">
      <c r="A21" s="7"/>
      <c r="C21" s="16"/>
      <c r="D21" s="16"/>
      <c r="E21" s="15"/>
      <c r="G21" s="32"/>
      <c r="H21" s="32"/>
      <c r="I21" s="10"/>
      <c r="J21" s="10"/>
      <c r="K21" s="32"/>
      <c r="L21" s="32"/>
      <c r="M21" s="10"/>
      <c r="N21" s="248"/>
      <c r="O21" s="234"/>
      <c r="P21" s="234"/>
      <c r="Q21" s="248"/>
      <c r="R21" s="248"/>
      <c r="S21" s="248"/>
      <c r="T21" s="234"/>
      <c r="U21" s="32"/>
      <c r="V21" s="10"/>
      <c r="W21" s="10"/>
      <c r="X21" s="32"/>
      <c r="Y21" s="32"/>
      <c r="Z21" s="10"/>
      <c r="AA21" s="10"/>
      <c r="AB21" s="105"/>
      <c r="AC21" s="24"/>
      <c r="AD21" s="24"/>
      <c r="AE21" s="25"/>
      <c r="AF21" s="25"/>
      <c r="AG21" s="97"/>
    </row>
    <row r="22" spans="1:33" ht="20.100000000000001" customHeight="1" x14ac:dyDescent="0.2">
      <c r="A22" s="7"/>
      <c r="B22" s="341" t="s">
        <v>6</v>
      </c>
      <c r="C22" s="368">
        <v>0.4513888888888889</v>
      </c>
      <c r="D22" s="368"/>
      <c r="E22" s="368"/>
      <c r="G22" s="372" t="str">
        <f>F7</f>
        <v>御厨フットボールクラブ</v>
      </c>
      <c r="H22" s="372"/>
      <c r="I22" s="372"/>
      <c r="J22" s="372"/>
      <c r="K22" s="372"/>
      <c r="L22" s="372"/>
      <c r="M22" s="372"/>
      <c r="N22" s="370">
        <f>P22+P23</f>
        <v>6</v>
      </c>
      <c r="O22" s="371" t="s">
        <v>9</v>
      </c>
      <c r="P22" s="234">
        <v>0</v>
      </c>
      <c r="Q22" s="236" t="s">
        <v>26</v>
      </c>
      <c r="R22" s="234">
        <v>0</v>
      </c>
      <c r="S22" s="371" t="s">
        <v>10</v>
      </c>
      <c r="T22" s="370">
        <f>R22+R23</f>
        <v>0</v>
      </c>
      <c r="U22" s="369" t="str">
        <f>N7</f>
        <v>エスペランサＭＯＫＡ</v>
      </c>
      <c r="V22" s="369"/>
      <c r="W22" s="369"/>
      <c r="X22" s="369"/>
      <c r="Y22" s="369"/>
      <c r="Z22" s="369"/>
      <c r="AA22" s="369"/>
      <c r="AB22" s="347" t="s">
        <v>95</v>
      </c>
      <c r="AC22" s="367" t="s">
        <v>91</v>
      </c>
      <c r="AD22" s="367" t="s">
        <v>89</v>
      </c>
      <c r="AE22" s="367" t="s">
        <v>90</v>
      </c>
      <c r="AF22" s="367">
        <v>5</v>
      </c>
      <c r="AG22" s="340" t="s">
        <v>96</v>
      </c>
    </row>
    <row r="23" spans="1:33" ht="20.100000000000001" customHeight="1" x14ac:dyDescent="0.2">
      <c r="A23" s="7"/>
      <c r="B23" s="341"/>
      <c r="C23" s="368"/>
      <c r="D23" s="368"/>
      <c r="E23" s="368"/>
      <c r="G23" s="372"/>
      <c r="H23" s="372"/>
      <c r="I23" s="372"/>
      <c r="J23" s="372"/>
      <c r="K23" s="372"/>
      <c r="L23" s="372"/>
      <c r="M23" s="372"/>
      <c r="N23" s="370"/>
      <c r="O23" s="371"/>
      <c r="P23" s="234">
        <v>6</v>
      </c>
      <c r="Q23" s="236" t="s">
        <v>26</v>
      </c>
      <c r="R23" s="234">
        <v>0</v>
      </c>
      <c r="S23" s="371"/>
      <c r="T23" s="370"/>
      <c r="U23" s="369"/>
      <c r="V23" s="369"/>
      <c r="W23" s="369"/>
      <c r="X23" s="369"/>
      <c r="Y23" s="369"/>
      <c r="Z23" s="369"/>
      <c r="AA23" s="369"/>
      <c r="AB23" s="347"/>
      <c r="AC23" s="367"/>
      <c r="AD23" s="367"/>
      <c r="AE23" s="367"/>
      <c r="AF23" s="367"/>
      <c r="AG23" s="340"/>
    </row>
    <row r="24" spans="1:33" ht="20.100000000000001" customHeight="1" x14ac:dyDescent="0.2">
      <c r="A24" s="7"/>
      <c r="B24" s="31"/>
      <c r="C24" s="27"/>
      <c r="D24" s="27"/>
      <c r="E24" s="27"/>
      <c r="G24" s="32"/>
      <c r="H24" s="32"/>
      <c r="I24" s="32"/>
      <c r="J24" s="32"/>
      <c r="K24" s="32"/>
      <c r="L24" s="32"/>
      <c r="M24" s="32"/>
      <c r="N24" s="21"/>
      <c r="O24" s="235"/>
      <c r="P24" s="234"/>
      <c r="Q24" s="248"/>
      <c r="R24" s="248"/>
      <c r="S24" s="235"/>
      <c r="T24" s="21"/>
      <c r="U24" s="32"/>
      <c r="V24" s="32"/>
      <c r="W24" s="32"/>
      <c r="X24" s="32"/>
      <c r="Y24" s="32"/>
      <c r="Z24" s="32"/>
      <c r="AA24" s="32"/>
      <c r="AB24" s="105"/>
      <c r="AC24" s="24"/>
      <c r="AD24" s="24"/>
      <c r="AE24" s="25"/>
      <c r="AF24" s="25"/>
      <c r="AG24" s="97"/>
    </row>
    <row r="25" spans="1:33" ht="20.100000000000001" customHeight="1" x14ac:dyDescent="0.2">
      <c r="A25" s="7"/>
      <c r="B25" s="341" t="s">
        <v>7</v>
      </c>
      <c r="C25" s="368">
        <v>0.47916666666666669</v>
      </c>
      <c r="D25" s="368"/>
      <c r="E25" s="368"/>
      <c r="G25" s="369" t="str">
        <f>S7</f>
        <v>上三川サッカークラブ</v>
      </c>
      <c r="H25" s="369"/>
      <c r="I25" s="369"/>
      <c r="J25" s="369"/>
      <c r="K25" s="369"/>
      <c r="L25" s="369"/>
      <c r="M25" s="369"/>
      <c r="N25" s="370">
        <f>P25+P26</f>
        <v>2</v>
      </c>
      <c r="O25" s="371" t="s">
        <v>9</v>
      </c>
      <c r="P25" s="234">
        <v>0</v>
      </c>
      <c r="Q25" s="236" t="s">
        <v>26</v>
      </c>
      <c r="R25" s="234">
        <v>6</v>
      </c>
      <c r="S25" s="371" t="s">
        <v>10</v>
      </c>
      <c r="T25" s="370">
        <f>R25+R26</f>
        <v>6</v>
      </c>
      <c r="U25" s="372" t="str">
        <f>AA7</f>
        <v>合戦場フットボールクラブ</v>
      </c>
      <c r="V25" s="372"/>
      <c r="W25" s="372"/>
      <c r="X25" s="372"/>
      <c r="Y25" s="372"/>
      <c r="Z25" s="372"/>
      <c r="AA25" s="372"/>
      <c r="AB25" s="347" t="s">
        <v>95</v>
      </c>
      <c r="AC25" s="367" t="s">
        <v>94</v>
      </c>
      <c r="AD25" s="367" t="s">
        <v>92</v>
      </c>
      <c r="AE25" s="367" t="s">
        <v>93</v>
      </c>
      <c r="AF25" s="367">
        <v>2</v>
      </c>
      <c r="AG25" s="340" t="s">
        <v>96</v>
      </c>
    </row>
    <row r="26" spans="1:33" ht="20.100000000000001" customHeight="1" x14ac:dyDescent="0.2">
      <c r="A26" s="7"/>
      <c r="B26" s="341"/>
      <c r="C26" s="368"/>
      <c r="D26" s="368"/>
      <c r="E26" s="368"/>
      <c r="G26" s="369"/>
      <c r="H26" s="369"/>
      <c r="I26" s="369"/>
      <c r="J26" s="369"/>
      <c r="K26" s="369"/>
      <c r="L26" s="369"/>
      <c r="M26" s="369"/>
      <c r="N26" s="370"/>
      <c r="O26" s="371"/>
      <c r="P26" s="234">
        <v>2</v>
      </c>
      <c r="Q26" s="236" t="s">
        <v>26</v>
      </c>
      <c r="R26" s="234">
        <v>0</v>
      </c>
      <c r="S26" s="371"/>
      <c r="T26" s="370"/>
      <c r="U26" s="372"/>
      <c r="V26" s="372"/>
      <c r="W26" s="372"/>
      <c r="X26" s="372"/>
      <c r="Y26" s="372"/>
      <c r="Z26" s="372"/>
      <c r="AA26" s="372"/>
      <c r="AB26" s="347"/>
      <c r="AC26" s="367"/>
      <c r="AD26" s="367"/>
      <c r="AE26" s="367"/>
      <c r="AF26" s="367"/>
      <c r="AG26" s="340"/>
    </row>
    <row r="27" spans="1:33" ht="20.100000000000001" customHeight="1" x14ac:dyDescent="0.2">
      <c r="A27" s="7"/>
      <c r="C27" s="16"/>
      <c r="D27" s="16"/>
      <c r="E27" s="15"/>
      <c r="G27" s="32"/>
      <c r="H27" s="32"/>
      <c r="I27" s="10"/>
      <c r="J27" s="10"/>
      <c r="K27" s="32"/>
      <c r="L27" s="32"/>
      <c r="M27" s="10"/>
      <c r="N27" s="248"/>
      <c r="O27" s="234"/>
      <c r="P27" s="234"/>
      <c r="Q27" s="248"/>
      <c r="R27" s="248"/>
      <c r="S27" s="248"/>
      <c r="T27" s="234"/>
      <c r="U27" s="32"/>
      <c r="V27" s="10"/>
      <c r="W27" s="10"/>
      <c r="X27" s="32"/>
      <c r="Y27" s="32"/>
      <c r="Z27" s="10"/>
      <c r="AA27" s="10"/>
      <c r="AB27" s="105"/>
      <c r="AC27" s="24"/>
      <c r="AD27" s="24"/>
      <c r="AE27" s="25"/>
      <c r="AF27" s="25"/>
      <c r="AG27" s="97"/>
    </row>
    <row r="28" spans="1:33" ht="20.100000000000001" customHeight="1" x14ac:dyDescent="0.2">
      <c r="A28" s="7"/>
      <c r="B28" s="341" t="s">
        <v>8</v>
      </c>
      <c r="C28" s="368">
        <v>0.50694444444444442</v>
      </c>
      <c r="D28" s="368"/>
      <c r="E28" s="368"/>
      <c r="G28" s="369" t="str">
        <f>J7</f>
        <v>クレアＦＣアルドーレ</v>
      </c>
      <c r="H28" s="369"/>
      <c r="I28" s="369"/>
      <c r="J28" s="369"/>
      <c r="K28" s="369"/>
      <c r="L28" s="369"/>
      <c r="M28" s="369"/>
      <c r="N28" s="370">
        <f>P28+P29</f>
        <v>0</v>
      </c>
      <c r="O28" s="371" t="s">
        <v>9</v>
      </c>
      <c r="P28" s="234">
        <v>0</v>
      </c>
      <c r="Q28" s="236" t="s">
        <v>26</v>
      </c>
      <c r="R28" s="234">
        <v>2</v>
      </c>
      <c r="S28" s="371" t="s">
        <v>10</v>
      </c>
      <c r="T28" s="370">
        <f>R28+R29</f>
        <v>3</v>
      </c>
      <c r="U28" s="372" t="str">
        <f>N7</f>
        <v>エスペランサＭＯＫＡ</v>
      </c>
      <c r="V28" s="372"/>
      <c r="W28" s="372"/>
      <c r="X28" s="372"/>
      <c r="Y28" s="372"/>
      <c r="Z28" s="372"/>
      <c r="AA28" s="372"/>
      <c r="AB28" s="347" t="s">
        <v>95</v>
      </c>
      <c r="AC28" s="367" t="s">
        <v>90</v>
      </c>
      <c r="AD28" s="367" t="s">
        <v>91</v>
      </c>
      <c r="AE28" s="367" t="s">
        <v>89</v>
      </c>
      <c r="AF28" s="367">
        <v>4</v>
      </c>
      <c r="AG28" s="340" t="s">
        <v>96</v>
      </c>
    </row>
    <row r="29" spans="1:33" ht="20.100000000000001" customHeight="1" x14ac:dyDescent="0.2">
      <c r="A29" s="7"/>
      <c r="B29" s="341"/>
      <c r="C29" s="368"/>
      <c r="D29" s="368"/>
      <c r="E29" s="368"/>
      <c r="G29" s="369"/>
      <c r="H29" s="369"/>
      <c r="I29" s="369"/>
      <c r="J29" s="369"/>
      <c r="K29" s="369"/>
      <c r="L29" s="369"/>
      <c r="M29" s="369"/>
      <c r="N29" s="370"/>
      <c r="O29" s="371"/>
      <c r="P29" s="234">
        <v>0</v>
      </c>
      <c r="Q29" s="236" t="s">
        <v>26</v>
      </c>
      <c r="R29" s="234">
        <v>1</v>
      </c>
      <c r="S29" s="371"/>
      <c r="T29" s="370"/>
      <c r="U29" s="372"/>
      <c r="V29" s="372"/>
      <c r="W29" s="372"/>
      <c r="X29" s="372"/>
      <c r="Y29" s="372"/>
      <c r="Z29" s="372"/>
      <c r="AA29" s="372"/>
      <c r="AB29" s="347"/>
      <c r="AC29" s="367"/>
      <c r="AD29" s="367"/>
      <c r="AE29" s="367"/>
      <c r="AF29" s="367"/>
      <c r="AG29" s="340"/>
    </row>
    <row r="30" spans="1:33" ht="20.100000000000001" customHeight="1" x14ac:dyDescent="0.2">
      <c r="A30" s="7"/>
      <c r="C30" s="16"/>
      <c r="D30" s="16"/>
      <c r="E30" s="15"/>
      <c r="G30" s="32"/>
      <c r="H30" s="32"/>
      <c r="I30" s="10"/>
      <c r="J30" s="10"/>
      <c r="K30" s="32"/>
      <c r="L30" s="32"/>
      <c r="M30" s="10"/>
      <c r="N30" s="248"/>
      <c r="O30" s="234"/>
      <c r="P30" s="234"/>
      <c r="Q30" s="248"/>
      <c r="R30" s="248"/>
      <c r="S30" s="248"/>
      <c r="T30" s="234"/>
      <c r="U30" s="32"/>
      <c r="V30" s="10"/>
      <c r="W30" s="10"/>
      <c r="X30" s="32"/>
      <c r="Y30" s="32"/>
      <c r="Z30" s="10"/>
      <c r="AA30" s="10"/>
      <c r="AB30" s="105"/>
      <c r="AC30" s="93"/>
      <c r="AD30" s="24"/>
      <c r="AE30" s="24"/>
      <c r="AF30" s="25"/>
      <c r="AG30" s="106"/>
    </row>
    <row r="31" spans="1:33" ht="20.100000000000001" customHeight="1" x14ac:dyDescent="0.2">
      <c r="A31" s="7"/>
      <c r="B31" s="341" t="s">
        <v>0</v>
      </c>
      <c r="C31" s="368">
        <v>0.53472222222222221</v>
      </c>
      <c r="D31" s="368"/>
      <c r="E31" s="368"/>
      <c r="G31" s="420" t="str">
        <f>W7</f>
        <v>ＨＦＣ．ＺＥＲＯ</v>
      </c>
      <c r="H31" s="420"/>
      <c r="I31" s="420"/>
      <c r="J31" s="420"/>
      <c r="K31" s="420"/>
      <c r="L31" s="420"/>
      <c r="M31" s="420"/>
      <c r="N31" s="370">
        <f>P31+P32</f>
        <v>1</v>
      </c>
      <c r="O31" s="371" t="s">
        <v>9</v>
      </c>
      <c r="P31" s="234">
        <v>0</v>
      </c>
      <c r="Q31" s="236" t="s">
        <v>26</v>
      </c>
      <c r="R31" s="234">
        <v>1</v>
      </c>
      <c r="S31" s="371" t="s">
        <v>10</v>
      </c>
      <c r="T31" s="370">
        <f>R31+R32</f>
        <v>1</v>
      </c>
      <c r="U31" s="420" t="str">
        <f>AA7</f>
        <v>合戦場フットボールクラブ</v>
      </c>
      <c r="V31" s="420"/>
      <c r="W31" s="420"/>
      <c r="X31" s="420"/>
      <c r="Y31" s="420"/>
      <c r="Z31" s="420"/>
      <c r="AA31" s="420"/>
      <c r="AB31" s="347" t="s">
        <v>95</v>
      </c>
      <c r="AC31" s="367" t="s">
        <v>93</v>
      </c>
      <c r="AD31" s="367" t="s">
        <v>94</v>
      </c>
      <c r="AE31" s="367" t="s">
        <v>92</v>
      </c>
      <c r="AF31" s="367">
        <v>1</v>
      </c>
      <c r="AG31" s="340" t="s">
        <v>96</v>
      </c>
    </row>
    <row r="32" spans="1:33" ht="20.100000000000001" customHeight="1" x14ac:dyDescent="0.2">
      <c r="A32" s="7"/>
      <c r="B32" s="341"/>
      <c r="C32" s="368"/>
      <c r="D32" s="368"/>
      <c r="E32" s="368"/>
      <c r="G32" s="420"/>
      <c r="H32" s="420"/>
      <c r="I32" s="420"/>
      <c r="J32" s="420"/>
      <c r="K32" s="420"/>
      <c r="L32" s="420"/>
      <c r="M32" s="420"/>
      <c r="N32" s="370"/>
      <c r="O32" s="371"/>
      <c r="P32" s="234">
        <v>1</v>
      </c>
      <c r="Q32" s="236" t="s">
        <v>26</v>
      </c>
      <c r="R32" s="234">
        <v>0</v>
      </c>
      <c r="S32" s="371"/>
      <c r="T32" s="370"/>
      <c r="U32" s="420"/>
      <c r="V32" s="420"/>
      <c r="W32" s="420"/>
      <c r="X32" s="420"/>
      <c r="Y32" s="420"/>
      <c r="Z32" s="420"/>
      <c r="AA32" s="420"/>
      <c r="AB32" s="347"/>
      <c r="AC32" s="367"/>
      <c r="AD32" s="367"/>
      <c r="AE32" s="367"/>
      <c r="AF32" s="367"/>
      <c r="AG32" s="340"/>
    </row>
    <row r="33" spans="1:33" ht="20.100000000000001" customHeight="1" x14ac:dyDescent="0.2">
      <c r="B33" s="31"/>
      <c r="C33" s="23"/>
      <c r="D33" s="23"/>
      <c r="E33" s="23"/>
      <c r="G33" s="32"/>
      <c r="H33" s="32"/>
      <c r="I33" s="32"/>
      <c r="J33" s="32"/>
      <c r="K33" s="32"/>
      <c r="L33" s="32"/>
      <c r="M33" s="32"/>
      <c r="N33" s="21"/>
      <c r="O33" s="113"/>
      <c r="P33" s="32"/>
      <c r="Q33" s="22"/>
      <c r="R33" s="10"/>
      <c r="S33" s="113"/>
      <c r="T33" s="21"/>
      <c r="U33" s="32"/>
      <c r="V33" s="32"/>
      <c r="W33" s="32"/>
      <c r="X33" s="32"/>
      <c r="Y33" s="32"/>
      <c r="Z33" s="32"/>
      <c r="AA33" s="32"/>
      <c r="AB33" s="93"/>
      <c r="AC33" s="93"/>
      <c r="AF33" s="93"/>
      <c r="AG33" s="93"/>
    </row>
    <row r="34" spans="1:33" ht="20.100000000000001" customHeight="1" x14ac:dyDescent="0.2">
      <c r="C34" s="377" t="str">
        <f>J3</f>
        <v>C</v>
      </c>
      <c r="D34" s="378"/>
      <c r="E34" s="378"/>
      <c r="F34" s="379"/>
      <c r="G34" s="423" t="str">
        <f>C36</f>
        <v>御厨フットボールクラブ</v>
      </c>
      <c r="H34" s="424"/>
      <c r="I34" s="403" t="str">
        <f>C38</f>
        <v>クレアＦＣアルドーレ</v>
      </c>
      <c r="J34" s="404"/>
      <c r="K34" s="403" t="str">
        <f>C40</f>
        <v>エスペランサＭＯＫＡ</v>
      </c>
      <c r="L34" s="404"/>
      <c r="M34" s="373" t="s">
        <v>1</v>
      </c>
      <c r="N34" s="373" t="s">
        <v>2</v>
      </c>
      <c r="O34" s="373" t="s">
        <v>11</v>
      </c>
      <c r="P34" s="373" t="s">
        <v>3</v>
      </c>
      <c r="R34" s="389" t="str">
        <f>W3</f>
        <v>CC</v>
      </c>
      <c r="S34" s="390"/>
      <c r="T34" s="390"/>
      <c r="U34" s="391"/>
      <c r="V34" s="415" t="str">
        <f>R36</f>
        <v>上三川サッカークラブ</v>
      </c>
      <c r="W34" s="416"/>
      <c r="X34" s="399" t="str">
        <f>R38</f>
        <v>ＨＦＣ．ＺＥＲＯ</v>
      </c>
      <c r="Y34" s="400"/>
      <c r="Z34" s="423" t="str">
        <f>R40</f>
        <v>合戦場フットボールクラブ</v>
      </c>
      <c r="AA34" s="424"/>
      <c r="AB34" s="373" t="s">
        <v>1</v>
      </c>
      <c r="AC34" s="373" t="s">
        <v>2</v>
      </c>
      <c r="AD34" s="373" t="s">
        <v>11</v>
      </c>
      <c r="AE34" s="373" t="s">
        <v>3</v>
      </c>
    </row>
    <row r="35" spans="1:33" ht="20.100000000000001" customHeight="1" x14ac:dyDescent="0.2">
      <c r="C35" s="380"/>
      <c r="D35" s="381"/>
      <c r="E35" s="381"/>
      <c r="F35" s="382"/>
      <c r="G35" s="425"/>
      <c r="H35" s="426"/>
      <c r="I35" s="405"/>
      <c r="J35" s="406"/>
      <c r="K35" s="405"/>
      <c r="L35" s="406"/>
      <c r="M35" s="374"/>
      <c r="N35" s="374"/>
      <c r="O35" s="374"/>
      <c r="P35" s="374"/>
      <c r="R35" s="392"/>
      <c r="S35" s="393"/>
      <c r="T35" s="393"/>
      <c r="U35" s="394"/>
      <c r="V35" s="417"/>
      <c r="W35" s="418"/>
      <c r="X35" s="401"/>
      <c r="Y35" s="402"/>
      <c r="Z35" s="425"/>
      <c r="AA35" s="426"/>
      <c r="AB35" s="374"/>
      <c r="AC35" s="374"/>
      <c r="AD35" s="374"/>
      <c r="AE35" s="374"/>
    </row>
    <row r="36" spans="1:33" ht="20.100000000000001" customHeight="1" x14ac:dyDescent="0.2">
      <c r="C36" s="409" t="str">
        <f>F7</f>
        <v>御厨フットボールクラブ</v>
      </c>
      <c r="D36" s="410"/>
      <c r="E36" s="410"/>
      <c r="F36" s="411"/>
      <c r="G36" s="383"/>
      <c r="H36" s="384"/>
      <c r="I36" s="249">
        <f>N16</f>
        <v>5</v>
      </c>
      <c r="J36" s="249">
        <f>T16</f>
        <v>0</v>
      </c>
      <c r="K36" s="249">
        <f>N22</f>
        <v>6</v>
      </c>
      <c r="L36" s="249">
        <f>T22</f>
        <v>0</v>
      </c>
      <c r="M36" s="387">
        <f>COUNTIF(G37:L37,"○")*3+COUNTIF(G37:L37,"△")</f>
        <v>6</v>
      </c>
      <c r="N36" s="375">
        <f>O36-J36-L36</f>
        <v>11</v>
      </c>
      <c r="O36" s="375">
        <f>I36+K36</f>
        <v>11</v>
      </c>
      <c r="P36" s="375">
        <v>1</v>
      </c>
      <c r="Q36" s="244"/>
      <c r="R36" s="377" t="str">
        <f>S7</f>
        <v>上三川サッカークラブ</v>
      </c>
      <c r="S36" s="378"/>
      <c r="T36" s="378"/>
      <c r="U36" s="379"/>
      <c r="V36" s="383"/>
      <c r="W36" s="384"/>
      <c r="X36" s="249">
        <f>N19</f>
        <v>0</v>
      </c>
      <c r="Y36" s="249">
        <f>T19</f>
        <v>0</v>
      </c>
      <c r="Z36" s="249">
        <f>N25</f>
        <v>2</v>
      </c>
      <c r="AA36" s="249">
        <f>T25</f>
        <v>6</v>
      </c>
      <c r="AB36" s="387">
        <f>COUNTIF(V37:AA37,"○")*3+COUNTIF(V37:AA37,"△")</f>
        <v>1</v>
      </c>
      <c r="AC36" s="375">
        <f>AD36-Y36-AA36</f>
        <v>-4</v>
      </c>
      <c r="AD36" s="375">
        <f>X36+Z36</f>
        <v>2</v>
      </c>
      <c r="AE36" s="375">
        <v>3</v>
      </c>
    </row>
    <row r="37" spans="1:33" ht="20.100000000000001" customHeight="1" x14ac:dyDescent="0.2">
      <c r="C37" s="412"/>
      <c r="D37" s="413"/>
      <c r="E37" s="413"/>
      <c r="F37" s="414"/>
      <c r="G37" s="385"/>
      <c r="H37" s="386"/>
      <c r="I37" s="407" t="str">
        <f>IF(I36&gt;J36,"○",IF(I36&lt;J36,"×",IF(I36=J36,"△")))</f>
        <v>○</v>
      </c>
      <c r="J37" s="408"/>
      <c r="K37" s="407" t="str">
        <f>IF(K36&gt;L36,"○",IF(K36&lt;L36,"×",IF(K36=L36,"△")))</f>
        <v>○</v>
      </c>
      <c r="L37" s="408"/>
      <c r="M37" s="388"/>
      <c r="N37" s="376"/>
      <c r="O37" s="376"/>
      <c r="P37" s="376"/>
      <c r="Q37" s="244"/>
      <c r="R37" s="380"/>
      <c r="S37" s="381"/>
      <c r="T37" s="381"/>
      <c r="U37" s="382"/>
      <c r="V37" s="385"/>
      <c r="W37" s="386"/>
      <c r="X37" s="407" t="str">
        <f>IF(X36&gt;Y36,"○",IF(X36&lt;Y36,"×",IF(X36=Y36,"△")))</f>
        <v>△</v>
      </c>
      <c r="Y37" s="408"/>
      <c r="Z37" s="407" t="str">
        <f t="shared" ref="Z37" si="0">IF(Z36&gt;AA36,"○",IF(Z36&lt;AA36,"×",IF(Z36=AA36,"△")))</f>
        <v>×</v>
      </c>
      <c r="AA37" s="408"/>
      <c r="AB37" s="388"/>
      <c r="AC37" s="376"/>
      <c r="AD37" s="376"/>
      <c r="AE37" s="376"/>
    </row>
    <row r="38" spans="1:33" ht="20.100000000000001" customHeight="1" x14ac:dyDescent="0.2">
      <c r="C38" s="377" t="str">
        <f>J7</f>
        <v>クレアＦＣアルドーレ</v>
      </c>
      <c r="D38" s="378"/>
      <c r="E38" s="378"/>
      <c r="F38" s="379"/>
      <c r="G38" s="249">
        <f>J36</f>
        <v>0</v>
      </c>
      <c r="H38" s="249">
        <f>I36</f>
        <v>5</v>
      </c>
      <c r="I38" s="383"/>
      <c r="J38" s="384"/>
      <c r="K38" s="249">
        <f>N28</f>
        <v>0</v>
      </c>
      <c r="L38" s="249">
        <f>T28</f>
        <v>3</v>
      </c>
      <c r="M38" s="387">
        <f>COUNTIF(G39:L39,"○")*3+COUNTIF(G39:L39,"△")</f>
        <v>0</v>
      </c>
      <c r="N38" s="375">
        <f>O38-H38-L38</f>
        <v>-8</v>
      </c>
      <c r="O38" s="375">
        <f>G38+K38</f>
        <v>0</v>
      </c>
      <c r="P38" s="375">
        <v>3</v>
      </c>
      <c r="Q38" s="244"/>
      <c r="R38" s="377" t="str">
        <f>W7</f>
        <v>ＨＦＣ．ＺＥＲＯ</v>
      </c>
      <c r="S38" s="378"/>
      <c r="T38" s="378"/>
      <c r="U38" s="379"/>
      <c r="V38" s="249">
        <f>Y36</f>
        <v>0</v>
      </c>
      <c r="W38" s="249">
        <f>X36</f>
        <v>0</v>
      </c>
      <c r="X38" s="383"/>
      <c r="Y38" s="384"/>
      <c r="Z38" s="249">
        <f>N31</f>
        <v>1</v>
      </c>
      <c r="AA38" s="249">
        <f>T31</f>
        <v>1</v>
      </c>
      <c r="AB38" s="387">
        <f>COUNTIF(V39:AA39,"○")*3+COUNTIF(V39:AA39,"△")</f>
        <v>2</v>
      </c>
      <c r="AC38" s="375">
        <f>AD38-W38-AA38</f>
        <v>0</v>
      </c>
      <c r="AD38" s="375">
        <f>V38+Z38</f>
        <v>1</v>
      </c>
      <c r="AE38" s="375">
        <v>2</v>
      </c>
    </row>
    <row r="39" spans="1:33" ht="20.100000000000001" customHeight="1" x14ac:dyDescent="0.2">
      <c r="C39" s="380"/>
      <c r="D39" s="381"/>
      <c r="E39" s="381"/>
      <c r="F39" s="382"/>
      <c r="G39" s="407" t="str">
        <f>IF(G38&gt;H38,"○",IF(G38&lt;H38,"×",IF(G38=H38,"△")))</f>
        <v>×</v>
      </c>
      <c r="H39" s="408"/>
      <c r="I39" s="385"/>
      <c r="J39" s="386"/>
      <c r="K39" s="407" t="str">
        <f>IF(K38&gt;L38,"○",IF(K38&lt;L38,"×",IF(K38=L38,"△")))</f>
        <v>×</v>
      </c>
      <c r="L39" s="408"/>
      <c r="M39" s="388"/>
      <c r="N39" s="376"/>
      <c r="O39" s="376"/>
      <c r="P39" s="376"/>
      <c r="Q39" s="244"/>
      <c r="R39" s="380"/>
      <c r="S39" s="381"/>
      <c r="T39" s="381"/>
      <c r="U39" s="382"/>
      <c r="V39" s="407" t="str">
        <f>IF(V38&gt;W38,"○",IF(V38&lt;W38,"×",IF(V38=W38,"△")))</f>
        <v>△</v>
      </c>
      <c r="W39" s="408"/>
      <c r="X39" s="385"/>
      <c r="Y39" s="386"/>
      <c r="Z39" s="407" t="str">
        <f t="shared" ref="Z39" si="1">IF(Z38&gt;AA38,"○",IF(Z38&lt;AA38,"×",IF(Z38=AA38,"△")))</f>
        <v>△</v>
      </c>
      <c r="AA39" s="408"/>
      <c r="AB39" s="388"/>
      <c r="AC39" s="376"/>
      <c r="AD39" s="376"/>
      <c r="AE39" s="376"/>
    </row>
    <row r="40" spans="1:33" ht="20.100000000000001" customHeight="1" x14ac:dyDescent="0.2">
      <c r="C40" s="377" t="str">
        <f>N7</f>
        <v>エスペランサＭＯＫＡ</v>
      </c>
      <c r="D40" s="378"/>
      <c r="E40" s="378"/>
      <c r="F40" s="379"/>
      <c r="G40" s="249">
        <f>L36</f>
        <v>0</v>
      </c>
      <c r="H40" s="249">
        <f>K36</f>
        <v>6</v>
      </c>
      <c r="I40" s="249">
        <f>L38</f>
        <v>3</v>
      </c>
      <c r="J40" s="249">
        <f>K38</f>
        <v>0</v>
      </c>
      <c r="K40" s="383"/>
      <c r="L40" s="384"/>
      <c r="M40" s="387">
        <f>COUNTIF(G41:L41,"○")*3+COUNTIF(G41:L41,"△")</f>
        <v>3</v>
      </c>
      <c r="N40" s="375">
        <f>O40-H40-J40</f>
        <v>-3</v>
      </c>
      <c r="O40" s="375">
        <f>G40+I40</f>
        <v>3</v>
      </c>
      <c r="P40" s="375">
        <v>2</v>
      </c>
      <c r="Q40" s="244"/>
      <c r="R40" s="409" t="str">
        <f>AA7</f>
        <v>合戦場フットボールクラブ</v>
      </c>
      <c r="S40" s="410"/>
      <c r="T40" s="410"/>
      <c r="U40" s="411"/>
      <c r="V40" s="249">
        <f>AA36</f>
        <v>6</v>
      </c>
      <c r="W40" s="249">
        <f>Z36</f>
        <v>2</v>
      </c>
      <c r="X40" s="249">
        <f>AA38</f>
        <v>1</v>
      </c>
      <c r="Y40" s="249">
        <f>Z38</f>
        <v>1</v>
      </c>
      <c r="Z40" s="383"/>
      <c r="AA40" s="384"/>
      <c r="AB40" s="387">
        <f>COUNTIF(V41:AA41,"○")*3+COUNTIF(V41:AA41,"△")</f>
        <v>4</v>
      </c>
      <c r="AC40" s="375">
        <f>AD40-W40-Y40</f>
        <v>4</v>
      </c>
      <c r="AD40" s="375">
        <f>V40+X40</f>
        <v>7</v>
      </c>
      <c r="AE40" s="375">
        <v>1</v>
      </c>
    </row>
    <row r="41" spans="1:33" ht="20.100000000000001" customHeight="1" x14ac:dyDescent="0.2">
      <c r="C41" s="380"/>
      <c r="D41" s="381"/>
      <c r="E41" s="381"/>
      <c r="F41" s="382"/>
      <c r="G41" s="407" t="str">
        <f>IF(G40&gt;H40,"○",IF(G40&lt;H40,"×",IF(G40=H40,"△")))</f>
        <v>×</v>
      </c>
      <c r="H41" s="408"/>
      <c r="I41" s="407" t="str">
        <f>IF(I40&gt;J40,"○",IF(I40&lt;J40,"×",IF(I40=J40,"△")))</f>
        <v>○</v>
      </c>
      <c r="J41" s="408"/>
      <c r="K41" s="385"/>
      <c r="L41" s="386"/>
      <c r="M41" s="388"/>
      <c r="N41" s="376"/>
      <c r="O41" s="376"/>
      <c r="P41" s="376"/>
      <c r="Q41" s="244"/>
      <c r="R41" s="412"/>
      <c r="S41" s="413"/>
      <c r="T41" s="413"/>
      <c r="U41" s="414"/>
      <c r="V41" s="407" t="str">
        <f>IF(V40&gt;W40,"○",IF(V40&lt;W40,"×",IF(V40=W40,"△")))</f>
        <v>○</v>
      </c>
      <c r="W41" s="408"/>
      <c r="X41" s="407" t="str">
        <f>IF(X40&gt;Y40,"○",IF(X40&lt;Y40,"×",IF(X40=Y40,"△")))</f>
        <v>△</v>
      </c>
      <c r="Y41" s="408"/>
      <c r="Z41" s="385"/>
      <c r="AA41" s="386"/>
      <c r="AB41" s="388"/>
      <c r="AC41" s="376"/>
      <c r="AD41" s="376"/>
      <c r="AE41" s="376"/>
    </row>
    <row r="42" spans="1:33" ht="20.100000000000001" customHeight="1" x14ac:dyDescent="0.2"/>
    <row r="43" spans="1:33" ht="20.100000000000001" customHeight="1" x14ac:dyDescent="0.2"/>
    <row r="44" spans="1:33" ht="21.9" customHeight="1" x14ac:dyDescent="0.2">
      <c r="A44" s="360" t="str">
        <f>A1</f>
        <v>■第1日　2月5日  一次リーグ</v>
      </c>
      <c r="B44" s="360"/>
      <c r="C44" s="360"/>
      <c r="D44" s="360"/>
      <c r="E44" s="360"/>
      <c r="F44" s="360"/>
      <c r="G44" s="360"/>
      <c r="H44" s="360"/>
      <c r="I44" s="360"/>
      <c r="J44" s="360"/>
      <c r="K44" s="360"/>
      <c r="L44" s="360"/>
      <c r="N44" s="361" t="s">
        <v>110</v>
      </c>
      <c r="O44" s="361"/>
      <c r="P44" s="361"/>
      <c r="Q44" s="361"/>
      <c r="R44" s="361"/>
      <c r="T44" s="353" t="s">
        <v>113</v>
      </c>
      <c r="U44" s="353"/>
      <c r="V44" s="353"/>
      <c r="W44" s="353"/>
      <c r="X44" s="354" t="str">
        <f>U12選手権組合せ!A35</f>
        <v>別処山公園サッカー場B</v>
      </c>
      <c r="Y44" s="354"/>
      <c r="Z44" s="354"/>
      <c r="AA44" s="354"/>
      <c r="AB44" s="354"/>
      <c r="AC44" s="354"/>
      <c r="AD44" s="354"/>
      <c r="AE44" s="354"/>
      <c r="AF44" s="354"/>
      <c r="AG44" s="354"/>
    </row>
    <row r="45" spans="1:33" ht="20.100000000000001" customHeight="1" x14ac:dyDescent="0.2">
      <c r="A45" s="112"/>
      <c r="B45" s="112"/>
      <c r="C45" s="112"/>
      <c r="D45" s="112"/>
      <c r="E45" s="112"/>
      <c r="F45" s="112"/>
      <c r="G45" s="112"/>
      <c r="H45" s="14"/>
      <c r="I45" s="110"/>
      <c r="J45" s="110"/>
      <c r="K45" s="110"/>
      <c r="L45" s="110"/>
      <c r="N45" s="110"/>
      <c r="O45" s="110"/>
      <c r="P45" s="110"/>
      <c r="Q45" s="110"/>
      <c r="R45" s="110"/>
      <c r="T45" s="94"/>
      <c r="U45" s="94"/>
      <c r="V45" s="94"/>
      <c r="W45" s="94"/>
      <c r="X45" s="111"/>
      <c r="Y45" s="111"/>
      <c r="AA45" s="20"/>
      <c r="AB45" s="104"/>
      <c r="AC45" s="104"/>
      <c r="AD45" s="104"/>
      <c r="AE45" s="104"/>
      <c r="AF45" s="104"/>
      <c r="AG45" s="104"/>
    </row>
    <row r="46" spans="1:33" ht="20.100000000000001" customHeight="1" x14ac:dyDescent="0.2">
      <c r="F46" s="27"/>
      <c r="J46" s="358" t="s">
        <v>111</v>
      </c>
      <c r="K46" s="358"/>
      <c r="W46" s="358" t="s">
        <v>112</v>
      </c>
      <c r="X46" s="358"/>
      <c r="Z46" s="20"/>
      <c r="AA46" s="20"/>
      <c r="AB46" s="104"/>
      <c r="AC46" s="104"/>
      <c r="AD46" s="104"/>
      <c r="AE46" s="104"/>
      <c r="AF46" s="104"/>
      <c r="AG46" s="104"/>
    </row>
    <row r="47" spans="1:33" ht="20.100000000000001" customHeight="1" thickBot="1" x14ac:dyDescent="0.25">
      <c r="G47" s="2"/>
      <c r="H47" s="2"/>
      <c r="I47" s="2"/>
      <c r="J47" s="3"/>
      <c r="K47" s="263"/>
      <c r="L47" s="246"/>
      <c r="M47" s="246"/>
      <c r="N47" s="246"/>
      <c r="O47" s="246"/>
      <c r="P47" s="246"/>
      <c r="Q47" s="246"/>
      <c r="R47" s="246"/>
      <c r="S47" s="246"/>
      <c r="T47" s="2"/>
      <c r="U47" s="2"/>
      <c r="V47" s="2"/>
      <c r="W47" s="247"/>
      <c r="X47" s="2"/>
      <c r="Y47" s="2"/>
      <c r="Z47" s="20"/>
      <c r="AA47" s="20"/>
      <c r="AB47" s="104"/>
      <c r="AC47" s="104"/>
      <c r="AD47" s="104"/>
      <c r="AE47" s="104"/>
      <c r="AF47" s="104"/>
      <c r="AG47" s="104"/>
    </row>
    <row r="48" spans="1:33" ht="20.100000000000001" customHeight="1" thickTop="1" x14ac:dyDescent="0.2">
      <c r="F48" s="4"/>
      <c r="H48" s="5"/>
      <c r="J48" s="6"/>
      <c r="K48" s="264"/>
      <c r="L48" s="265"/>
      <c r="M48" s="265"/>
      <c r="N48" s="266"/>
      <c r="S48" s="4"/>
      <c r="V48" s="5"/>
      <c r="W48" s="267"/>
      <c r="Y48" s="5"/>
      <c r="Z48" s="5"/>
      <c r="AA48" s="6"/>
      <c r="AB48" s="17"/>
    </row>
    <row r="49" spans="1:33" ht="20.100000000000001" customHeight="1" x14ac:dyDescent="0.2">
      <c r="B49" s="359"/>
      <c r="C49" s="359"/>
      <c r="D49" s="7"/>
      <c r="E49" s="7"/>
      <c r="F49" s="344">
        <v>1</v>
      </c>
      <c r="G49" s="344"/>
      <c r="H49" s="11"/>
      <c r="I49" s="11"/>
      <c r="J49" s="344">
        <v>2</v>
      </c>
      <c r="K49" s="344"/>
      <c r="L49" s="11"/>
      <c r="M49" s="11"/>
      <c r="N49" s="344">
        <v>3</v>
      </c>
      <c r="O49" s="344"/>
      <c r="P49" s="26"/>
      <c r="Q49" s="11"/>
      <c r="R49" s="11"/>
      <c r="S49" s="344">
        <v>4</v>
      </c>
      <c r="T49" s="344"/>
      <c r="U49" s="11"/>
      <c r="V49" s="11"/>
      <c r="W49" s="344">
        <v>5</v>
      </c>
      <c r="X49" s="344"/>
      <c r="Y49" s="11"/>
      <c r="Z49" s="11"/>
      <c r="AA49" s="344">
        <v>6</v>
      </c>
      <c r="AB49" s="344"/>
      <c r="AC49" s="7"/>
      <c r="AD49" s="7"/>
      <c r="AE49" s="362"/>
      <c r="AF49" s="363"/>
    </row>
    <row r="50" spans="1:33" ht="20.100000000000001" customHeight="1" x14ac:dyDescent="0.2">
      <c r="B50" s="356"/>
      <c r="C50" s="356"/>
      <c r="D50" s="8"/>
      <c r="E50" s="8"/>
      <c r="F50" s="349" t="str">
        <f>U12選手権組合せ!C35</f>
        <v>Ｆ．Ｃ．栃木ジュニア</v>
      </c>
      <c r="G50" s="349"/>
      <c r="H50" s="8"/>
      <c r="I50" s="8"/>
      <c r="J50" s="421" t="str">
        <f>U12選手権組合せ!C36</f>
        <v>ブラッドレスサッカークラブ</v>
      </c>
      <c r="K50" s="421"/>
      <c r="L50" s="8"/>
      <c r="M50" s="8"/>
      <c r="N50" s="357" t="str">
        <f>U12選手権組合せ!C37</f>
        <v>ＦＣ　ＳＨＵＪＡＫＵ</v>
      </c>
      <c r="O50" s="357"/>
      <c r="P50" s="9"/>
      <c r="Q50" s="8"/>
      <c r="R50" s="8"/>
      <c r="S50" s="350" t="str">
        <f>U12選手権組合せ!C38</f>
        <v>ヴェルフェ矢板Ｕ－１２・ｖｅｒｔ</v>
      </c>
      <c r="T50" s="350"/>
      <c r="U50" s="8"/>
      <c r="V50" s="8"/>
      <c r="W50" s="357" t="str">
        <f>U12選手権組合せ!C39</f>
        <v>ＪＦＣ　Ｗｉｎｇ</v>
      </c>
      <c r="X50" s="357"/>
      <c r="Y50" s="8"/>
      <c r="Z50" s="8"/>
      <c r="AA50" s="349" t="str">
        <f>U12選手権組合せ!C40</f>
        <v>今市ジュニオール</v>
      </c>
      <c r="AB50" s="349"/>
      <c r="AC50" s="8"/>
      <c r="AD50" s="8"/>
      <c r="AE50" s="365"/>
      <c r="AF50" s="366"/>
    </row>
    <row r="51" spans="1:33" ht="20.100000000000001" customHeight="1" x14ac:dyDescent="0.2">
      <c r="B51" s="356"/>
      <c r="C51" s="356"/>
      <c r="D51" s="8"/>
      <c r="E51" s="8"/>
      <c r="F51" s="349"/>
      <c r="G51" s="349"/>
      <c r="H51" s="8"/>
      <c r="I51" s="8"/>
      <c r="J51" s="421"/>
      <c r="K51" s="421"/>
      <c r="L51" s="8"/>
      <c r="M51" s="8"/>
      <c r="N51" s="357"/>
      <c r="O51" s="357"/>
      <c r="P51" s="9"/>
      <c r="Q51" s="8"/>
      <c r="R51" s="8"/>
      <c r="S51" s="350"/>
      <c r="T51" s="350"/>
      <c r="U51" s="8"/>
      <c r="V51" s="8"/>
      <c r="W51" s="357"/>
      <c r="X51" s="357"/>
      <c r="Y51" s="8"/>
      <c r="Z51" s="8"/>
      <c r="AA51" s="349"/>
      <c r="AB51" s="349"/>
      <c r="AC51" s="8"/>
      <c r="AD51" s="8"/>
      <c r="AE51" s="365"/>
      <c r="AF51" s="366"/>
    </row>
    <row r="52" spans="1:33" ht="20.100000000000001" customHeight="1" x14ac:dyDescent="0.2">
      <c r="B52" s="356"/>
      <c r="C52" s="356"/>
      <c r="D52" s="8"/>
      <c r="E52" s="8"/>
      <c r="F52" s="349"/>
      <c r="G52" s="349"/>
      <c r="H52" s="8"/>
      <c r="I52" s="8"/>
      <c r="J52" s="421"/>
      <c r="K52" s="421"/>
      <c r="L52" s="8"/>
      <c r="M52" s="8"/>
      <c r="N52" s="357"/>
      <c r="O52" s="357"/>
      <c r="P52" s="9"/>
      <c r="Q52" s="8"/>
      <c r="R52" s="8"/>
      <c r="S52" s="350"/>
      <c r="T52" s="350"/>
      <c r="U52" s="8"/>
      <c r="V52" s="8"/>
      <c r="W52" s="357"/>
      <c r="X52" s="357"/>
      <c r="Y52" s="8"/>
      <c r="Z52" s="8"/>
      <c r="AA52" s="349"/>
      <c r="AB52" s="349"/>
      <c r="AC52" s="8"/>
      <c r="AD52" s="8"/>
      <c r="AE52" s="365"/>
      <c r="AF52" s="366"/>
    </row>
    <row r="53" spans="1:33" ht="20.100000000000001" customHeight="1" x14ac:dyDescent="0.2">
      <c r="B53" s="356"/>
      <c r="C53" s="356"/>
      <c r="D53" s="8"/>
      <c r="E53" s="8"/>
      <c r="F53" s="349"/>
      <c r="G53" s="349"/>
      <c r="H53" s="8"/>
      <c r="I53" s="8"/>
      <c r="J53" s="421"/>
      <c r="K53" s="421"/>
      <c r="L53" s="8"/>
      <c r="M53" s="8"/>
      <c r="N53" s="357"/>
      <c r="O53" s="357"/>
      <c r="P53" s="9"/>
      <c r="Q53" s="8"/>
      <c r="R53" s="8"/>
      <c r="S53" s="350"/>
      <c r="T53" s="350"/>
      <c r="U53" s="8"/>
      <c r="V53" s="8"/>
      <c r="W53" s="357"/>
      <c r="X53" s="357"/>
      <c r="Y53" s="8"/>
      <c r="Z53" s="8"/>
      <c r="AA53" s="349"/>
      <c r="AB53" s="349"/>
      <c r="AC53" s="8"/>
      <c r="AD53" s="8"/>
      <c r="AE53" s="365"/>
      <c r="AF53" s="366"/>
    </row>
    <row r="54" spans="1:33" ht="20.100000000000001" customHeight="1" x14ac:dyDescent="0.2">
      <c r="B54" s="356"/>
      <c r="C54" s="356"/>
      <c r="D54" s="8"/>
      <c r="E54" s="8"/>
      <c r="F54" s="349"/>
      <c r="G54" s="349"/>
      <c r="H54" s="8"/>
      <c r="I54" s="8"/>
      <c r="J54" s="421"/>
      <c r="K54" s="421"/>
      <c r="L54" s="8"/>
      <c r="M54" s="8"/>
      <c r="N54" s="357"/>
      <c r="O54" s="357"/>
      <c r="P54" s="9"/>
      <c r="Q54" s="8"/>
      <c r="R54" s="8"/>
      <c r="S54" s="350"/>
      <c r="T54" s="350"/>
      <c r="U54" s="8"/>
      <c r="V54" s="8"/>
      <c r="W54" s="357"/>
      <c r="X54" s="357"/>
      <c r="Y54" s="8"/>
      <c r="Z54" s="8"/>
      <c r="AA54" s="349"/>
      <c r="AB54" s="349"/>
      <c r="AC54" s="8"/>
      <c r="AD54" s="8"/>
      <c r="AE54" s="365"/>
      <c r="AF54" s="366"/>
    </row>
    <row r="55" spans="1:33" ht="20.100000000000001" customHeight="1" x14ac:dyDescent="0.2">
      <c r="B55" s="356"/>
      <c r="C55" s="356"/>
      <c r="D55" s="8"/>
      <c r="E55" s="8"/>
      <c r="F55" s="349"/>
      <c r="G55" s="349"/>
      <c r="H55" s="8"/>
      <c r="I55" s="8"/>
      <c r="J55" s="421"/>
      <c r="K55" s="421"/>
      <c r="L55" s="8"/>
      <c r="M55" s="8"/>
      <c r="N55" s="357"/>
      <c r="O55" s="357"/>
      <c r="P55" s="9"/>
      <c r="Q55" s="8"/>
      <c r="R55" s="8"/>
      <c r="S55" s="350"/>
      <c r="T55" s="350"/>
      <c r="U55" s="8"/>
      <c r="V55" s="8"/>
      <c r="W55" s="357"/>
      <c r="X55" s="357"/>
      <c r="Y55" s="8"/>
      <c r="Z55" s="8"/>
      <c r="AA55" s="349"/>
      <c r="AB55" s="349"/>
      <c r="AC55" s="8"/>
      <c r="AD55" s="8"/>
      <c r="AE55" s="365"/>
      <c r="AF55" s="366"/>
    </row>
    <row r="56" spans="1:33" ht="20.100000000000001" customHeight="1" x14ac:dyDescent="0.2">
      <c r="B56" s="356"/>
      <c r="C56" s="356"/>
      <c r="D56" s="9"/>
      <c r="E56" s="9"/>
      <c r="F56" s="349"/>
      <c r="G56" s="349"/>
      <c r="H56" s="9"/>
      <c r="I56" s="9"/>
      <c r="J56" s="421"/>
      <c r="K56" s="421"/>
      <c r="L56" s="9"/>
      <c r="M56" s="9"/>
      <c r="N56" s="357"/>
      <c r="O56" s="357"/>
      <c r="P56" s="9"/>
      <c r="Q56" s="9"/>
      <c r="R56" s="9"/>
      <c r="S56" s="350"/>
      <c r="T56" s="350"/>
      <c r="U56" s="9"/>
      <c r="V56" s="9"/>
      <c r="W56" s="357"/>
      <c r="X56" s="357"/>
      <c r="Y56" s="9"/>
      <c r="Z56" s="9"/>
      <c r="AA56" s="349"/>
      <c r="AB56" s="349"/>
      <c r="AC56" s="9"/>
      <c r="AD56" s="9"/>
      <c r="AE56" s="365"/>
      <c r="AF56" s="366"/>
    </row>
    <row r="57" spans="1:33" ht="20.100000000000001" customHeight="1" x14ac:dyDescent="0.2">
      <c r="B57" s="356"/>
      <c r="C57" s="356"/>
      <c r="D57" s="9"/>
      <c r="E57" s="9"/>
      <c r="F57" s="349"/>
      <c r="G57" s="349"/>
      <c r="H57" s="9"/>
      <c r="I57" s="9"/>
      <c r="J57" s="421"/>
      <c r="K57" s="421"/>
      <c r="L57" s="9"/>
      <c r="M57" s="9"/>
      <c r="N57" s="357"/>
      <c r="O57" s="357"/>
      <c r="P57" s="9"/>
      <c r="Q57" s="9"/>
      <c r="R57" s="9"/>
      <c r="S57" s="350"/>
      <c r="T57" s="350"/>
      <c r="U57" s="9"/>
      <c r="V57" s="9"/>
      <c r="W57" s="357"/>
      <c r="X57" s="357"/>
      <c r="Y57" s="9"/>
      <c r="Z57" s="9"/>
      <c r="AA57" s="349"/>
      <c r="AB57" s="349"/>
      <c r="AC57" s="9"/>
      <c r="AD57" s="9"/>
      <c r="AE57" s="365"/>
      <c r="AF57" s="366"/>
    </row>
    <row r="58" spans="1:33" ht="20.100000000000001" customHeight="1" x14ac:dyDescent="0.2">
      <c r="C58" s="93"/>
      <c r="D58" s="93"/>
      <c r="G58" s="93"/>
      <c r="H58" s="93"/>
      <c r="K58" s="93"/>
      <c r="L58" s="93"/>
      <c r="O58" s="93"/>
      <c r="P58" s="93"/>
      <c r="T58" s="93"/>
      <c r="U58" s="93"/>
      <c r="X58" s="93"/>
      <c r="Y58" s="93"/>
      <c r="AB58" s="114" t="s">
        <v>95</v>
      </c>
      <c r="AC58" s="18" t="s">
        <v>14</v>
      </c>
      <c r="AD58" s="18" t="s">
        <v>15</v>
      </c>
      <c r="AE58" s="18" t="s">
        <v>15</v>
      </c>
      <c r="AF58" s="18" t="s">
        <v>13</v>
      </c>
      <c r="AG58" s="107" t="s">
        <v>96</v>
      </c>
    </row>
    <row r="59" spans="1:33" ht="20.100000000000001" customHeight="1" x14ac:dyDescent="0.2">
      <c r="A59" s="7"/>
      <c r="B59" s="341" t="s">
        <v>4</v>
      </c>
      <c r="C59" s="368">
        <v>0.39583333333333331</v>
      </c>
      <c r="D59" s="368"/>
      <c r="E59" s="368"/>
      <c r="F59" s="243"/>
      <c r="G59" s="372" t="str">
        <f>F50</f>
        <v>Ｆ．Ｃ．栃木ジュニア</v>
      </c>
      <c r="H59" s="372"/>
      <c r="I59" s="372"/>
      <c r="J59" s="372"/>
      <c r="K59" s="372"/>
      <c r="L59" s="372"/>
      <c r="M59" s="372"/>
      <c r="N59" s="370">
        <f>P59+P60</f>
        <v>2</v>
      </c>
      <c r="O59" s="371" t="s">
        <v>9</v>
      </c>
      <c r="P59" s="234">
        <v>2</v>
      </c>
      <c r="Q59" s="236" t="s">
        <v>26</v>
      </c>
      <c r="R59" s="234">
        <v>0</v>
      </c>
      <c r="S59" s="371" t="s">
        <v>10</v>
      </c>
      <c r="T59" s="370">
        <f>R59+R60</f>
        <v>0</v>
      </c>
      <c r="U59" s="369" t="str">
        <f>J50</f>
        <v>ブラッドレスサッカークラブ</v>
      </c>
      <c r="V59" s="369"/>
      <c r="W59" s="369"/>
      <c r="X59" s="369"/>
      <c r="Y59" s="369"/>
      <c r="Z59" s="369"/>
      <c r="AA59" s="369"/>
      <c r="AB59" s="347" t="s">
        <v>95</v>
      </c>
      <c r="AC59" s="367" t="s">
        <v>89</v>
      </c>
      <c r="AD59" s="367" t="s">
        <v>90</v>
      </c>
      <c r="AE59" s="367" t="s">
        <v>91</v>
      </c>
      <c r="AF59" s="367">
        <v>6</v>
      </c>
      <c r="AG59" s="340" t="s">
        <v>96</v>
      </c>
    </row>
    <row r="60" spans="1:33" ht="20.100000000000001" customHeight="1" x14ac:dyDescent="0.2">
      <c r="A60" s="7"/>
      <c r="B60" s="341"/>
      <c r="C60" s="368"/>
      <c r="D60" s="368"/>
      <c r="E60" s="368"/>
      <c r="F60" s="243"/>
      <c r="G60" s="372"/>
      <c r="H60" s="372"/>
      <c r="I60" s="372"/>
      <c r="J60" s="372"/>
      <c r="K60" s="372"/>
      <c r="L60" s="372"/>
      <c r="M60" s="372"/>
      <c r="N60" s="370"/>
      <c r="O60" s="371"/>
      <c r="P60" s="234">
        <v>0</v>
      </c>
      <c r="Q60" s="236" t="s">
        <v>26</v>
      </c>
      <c r="R60" s="234">
        <v>0</v>
      </c>
      <c r="S60" s="371"/>
      <c r="T60" s="370"/>
      <c r="U60" s="369"/>
      <c r="V60" s="369"/>
      <c r="W60" s="369"/>
      <c r="X60" s="369"/>
      <c r="Y60" s="369"/>
      <c r="Z60" s="369"/>
      <c r="AA60" s="369"/>
      <c r="AB60" s="347"/>
      <c r="AC60" s="367"/>
      <c r="AD60" s="367"/>
      <c r="AE60" s="367"/>
      <c r="AF60" s="367"/>
      <c r="AG60" s="340"/>
    </row>
    <row r="61" spans="1:33" ht="20.100000000000001" customHeight="1" x14ac:dyDescent="0.2">
      <c r="C61" s="16"/>
      <c r="D61" s="16"/>
      <c r="E61" s="15"/>
      <c r="F61" s="243"/>
      <c r="G61" s="234"/>
      <c r="H61" s="234"/>
      <c r="I61" s="248"/>
      <c r="J61" s="248"/>
      <c r="K61" s="234"/>
      <c r="L61" s="234"/>
      <c r="M61" s="248"/>
      <c r="N61" s="248"/>
      <c r="O61" s="234"/>
      <c r="P61" s="234"/>
      <c r="Q61" s="248"/>
      <c r="R61" s="248"/>
      <c r="S61" s="248"/>
      <c r="T61" s="234"/>
      <c r="U61" s="234"/>
      <c r="V61" s="248"/>
      <c r="W61" s="248"/>
      <c r="X61" s="234"/>
      <c r="Y61" s="234"/>
      <c r="Z61" s="248"/>
      <c r="AA61" s="248"/>
      <c r="AB61" s="225"/>
      <c r="AC61" s="24"/>
      <c r="AD61" s="24"/>
      <c r="AE61" s="25"/>
      <c r="AF61" s="25"/>
      <c r="AG61" s="97"/>
    </row>
    <row r="62" spans="1:33" ht="20.100000000000001" customHeight="1" x14ac:dyDescent="0.2">
      <c r="A62" s="7"/>
      <c r="B62" s="341" t="s">
        <v>5</v>
      </c>
      <c r="C62" s="368">
        <v>0.4236111111111111</v>
      </c>
      <c r="D62" s="368"/>
      <c r="E62" s="368"/>
      <c r="F62" s="243"/>
      <c r="G62" s="422" t="str">
        <f>S50</f>
        <v>ヴェルフェ矢板Ｕ－１２・ｖｅｒｔ</v>
      </c>
      <c r="H62" s="422"/>
      <c r="I62" s="422"/>
      <c r="J62" s="422"/>
      <c r="K62" s="422"/>
      <c r="L62" s="422"/>
      <c r="M62" s="422"/>
      <c r="N62" s="370">
        <f>P62+P63</f>
        <v>0</v>
      </c>
      <c r="O62" s="371" t="s">
        <v>9</v>
      </c>
      <c r="P62" s="234">
        <v>0</v>
      </c>
      <c r="Q62" s="236" t="s">
        <v>26</v>
      </c>
      <c r="R62" s="234">
        <v>0</v>
      </c>
      <c r="S62" s="371" t="s">
        <v>10</v>
      </c>
      <c r="T62" s="370">
        <f>R62+R63</f>
        <v>0</v>
      </c>
      <c r="U62" s="420" t="str">
        <f>W50</f>
        <v>ＪＦＣ　Ｗｉｎｇ</v>
      </c>
      <c r="V62" s="420"/>
      <c r="W62" s="420"/>
      <c r="X62" s="420"/>
      <c r="Y62" s="420"/>
      <c r="Z62" s="420"/>
      <c r="AA62" s="420"/>
      <c r="AB62" s="347" t="s">
        <v>95</v>
      </c>
      <c r="AC62" s="367" t="s">
        <v>92</v>
      </c>
      <c r="AD62" s="367" t="s">
        <v>93</v>
      </c>
      <c r="AE62" s="367" t="s">
        <v>94</v>
      </c>
      <c r="AF62" s="367">
        <v>3</v>
      </c>
      <c r="AG62" s="340" t="s">
        <v>96</v>
      </c>
    </row>
    <row r="63" spans="1:33" ht="20.100000000000001" customHeight="1" x14ac:dyDescent="0.2">
      <c r="A63" s="7"/>
      <c r="B63" s="341"/>
      <c r="C63" s="368"/>
      <c r="D63" s="368"/>
      <c r="E63" s="368"/>
      <c r="F63" s="243"/>
      <c r="G63" s="422"/>
      <c r="H63" s="422"/>
      <c r="I63" s="422"/>
      <c r="J63" s="422"/>
      <c r="K63" s="422"/>
      <c r="L63" s="422"/>
      <c r="M63" s="422"/>
      <c r="N63" s="370"/>
      <c r="O63" s="371"/>
      <c r="P63" s="234">
        <v>0</v>
      </c>
      <c r="Q63" s="236" t="s">
        <v>26</v>
      </c>
      <c r="R63" s="234">
        <v>0</v>
      </c>
      <c r="S63" s="371"/>
      <c r="T63" s="370"/>
      <c r="U63" s="420"/>
      <c r="V63" s="420"/>
      <c r="W63" s="420"/>
      <c r="X63" s="420"/>
      <c r="Y63" s="420"/>
      <c r="Z63" s="420"/>
      <c r="AA63" s="420"/>
      <c r="AB63" s="347"/>
      <c r="AC63" s="367"/>
      <c r="AD63" s="367"/>
      <c r="AE63" s="367"/>
      <c r="AF63" s="367"/>
      <c r="AG63" s="340"/>
    </row>
    <row r="64" spans="1:33" ht="20.100000000000001" customHeight="1" x14ac:dyDescent="0.2">
      <c r="A64" s="7"/>
      <c r="C64" s="16"/>
      <c r="D64" s="16"/>
      <c r="E64" s="15"/>
      <c r="F64" s="243"/>
      <c r="G64" s="234"/>
      <c r="H64" s="234"/>
      <c r="I64" s="248"/>
      <c r="J64" s="248"/>
      <c r="K64" s="234"/>
      <c r="L64" s="234"/>
      <c r="M64" s="248"/>
      <c r="N64" s="248"/>
      <c r="O64" s="234"/>
      <c r="P64" s="234"/>
      <c r="Q64" s="248"/>
      <c r="R64" s="248"/>
      <c r="S64" s="248"/>
      <c r="T64" s="234"/>
      <c r="U64" s="234"/>
      <c r="V64" s="248"/>
      <c r="W64" s="248"/>
      <c r="X64" s="234"/>
      <c r="Y64" s="234"/>
      <c r="Z64" s="248"/>
      <c r="AA64" s="248"/>
      <c r="AB64" s="225"/>
      <c r="AC64" s="24"/>
      <c r="AD64" s="24"/>
      <c r="AE64" s="25"/>
      <c r="AF64" s="25"/>
      <c r="AG64" s="97"/>
    </row>
    <row r="65" spans="1:33" ht="20.100000000000001" customHeight="1" x14ac:dyDescent="0.2">
      <c r="A65" s="7"/>
      <c r="B65" s="341" t="s">
        <v>6</v>
      </c>
      <c r="C65" s="368">
        <v>0.4513888888888889</v>
      </c>
      <c r="D65" s="368"/>
      <c r="E65" s="368"/>
      <c r="F65" s="243"/>
      <c r="G65" s="420" t="str">
        <f>F50</f>
        <v>Ｆ．Ｃ．栃木ジュニア</v>
      </c>
      <c r="H65" s="420"/>
      <c r="I65" s="420"/>
      <c r="J65" s="420"/>
      <c r="K65" s="420"/>
      <c r="L65" s="420"/>
      <c r="M65" s="420"/>
      <c r="N65" s="370">
        <f>P65+P66</f>
        <v>0</v>
      </c>
      <c r="O65" s="371" t="s">
        <v>9</v>
      </c>
      <c r="P65" s="234">
        <v>0</v>
      </c>
      <c r="Q65" s="236" t="s">
        <v>26</v>
      </c>
      <c r="R65" s="234">
        <v>0</v>
      </c>
      <c r="S65" s="371" t="s">
        <v>10</v>
      </c>
      <c r="T65" s="370">
        <f>R65+R66</f>
        <v>0</v>
      </c>
      <c r="U65" s="420" t="str">
        <f>N50</f>
        <v>ＦＣ　ＳＨＵＪＡＫＵ</v>
      </c>
      <c r="V65" s="420"/>
      <c r="W65" s="420"/>
      <c r="X65" s="420"/>
      <c r="Y65" s="420"/>
      <c r="Z65" s="420"/>
      <c r="AA65" s="420"/>
      <c r="AB65" s="347" t="s">
        <v>95</v>
      </c>
      <c r="AC65" s="367" t="s">
        <v>91</v>
      </c>
      <c r="AD65" s="367" t="s">
        <v>89</v>
      </c>
      <c r="AE65" s="367" t="s">
        <v>90</v>
      </c>
      <c r="AF65" s="367">
        <v>5</v>
      </c>
      <c r="AG65" s="340" t="s">
        <v>96</v>
      </c>
    </row>
    <row r="66" spans="1:33" ht="20.100000000000001" customHeight="1" x14ac:dyDescent="0.2">
      <c r="A66" s="7"/>
      <c r="B66" s="341"/>
      <c r="C66" s="368"/>
      <c r="D66" s="368"/>
      <c r="E66" s="368"/>
      <c r="F66" s="243"/>
      <c r="G66" s="420"/>
      <c r="H66" s="420"/>
      <c r="I66" s="420"/>
      <c r="J66" s="420"/>
      <c r="K66" s="420"/>
      <c r="L66" s="420"/>
      <c r="M66" s="420"/>
      <c r="N66" s="370"/>
      <c r="O66" s="371"/>
      <c r="P66" s="234">
        <v>0</v>
      </c>
      <c r="Q66" s="236" t="s">
        <v>26</v>
      </c>
      <c r="R66" s="234">
        <v>0</v>
      </c>
      <c r="S66" s="371"/>
      <c r="T66" s="370"/>
      <c r="U66" s="420"/>
      <c r="V66" s="420"/>
      <c r="W66" s="420"/>
      <c r="X66" s="420"/>
      <c r="Y66" s="420"/>
      <c r="Z66" s="420"/>
      <c r="AA66" s="420"/>
      <c r="AB66" s="347"/>
      <c r="AC66" s="367"/>
      <c r="AD66" s="367"/>
      <c r="AE66" s="367"/>
      <c r="AF66" s="367"/>
      <c r="AG66" s="340"/>
    </row>
    <row r="67" spans="1:33" ht="20.100000000000001" customHeight="1" x14ac:dyDescent="0.2">
      <c r="A67" s="7"/>
      <c r="B67" s="31"/>
      <c r="C67" s="229"/>
      <c r="D67" s="229"/>
      <c r="E67" s="229"/>
      <c r="F67" s="243"/>
      <c r="G67" s="234"/>
      <c r="H67" s="234"/>
      <c r="I67" s="234"/>
      <c r="J67" s="234"/>
      <c r="K67" s="234"/>
      <c r="L67" s="234"/>
      <c r="M67" s="234"/>
      <c r="N67" s="21"/>
      <c r="O67" s="235"/>
      <c r="P67" s="234"/>
      <c r="Q67" s="248"/>
      <c r="R67" s="248"/>
      <c r="S67" s="235"/>
      <c r="T67" s="21"/>
      <c r="U67" s="234"/>
      <c r="V67" s="234"/>
      <c r="W67" s="234"/>
      <c r="X67" s="234"/>
      <c r="Y67" s="234"/>
      <c r="Z67" s="234"/>
      <c r="AA67" s="234"/>
      <c r="AB67" s="225"/>
      <c r="AC67" s="24"/>
      <c r="AD67" s="24"/>
      <c r="AE67" s="25"/>
      <c r="AF67" s="25"/>
      <c r="AG67" s="97"/>
    </row>
    <row r="68" spans="1:33" ht="20.100000000000001" customHeight="1" x14ac:dyDescent="0.2">
      <c r="A68" s="7"/>
      <c r="B68" s="341" t="s">
        <v>7</v>
      </c>
      <c r="C68" s="368">
        <v>0.47916666666666669</v>
      </c>
      <c r="D68" s="368"/>
      <c r="E68" s="368"/>
      <c r="F68" s="243"/>
      <c r="G68" s="419" t="str">
        <f>S50</f>
        <v>ヴェルフェ矢板Ｕ－１２・ｖｅｒｔ</v>
      </c>
      <c r="H68" s="419"/>
      <c r="I68" s="419"/>
      <c r="J68" s="419"/>
      <c r="K68" s="419"/>
      <c r="L68" s="419"/>
      <c r="M68" s="419"/>
      <c r="N68" s="370">
        <f>P68+P69</f>
        <v>7</v>
      </c>
      <c r="O68" s="371" t="s">
        <v>9</v>
      </c>
      <c r="P68" s="234">
        <v>3</v>
      </c>
      <c r="Q68" s="236" t="s">
        <v>26</v>
      </c>
      <c r="R68" s="234">
        <v>0</v>
      </c>
      <c r="S68" s="371" t="s">
        <v>10</v>
      </c>
      <c r="T68" s="370">
        <f>R68+R69</f>
        <v>0</v>
      </c>
      <c r="U68" s="369" t="str">
        <f>AA50</f>
        <v>今市ジュニオール</v>
      </c>
      <c r="V68" s="369"/>
      <c r="W68" s="369"/>
      <c r="X68" s="369"/>
      <c r="Y68" s="369"/>
      <c r="Z68" s="369"/>
      <c r="AA68" s="369"/>
      <c r="AB68" s="347" t="s">
        <v>95</v>
      </c>
      <c r="AC68" s="367" t="s">
        <v>94</v>
      </c>
      <c r="AD68" s="367" t="s">
        <v>92</v>
      </c>
      <c r="AE68" s="367" t="s">
        <v>93</v>
      </c>
      <c r="AF68" s="367">
        <v>2</v>
      </c>
      <c r="AG68" s="340" t="s">
        <v>96</v>
      </c>
    </row>
    <row r="69" spans="1:33" ht="20.100000000000001" customHeight="1" x14ac:dyDescent="0.2">
      <c r="A69" s="7"/>
      <c r="B69" s="341"/>
      <c r="C69" s="368"/>
      <c r="D69" s="368"/>
      <c r="E69" s="368"/>
      <c r="F69" s="243"/>
      <c r="G69" s="419"/>
      <c r="H69" s="419"/>
      <c r="I69" s="419"/>
      <c r="J69" s="419"/>
      <c r="K69" s="419"/>
      <c r="L69" s="419"/>
      <c r="M69" s="419"/>
      <c r="N69" s="370"/>
      <c r="O69" s="371"/>
      <c r="P69" s="234">
        <v>4</v>
      </c>
      <c r="Q69" s="236" t="s">
        <v>26</v>
      </c>
      <c r="R69" s="234">
        <v>0</v>
      </c>
      <c r="S69" s="371"/>
      <c r="T69" s="370"/>
      <c r="U69" s="369"/>
      <c r="V69" s="369"/>
      <c r="W69" s="369"/>
      <c r="X69" s="369"/>
      <c r="Y69" s="369"/>
      <c r="Z69" s="369"/>
      <c r="AA69" s="369"/>
      <c r="AB69" s="347"/>
      <c r="AC69" s="367"/>
      <c r="AD69" s="367"/>
      <c r="AE69" s="367"/>
      <c r="AF69" s="367"/>
      <c r="AG69" s="340"/>
    </row>
    <row r="70" spans="1:33" ht="20.100000000000001" customHeight="1" x14ac:dyDescent="0.2">
      <c r="A70" s="7"/>
      <c r="C70" s="16"/>
      <c r="D70" s="16"/>
      <c r="E70" s="15"/>
      <c r="F70" s="243"/>
      <c r="G70" s="234"/>
      <c r="H70" s="234"/>
      <c r="I70" s="248"/>
      <c r="J70" s="248"/>
      <c r="K70" s="234"/>
      <c r="L70" s="234"/>
      <c r="M70" s="248"/>
      <c r="N70" s="248"/>
      <c r="O70" s="234"/>
      <c r="P70" s="234"/>
      <c r="Q70" s="248"/>
      <c r="R70" s="248"/>
      <c r="S70" s="248"/>
      <c r="T70" s="234"/>
      <c r="U70" s="234"/>
      <c r="V70" s="248"/>
      <c r="W70" s="248"/>
      <c r="X70" s="234"/>
      <c r="Y70" s="234"/>
      <c r="Z70" s="248"/>
      <c r="AA70" s="248"/>
      <c r="AB70" s="225"/>
      <c r="AC70" s="24"/>
      <c r="AD70" s="24"/>
      <c r="AE70" s="25"/>
      <c r="AF70" s="25"/>
      <c r="AG70" s="97"/>
    </row>
    <row r="71" spans="1:33" ht="20.100000000000001" customHeight="1" x14ac:dyDescent="0.2">
      <c r="A71" s="7"/>
      <c r="B71" s="341" t="s">
        <v>8</v>
      </c>
      <c r="C71" s="368">
        <v>0.50694444444444442</v>
      </c>
      <c r="D71" s="368"/>
      <c r="E71" s="368"/>
      <c r="F71" s="243"/>
      <c r="G71" s="369" t="str">
        <f>J50</f>
        <v>ブラッドレスサッカークラブ</v>
      </c>
      <c r="H71" s="369"/>
      <c r="I71" s="369"/>
      <c r="J71" s="369"/>
      <c r="K71" s="369"/>
      <c r="L71" s="369"/>
      <c r="M71" s="369"/>
      <c r="N71" s="370">
        <f>P71+P72</f>
        <v>0</v>
      </c>
      <c r="O71" s="371" t="s">
        <v>9</v>
      </c>
      <c r="P71" s="234">
        <v>0</v>
      </c>
      <c r="Q71" s="236" t="s">
        <v>26</v>
      </c>
      <c r="R71" s="234">
        <v>5</v>
      </c>
      <c r="S71" s="371" t="s">
        <v>10</v>
      </c>
      <c r="T71" s="370">
        <f>R71+R72</f>
        <v>9</v>
      </c>
      <c r="U71" s="372" t="str">
        <f>N50</f>
        <v>ＦＣ　ＳＨＵＪＡＫＵ</v>
      </c>
      <c r="V71" s="372"/>
      <c r="W71" s="372"/>
      <c r="X71" s="372"/>
      <c r="Y71" s="372"/>
      <c r="Z71" s="372"/>
      <c r="AA71" s="372"/>
      <c r="AB71" s="347" t="s">
        <v>95</v>
      </c>
      <c r="AC71" s="367" t="s">
        <v>90</v>
      </c>
      <c r="AD71" s="367" t="s">
        <v>91</v>
      </c>
      <c r="AE71" s="367" t="s">
        <v>89</v>
      </c>
      <c r="AF71" s="367">
        <v>4</v>
      </c>
      <c r="AG71" s="340" t="s">
        <v>96</v>
      </c>
    </row>
    <row r="72" spans="1:33" ht="20.100000000000001" customHeight="1" x14ac:dyDescent="0.2">
      <c r="A72" s="7"/>
      <c r="B72" s="341"/>
      <c r="C72" s="368"/>
      <c r="D72" s="368"/>
      <c r="E72" s="368"/>
      <c r="F72" s="243"/>
      <c r="G72" s="369"/>
      <c r="H72" s="369"/>
      <c r="I72" s="369"/>
      <c r="J72" s="369"/>
      <c r="K72" s="369"/>
      <c r="L72" s="369"/>
      <c r="M72" s="369"/>
      <c r="N72" s="370"/>
      <c r="O72" s="371"/>
      <c r="P72" s="234">
        <v>0</v>
      </c>
      <c r="Q72" s="236" t="s">
        <v>26</v>
      </c>
      <c r="R72" s="234">
        <v>4</v>
      </c>
      <c r="S72" s="371"/>
      <c r="T72" s="370"/>
      <c r="U72" s="372"/>
      <c r="V72" s="372"/>
      <c r="W72" s="372"/>
      <c r="X72" s="372"/>
      <c r="Y72" s="372"/>
      <c r="Z72" s="372"/>
      <c r="AA72" s="372"/>
      <c r="AB72" s="347"/>
      <c r="AC72" s="367"/>
      <c r="AD72" s="367"/>
      <c r="AE72" s="367"/>
      <c r="AF72" s="367"/>
      <c r="AG72" s="340"/>
    </row>
    <row r="73" spans="1:33" ht="20.100000000000001" customHeight="1" x14ac:dyDescent="0.2">
      <c r="A73" s="7"/>
      <c r="C73" s="16"/>
      <c r="D73" s="16"/>
      <c r="E73" s="15"/>
      <c r="F73" s="243"/>
      <c r="G73" s="234"/>
      <c r="H73" s="234"/>
      <c r="I73" s="248"/>
      <c r="J73" s="248"/>
      <c r="K73" s="234"/>
      <c r="L73" s="234"/>
      <c r="M73" s="248"/>
      <c r="N73" s="248"/>
      <c r="O73" s="234"/>
      <c r="P73" s="234"/>
      <c r="Q73" s="248"/>
      <c r="R73" s="248"/>
      <c r="S73" s="248"/>
      <c r="T73" s="234"/>
      <c r="U73" s="234"/>
      <c r="V73" s="248"/>
      <c r="W73" s="248"/>
      <c r="X73" s="234"/>
      <c r="Y73" s="234"/>
      <c r="Z73" s="248"/>
      <c r="AA73" s="248"/>
      <c r="AB73" s="225"/>
      <c r="AC73" s="230"/>
      <c r="AD73" s="24"/>
      <c r="AE73" s="24"/>
      <c r="AF73" s="25"/>
      <c r="AG73" s="106"/>
    </row>
    <row r="74" spans="1:33" ht="20.100000000000001" customHeight="1" x14ac:dyDescent="0.2">
      <c r="A74" s="7"/>
      <c r="B74" s="341" t="s">
        <v>0</v>
      </c>
      <c r="C74" s="368">
        <v>0.53472222222222221</v>
      </c>
      <c r="D74" s="368"/>
      <c r="E74" s="368"/>
      <c r="F74" s="243"/>
      <c r="G74" s="372" t="str">
        <f>W50</f>
        <v>ＪＦＣ　Ｗｉｎｇ</v>
      </c>
      <c r="H74" s="372"/>
      <c r="I74" s="372"/>
      <c r="J74" s="372"/>
      <c r="K74" s="372"/>
      <c r="L74" s="372"/>
      <c r="M74" s="372"/>
      <c r="N74" s="370">
        <f>P74+P75</f>
        <v>9</v>
      </c>
      <c r="O74" s="371" t="s">
        <v>9</v>
      </c>
      <c r="P74" s="234">
        <v>4</v>
      </c>
      <c r="Q74" s="236" t="s">
        <v>26</v>
      </c>
      <c r="R74" s="234">
        <v>0</v>
      </c>
      <c r="S74" s="371" t="s">
        <v>10</v>
      </c>
      <c r="T74" s="370">
        <f>R74+R75</f>
        <v>0</v>
      </c>
      <c r="U74" s="369" t="str">
        <f>AA50</f>
        <v>今市ジュニオール</v>
      </c>
      <c r="V74" s="369"/>
      <c r="W74" s="369"/>
      <c r="X74" s="369"/>
      <c r="Y74" s="369"/>
      <c r="Z74" s="369"/>
      <c r="AA74" s="369"/>
      <c r="AB74" s="347" t="s">
        <v>95</v>
      </c>
      <c r="AC74" s="367" t="s">
        <v>93</v>
      </c>
      <c r="AD74" s="367" t="s">
        <v>94</v>
      </c>
      <c r="AE74" s="367" t="s">
        <v>92</v>
      </c>
      <c r="AF74" s="367">
        <v>1</v>
      </c>
      <c r="AG74" s="340" t="s">
        <v>96</v>
      </c>
    </row>
    <row r="75" spans="1:33" ht="20.100000000000001" customHeight="1" x14ac:dyDescent="0.2">
      <c r="A75" s="7"/>
      <c r="B75" s="341"/>
      <c r="C75" s="368"/>
      <c r="D75" s="368"/>
      <c r="E75" s="368"/>
      <c r="F75" s="243"/>
      <c r="G75" s="372"/>
      <c r="H75" s="372"/>
      <c r="I75" s="372"/>
      <c r="J75" s="372"/>
      <c r="K75" s="372"/>
      <c r="L75" s="372"/>
      <c r="M75" s="372"/>
      <c r="N75" s="370"/>
      <c r="O75" s="371"/>
      <c r="P75" s="234">
        <v>5</v>
      </c>
      <c r="Q75" s="236" t="s">
        <v>26</v>
      </c>
      <c r="R75" s="234">
        <v>0</v>
      </c>
      <c r="S75" s="371"/>
      <c r="T75" s="370"/>
      <c r="U75" s="369"/>
      <c r="V75" s="369"/>
      <c r="W75" s="369"/>
      <c r="X75" s="369"/>
      <c r="Y75" s="369"/>
      <c r="Z75" s="369"/>
      <c r="AA75" s="369"/>
      <c r="AB75" s="347"/>
      <c r="AC75" s="367"/>
      <c r="AD75" s="367"/>
      <c r="AE75" s="367"/>
      <c r="AF75" s="367"/>
      <c r="AG75" s="340"/>
    </row>
    <row r="76" spans="1:33" ht="20.100000000000001" customHeight="1" x14ac:dyDescent="0.2">
      <c r="B76" s="31"/>
      <c r="C76" s="23"/>
      <c r="D76" s="23"/>
      <c r="E76" s="23"/>
      <c r="F76" s="243"/>
      <c r="G76" s="234"/>
      <c r="H76" s="234"/>
      <c r="I76" s="234"/>
      <c r="J76" s="234"/>
      <c r="K76" s="234"/>
      <c r="L76" s="234"/>
      <c r="M76" s="234"/>
      <c r="N76" s="21"/>
      <c r="O76" s="235"/>
      <c r="P76" s="234"/>
      <c r="Q76" s="236"/>
      <c r="R76" s="248"/>
      <c r="S76" s="235"/>
      <c r="T76" s="21"/>
      <c r="U76" s="234"/>
      <c r="V76" s="234"/>
      <c r="W76" s="234"/>
      <c r="X76" s="234"/>
      <c r="Y76" s="234"/>
      <c r="Z76" s="234"/>
      <c r="AA76" s="234"/>
      <c r="AB76" s="230"/>
      <c r="AC76" s="230"/>
      <c r="AD76" s="243"/>
      <c r="AE76" s="243"/>
      <c r="AF76" s="230"/>
      <c r="AG76" s="93"/>
    </row>
    <row r="77" spans="1:33" ht="20.100000000000001" customHeight="1" x14ac:dyDescent="0.2">
      <c r="C77" s="377" t="str">
        <f>J46</f>
        <v>D</v>
      </c>
      <c r="D77" s="378"/>
      <c r="E77" s="378"/>
      <c r="F77" s="379"/>
      <c r="G77" s="403" t="str">
        <f>C79</f>
        <v>Ｆ．Ｃ．栃木ジュニア</v>
      </c>
      <c r="H77" s="404"/>
      <c r="I77" s="399" t="str">
        <f>C81</f>
        <v>ブラッドレスサッカークラブ</v>
      </c>
      <c r="J77" s="400"/>
      <c r="K77" s="403" t="str">
        <f>C83</f>
        <v>ＦＣ　ＳＨＵＪＡＫＵ</v>
      </c>
      <c r="L77" s="404"/>
      <c r="M77" s="373" t="s">
        <v>1</v>
      </c>
      <c r="N77" s="373" t="s">
        <v>2</v>
      </c>
      <c r="O77" s="373" t="s">
        <v>11</v>
      </c>
      <c r="P77" s="373" t="s">
        <v>3</v>
      </c>
      <c r="Q77" s="243"/>
      <c r="R77" s="389" t="str">
        <f>W46</f>
        <v>DD</v>
      </c>
      <c r="S77" s="390"/>
      <c r="T77" s="390"/>
      <c r="U77" s="391"/>
      <c r="V77" s="399" t="str">
        <f>R79</f>
        <v>ヴェルフェ矢板Ｕ－１２・ｖｅｒｔ</v>
      </c>
      <c r="W77" s="400"/>
      <c r="X77" s="415" t="str">
        <f>R81</f>
        <v>ＪＦＣ　Ｗｉｎｇ</v>
      </c>
      <c r="Y77" s="416"/>
      <c r="Z77" s="403" t="str">
        <f>R83</f>
        <v>今市ジュニオール</v>
      </c>
      <c r="AA77" s="404"/>
      <c r="AB77" s="373" t="s">
        <v>1</v>
      </c>
      <c r="AC77" s="373" t="s">
        <v>2</v>
      </c>
      <c r="AD77" s="373" t="s">
        <v>11</v>
      </c>
      <c r="AE77" s="373" t="s">
        <v>3</v>
      </c>
      <c r="AF77" s="243"/>
    </row>
    <row r="78" spans="1:33" ht="20.100000000000001" customHeight="1" x14ac:dyDescent="0.2">
      <c r="C78" s="380"/>
      <c r="D78" s="381"/>
      <c r="E78" s="381"/>
      <c r="F78" s="382"/>
      <c r="G78" s="405"/>
      <c r="H78" s="406"/>
      <c r="I78" s="401"/>
      <c r="J78" s="402"/>
      <c r="K78" s="405"/>
      <c r="L78" s="406"/>
      <c r="M78" s="374"/>
      <c r="N78" s="374"/>
      <c r="O78" s="374"/>
      <c r="P78" s="374"/>
      <c r="Q78" s="243"/>
      <c r="R78" s="392"/>
      <c r="S78" s="393"/>
      <c r="T78" s="393"/>
      <c r="U78" s="394"/>
      <c r="V78" s="401"/>
      <c r="W78" s="402"/>
      <c r="X78" s="417"/>
      <c r="Y78" s="418"/>
      <c r="Z78" s="405"/>
      <c r="AA78" s="406"/>
      <c r="AB78" s="374"/>
      <c r="AC78" s="374"/>
      <c r="AD78" s="374"/>
      <c r="AE78" s="374"/>
      <c r="AF78" s="243"/>
    </row>
    <row r="79" spans="1:33" ht="20.100000000000001" customHeight="1" x14ac:dyDescent="0.2">
      <c r="C79" s="377" t="str">
        <f>F50</f>
        <v>Ｆ．Ｃ．栃木ジュニア</v>
      </c>
      <c r="D79" s="378"/>
      <c r="E79" s="378"/>
      <c r="F79" s="379"/>
      <c r="G79" s="383"/>
      <c r="H79" s="384"/>
      <c r="I79" s="249">
        <f>N59</f>
        <v>2</v>
      </c>
      <c r="J79" s="249">
        <f>T59</f>
        <v>0</v>
      </c>
      <c r="K79" s="249">
        <f>N65</f>
        <v>0</v>
      </c>
      <c r="L79" s="249">
        <f>T65</f>
        <v>0</v>
      </c>
      <c r="M79" s="387">
        <f>COUNTIF(G80:L80,"○")*3+COUNTIF(G80:L80,"△")</f>
        <v>4</v>
      </c>
      <c r="N79" s="375">
        <f>O79-J79-L79</f>
        <v>2</v>
      </c>
      <c r="O79" s="375">
        <f>I79+K79</f>
        <v>2</v>
      </c>
      <c r="P79" s="375">
        <v>2</v>
      </c>
      <c r="Q79" s="244"/>
      <c r="R79" s="377" t="str">
        <f>S50</f>
        <v>ヴェルフェ矢板Ｕ－１２・ｖｅｒｔ</v>
      </c>
      <c r="S79" s="378"/>
      <c r="T79" s="378"/>
      <c r="U79" s="379"/>
      <c r="V79" s="383"/>
      <c r="W79" s="384"/>
      <c r="X79" s="249">
        <f>N62</f>
        <v>0</v>
      </c>
      <c r="Y79" s="249">
        <f>T62</f>
        <v>0</v>
      </c>
      <c r="Z79" s="249">
        <f>N68</f>
        <v>7</v>
      </c>
      <c r="AA79" s="249">
        <f>T68</f>
        <v>0</v>
      </c>
      <c r="AB79" s="387">
        <f>COUNTIF(V80:AA80,"○")*3+COUNTIF(V80:AA80,"△")</f>
        <v>4</v>
      </c>
      <c r="AC79" s="375">
        <f>AD79-Y79-AA79</f>
        <v>7</v>
      </c>
      <c r="AD79" s="375">
        <f>X79+Z79</f>
        <v>7</v>
      </c>
      <c r="AE79" s="375">
        <v>2</v>
      </c>
      <c r="AF79" s="243"/>
    </row>
    <row r="80" spans="1:33" ht="20.100000000000001" customHeight="1" x14ac:dyDescent="0.2">
      <c r="C80" s="380"/>
      <c r="D80" s="381"/>
      <c r="E80" s="381"/>
      <c r="F80" s="382"/>
      <c r="G80" s="385"/>
      <c r="H80" s="386"/>
      <c r="I80" s="407" t="str">
        <f>IF(I79&gt;J79,"○",IF(I79&lt;J79,"×",IF(I79=J79,"△")))</f>
        <v>○</v>
      </c>
      <c r="J80" s="408"/>
      <c r="K80" s="407" t="str">
        <f>IF(K79&gt;L79,"○",IF(K79&lt;L79,"×",IF(K79=L79,"△")))</f>
        <v>△</v>
      </c>
      <c r="L80" s="408"/>
      <c r="M80" s="388"/>
      <c r="N80" s="376"/>
      <c r="O80" s="376"/>
      <c r="P80" s="376"/>
      <c r="Q80" s="244"/>
      <c r="R80" s="380"/>
      <c r="S80" s="381"/>
      <c r="T80" s="381"/>
      <c r="U80" s="382"/>
      <c r="V80" s="385"/>
      <c r="W80" s="386"/>
      <c r="X80" s="407" t="str">
        <f>IF(X79&gt;Y79,"○",IF(X79&lt;Y79,"×",IF(X79=Y79,"△")))</f>
        <v>△</v>
      </c>
      <c r="Y80" s="408"/>
      <c r="Z80" s="407" t="str">
        <f t="shared" ref="Z80" si="2">IF(Z79&gt;AA79,"○",IF(Z79&lt;AA79,"×",IF(Z79=AA79,"△")))</f>
        <v>○</v>
      </c>
      <c r="AA80" s="408"/>
      <c r="AB80" s="388"/>
      <c r="AC80" s="376"/>
      <c r="AD80" s="376"/>
      <c r="AE80" s="376"/>
      <c r="AF80" s="243"/>
    </row>
    <row r="81" spans="3:32" ht="20.100000000000001" customHeight="1" x14ac:dyDescent="0.2">
      <c r="C81" s="377" t="str">
        <f>J50</f>
        <v>ブラッドレスサッカークラブ</v>
      </c>
      <c r="D81" s="378"/>
      <c r="E81" s="378"/>
      <c r="F81" s="379"/>
      <c r="G81" s="249">
        <f>J79</f>
        <v>0</v>
      </c>
      <c r="H81" s="249">
        <f>I79</f>
        <v>2</v>
      </c>
      <c r="I81" s="383"/>
      <c r="J81" s="384"/>
      <c r="K81" s="249">
        <f>N71</f>
        <v>0</v>
      </c>
      <c r="L81" s="249">
        <f>T71</f>
        <v>9</v>
      </c>
      <c r="M81" s="387">
        <f>COUNTIF(G82:L82,"○")*3+COUNTIF(G82:L82,"△")</f>
        <v>0</v>
      </c>
      <c r="N81" s="375">
        <f>O81-H81-L81</f>
        <v>-11</v>
      </c>
      <c r="O81" s="375">
        <f>G81+K81</f>
        <v>0</v>
      </c>
      <c r="P81" s="375">
        <v>3</v>
      </c>
      <c r="Q81" s="244"/>
      <c r="R81" s="409" t="str">
        <f>W50</f>
        <v>ＪＦＣ　Ｗｉｎｇ</v>
      </c>
      <c r="S81" s="410"/>
      <c r="T81" s="410"/>
      <c r="U81" s="411"/>
      <c r="V81" s="249">
        <f>Y79</f>
        <v>0</v>
      </c>
      <c r="W81" s="249">
        <f>X79</f>
        <v>0</v>
      </c>
      <c r="X81" s="383"/>
      <c r="Y81" s="384"/>
      <c r="Z81" s="249">
        <f>N74</f>
        <v>9</v>
      </c>
      <c r="AA81" s="249">
        <f>T74</f>
        <v>0</v>
      </c>
      <c r="AB81" s="387">
        <f>COUNTIF(V82:AA82,"○")*3+COUNTIF(V82:AA82,"△")</f>
        <v>4</v>
      </c>
      <c r="AC81" s="375">
        <f>AD81-W81-AA81</f>
        <v>9</v>
      </c>
      <c r="AD81" s="375">
        <f>V81+Z81</f>
        <v>9</v>
      </c>
      <c r="AE81" s="375">
        <v>1</v>
      </c>
      <c r="AF81" s="243"/>
    </row>
    <row r="82" spans="3:32" ht="20.100000000000001" customHeight="1" x14ac:dyDescent="0.2">
      <c r="C82" s="380"/>
      <c r="D82" s="381"/>
      <c r="E82" s="381"/>
      <c r="F82" s="382"/>
      <c r="G82" s="407" t="str">
        <f>IF(G81&gt;H81,"○",IF(G81&lt;H81,"×",IF(G81=H81,"△")))</f>
        <v>×</v>
      </c>
      <c r="H82" s="408"/>
      <c r="I82" s="385"/>
      <c r="J82" s="386"/>
      <c r="K82" s="407" t="str">
        <f>IF(K81&gt;L81,"○",IF(K81&lt;L81,"×",IF(K81=L81,"△")))</f>
        <v>×</v>
      </c>
      <c r="L82" s="408"/>
      <c r="M82" s="388"/>
      <c r="N82" s="376"/>
      <c r="O82" s="376"/>
      <c r="P82" s="376"/>
      <c r="Q82" s="244"/>
      <c r="R82" s="412"/>
      <c r="S82" s="413"/>
      <c r="T82" s="413"/>
      <c r="U82" s="414"/>
      <c r="V82" s="407" t="str">
        <f>IF(V81&gt;W81,"○",IF(V81&lt;W81,"×",IF(V81=W81,"△")))</f>
        <v>△</v>
      </c>
      <c r="W82" s="408"/>
      <c r="X82" s="385"/>
      <c r="Y82" s="386"/>
      <c r="Z82" s="407" t="str">
        <f t="shared" ref="Z82" si="3">IF(Z81&gt;AA81,"○",IF(Z81&lt;AA81,"×",IF(Z81=AA81,"△")))</f>
        <v>○</v>
      </c>
      <c r="AA82" s="408"/>
      <c r="AB82" s="388"/>
      <c r="AC82" s="376"/>
      <c r="AD82" s="376"/>
      <c r="AE82" s="376"/>
      <c r="AF82" s="243"/>
    </row>
    <row r="83" spans="3:32" ht="20.100000000000001" customHeight="1" x14ac:dyDescent="0.2">
      <c r="C83" s="409" t="str">
        <f>N50</f>
        <v>ＦＣ　ＳＨＵＪＡＫＵ</v>
      </c>
      <c r="D83" s="410"/>
      <c r="E83" s="410"/>
      <c r="F83" s="411"/>
      <c r="G83" s="249">
        <f>L79</f>
        <v>0</v>
      </c>
      <c r="H83" s="249">
        <f>K79</f>
        <v>0</v>
      </c>
      <c r="I83" s="249">
        <f>L81</f>
        <v>9</v>
      </c>
      <c r="J83" s="249">
        <f>K81</f>
        <v>0</v>
      </c>
      <c r="K83" s="383"/>
      <c r="L83" s="384"/>
      <c r="M83" s="387">
        <f>COUNTIF(G84:L84,"○")*3+COUNTIF(G84:L84,"△")</f>
        <v>4</v>
      </c>
      <c r="N83" s="375">
        <f>O83-H83-J83</f>
        <v>9</v>
      </c>
      <c r="O83" s="375">
        <f>G83+I83</f>
        <v>9</v>
      </c>
      <c r="P83" s="375">
        <v>1</v>
      </c>
      <c r="Q83" s="244"/>
      <c r="R83" s="377" t="str">
        <f>AA50</f>
        <v>今市ジュニオール</v>
      </c>
      <c r="S83" s="378"/>
      <c r="T83" s="378"/>
      <c r="U83" s="379"/>
      <c r="V83" s="249">
        <f>AA79</f>
        <v>0</v>
      </c>
      <c r="W83" s="249">
        <f>Z79</f>
        <v>7</v>
      </c>
      <c r="X83" s="249">
        <f>AA81</f>
        <v>0</v>
      </c>
      <c r="Y83" s="249">
        <f>Z81</f>
        <v>9</v>
      </c>
      <c r="Z83" s="383"/>
      <c r="AA83" s="384"/>
      <c r="AB83" s="387">
        <f>COUNTIF(V84:AA84,"○")*3+COUNTIF(V84:AA84,"△")</f>
        <v>0</v>
      </c>
      <c r="AC83" s="375">
        <f>AD83-W83-Y83</f>
        <v>-16</v>
      </c>
      <c r="AD83" s="375">
        <f>V83+X83</f>
        <v>0</v>
      </c>
      <c r="AE83" s="375">
        <v>3</v>
      </c>
      <c r="AF83" s="243"/>
    </row>
    <row r="84" spans="3:32" ht="20.100000000000001" customHeight="1" x14ac:dyDescent="0.2">
      <c r="C84" s="412"/>
      <c r="D84" s="413"/>
      <c r="E84" s="413"/>
      <c r="F84" s="414"/>
      <c r="G84" s="407" t="str">
        <f>IF(G83&gt;H83,"○",IF(G83&lt;H83,"×",IF(G83=H83,"△")))</f>
        <v>△</v>
      </c>
      <c r="H84" s="408"/>
      <c r="I84" s="407" t="str">
        <f>IF(I83&gt;J83,"○",IF(I83&lt;J83,"×",IF(I83=J83,"△")))</f>
        <v>○</v>
      </c>
      <c r="J84" s="408"/>
      <c r="K84" s="385"/>
      <c r="L84" s="386"/>
      <c r="M84" s="388"/>
      <c r="N84" s="376"/>
      <c r="O84" s="376"/>
      <c r="P84" s="376"/>
      <c r="Q84" s="244"/>
      <c r="R84" s="380"/>
      <c r="S84" s="381"/>
      <c r="T84" s="381"/>
      <c r="U84" s="382"/>
      <c r="V84" s="407" t="str">
        <f>IF(V83&gt;W83,"○",IF(V83&lt;W83,"×",IF(V83=W83,"△")))</f>
        <v>×</v>
      </c>
      <c r="W84" s="408"/>
      <c r="X84" s="407" t="str">
        <f>IF(X83&gt;Y83,"○",IF(X83&lt;Y83,"×",IF(X83=Y83,"△")))</f>
        <v>×</v>
      </c>
      <c r="Y84" s="408"/>
      <c r="Z84" s="385"/>
      <c r="AA84" s="386"/>
      <c r="AB84" s="388"/>
      <c r="AC84" s="376"/>
      <c r="AD84" s="376"/>
      <c r="AE84" s="376"/>
      <c r="AF84" s="243"/>
    </row>
    <row r="85" spans="3:32" ht="20.100000000000001" customHeight="1" x14ac:dyDescent="0.2"/>
  </sheetData>
  <mergeCells count="340">
    <mergeCell ref="A1:L1"/>
    <mergeCell ref="N1:R1"/>
    <mergeCell ref="T1:W1"/>
    <mergeCell ref="X1:AG1"/>
    <mergeCell ref="J3:K3"/>
    <mergeCell ref="W3:X3"/>
    <mergeCell ref="G16:M17"/>
    <mergeCell ref="N16:N17"/>
    <mergeCell ref="O16:O17"/>
    <mergeCell ref="S16:S17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B19:AB20"/>
    <mergeCell ref="AC19:AC20"/>
    <mergeCell ref="AD19:AD20"/>
    <mergeCell ref="AE19:AE20"/>
    <mergeCell ref="AF19:AF20"/>
    <mergeCell ref="AG19:AG20"/>
    <mergeCell ref="AF16:AF17"/>
    <mergeCell ref="AG16:AG17"/>
    <mergeCell ref="AB16:AB17"/>
    <mergeCell ref="AC16:AC17"/>
    <mergeCell ref="AD16:AD17"/>
    <mergeCell ref="AE16:AE17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B16:B17"/>
    <mergeCell ref="C16:E17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G22:M23"/>
    <mergeCell ref="N22:N23"/>
    <mergeCell ref="O22:O23"/>
    <mergeCell ref="S22:S23"/>
    <mergeCell ref="G28:M29"/>
    <mergeCell ref="N28:N29"/>
    <mergeCell ref="O28:O29"/>
    <mergeCell ref="S28:S29"/>
    <mergeCell ref="AB25:AB26"/>
    <mergeCell ref="AC25:AC26"/>
    <mergeCell ref="AD25:AD26"/>
    <mergeCell ref="AE25:AE26"/>
    <mergeCell ref="AF25:AF26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AB28:AB29"/>
    <mergeCell ref="AC28:AC29"/>
    <mergeCell ref="AD28:AD29"/>
    <mergeCell ref="AE28:AE29"/>
    <mergeCell ref="B28:B29"/>
    <mergeCell ref="C28:E2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M40:M41"/>
    <mergeCell ref="N40:N41"/>
    <mergeCell ref="O40:O41"/>
    <mergeCell ref="P40:P41"/>
    <mergeCell ref="R38:U39"/>
    <mergeCell ref="X38:Y39"/>
    <mergeCell ref="J46:K46"/>
    <mergeCell ref="W46:X46"/>
    <mergeCell ref="AB38:AB39"/>
    <mergeCell ref="B49:C49"/>
    <mergeCell ref="F49:G49"/>
    <mergeCell ref="J49:K49"/>
    <mergeCell ref="N49:O49"/>
    <mergeCell ref="S49:T49"/>
    <mergeCell ref="W49:X49"/>
    <mergeCell ref="G41:H41"/>
    <mergeCell ref="I41:J41"/>
    <mergeCell ref="V41:W41"/>
    <mergeCell ref="X41:Y41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A49:AB49"/>
    <mergeCell ref="AE49:AF49"/>
    <mergeCell ref="C40:F41"/>
    <mergeCell ref="K40:L41"/>
    <mergeCell ref="B50:C57"/>
    <mergeCell ref="F50:G57"/>
    <mergeCell ref="J50:K57"/>
    <mergeCell ref="N50:O57"/>
    <mergeCell ref="S50:T57"/>
    <mergeCell ref="W50:X57"/>
    <mergeCell ref="AA50:AB57"/>
    <mergeCell ref="AE50:AF57"/>
    <mergeCell ref="AG62:AG63"/>
    <mergeCell ref="AF59:AF60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T59:T60"/>
    <mergeCell ref="U59:AA60"/>
    <mergeCell ref="AB59:AB60"/>
    <mergeCell ref="AC59:AC60"/>
    <mergeCell ref="AD59:AD60"/>
    <mergeCell ref="AE59:AE60"/>
    <mergeCell ref="B59:B60"/>
    <mergeCell ref="C59:E60"/>
    <mergeCell ref="G59:M60"/>
    <mergeCell ref="N59:N60"/>
    <mergeCell ref="O59:O60"/>
    <mergeCell ref="S59:S60"/>
    <mergeCell ref="G65:M66"/>
    <mergeCell ref="N65:N66"/>
    <mergeCell ref="O65:O66"/>
    <mergeCell ref="S65:S66"/>
    <mergeCell ref="AB62:AB63"/>
    <mergeCell ref="AC62:AC63"/>
    <mergeCell ref="AD62:AD63"/>
    <mergeCell ref="AE62:AE63"/>
    <mergeCell ref="AF62:AF63"/>
    <mergeCell ref="AB68:AB69"/>
    <mergeCell ref="AC68:AC69"/>
    <mergeCell ref="AD68:AD69"/>
    <mergeCell ref="AE68:AE69"/>
    <mergeCell ref="AF68:AF69"/>
    <mergeCell ref="AG68:AG69"/>
    <mergeCell ref="AF65:AF66"/>
    <mergeCell ref="AG65:AG66"/>
    <mergeCell ref="AB65:AB66"/>
    <mergeCell ref="AC65:AC66"/>
    <mergeCell ref="AD65:AD66"/>
    <mergeCell ref="AE65:AE66"/>
    <mergeCell ref="B68:B69"/>
    <mergeCell ref="C68:E69"/>
    <mergeCell ref="G68:M69"/>
    <mergeCell ref="N68:N69"/>
    <mergeCell ref="O68:O69"/>
    <mergeCell ref="S68:S69"/>
    <mergeCell ref="T68:T69"/>
    <mergeCell ref="U68:AA69"/>
    <mergeCell ref="T65:T66"/>
    <mergeCell ref="U65:AA66"/>
    <mergeCell ref="B65:B66"/>
    <mergeCell ref="C65:E66"/>
    <mergeCell ref="B74:B75"/>
    <mergeCell ref="C74:E75"/>
    <mergeCell ref="G74:M75"/>
    <mergeCell ref="N74:N75"/>
    <mergeCell ref="O74:O75"/>
    <mergeCell ref="S74:S75"/>
    <mergeCell ref="T74:T75"/>
    <mergeCell ref="U74:AA75"/>
    <mergeCell ref="T71:T72"/>
    <mergeCell ref="U71:AA72"/>
    <mergeCell ref="B71:B72"/>
    <mergeCell ref="C71:E72"/>
    <mergeCell ref="G71:M72"/>
    <mergeCell ref="N71:N72"/>
    <mergeCell ref="O71:O72"/>
    <mergeCell ref="S71:S72"/>
    <mergeCell ref="N77:N78"/>
    <mergeCell ref="AB74:AB75"/>
    <mergeCell ref="AC74:AC75"/>
    <mergeCell ref="AD74:AD75"/>
    <mergeCell ref="AE74:AE75"/>
    <mergeCell ref="AF74:AF75"/>
    <mergeCell ref="AG74:AG75"/>
    <mergeCell ref="AF71:AF72"/>
    <mergeCell ref="AG71:AG72"/>
    <mergeCell ref="AB71:AB72"/>
    <mergeCell ref="AC71:AC72"/>
    <mergeCell ref="AD71:AD72"/>
    <mergeCell ref="AE71:AE72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G85"/>
  <sheetViews>
    <sheetView view="pageBreakPreview" zoomScaleNormal="100" zoomScaleSheetLayoutView="100" workbookViewId="0">
      <selection sqref="A1:L1"/>
    </sheetView>
  </sheetViews>
  <sheetFormatPr defaultRowHeight="13.2" x14ac:dyDescent="0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21.9" customHeight="1" x14ac:dyDescent="0.2">
      <c r="A1" s="360" t="str">
        <f>U12選手権組合せ!I2</f>
        <v>■第1日　2月5日  一次リーグ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N1" s="361" t="s">
        <v>114</v>
      </c>
      <c r="O1" s="361"/>
      <c r="P1" s="361"/>
      <c r="Q1" s="361"/>
      <c r="R1" s="361"/>
      <c r="T1" s="353" t="s">
        <v>117</v>
      </c>
      <c r="U1" s="353"/>
      <c r="V1" s="353"/>
      <c r="W1" s="353"/>
      <c r="X1" s="354" t="str">
        <f>U12選手権組合せ!A43</f>
        <v>渡良瀬運動公園サッカー場</v>
      </c>
      <c r="Y1" s="354"/>
      <c r="Z1" s="354"/>
      <c r="AA1" s="354"/>
      <c r="AB1" s="354"/>
      <c r="AC1" s="354"/>
      <c r="AD1" s="354"/>
      <c r="AE1" s="354"/>
      <c r="AF1" s="354"/>
      <c r="AG1" s="354"/>
    </row>
    <row r="2" spans="1:33" ht="20.100000000000001" customHeight="1" x14ac:dyDescent="0.2">
      <c r="A2" s="112"/>
      <c r="B2" s="112"/>
      <c r="C2" s="112"/>
      <c r="D2" s="112"/>
      <c r="E2" s="112"/>
      <c r="F2" s="112"/>
      <c r="G2" s="112"/>
      <c r="H2" s="14"/>
      <c r="I2" s="110"/>
      <c r="J2" s="110"/>
      <c r="K2" s="110"/>
      <c r="L2" s="110"/>
      <c r="N2" s="110"/>
      <c r="O2" s="110"/>
      <c r="P2" s="110"/>
      <c r="Q2" s="110"/>
      <c r="R2" s="110"/>
      <c r="T2" s="94"/>
      <c r="U2" s="94"/>
      <c r="V2" s="94"/>
      <c r="W2" s="94"/>
      <c r="X2" s="111"/>
      <c r="Y2" s="111"/>
      <c r="AA2" s="20"/>
      <c r="AB2" s="104"/>
      <c r="AC2" s="104"/>
      <c r="AD2" s="104"/>
      <c r="AE2" s="104"/>
      <c r="AF2" s="104"/>
      <c r="AG2" s="104"/>
    </row>
    <row r="3" spans="1:33" ht="20.100000000000001" customHeight="1" x14ac:dyDescent="0.2">
      <c r="F3" s="27"/>
      <c r="J3" s="358" t="s">
        <v>115</v>
      </c>
      <c r="K3" s="358"/>
      <c r="W3" s="358" t="s">
        <v>116</v>
      </c>
      <c r="X3" s="358"/>
      <c r="Z3" s="20"/>
      <c r="AA3" s="20"/>
      <c r="AB3" s="104"/>
      <c r="AC3" s="104"/>
      <c r="AD3" s="104"/>
      <c r="AE3" s="104"/>
      <c r="AF3" s="104"/>
      <c r="AG3" s="104"/>
    </row>
    <row r="4" spans="1:33" ht="20.100000000000001" customHeight="1" thickBot="1" x14ac:dyDescent="0.25">
      <c r="G4" s="2"/>
      <c r="H4" s="2"/>
      <c r="I4" s="2"/>
      <c r="J4" s="3"/>
      <c r="K4" s="245"/>
      <c r="L4" s="2"/>
      <c r="M4" s="2"/>
      <c r="N4" s="2"/>
      <c r="O4" s="246"/>
      <c r="P4" s="246"/>
      <c r="Q4" s="246"/>
      <c r="R4" s="246"/>
      <c r="S4" s="246"/>
      <c r="T4" s="246"/>
      <c r="U4" s="246"/>
      <c r="V4" s="246"/>
      <c r="W4" s="270"/>
      <c r="X4" s="19"/>
      <c r="Y4" s="2"/>
      <c r="Z4" s="20"/>
      <c r="AA4" s="20"/>
      <c r="AB4" s="104"/>
      <c r="AC4" s="104"/>
      <c r="AD4" s="104"/>
      <c r="AE4" s="104"/>
      <c r="AF4" s="104"/>
      <c r="AG4" s="104"/>
    </row>
    <row r="5" spans="1:33" ht="20.100000000000001" customHeight="1" thickTop="1" x14ac:dyDescent="0.2">
      <c r="F5" s="4"/>
      <c r="H5" s="5"/>
      <c r="J5" s="6"/>
      <c r="K5" s="264"/>
      <c r="L5" s="265"/>
      <c r="M5" s="265"/>
      <c r="N5" s="266"/>
      <c r="S5" s="246"/>
      <c r="T5" s="268"/>
      <c r="U5" s="265"/>
      <c r="V5" s="265"/>
      <c r="W5" s="269"/>
      <c r="Y5" s="5"/>
      <c r="Z5" s="5"/>
      <c r="AA5" s="6"/>
      <c r="AB5" s="17"/>
    </row>
    <row r="6" spans="1:33" ht="20.100000000000001" customHeight="1" x14ac:dyDescent="0.2">
      <c r="B6" s="359"/>
      <c r="C6" s="359"/>
      <c r="D6" s="7"/>
      <c r="E6" s="7"/>
      <c r="F6" s="344">
        <v>1</v>
      </c>
      <c r="G6" s="344"/>
      <c r="H6" s="11"/>
      <c r="I6" s="11"/>
      <c r="J6" s="344">
        <v>2</v>
      </c>
      <c r="K6" s="344"/>
      <c r="L6" s="11"/>
      <c r="M6" s="11"/>
      <c r="N6" s="344">
        <v>3</v>
      </c>
      <c r="O6" s="344"/>
      <c r="P6" s="26"/>
      <c r="Q6" s="11"/>
      <c r="R6" s="11"/>
      <c r="S6" s="344">
        <v>4</v>
      </c>
      <c r="T6" s="344"/>
      <c r="U6" s="11"/>
      <c r="V6" s="11"/>
      <c r="W6" s="344">
        <v>5</v>
      </c>
      <c r="X6" s="344"/>
      <c r="Y6" s="11"/>
      <c r="Z6" s="11"/>
      <c r="AA6" s="344">
        <v>6</v>
      </c>
      <c r="AB6" s="344"/>
      <c r="AC6" s="7"/>
      <c r="AD6" s="7"/>
      <c r="AE6" s="362"/>
      <c r="AF6" s="363"/>
    </row>
    <row r="7" spans="1:33" ht="20.100000000000001" customHeight="1" x14ac:dyDescent="0.2">
      <c r="B7" s="356"/>
      <c r="C7" s="356"/>
      <c r="D7" s="8"/>
      <c r="E7" s="8"/>
      <c r="F7" s="349" t="str">
        <f>U12選手権組合せ!C43</f>
        <v>益子ＳＣ</v>
      </c>
      <c r="G7" s="349"/>
      <c r="H7" s="8"/>
      <c r="I7" s="8"/>
      <c r="J7" s="349" t="str">
        <f>U12選手権組合せ!C44</f>
        <v>ＦＣ中村セカンド</v>
      </c>
      <c r="K7" s="349"/>
      <c r="L7" s="8"/>
      <c r="M7" s="8"/>
      <c r="N7" s="449" t="str">
        <f>U12選手権組合せ!C45</f>
        <v>Ｊ－ＳＰＯＲＴＳＦＯＯＴＢＡＬＬＣＬＵＢ</v>
      </c>
      <c r="O7" s="449"/>
      <c r="P7" s="9"/>
      <c r="Q7" s="8"/>
      <c r="R7" s="8"/>
      <c r="S7" s="364" t="str">
        <f>U12選手権組合せ!C46</f>
        <v>ＳＵＧＡＯサッカークラブＵ１２</v>
      </c>
      <c r="T7" s="364"/>
      <c r="U7" s="8"/>
      <c r="V7" s="8"/>
      <c r="W7" s="350" t="str">
        <f>U12選手権組合せ!C47</f>
        <v>Ｐｅｇａｓｕｓ藤岡２００７</v>
      </c>
      <c r="X7" s="350"/>
      <c r="Y7" s="8"/>
      <c r="Z7" s="8"/>
      <c r="AA7" s="439" t="str">
        <f>U12選手権組合せ!C48</f>
        <v>ＦＣ　ＳＴＧＨ　セカンド</v>
      </c>
      <c r="AB7" s="439"/>
      <c r="AC7" s="8"/>
      <c r="AD7" s="8"/>
      <c r="AE7" s="365"/>
      <c r="AF7" s="366"/>
    </row>
    <row r="8" spans="1:33" ht="20.100000000000001" customHeight="1" x14ac:dyDescent="0.2">
      <c r="B8" s="356"/>
      <c r="C8" s="356"/>
      <c r="D8" s="8"/>
      <c r="E8" s="8"/>
      <c r="F8" s="349"/>
      <c r="G8" s="349"/>
      <c r="H8" s="8"/>
      <c r="I8" s="8"/>
      <c r="J8" s="349"/>
      <c r="K8" s="349"/>
      <c r="L8" s="8"/>
      <c r="M8" s="8"/>
      <c r="N8" s="449"/>
      <c r="O8" s="449"/>
      <c r="P8" s="9"/>
      <c r="Q8" s="8"/>
      <c r="R8" s="8"/>
      <c r="S8" s="364"/>
      <c r="T8" s="364"/>
      <c r="U8" s="8"/>
      <c r="V8" s="8"/>
      <c r="W8" s="350"/>
      <c r="X8" s="350"/>
      <c r="Y8" s="8"/>
      <c r="Z8" s="8"/>
      <c r="AA8" s="439"/>
      <c r="AB8" s="439"/>
      <c r="AC8" s="8"/>
      <c r="AD8" s="8"/>
      <c r="AE8" s="365"/>
      <c r="AF8" s="366"/>
    </row>
    <row r="9" spans="1:33" ht="20.100000000000001" customHeight="1" x14ac:dyDescent="0.2">
      <c r="B9" s="356"/>
      <c r="C9" s="356"/>
      <c r="D9" s="8"/>
      <c r="E9" s="8"/>
      <c r="F9" s="349"/>
      <c r="G9" s="349"/>
      <c r="H9" s="8"/>
      <c r="I9" s="8"/>
      <c r="J9" s="349"/>
      <c r="K9" s="349"/>
      <c r="L9" s="8"/>
      <c r="M9" s="8"/>
      <c r="N9" s="449"/>
      <c r="O9" s="449"/>
      <c r="P9" s="9"/>
      <c r="Q9" s="8"/>
      <c r="R9" s="8"/>
      <c r="S9" s="364"/>
      <c r="T9" s="364"/>
      <c r="U9" s="8"/>
      <c r="V9" s="8"/>
      <c r="W9" s="350"/>
      <c r="X9" s="350"/>
      <c r="Y9" s="8"/>
      <c r="Z9" s="8"/>
      <c r="AA9" s="439"/>
      <c r="AB9" s="439"/>
      <c r="AC9" s="8"/>
      <c r="AD9" s="8"/>
      <c r="AE9" s="365"/>
      <c r="AF9" s="366"/>
    </row>
    <row r="10" spans="1:33" ht="20.100000000000001" customHeight="1" x14ac:dyDescent="0.2">
      <c r="B10" s="356"/>
      <c r="C10" s="356"/>
      <c r="D10" s="8"/>
      <c r="E10" s="8"/>
      <c r="F10" s="349"/>
      <c r="G10" s="349"/>
      <c r="H10" s="8"/>
      <c r="I10" s="8"/>
      <c r="J10" s="349"/>
      <c r="K10" s="349"/>
      <c r="L10" s="8"/>
      <c r="M10" s="8"/>
      <c r="N10" s="449"/>
      <c r="O10" s="449"/>
      <c r="P10" s="9"/>
      <c r="Q10" s="8"/>
      <c r="R10" s="8"/>
      <c r="S10" s="364"/>
      <c r="T10" s="364"/>
      <c r="U10" s="8"/>
      <c r="V10" s="8"/>
      <c r="W10" s="350"/>
      <c r="X10" s="350"/>
      <c r="Y10" s="8"/>
      <c r="Z10" s="8"/>
      <c r="AA10" s="439"/>
      <c r="AB10" s="439"/>
      <c r="AC10" s="8"/>
      <c r="AD10" s="8"/>
      <c r="AE10" s="365"/>
      <c r="AF10" s="366"/>
    </row>
    <row r="11" spans="1:33" ht="20.100000000000001" customHeight="1" x14ac:dyDescent="0.2">
      <c r="B11" s="356"/>
      <c r="C11" s="356"/>
      <c r="D11" s="8"/>
      <c r="E11" s="8"/>
      <c r="F11" s="349"/>
      <c r="G11" s="349"/>
      <c r="H11" s="8"/>
      <c r="I11" s="8"/>
      <c r="J11" s="349"/>
      <c r="K11" s="349"/>
      <c r="L11" s="8"/>
      <c r="M11" s="8"/>
      <c r="N11" s="449"/>
      <c r="O11" s="449"/>
      <c r="P11" s="9"/>
      <c r="Q11" s="8"/>
      <c r="R11" s="8"/>
      <c r="S11" s="364"/>
      <c r="T11" s="364"/>
      <c r="U11" s="8"/>
      <c r="V11" s="8"/>
      <c r="W11" s="350"/>
      <c r="X11" s="350"/>
      <c r="Y11" s="8"/>
      <c r="Z11" s="8"/>
      <c r="AA11" s="439"/>
      <c r="AB11" s="439"/>
      <c r="AC11" s="8"/>
      <c r="AD11" s="8"/>
      <c r="AE11" s="365"/>
      <c r="AF11" s="366"/>
    </row>
    <row r="12" spans="1:33" ht="20.100000000000001" customHeight="1" x14ac:dyDescent="0.2">
      <c r="B12" s="356"/>
      <c r="C12" s="356"/>
      <c r="D12" s="8"/>
      <c r="E12" s="8"/>
      <c r="F12" s="349"/>
      <c r="G12" s="349"/>
      <c r="H12" s="8"/>
      <c r="I12" s="8"/>
      <c r="J12" s="349"/>
      <c r="K12" s="349"/>
      <c r="L12" s="8"/>
      <c r="M12" s="8"/>
      <c r="N12" s="449"/>
      <c r="O12" s="449"/>
      <c r="P12" s="9"/>
      <c r="Q12" s="8"/>
      <c r="R12" s="8"/>
      <c r="S12" s="364"/>
      <c r="T12" s="364"/>
      <c r="U12" s="8"/>
      <c r="V12" s="8"/>
      <c r="W12" s="350"/>
      <c r="X12" s="350"/>
      <c r="Y12" s="8"/>
      <c r="Z12" s="8"/>
      <c r="AA12" s="439"/>
      <c r="AB12" s="439"/>
      <c r="AC12" s="8"/>
      <c r="AD12" s="8"/>
      <c r="AE12" s="365"/>
      <c r="AF12" s="366"/>
    </row>
    <row r="13" spans="1:33" ht="20.100000000000001" customHeight="1" x14ac:dyDescent="0.2">
      <c r="B13" s="356"/>
      <c r="C13" s="356"/>
      <c r="D13" s="9"/>
      <c r="E13" s="9"/>
      <c r="F13" s="349"/>
      <c r="G13" s="349"/>
      <c r="H13" s="9"/>
      <c r="I13" s="9"/>
      <c r="J13" s="349"/>
      <c r="K13" s="349"/>
      <c r="L13" s="9"/>
      <c r="M13" s="9"/>
      <c r="N13" s="449"/>
      <c r="O13" s="449"/>
      <c r="P13" s="9"/>
      <c r="Q13" s="9"/>
      <c r="R13" s="9"/>
      <c r="S13" s="364"/>
      <c r="T13" s="364"/>
      <c r="U13" s="9"/>
      <c r="V13" s="9"/>
      <c r="W13" s="350"/>
      <c r="X13" s="350"/>
      <c r="Y13" s="9"/>
      <c r="Z13" s="9"/>
      <c r="AA13" s="439"/>
      <c r="AB13" s="439"/>
      <c r="AC13" s="9"/>
      <c r="AD13" s="9"/>
      <c r="AE13" s="365"/>
      <c r="AF13" s="366"/>
    </row>
    <row r="14" spans="1:33" ht="20.100000000000001" customHeight="1" x14ac:dyDescent="0.2">
      <c r="B14" s="356"/>
      <c r="C14" s="356"/>
      <c r="D14" s="9"/>
      <c r="E14" s="9"/>
      <c r="F14" s="349"/>
      <c r="G14" s="349"/>
      <c r="H14" s="9"/>
      <c r="I14" s="9"/>
      <c r="J14" s="349"/>
      <c r="K14" s="349"/>
      <c r="L14" s="9"/>
      <c r="M14" s="9"/>
      <c r="N14" s="449"/>
      <c r="O14" s="449"/>
      <c r="P14" s="9"/>
      <c r="Q14" s="9"/>
      <c r="R14" s="9"/>
      <c r="S14" s="364"/>
      <c r="T14" s="364"/>
      <c r="U14" s="9"/>
      <c r="V14" s="9"/>
      <c r="W14" s="350"/>
      <c r="X14" s="350"/>
      <c r="Y14" s="9"/>
      <c r="Z14" s="9"/>
      <c r="AA14" s="439"/>
      <c r="AB14" s="439"/>
      <c r="AC14" s="9"/>
      <c r="AD14" s="9"/>
      <c r="AE14" s="365"/>
      <c r="AF14" s="366"/>
    </row>
    <row r="15" spans="1:33" ht="20.100000000000001" customHeight="1" x14ac:dyDescent="0.2">
      <c r="C15" s="93"/>
      <c r="D15" s="93"/>
      <c r="G15" s="93"/>
      <c r="H15" s="93"/>
      <c r="K15" s="93"/>
      <c r="L15" s="93"/>
      <c r="O15" s="93"/>
      <c r="P15" s="93"/>
      <c r="T15" s="93"/>
      <c r="U15" s="93"/>
      <c r="X15" s="93"/>
      <c r="Y15" s="93"/>
      <c r="AB15" s="114" t="s">
        <v>95</v>
      </c>
      <c r="AC15" s="18" t="s">
        <v>14</v>
      </c>
      <c r="AD15" s="18" t="s">
        <v>15</v>
      </c>
      <c r="AE15" s="18" t="s">
        <v>15</v>
      </c>
      <c r="AF15" s="18" t="s">
        <v>13</v>
      </c>
      <c r="AG15" s="107" t="s">
        <v>96</v>
      </c>
    </row>
    <row r="16" spans="1:33" ht="20.100000000000001" customHeight="1" x14ac:dyDescent="0.2">
      <c r="A16" s="7"/>
      <c r="B16" s="341" t="s">
        <v>4</v>
      </c>
      <c r="C16" s="368">
        <v>0.39583333333333331</v>
      </c>
      <c r="D16" s="368"/>
      <c r="E16" s="368"/>
      <c r="G16" s="369" t="str">
        <f>F7</f>
        <v>益子ＳＣ</v>
      </c>
      <c r="H16" s="369"/>
      <c r="I16" s="369"/>
      <c r="J16" s="369"/>
      <c r="K16" s="369"/>
      <c r="L16" s="369"/>
      <c r="M16" s="369"/>
      <c r="N16" s="370">
        <f>P16+P17</f>
        <v>1</v>
      </c>
      <c r="O16" s="371" t="s">
        <v>9</v>
      </c>
      <c r="P16" s="234">
        <v>0</v>
      </c>
      <c r="Q16" s="236" t="s">
        <v>26</v>
      </c>
      <c r="R16" s="234">
        <v>1</v>
      </c>
      <c r="S16" s="371" t="s">
        <v>10</v>
      </c>
      <c r="T16" s="370">
        <f>R16+R17</f>
        <v>2</v>
      </c>
      <c r="U16" s="372" t="str">
        <f>J7</f>
        <v>ＦＣ中村セカンド</v>
      </c>
      <c r="V16" s="372"/>
      <c r="W16" s="372"/>
      <c r="X16" s="372"/>
      <c r="Y16" s="372"/>
      <c r="Z16" s="372"/>
      <c r="AA16" s="372"/>
      <c r="AB16" s="347" t="s">
        <v>95</v>
      </c>
      <c r="AC16" s="367" t="s">
        <v>89</v>
      </c>
      <c r="AD16" s="367" t="s">
        <v>90</v>
      </c>
      <c r="AE16" s="367" t="s">
        <v>91</v>
      </c>
      <c r="AF16" s="367">
        <v>6</v>
      </c>
      <c r="AG16" s="340" t="s">
        <v>96</v>
      </c>
    </row>
    <row r="17" spans="1:33" ht="20.100000000000001" customHeight="1" x14ac:dyDescent="0.2">
      <c r="A17" s="7"/>
      <c r="B17" s="341"/>
      <c r="C17" s="368"/>
      <c r="D17" s="368"/>
      <c r="E17" s="368"/>
      <c r="G17" s="369"/>
      <c r="H17" s="369"/>
      <c r="I17" s="369"/>
      <c r="J17" s="369"/>
      <c r="K17" s="369"/>
      <c r="L17" s="369"/>
      <c r="M17" s="369"/>
      <c r="N17" s="370"/>
      <c r="O17" s="371"/>
      <c r="P17" s="234">
        <v>1</v>
      </c>
      <c r="Q17" s="236" t="s">
        <v>26</v>
      </c>
      <c r="R17" s="234">
        <v>1</v>
      </c>
      <c r="S17" s="371"/>
      <c r="T17" s="370"/>
      <c r="U17" s="372"/>
      <c r="V17" s="372"/>
      <c r="W17" s="372"/>
      <c r="X17" s="372"/>
      <c r="Y17" s="372"/>
      <c r="Z17" s="372"/>
      <c r="AA17" s="372"/>
      <c r="AB17" s="347"/>
      <c r="AC17" s="367"/>
      <c r="AD17" s="367"/>
      <c r="AE17" s="367"/>
      <c r="AF17" s="367"/>
      <c r="AG17" s="340"/>
    </row>
    <row r="18" spans="1:33" ht="20.100000000000001" customHeight="1" x14ac:dyDescent="0.2">
      <c r="C18" s="16"/>
      <c r="D18" s="16"/>
      <c r="E18" s="15"/>
      <c r="G18" s="32"/>
      <c r="H18" s="32"/>
      <c r="I18" s="10"/>
      <c r="J18" s="10"/>
      <c r="K18" s="32"/>
      <c r="L18" s="32"/>
      <c r="M18" s="10"/>
      <c r="N18" s="248"/>
      <c r="O18" s="234"/>
      <c r="P18" s="234"/>
      <c r="Q18" s="248"/>
      <c r="R18" s="248"/>
      <c r="S18" s="248"/>
      <c r="T18" s="234"/>
      <c r="U18" s="32"/>
      <c r="V18" s="10"/>
      <c r="W18" s="10"/>
      <c r="X18" s="32"/>
      <c r="Y18" s="32"/>
      <c r="Z18" s="10"/>
      <c r="AA18" s="10"/>
      <c r="AB18" s="105"/>
      <c r="AC18" s="24"/>
      <c r="AD18" s="24"/>
      <c r="AE18" s="25"/>
      <c r="AF18" s="25"/>
      <c r="AG18" s="97"/>
    </row>
    <row r="19" spans="1:33" ht="20.100000000000001" customHeight="1" x14ac:dyDescent="0.2">
      <c r="A19" s="7"/>
      <c r="B19" s="341" t="s">
        <v>5</v>
      </c>
      <c r="C19" s="368">
        <v>0.4236111111111111</v>
      </c>
      <c r="D19" s="368"/>
      <c r="E19" s="368"/>
      <c r="G19" s="419" t="str">
        <f>S7</f>
        <v>ＳＵＧＡＯサッカークラブＵ１２</v>
      </c>
      <c r="H19" s="419"/>
      <c r="I19" s="419"/>
      <c r="J19" s="419"/>
      <c r="K19" s="419"/>
      <c r="L19" s="419"/>
      <c r="M19" s="419"/>
      <c r="N19" s="370">
        <f>P19+P20</f>
        <v>2</v>
      </c>
      <c r="O19" s="371" t="s">
        <v>9</v>
      </c>
      <c r="P19" s="234">
        <v>0</v>
      </c>
      <c r="Q19" s="236" t="s">
        <v>26</v>
      </c>
      <c r="R19" s="234">
        <v>0</v>
      </c>
      <c r="S19" s="371" t="s">
        <v>10</v>
      </c>
      <c r="T19" s="370">
        <f>R19+R20</f>
        <v>0</v>
      </c>
      <c r="U19" s="369" t="str">
        <f>W7</f>
        <v>Ｐｅｇａｓｕｓ藤岡２００７</v>
      </c>
      <c r="V19" s="369"/>
      <c r="W19" s="369"/>
      <c r="X19" s="369"/>
      <c r="Y19" s="369"/>
      <c r="Z19" s="369"/>
      <c r="AA19" s="369"/>
      <c r="AB19" s="347" t="s">
        <v>95</v>
      </c>
      <c r="AC19" s="367" t="s">
        <v>92</v>
      </c>
      <c r="AD19" s="367" t="s">
        <v>93</v>
      </c>
      <c r="AE19" s="367" t="s">
        <v>94</v>
      </c>
      <c r="AF19" s="367">
        <v>3</v>
      </c>
      <c r="AG19" s="340" t="s">
        <v>96</v>
      </c>
    </row>
    <row r="20" spans="1:33" ht="20.100000000000001" customHeight="1" x14ac:dyDescent="0.2">
      <c r="A20" s="7"/>
      <c r="B20" s="341"/>
      <c r="C20" s="368"/>
      <c r="D20" s="368"/>
      <c r="E20" s="368"/>
      <c r="G20" s="419"/>
      <c r="H20" s="419"/>
      <c r="I20" s="419"/>
      <c r="J20" s="419"/>
      <c r="K20" s="419"/>
      <c r="L20" s="419"/>
      <c r="M20" s="419"/>
      <c r="N20" s="370"/>
      <c r="O20" s="371"/>
      <c r="P20" s="234">
        <v>2</v>
      </c>
      <c r="Q20" s="236" t="s">
        <v>26</v>
      </c>
      <c r="R20" s="234">
        <v>0</v>
      </c>
      <c r="S20" s="371"/>
      <c r="T20" s="370"/>
      <c r="U20" s="369"/>
      <c r="V20" s="369"/>
      <c r="W20" s="369"/>
      <c r="X20" s="369"/>
      <c r="Y20" s="369"/>
      <c r="Z20" s="369"/>
      <c r="AA20" s="369"/>
      <c r="AB20" s="347"/>
      <c r="AC20" s="367"/>
      <c r="AD20" s="367"/>
      <c r="AE20" s="367"/>
      <c r="AF20" s="367"/>
      <c r="AG20" s="340"/>
    </row>
    <row r="21" spans="1:33" ht="20.100000000000001" customHeight="1" x14ac:dyDescent="0.2">
      <c r="A21" s="7"/>
      <c r="C21" s="16"/>
      <c r="D21" s="16"/>
      <c r="E21" s="15"/>
      <c r="G21" s="32"/>
      <c r="H21" s="32"/>
      <c r="I21" s="10"/>
      <c r="J21" s="10"/>
      <c r="K21" s="32"/>
      <c r="L21" s="32"/>
      <c r="M21" s="10"/>
      <c r="N21" s="248"/>
      <c r="O21" s="234"/>
      <c r="P21" s="234"/>
      <c r="Q21" s="248"/>
      <c r="R21" s="248"/>
      <c r="S21" s="248"/>
      <c r="T21" s="234"/>
      <c r="U21" s="32"/>
      <c r="V21" s="10"/>
      <c r="W21" s="10"/>
      <c r="X21" s="32"/>
      <c r="Y21" s="32"/>
      <c r="Z21" s="10"/>
      <c r="AA21" s="10"/>
      <c r="AB21" s="105"/>
      <c r="AC21" s="24"/>
      <c r="AD21" s="24"/>
      <c r="AE21" s="25"/>
      <c r="AF21" s="25"/>
      <c r="AG21" s="97"/>
    </row>
    <row r="22" spans="1:33" ht="20.100000000000001" customHeight="1" x14ac:dyDescent="0.2">
      <c r="A22" s="7"/>
      <c r="B22" s="341" t="s">
        <v>6</v>
      </c>
      <c r="C22" s="368">
        <v>0.4513888888888889</v>
      </c>
      <c r="D22" s="368"/>
      <c r="E22" s="368"/>
      <c r="G22" s="369" t="str">
        <f>F7</f>
        <v>益子ＳＣ</v>
      </c>
      <c r="H22" s="369"/>
      <c r="I22" s="369"/>
      <c r="J22" s="369"/>
      <c r="K22" s="369"/>
      <c r="L22" s="369"/>
      <c r="M22" s="369"/>
      <c r="N22" s="370">
        <f>P22+P23</f>
        <v>0</v>
      </c>
      <c r="O22" s="371" t="s">
        <v>9</v>
      </c>
      <c r="P22" s="234">
        <v>0</v>
      </c>
      <c r="Q22" s="236" t="s">
        <v>26</v>
      </c>
      <c r="R22" s="234">
        <v>2</v>
      </c>
      <c r="S22" s="371" t="s">
        <v>10</v>
      </c>
      <c r="T22" s="370">
        <f>R22+R23</f>
        <v>6</v>
      </c>
      <c r="U22" s="372" t="str">
        <f>N7</f>
        <v>Ｊ－ＳＰＯＲＴＳＦＯＯＴＢＡＬＬＣＬＵＢ</v>
      </c>
      <c r="V22" s="372"/>
      <c r="W22" s="372"/>
      <c r="X22" s="372"/>
      <c r="Y22" s="372"/>
      <c r="Z22" s="372"/>
      <c r="AA22" s="372"/>
      <c r="AB22" s="347" t="s">
        <v>95</v>
      </c>
      <c r="AC22" s="367" t="s">
        <v>91</v>
      </c>
      <c r="AD22" s="367" t="s">
        <v>89</v>
      </c>
      <c r="AE22" s="367" t="s">
        <v>90</v>
      </c>
      <c r="AF22" s="367">
        <v>5</v>
      </c>
      <c r="AG22" s="340" t="s">
        <v>96</v>
      </c>
    </row>
    <row r="23" spans="1:33" ht="20.100000000000001" customHeight="1" x14ac:dyDescent="0.2">
      <c r="A23" s="7"/>
      <c r="B23" s="341"/>
      <c r="C23" s="368"/>
      <c r="D23" s="368"/>
      <c r="E23" s="368"/>
      <c r="G23" s="369"/>
      <c r="H23" s="369"/>
      <c r="I23" s="369"/>
      <c r="J23" s="369"/>
      <c r="K23" s="369"/>
      <c r="L23" s="369"/>
      <c r="M23" s="369"/>
      <c r="N23" s="370"/>
      <c r="O23" s="371"/>
      <c r="P23" s="234">
        <v>0</v>
      </c>
      <c r="Q23" s="236" t="s">
        <v>26</v>
      </c>
      <c r="R23" s="234">
        <v>4</v>
      </c>
      <c r="S23" s="371"/>
      <c r="T23" s="370"/>
      <c r="U23" s="372"/>
      <c r="V23" s="372"/>
      <c r="W23" s="372"/>
      <c r="X23" s="372"/>
      <c r="Y23" s="372"/>
      <c r="Z23" s="372"/>
      <c r="AA23" s="372"/>
      <c r="AB23" s="347"/>
      <c r="AC23" s="367"/>
      <c r="AD23" s="367"/>
      <c r="AE23" s="367"/>
      <c r="AF23" s="367"/>
      <c r="AG23" s="340"/>
    </row>
    <row r="24" spans="1:33" ht="20.100000000000001" customHeight="1" x14ac:dyDescent="0.2">
      <c r="A24" s="7"/>
      <c r="B24" s="31"/>
      <c r="C24" s="27"/>
      <c r="D24" s="27"/>
      <c r="E24" s="27"/>
      <c r="G24" s="32"/>
      <c r="H24" s="32"/>
      <c r="I24" s="32"/>
      <c r="J24" s="32"/>
      <c r="K24" s="32"/>
      <c r="L24" s="32"/>
      <c r="M24" s="32"/>
      <c r="N24" s="21"/>
      <c r="O24" s="235"/>
      <c r="P24" s="234"/>
      <c r="Q24" s="248"/>
      <c r="R24" s="248"/>
      <c r="S24" s="235"/>
      <c r="T24" s="21"/>
      <c r="U24" s="32"/>
      <c r="V24" s="32"/>
      <c r="W24" s="32"/>
      <c r="X24" s="32"/>
      <c r="Y24" s="32"/>
      <c r="Z24" s="32"/>
      <c r="AA24" s="32"/>
      <c r="AB24" s="105"/>
      <c r="AC24" s="24"/>
      <c r="AD24" s="24"/>
      <c r="AE24" s="25"/>
      <c r="AF24" s="25"/>
      <c r="AG24" s="97"/>
    </row>
    <row r="25" spans="1:33" ht="20.100000000000001" customHeight="1" x14ac:dyDescent="0.2">
      <c r="A25" s="7"/>
      <c r="B25" s="341" t="s">
        <v>7</v>
      </c>
      <c r="C25" s="368">
        <v>0.47916666666666669</v>
      </c>
      <c r="D25" s="368"/>
      <c r="E25" s="368"/>
      <c r="G25" s="419" t="str">
        <f>S7</f>
        <v>ＳＵＧＡＯサッカークラブＵ１２</v>
      </c>
      <c r="H25" s="419"/>
      <c r="I25" s="419"/>
      <c r="J25" s="419"/>
      <c r="K25" s="419"/>
      <c r="L25" s="419"/>
      <c r="M25" s="419"/>
      <c r="N25" s="370">
        <f>P25+P26</f>
        <v>3</v>
      </c>
      <c r="O25" s="371" t="s">
        <v>9</v>
      </c>
      <c r="P25" s="234">
        <v>2</v>
      </c>
      <c r="Q25" s="236" t="s">
        <v>26</v>
      </c>
      <c r="R25" s="234">
        <v>0</v>
      </c>
      <c r="S25" s="371" t="s">
        <v>10</v>
      </c>
      <c r="T25" s="370">
        <f>R25+R26</f>
        <v>1</v>
      </c>
      <c r="U25" s="369" t="str">
        <f>AA7</f>
        <v>ＦＣ　ＳＴＧＨ　セカンド</v>
      </c>
      <c r="V25" s="369"/>
      <c r="W25" s="369"/>
      <c r="X25" s="369"/>
      <c r="Y25" s="369"/>
      <c r="Z25" s="369"/>
      <c r="AA25" s="369"/>
      <c r="AB25" s="347" t="s">
        <v>95</v>
      </c>
      <c r="AC25" s="367" t="s">
        <v>94</v>
      </c>
      <c r="AD25" s="367" t="s">
        <v>92</v>
      </c>
      <c r="AE25" s="367" t="s">
        <v>93</v>
      </c>
      <c r="AF25" s="367">
        <v>2</v>
      </c>
      <c r="AG25" s="340" t="s">
        <v>96</v>
      </c>
    </row>
    <row r="26" spans="1:33" ht="20.100000000000001" customHeight="1" x14ac:dyDescent="0.2">
      <c r="A26" s="7"/>
      <c r="B26" s="341"/>
      <c r="C26" s="368"/>
      <c r="D26" s="368"/>
      <c r="E26" s="368"/>
      <c r="G26" s="419"/>
      <c r="H26" s="419"/>
      <c r="I26" s="419"/>
      <c r="J26" s="419"/>
      <c r="K26" s="419"/>
      <c r="L26" s="419"/>
      <c r="M26" s="419"/>
      <c r="N26" s="370"/>
      <c r="O26" s="371"/>
      <c r="P26" s="234">
        <v>1</v>
      </c>
      <c r="Q26" s="236" t="s">
        <v>26</v>
      </c>
      <c r="R26" s="234">
        <v>1</v>
      </c>
      <c r="S26" s="371"/>
      <c r="T26" s="370"/>
      <c r="U26" s="369"/>
      <c r="V26" s="369"/>
      <c r="W26" s="369"/>
      <c r="X26" s="369"/>
      <c r="Y26" s="369"/>
      <c r="Z26" s="369"/>
      <c r="AA26" s="369"/>
      <c r="AB26" s="347"/>
      <c r="AC26" s="367"/>
      <c r="AD26" s="367"/>
      <c r="AE26" s="367"/>
      <c r="AF26" s="367"/>
      <c r="AG26" s="340"/>
    </row>
    <row r="27" spans="1:33" ht="20.100000000000001" customHeight="1" x14ac:dyDescent="0.2">
      <c r="A27" s="7"/>
      <c r="C27" s="16"/>
      <c r="D27" s="16"/>
      <c r="E27" s="15"/>
      <c r="G27" s="32"/>
      <c r="H27" s="32"/>
      <c r="I27" s="10"/>
      <c r="J27" s="10"/>
      <c r="K27" s="32"/>
      <c r="L27" s="32"/>
      <c r="M27" s="10"/>
      <c r="N27" s="248"/>
      <c r="O27" s="234"/>
      <c r="P27" s="234"/>
      <c r="Q27" s="248"/>
      <c r="R27" s="248"/>
      <c r="S27" s="248"/>
      <c r="T27" s="234"/>
      <c r="U27" s="32"/>
      <c r="V27" s="10"/>
      <c r="W27" s="10"/>
      <c r="X27" s="32"/>
      <c r="Y27" s="32"/>
      <c r="Z27" s="10"/>
      <c r="AA27" s="10"/>
      <c r="AB27" s="105"/>
      <c r="AC27" s="24"/>
      <c r="AD27" s="24"/>
      <c r="AE27" s="25"/>
      <c r="AF27" s="25"/>
      <c r="AG27" s="97"/>
    </row>
    <row r="28" spans="1:33" ht="20.100000000000001" customHeight="1" x14ac:dyDescent="0.2">
      <c r="A28" s="7"/>
      <c r="B28" s="341" t="s">
        <v>8</v>
      </c>
      <c r="C28" s="368">
        <v>0.50694444444444442</v>
      </c>
      <c r="D28" s="368"/>
      <c r="E28" s="368"/>
      <c r="G28" s="369" t="str">
        <f>J7</f>
        <v>ＦＣ中村セカンド</v>
      </c>
      <c r="H28" s="369"/>
      <c r="I28" s="369"/>
      <c r="J28" s="369"/>
      <c r="K28" s="369"/>
      <c r="L28" s="369"/>
      <c r="M28" s="369"/>
      <c r="N28" s="370">
        <f>P28+P29</f>
        <v>0</v>
      </c>
      <c r="O28" s="371" t="s">
        <v>9</v>
      </c>
      <c r="P28" s="234">
        <v>0</v>
      </c>
      <c r="Q28" s="236" t="s">
        <v>26</v>
      </c>
      <c r="R28" s="234">
        <v>1</v>
      </c>
      <c r="S28" s="371" t="s">
        <v>10</v>
      </c>
      <c r="T28" s="370">
        <f>R28+R29</f>
        <v>2</v>
      </c>
      <c r="U28" s="372" t="str">
        <f>N7</f>
        <v>Ｊ－ＳＰＯＲＴＳＦＯＯＴＢＡＬＬＣＬＵＢ</v>
      </c>
      <c r="V28" s="372"/>
      <c r="W28" s="372"/>
      <c r="X28" s="372"/>
      <c r="Y28" s="372"/>
      <c r="Z28" s="372"/>
      <c r="AA28" s="372"/>
      <c r="AB28" s="347" t="s">
        <v>95</v>
      </c>
      <c r="AC28" s="367" t="s">
        <v>90</v>
      </c>
      <c r="AD28" s="367" t="s">
        <v>91</v>
      </c>
      <c r="AE28" s="367" t="s">
        <v>89</v>
      </c>
      <c r="AF28" s="367">
        <v>4</v>
      </c>
      <c r="AG28" s="340" t="s">
        <v>96</v>
      </c>
    </row>
    <row r="29" spans="1:33" ht="20.100000000000001" customHeight="1" x14ac:dyDescent="0.2">
      <c r="A29" s="7"/>
      <c r="B29" s="341"/>
      <c r="C29" s="368"/>
      <c r="D29" s="368"/>
      <c r="E29" s="368"/>
      <c r="G29" s="369"/>
      <c r="H29" s="369"/>
      <c r="I29" s="369"/>
      <c r="J29" s="369"/>
      <c r="K29" s="369"/>
      <c r="L29" s="369"/>
      <c r="M29" s="369"/>
      <c r="N29" s="370"/>
      <c r="O29" s="371"/>
      <c r="P29" s="234">
        <v>0</v>
      </c>
      <c r="Q29" s="236" t="s">
        <v>26</v>
      </c>
      <c r="R29" s="234">
        <v>1</v>
      </c>
      <c r="S29" s="371"/>
      <c r="T29" s="370"/>
      <c r="U29" s="372"/>
      <c r="V29" s="372"/>
      <c r="W29" s="372"/>
      <c r="X29" s="372"/>
      <c r="Y29" s="372"/>
      <c r="Z29" s="372"/>
      <c r="AA29" s="372"/>
      <c r="AB29" s="347"/>
      <c r="AC29" s="367"/>
      <c r="AD29" s="367"/>
      <c r="AE29" s="367"/>
      <c r="AF29" s="367"/>
      <c r="AG29" s="340"/>
    </row>
    <row r="30" spans="1:33" ht="20.100000000000001" customHeight="1" x14ac:dyDescent="0.2">
      <c r="A30" s="7"/>
      <c r="C30" s="16"/>
      <c r="D30" s="16"/>
      <c r="E30" s="15"/>
      <c r="G30" s="32"/>
      <c r="H30" s="32"/>
      <c r="I30" s="10"/>
      <c r="J30" s="10"/>
      <c r="K30" s="32"/>
      <c r="L30" s="32"/>
      <c r="M30" s="10"/>
      <c r="N30" s="248"/>
      <c r="O30" s="234"/>
      <c r="P30" s="234"/>
      <c r="Q30" s="248"/>
      <c r="R30" s="248"/>
      <c r="S30" s="248"/>
      <c r="T30" s="234"/>
      <c r="U30" s="32"/>
      <c r="V30" s="10"/>
      <c r="W30" s="10"/>
      <c r="X30" s="32"/>
      <c r="Y30" s="32"/>
      <c r="Z30" s="10"/>
      <c r="AA30" s="10"/>
      <c r="AB30" s="105"/>
      <c r="AC30" s="93"/>
      <c r="AD30" s="24"/>
      <c r="AE30" s="24"/>
      <c r="AF30" s="25"/>
      <c r="AG30" s="106"/>
    </row>
    <row r="31" spans="1:33" ht="20.100000000000001" customHeight="1" x14ac:dyDescent="0.2">
      <c r="A31" s="7"/>
      <c r="B31" s="341" t="s">
        <v>0</v>
      </c>
      <c r="C31" s="368">
        <v>0.53472222222222221</v>
      </c>
      <c r="D31" s="368"/>
      <c r="E31" s="368"/>
      <c r="G31" s="369" t="str">
        <f>W7</f>
        <v>Ｐｅｇａｓｕｓ藤岡２００７</v>
      </c>
      <c r="H31" s="369"/>
      <c r="I31" s="369"/>
      <c r="J31" s="369"/>
      <c r="K31" s="369"/>
      <c r="L31" s="369"/>
      <c r="M31" s="369"/>
      <c r="N31" s="370">
        <f>P31+P32</f>
        <v>1</v>
      </c>
      <c r="O31" s="371" t="s">
        <v>9</v>
      </c>
      <c r="P31" s="234">
        <v>1</v>
      </c>
      <c r="Q31" s="236" t="s">
        <v>26</v>
      </c>
      <c r="R31" s="234">
        <v>0</v>
      </c>
      <c r="S31" s="371" t="s">
        <v>10</v>
      </c>
      <c r="T31" s="370">
        <f>R31+R32</f>
        <v>2</v>
      </c>
      <c r="U31" s="372" t="str">
        <f>AA7</f>
        <v>ＦＣ　ＳＴＧＨ　セカンド</v>
      </c>
      <c r="V31" s="372"/>
      <c r="W31" s="372"/>
      <c r="X31" s="372"/>
      <c r="Y31" s="372"/>
      <c r="Z31" s="372"/>
      <c r="AA31" s="372"/>
      <c r="AB31" s="347" t="s">
        <v>95</v>
      </c>
      <c r="AC31" s="367" t="s">
        <v>93</v>
      </c>
      <c r="AD31" s="367" t="s">
        <v>94</v>
      </c>
      <c r="AE31" s="367" t="s">
        <v>92</v>
      </c>
      <c r="AF31" s="367">
        <v>1</v>
      </c>
      <c r="AG31" s="340" t="s">
        <v>96</v>
      </c>
    </row>
    <row r="32" spans="1:33" ht="20.100000000000001" customHeight="1" x14ac:dyDescent="0.2">
      <c r="A32" s="7"/>
      <c r="B32" s="341"/>
      <c r="C32" s="368"/>
      <c r="D32" s="368"/>
      <c r="E32" s="368"/>
      <c r="G32" s="369"/>
      <c r="H32" s="369"/>
      <c r="I32" s="369"/>
      <c r="J32" s="369"/>
      <c r="K32" s="369"/>
      <c r="L32" s="369"/>
      <c r="M32" s="369"/>
      <c r="N32" s="370"/>
      <c r="O32" s="371"/>
      <c r="P32" s="234">
        <v>0</v>
      </c>
      <c r="Q32" s="236" t="s">
        <v>26</v>
      </c>
      <c r="R32" s="234">
        <v>2</v>
      </c>
      <c r="S32" s="371"/>
      <c r="T32" s="370"/>
      <c r="U32" s="372"/>
      <c r="V32" s="372"/>
      <c r="W32" s="372"/>
      <c r="X32" s="372"/>
      <c r="Y32" s="372"/>
      <c r="Z32" s="372"/>
      <c r="AA32" s="372"/>
      <c r="AB32" s="347"/>
      <c r="AC32" s="367"/>
      <c r="AD32" s="367"/>
      <c r="AE32" s="367"/>
      <c r="AF32" s="367"/>
      <c r="AG32" s="340"/>
    </row>
    <row r="33" spans="1:33" ht="20.100000000000001" customHeight="1" x14ac:dyDescent="0.2">
      <c r="B33" s="31"/>
      <c r="C33" s="23"/>
      <c r="D33" s="23"/>
      <c r="E33" s="23"/>
      <c r="G33" s="32"/>
      <c r="H33" s="32"/>
      <c r="I33" s="32"/>
      <c r="J33" s="32"/>
      <c r="K33" s="32"/>
      <c r="L33" s="32"/>
      <c r="M33" s="32"/>
      <c r="N33" s="21"/>
      <c r="O33" s="113"/>
      <c r="P33" s="32"/>
      <c r="Q33" s="22"/>
      <c r="R33" s="10"/>
      <c r="S33" s="113"/>
      <c r="T33" s="21"/>
      <c r="U33" s="32"/>
      <c r="V33" s="32"/>
      <c r="W33" s="32"/>
      <c r="X33" s="32"/>
      <c r="Y33" s="32"/>
      <c r="Z33" s="32"/>
      <c r="AA33" s="32"/>
      <c r="AB33" s="93"/>
      <c r="AC33" s="93"/>
      <c r="AF33" s="93"/>
      <c r="AG33" s="93"/>
    </row>
    <row r="34" spans="1:33" ht="20.100000000000001" customHeight="1" x14ac:dyDescent="0.2">
      <c r="C34" s="377" t="str">
        <f>J3</f>
        <v>E</v>
      </c>
      <c r="D34" s="378"/>
      <c r="E34" s="378"/>
      <c r="F34" s="379"/>
      <c r="G34" s="445" t="str">
        <f>C36</f>
        <v>益子ＳＣ</v>
      </c>
      <c r="H34" s="446"/>
      <c r="I34" s="445" t="str">
        <f>C38</f>
        <v>ＦＣ中村セカンド</v>
      </c>
      <c r="J34" s="446"/>
      <c r="K34" s="399" t="str">
        <f>C40</f>
        <v>Ｊ－ＳＰＯＲＴＳＦＯＯＴＢＡＬＬＣＬＵＢ</v>
      </c>
      <c r="L34" s="400"/>
      <c r="M34" s="373" t="s">
        <v>1</v>
      </c>
      <c r="N34" s="373" t="s">
        <v>2</v>
      </c>
      <c r="O34" s="373" t="s">
        <v>11</v>
      </c>
      <c r="P34" s="373" t="s">
        <v>3</v>
      </c>
      <c r="R34" s="389" t="str">
        <f>W3</f>
        <v>EE</v>
      </c>
      <c r="S34" s="390"/>
      <c r="T34" s="390"/>
      <c r="U34" s="391"/>
      <c r="V34" s="441" t="str">
        <f>R36</f>
        <v>ＳＵＧＡＯサッカークラブＵ１２</v>
      </c>
      <c r="W34" s="442"/>
      <c r="X34" s="399" t="str">
        <f>R38</f>
        <v>Ｐｅｇａｓｕｓ藤岡２００７</v>
      </c>
      <c r="Y34" s="400"/>
      <c r="Z34" s="415" t="str">
        <f>R40</f>
        <v>ＦＣ　ＳＴＧＨ　セカンド</v>
      </c>
      <c r="AA34" s="416"/>
      <c r="AB34" s="373" t="s">
        <v>1</v>
      </c>
      <c r="AC34" s="373" t="s">
        <v>2</v>
      </c>
      <c r="AD34" s="373" t="s">
        <v>11</v>
      </c>
      <c r="AE34" s="373" t="s">
        <v>3</v>
      </c>
    </row>
    <row r="35" spans="1:33" ht="20.100000000000001" customHeight="1" x14ac:dyDescent="0.2">
      <c r="C35" s="380"/>
      <c r="D35" s="381"/>
      <c r="E35" s="381"/>
      <c r="F35" s="382"/>
      <c r="G35" s="447"/>
      <c r="H35" s="448"/>
      <c r="I35" s="447"/>
      <c r="J35" s="448"/>
      <c r="K35" s="401"/>
      <c r="L35" s="402"/>
      <c r="M35" s="374"/>
      <c r="N35" s="374"/>
      <c r="O35" s="374"/>
      <c r="P35" s="374"/>
      <c r="R35" s="392"/>
      <c r="S35" s="393"/>
      <c r="T35" s="393"/>
      <c r="U35" s="394"/>
      <c r="V35" s="443"/>
      <c r="W35" s="444"/>
      <c r="X35" s="401"/>
      <c r="Y35" s="402"/>
      <c r="Z35" s="417"/>
      <c r="AA35" s="418"/>
      <c r="AB35" s="374"/>
      <c r="AC35" s="374"/>
      <c r="AD35" s="374"/>
      <c r="AE35" s="374"/>
    </row>
    <row r="36" spans="1:33" ht="20.100000000000001" customHeight="1" x14ac:dyDescent="0.2">
      <c r="C36" s="377" t="str">
        <f>F7</f>
        <v>益子ＳＣ</v>
      </c>
      <c r="D36" s="378"/>
      <c r="E36" s="378"/>
      <c r="F36" s="379"/>
      <c r="G36" s="383"/>
      <c r="H36" s="384"/>
      <c r="I36" s="249">
        <f>N16</f>
        <v>1</v>
      </c>
      <c r="J36" s="249">
        <f>T16</f>
        <v>2</v>
      </c>
      <c r="K36" s="249">
        <f>N22</f>
        <v>0</v>
      </c>
      <c r="L36" s="249">
        <f>T22</f>
        <v>6</v>
      </c>
      <c r="M36" s="387">
        <f>COUNTIF(G37:L37,"○")*3+COUNTIF(G37:L37,"△")</f>
        <v>0</v>
      </c>
      <c r="N36" s="375">
        <f>O36-J36-L36</f>
        <v>-7</v>
      </c>
      <c r="O36" s="375">
        <f>I36+K36</f>
        <v>1</v>
      </c>
      <c r="P36" s="375">
        <v>3</v>
      </c>
      <c r="Q36" s="244"/>
      <c r="R36" s="409" t="str">
        <f>S7</f>
        <v>ＳＵＧＡＯサッカークラブＵ１２</v>
      </c>
      <c r="S36" s="410"/>
      <c r="T36" s="410"/>
      <c r="U36" s="411"/>
      <c r="V36" s="383"/>
      <c r="W36" s="384"/>
      <c r="X36" s="249">
        <f>N19</f>
        <v>2</v>
      </c>
      <c r="Y36" s="249">
        <f>T19</f>
        <v>0</v>
      </c>
      <c r="Z36" s="249">
        <f>N25</f>
        <v>3</v>
      </c>
      <c r="AA36" s="249">
        <f>T25</f>
        <v>1</v>
      </c>
      <c r="AB36" s="387">
        <f>COUNTIF(V37:AA37,"○")*3+COUNTIF(V37:AA37,"△")</f>
        <v>6</v>
      </c>
      <c r="AC36" s="375">
        <f>AD36-Y36-AA36</f>
        <v>4</v>
      </c>
      <c r="AD36" s="375">
        <f>X36+Z36</f>
        <v>5</v>
      </c>
      <c r="AE36" s="375">
        <v>1</v>
      </c>
    </row>
    <row r="37" spans="1:33" ht="20.100000000000001" customHeight="1" x14ac:dyDescent="0.2">
      <c r="C37" s="380"/>
      <c r="D37" s="381"/>
      <c r="E37" s="381"/>
      <c r="F37" s="382"/>
      <c r="G37" s="385"/>
      <c r="H37" s="386"/>
      <c r="I37" s="407" t="str">
        <f>IF(I36&gt;J36,"○",IF(I36&lt;J36,"×",IF(I36=J36,"△")))</f>
        <v>×</v>
      </c>
      <c r="J37" s="408"/>
      <c r="K37" s="407" t="str">
        <f>IF(K36&gt;L36,"○",IF(K36&lt;L36,"×",IF(K36=L36,"△")))</f>
        <v>×</v>
      </c>
      <c r="L37" s="408"/>
      <c r="M37" s="388"/>
      <c r="N37" s="376"/>
      <c r="O37" s="376"/>
      <c r="P37" s="376"/>
      <c r="Q37" s="244"/>
      <c r="R37" s="412"/>
      <c r="S37" s="413"/>
      <c r="T37" s="413"/>
      <c r="U37" s="414"/>
      <c r="V37" s="385"/>
      <c r="W37" s="386"/>
      <c r="X37" s="407" t="str">
        <f>IF(X36&gt;Y36,"○",IF(X36&lt;Y36,"×",IF(X36=Y36,"△")))</f>
        <v>○</v>
      </c>
      <c r="Y37" s="408"/>
      <c r="Z37" s="407" t="str">
        <f t="shared" ref="Z37" si="0">IF(Z36&gt;AA36,"○",IF(Z36&lt;AA36,"×",IF(Z36=AA36,"△")))</f>
        <v>○</v>
      </c>
      <c r="AA37" s="408"/>
      <c r="AB37" s="388"/>
      <c r="AC37" s="376"/>
      <c r="AD37" s="376"/>
      <c r="AE37" s="376"/>
    </row>
    <row r="38" spans="1:33" ht="20.100000000000001" customHeight="1" x14ac:dyDescent="0.2">
      <c r="C38" s="377" t="str">
        <f>J7</f>
        <v>ＦＣ中村セカンド</v>
      </c>
      <c r="D38" s="378"/>
      <c r="E38" s="378"/>
      <c r="F38" s="379"/>
      <c r="G38" s="249">
        <f>J36</f>
        <v>2</v>
      </c>
      <c r="H38" s="249">
        <f>I36</f>
        <v>1</v>
      </c>
      <c r="I38" s="383"/>
      <c r="J38" s="384"/>
      <c r="K38" s="249">
        <f>N28</f>
        <v>0</v>
      </c>
      <c r="L38" s="249">
        <f>T28</f>
        <v>2</v>
      </c>
      <c r="M38" s="387">
        <f>COUNTIF(G39:L39,"○")*3+COUNTIF(G39:L39,"△")</f>
        <v>3</v>
      </c>
      <c r="N38" s="375">
        <f>O38-H38-L38</f>
        <v>-1</v>
      </c>
      <c r="O38" s="375">
        <f>G38+K38</f>
        <v>2</v>
      </c>
      <c r="P38" s="375">
        <v>2</v>
      </c>
      <c r="Q38" s="244"/>
      <c r="R38" s="377" t="str">
        <f>W7</f>
        <v>Ｐｅｇａｓｕｓ藤岡２００７</v>
      </c>
      <c r="S38" s="378"/>
      <c r="T38" s="378"/>
      <c r="U38" s="379"/>
      <c r="V38" s="249">
        <f>Y36</f>
        <v>0</v>
      </c>
      <c r="W38" s="249">
        <f>X36</f>
        <v>2</v>
      </c>
      <c r="X38" s="383"/>
      <c r="Y38" s="384"/>
      <c r="Z38" s="249">
        <f>N31</f>
        <v>1</v>
      </c>
      <c r="AA38" s="249">
        <f>T31</f>
        <v>2</v>
      </c>
      <c r="AB38" s="387">
        <f>COUNTIF(V39:AA39,"○")*3+COUNTIF(V39:AA39,"△")</f>
        <v>0</v>
      </c>
      <c r="AC38" s="375">
        <f>AD38-W38-AA38</f>
        <v>-3</v>
      </c>
      <c r="AD38" s="375">
        <f>V38+Z38</f>
        <v>1</v>
      </c>
      <c r="AE38" s="375">
        <v>3</v>
      </c>
    </row>
    <row r="39" spans="1:33" ht="20.100000000000001" customHeight="1" x14ac:dyDescent="0.2">
      <c r="C39" s="380"/>
      <c r="D39" s="381"/>
      <c r="E39" s="381"/>
      <c r="F39" s="382"/>
      <c r="G39" s="407" t="str">
        <f>IF(G38&gt;H38,"○",IF(G38&lt;H38,"×",IF(G38=H38,"△")))</f>
        <v>○</v>
      </c>
      <c r="H39" s="408"/>
      <c r="I39" s="385"/>
      <c r="J39" s="386"/>
      <c r="K39" s="407" t="str">
        <f>IF(K38&gt;L38,"○",IF(K38&lt;L38,"×",IF(K38=L38,"△")))</f>
        <v>×</v>
      </c>
      <c r="L39" s="408"/>
      <c r="M39" s="388"/>
      <c r="N39" s="376"/>
      <c r="O39" s="376"/>
      <c r="P39" s="376"/>
      <c r="Q39" s="244"/>
      <c r="R39" s="380"/>
      <c r="S39" s="381"/>
      <c r="T39" s="381"/>
      <c r="U39" s="382"/>
      <c r="V39" s="407" t="str">
        <f>IF(V38&gt;W38,"○",IF(V38&lt;W38,"×",IF(V38=W38,"△")))</f>
        <v>×</v>
      </c>
      <c r="W39" s="408"/>
      <c r="X39" s="385"/>
      <c r="Y39" s="386"/>
      <c r="Z39" s="407" t="str">
        <f t="shared" ref="Z39" si="1">IF(Z38&gt;AA38,"○",IF(Z38&lt;AA38,"×",IF(Z38=AA38,"△")))</f>
        <v>×</v>
      </c>
      <c r="AA39" s="408"/>
      <c r="AB39" s="388"/>
      <c r="AC39" s="376"/>
      <c r="AD39" s="376"/>
      <c r="AE39" s="376"/>
    </row>
    <row r="40" spans="1:33" ht="20.100000000000001" customHeight="1" x14ac:dyDescent="0.2">
      <c r="C40" s="409" t="str">
        <f>N7</f>
        <v>Ｊ－ＳＰＯＲＴＳＦＯＯＴＢＡＬＬＣＬＵＢ</v>
      </c>
      <c r="D40" s="410"/>
      <c r="E40" s="410"/>
      <c r="F40" s="411"/>
      <c r="G40" s="249">
        <f>L36</f>
        <v>6</v>
      </c>
      <c r="H40" s="249">
        <f>K36</f>
        <v>0</v>
      </c>
      <c r="I40" s="249">
        <f>L38</f>
        <v>2</v>
      </c>
      <c r="J40" s="249">
        <f>K38</f>
        <v>0</v>
      </c>
      <c r="K40" s="383"/>
      <c r="L40" s="384"/>
      <c r="M40" s="387">
        <f>COUNTIF(G41:L41,"○")*3+COUNTIF(G41:L41,"△")</f>
        <v>6</v>
      </c>
      <c r="N40" s="375">
        <f>O40-H40-J40</f>
        <v>8</v>
      </c>
      <c r="O40" s="375">
        <f>G40+I40</f>
        <v>8</v>
      </c>
      <c r="P40" s="375">
        <v>1</v>
      </c>
      <c r="Q40" s="244"/>
      <c r="R40" s="377" t="str">
        <f>AA7</f>
        <v>ＦＣ　ＳＴＧＨ　セカンド</v>
      </c>
      <c r="S40" s="378"/>
      <c r="T40" s="378"/>
      <c r="U40" s="379"/>
      <c r="V40" s="249">
        <f>AA36</f>
        <v>1</v>
      </c>
      <c r="W40" s="249">
        <f>Z36</f>
        <v>3</v>
      </c>
      <c r="X40" s="249">
        <f>AA38</f>
        <v>2</v>
      </c>
      <c r="Y40" s="249">
        <f>Z38</f>
        <v>1</v>
      </c>
      <c r="Z40" s="383"/>
      <c r="AA40" s="384"/>
      <c r="AB40" s="387">
        <f>COUNTIF(V41:AA41,"○")*3+COUNTIF(V41:AA41,"△")</f>
        <v>3</v>
      </c>
      <c r="AC40" s="375">
        <f>AD40-W40-Y40</f>
        <v>-1</v>
      </c>
      <c r="AD40" s="375">
        <f>V40+X40</f>
        <v>3</v>
      </c>
      <c r="AE40" s="375">
        <v>2</v>
      </c>
    </row>
    <row r="41" spans="1:33" ht="20.100000000000001" customHeight="1" x14ac:dyDescent="0.2">
      <c r="C41" s="412"/>
      <c r="D41" s="413"/>
      <c r="E41" s="413"/>
      <c r="F41" s="414"/>
      <c r="G41" s="407" t="str">
        <f>IF(G40&gt;H40,"○",IF(G40&lt;H40,"×",IF(G40=H40,"△")))</f>
        <v>○</v>
      </c>
      <c r="H41" s="408"/>
      <c r="I41" s="407" t="str">
        <f>IF(I40&gt;J40,"○",IF(I40&lt;J40,"×",IF(I40=J40,"△")))</f>
        <v>○</v>
      </c>
      <c r="J41" s="408"/>
      <c r="K41" s="385"/>
      <c r="L41" s="386"/>
      <c r="M41" s="388"/>
      <c r="N41" s="376"/>
      <c r="O41" s="376"/>
      <c r="P41" s="376"/>
      <c r="Q41" s="244"/>
      <c r="R41" s="380"/>
      <c r="S41" s="381"/>
      <c r="T41" s="381"/>
      <c r="U41" s="382"/>
      <c r="V41" s="407" t="str">
        <f>IF(V40&gt;W40,"○",IF(V40&lt;W40,"×",IF(V40=W40,"△")))</f>
        <v>×</v>
      </c>
      <c r="W41" s="408"/>
      <c r="X41" s="407" t="str">
        <f>IF(X40&gt;Y40,"○",IF(X40&lt;Y40,"×",IF(X40=Y40,"△")))</f>
        <v>○</v>
      </c>
      <c r="Y41" s="408"/>
      <c r="Z41" s="385"/>
      <c r="AA41" s="386"/>
      <c r="AB41" s="388"/>
      <c r="AC41" s="376"/>
      <c r="AD41" s="376"/>
      <c r="AE41" s="376"/>
    </row>
    <row r="42" spans="1:33" ht="20.100000000000001" customHeight="1" x14ac:dyDescent="0.2"/>
    <row r="43" spans="1:33" ht="20.100000000000001" customHeight="1" x14ac:dyDescent="0.2"/>
    <row r="44" spans="1:33" ht="21.9" customHeight="1" x14ac:dyDescent="0.2">
      <c r="A44" s="360" t="str">
        <f>A1</f>
        <v>■第1日　2月5日  一次リーグ</v>
      </c>
      <c r="B44" s="360"/>
      <c r="C44" s="360"/>
      <c r="D44" s="360"/>
      <c r="E44" s="360"/>
      <c r="F44" s="360"/>
      <c r="G44" s="360"/>
      <c r="H44" s="360"/>
      <c r="I44" s="360"/>
      <c r="J44" s="360"/>
      <c r="K44" s="360"/>
      <c r="L44" s="360"/>
      <c r="N44" s="361" t="s">
        <v>118</v>
      </c>
      <c r="O44" s="361"/>
      <c r="P44" s="361"/>
      <c r="Q44" s="361"/>
      <c r="R44" s="361"/>
      <c r="T44" s="353" t="s">
        <v>121</v>
      </c>
      <c r="U44" s="353"/>
      <c r="V44" s="353"/>
      <c r="W44" s="353"/>
      <c r="X44" s="354" t="str">
        <f>U12選手権組合せ!A51</f>
        <v>石井緑地サッカー場No2</v>
      </c>
      <c r="Y44" s="354"/>
      <c r="Z44" s="354"/>
      <c r="AA44" s="354"/>
      <c r="AB44" s="354"/>
      <c r="AC44" s="354"/>
      <c r="AD44" s="354"/>
      <c r="AE44" s="354"/>
      <c r="AF44" s="354"/>
      <c r="AG44" s="354"/>
    </row>
    <row r="45" spans="1:33" ht="20.100000000000001" customHeight="1" x14ac:dyDescent="0.2">
      <c r="A45" s="112"/>
      <c r="B45" s="112"/>
      <c r="C45" s="112"/>
      <c r="D45" s="112"/>
      <c r="E45" s="112"/>
      <c r="F45" s="112"/>
      <c r="G45" s="112"/>
      <c r="H45" s="14"/>
      <c r="I45" s="110"/>
      <c r="J45" s="110"/>
      <c r="K45" s="110"/>
      <c r="L45" s="110"/>
      <c r="N45" s="110"/>
      <c r="O45" s="110"/>
      <c r="P45" s="110"/>
      <c r="Q45" s="110"/>
      <c r="R45" s="110"/>
      <c r="T45" s="94"/>
      <c r="U45" s="94"/>
      <c r="V45" s="94"/>
      <c r="W45" s="94"/>
      <c r="X45" s="111"/>
      <c r="Y45" s="111"/>
      <c r="AA45" s="20"/>
      <c r="AB45" s="104"/>
      <c r="AC45" s="104"/>
      <c r="AD45" s="104"/>
      <c r="AE45" s="104"/>
      <c r="AF45" s="104"/>
      <c r="AG45" s="104"/>
    </row>
    <row r="46" spans="1:33" ht="20.100000000000001" customHeight="1" x14ac:dyDescent="0.2">
      <c r="F46" s="27"/>
      <c r="J46" s="358" t="s">
        <v>119</v>
      </c>
      <c r="K46" s="358"/>
      <c r="W46" s="358" t="s">
        <v>120</v>
      </c>
      <c r="X46" s="358"/>
      <c r="Z46" s="20"/>
      <c r="AA46" s="20"/>
      <c r="AB46" s="104"/>
      <c r="AC46" s="104"/>
      <c r="AD46" s="104"/>
      <c r="AE46" s="104"/>
      <c r="AF46" s="104"/>
      <c r="AG46" s="104"/>
    </row>
    <row r="47" spans="1:33" ht="20.100000000000001" customHeight="1" x14ac:dyDescent="0.2">
      <c r="G47" s="2"/>
      <c r="H47" s="2"/>
      <c r="I47" s="2"/>
      <c r="J47" s="247"/>
      <c r="K47" s="2"/>
      <c r="L47" s="2"/>
      <c r="M47" s="2"/>
      <c r="N47" s="2"/>
      <c r="O47" s="246"/>
      <c r="P47" s="246"/>
      <c r="Q47" s="246"/>
      <c r="R47" s="246"/>
      <c r="S47" s="246"/>
      <c r="T47" s="2"/>
      <c r="U47" s="2"/>
      <c r="V47" s="2"/>
      <c r="W47" s="247"/>
      <c r="X47" s="19"/>
      <c r="Y47" s="2"/>
      <c r="Z47" s="20"/>
      <c r="AA47" s="20"/>
      <c r="AB47" s="104"/>
      <c r="AC47" s="104"/>
      <c r="AD47" s="104"/>
      <c r="AE47" s="104"/>
      <c r="AF47" s="104"/>
      <c r="AG47" s="104"/>
    </row>
    <row r="48" spans="1:33" ht="20.100000000000001" customHeight="1" x14ac:dyDescent="0.2">
      <c r="F48" s="4"/>
      <c r="H48" s="5"/>
      <c r="J48" s="267"/>
      <c r="K48" s="5"/>
      <c r="N48" s="4"/>
      <c r="S48" s="4"/>
      <c r="V48" s="5"/>
      <c r="W48" s="267"/>
      <c r="Y48" s="5"/>
      <c r="Z48" s="5"/>
      <c r="AA48" s="6"/>
      <c r="AB48" s="17"/>
    </row>
    <row r="49" spans="1:33" ht="20.100000000000001" customHeight="1" x14ac:dyDescent="0.2">
      <c r="B49" s="359"/>
      <c r="C49" s="359"/>
      <c r="D49" s="7"/>
      <c r="E49" s="7"/>
      <c r="F49" s="344">
        <v>1</v>
      </c>
      <c r="G49" s="344"/>
      <c r="H49" s="11"/>
      <c r="I49" s="11"/>
      <c r="J49" s="344">
        <v>2</v>
      </c>
      <c r="K49" s="344"/>
      <c r="L49" s="11"/>
      <c r="M49" s="11"/>
      <c r="N49" s="344">
        <v>3</v>
      </c>
      <c r="O49" s="344"/>
      <c r="P49" s="26"/>
      <c r="Q49" s="11"/>
      <c r="R49" s="11"/>
      <c r="S49" s="344">
        <v>4</v>
      </c>
      <c r="T49" s="344"/>
      <c r="U49" s="11"/>
      <c r="V49" s="11"/>
      <c r="W49" s="344">
        <v>5</v>
      </c>
      <c r="X49" s="344"/>
      <c r="Y49" s="11"/>
      <c r="Z49" s="11"/>
      <c r="AA49" s="344">
        <v>6</v>
      </c>
      <c r="AB49" s="344"/>
      <c r="AC49" s="7"/>
      <c r="AD49" s="7"/>
      <c r="AE49" s="362"/>
      <c r="AF49" s="363"/>
    </row>
    <row r="50" spans="1:33" ht="20.100000000000001" customHeight="1" x14ac:dyDescent="0.2">
      <c r="B50" s="356"/>
      <c r="C50" s="356"/>
      <c r="D50" s="8"/>
      <c r="E50" s="8"/>
      <c r="F50" s="438" t="str">
        <f>U12選手権組合せ!C51</f>
        <v>ＴＯＣＨＩＧＩ　ＫＯＵ　ＦＣ</v>
      </c>
      <c r="G50" s="438"/>
      <c r="H50" s="8"/>
      <c r="I50" s="8"/>
      <c r="J50" s="364" t="str">
        <f>U12選手権組合せ!C52</f>
        <v>大田原城山サッカークラブ</v>
      </c>
      <c r="K50" s="364"/>
      <c r="L50" s="8"/>
      <c r="M50" s="8"/>
      <c r="N50" s="439" t="str">
        <f>U12選手権組合せ!C53</f>
        <v>赤見フットボールクラブ</v>
      </c>
      <c r="O50" s="439"/>
      <c r="P50" s="9"/>
      <c r="Q50" s="8"/>
      <c r="R50" s="8"/>
      <c r="S50" s="349" t="str">
        <f>U12選手権組合せ!C54</f>
        <v>栃木フォルツァＳＣ</v>
      </c>
      <c r="T50" s="349"/>
      <c r="U50" s="8"/>
      <c r="V50" s="8"/>
      <c r="W50" s="357" t="str">
        <f>U12選手権組合せ!C55</f>
        <v>豊郷ＪＦＣ宇都宮</v>
      </c>
      <c r="X50" s="357"/>
      <c r="Y50" s="8"/>
      <c r="Z50" s="8"/>
      <c r="AA50" s="440" t="str">
        <f>U12選手権組合せ!C56</f>
        <v>ＮＩＫＫＯ　ＳＰＯＲＴＳ　ＣＬＵＢ　セントラル</v>
      </c>
      <c r="AB50" s="440"/>
      <c r="AC50" s="8"/>
      <c r="AD50" s="8"/>
      <c r="AE50" s="365"/>
      <c r="AF50" s="366"/>
    </row>
    <row r="51" spans="1:33" ht="20.100000000000001" customHeight="1" x14ac:dyDescent="0.2">
      <c r="B51" s="356"/>
      <c r="C51" s="356"/>
      <c r="D51" s="8"/>
      <c r="E51" s="8"/>
      <c r="F51" s="438"/>
      <c r="G51" s="438"/>
      <c r="H51" s="8"/>
      <c r="I51" s="8"/>
      <c r="J51" s="364"/>
      <c r="K51" s="364"/>
      <c r="L51" s="8"/>
      <c r="M51" s="8"/>
      <c r="N51" s="439"/>
      <c r="O51" s="439"/>
      <c r="P51" s="9"/>
      <c r="Q51" s="8"/>
      <c r="R51" s="8"/>
      <c r="S51" s="349"/>
      <c r="T51" s="349"/>
      <c r="U51" s="8"/>
      <c r="V51" s="8"/>
      <c r="W51" s="357"/>
      <c r="X51" s="357"/>
      <c r="Y51" s="8"/>
      <c r="Z51" s="8"/>
      <c r="AA51" s="440"/>
      <c r="AB51" s="440"/>
      <c r="AC51" s="8"/>
      <c r="AD51" s="8"/>
      <c r="AE51" s="365"/>
      <c r="AF51" s="366"/>
    </row>
    <row r="52" spans="1:33" ht="20.100000000000001" customHeight="1" x14ac:dyDescent="0.2">
      <c r="B52" s="356"/>
      <c r="C52" s="356"/>
      <c r="D52" s="8"/>
      <c r="E52" s="8"/>
      <c r="F52" s="438"/>
      <c r="G52" s="438"/>
      <c r="H52" s="8"/>
      <c r="I52" s="8"/>
      <c r="J52" s="364"/>
      <c r="K52" s="364"/>
      <c r="L52" s="8"/>
      <c r="M52" s="8"/>
      <c r="N52" s="439"/>
      <c r="O52" s="439"/>
      <c r="P52" s="9"/>
      <c r="Q52" s="8"/>
      <c r="R52" s="8"/>
      <c r="S52" s="349"/>
      <c r="T52" s="349"/>
      <c r="U52" s="8"/>
      <c r="V52" s="8"/>
      <c r="W52" s="357"/>
      <c r="X52" s="357"/>
      <c r="Y52" s="8"/>
      <c r="Z52" s="8"/>
      <c r="AA52" s="440"/>
      <c r="AB52" s="440"/>
      <c r="AC52" s="8"/>
      <c r="AD52" s="8"/>
      <c r="AE52" s="365"/>
      <c r="AF52" s="366"/>
    </row>
    <row r="53" spans="1:33" ht="20.100000000000001" customHeight="1" x14ac:dyDescent="0.2">
      <c r="B53" s="356"/>
      <c r="C53" s="356"/>
      <c r="D53" s="8"/>
      <c r="E53" s="8"/>
      <c r="F53" s="438"/>
      <c r="G53" s="438"/>
      <c r="H53" s="8"/>
      <c r="I53" s="8"/>
      <c r="J53" s="364"/>
      <c r="K53" s="364"/>
      <c r="L53" s="8"/>
      <c r="M53" s="8"/>
      <c r="N53" s="439"/>
      <c r="O53" s="439"/>
      <c r="P53" s="9"/>
      <c r="Q53" s="8"/>
      <c r="R53" s="8"/>
      <c r="S53" s="349"/>
      <c r="T53" s="349"/>
      <c r="U53" s="8"/>
      <c r="V53" s="8"/>
      <c r="W53" s="357"/>
      <c r="X53" s="357"/>
      <c r="Y53" s="8"/>
      <c r="Z53" s="8"/>
      <c r="AA53" s="440"/>
      <c r="AB53" s="440"/>
      <c r="AC53" s="8"/>
      <c r="AD53" s="8"/>
      <c r="AE53" s="365"/>
      <c r="AF53" s="366"/>
    </row>
    <row r="54" spans="1:33" ht="20.100000000000001" customHeight="1" x14ac:dyDescent="0.2">
      <c r="B54" s="356"/>
      <c r="C54" s="356"/>
      <c r="D54" s="8"/>
      <c r="E54" s="8"/>
      <c r="F54" s="438"/>
      <c r="G54" s="438"/>
      <c r="H54" s="8"/>
      <c r="I54" s="8"/>
      <c r="J54" s="364"/>
      <c r="K54" s="364"/>
      <c r="L54" s="8"/>
      <c r="M54" s="8"/>
      <c r="N54" s="439"/>
      <c r="O54" s="439"/>
      <c r="P54" s="9"/>
      <c r="Q54" s="8"/>
      <c r="R54" s="8"/>
      <c r="S54" s="349"/>
      <c r="T54" s="349"/>
      <c r="U54" s="8"/>
      <c r="V54" s="8"/>
      <c r="W54" s="357"/>
      <c r="X54" s="357"/>
      <c r="Y54" s="8"/>
      <c r="Z54" s="8"/>
      <c r="AA54" s="440"/>
      <c r="AB54" s="440"/>
      <c r="AC54" s="8"/>
      <c r="AD54" s="8"/>
      <c r="AE54" s="365"/>
      <c r="AF54" s="366"/>
    </row>
    <row r="55" spans="1:33" ht="20.100000000000001" customHeight="1" x14ac:dyDescent="0.2">
      <c r="B55" s="356"/>
      <c r="C55" s="356"/>
      <c r="D55" s="8"/>
      <c r="E55" s="8"/>
      <c r="F55" s="438"/>
      <c r="G55" s="438"/>
      <c r="H55" s="8"/>
      <c r="I55" s="8"/>
      <c r="J55" s="364"/>
      <c r="K55" s="364"/>
      <c r="L55" s="8"/>
      <c r="M55" s="8"/>
      <c r="N55" s="439"/>
      <c r="O55" s="439"/>
      <c r="P55" s="9"/>
      <c r="Q55" s="8"/>
      <c r="R55" s="8"/>
      <c r="S55" s="349"/>
      <c r="T55" s="349"/>
      <c r="U55" s="8"/>
      <c r="V55" s="8"/>
      <c r="W55" s="357"/>
      <c r="X55" s="357"/>
      <c r="Y55" s="8"/>
      <c r="Z55" s="8"/>
      <c r="AA55" s="440"/>
      <c r="AB55" s="440"/>
      <c r="AC55" s="8"/>
      <c r="AD55" s="8"/>
      <c r="AE55" s="365"/>
      <c r="AF55" s="366"/>
    </row>
    <row r="56" spans="1:33" ht="20.100000000000001" customHeight="1" x14ac:dyDescent="0.2">
      <c r="B56" s="356"/>
      <c r="C56" s="356"/>
      <c r="D56" s="9"/>
      <c r="E56" s="9"/>
      <c r="F56" s="438"/>
      <c r="G56" s="438"/>
      <c r="H56" s="9"/>
      <c r="I56" s="9"/>
      <c r="J56" s="364"/>
      <c r="K56" s="364"/>
      <c r="L56" s="9"/>
      <c r="M56" s="9"/>
      <c r="N56" s="439"/>
      <c r="O56" s="439"/>
      <c r="P56" s="9"/>
      <c r="Q56" s="9"/>
      <c r="R56" s="9"/>
      <c r="S56" s="349"/>
      <c r="T56" s="349"/>
      <c r="U56" s="9"/>
      <c r="V56" s="9"/>
      <c r="W56" s="357"/>
      <c r="X56" s="357"/>
      <c r="Y56" s="9"/>
      <c r="Z56" s="9"/>
      <c r="AA56" s="440"/>
      <c r="AB56" s="440"/>
      <c r="AC56" s="9"/>
      <c r="AD56" s="9"/>
      <c r="AE56" s="365"/>
      <c r="AF56" s="366"/>
    </row>
    <row r="57" spans="1:33" ht="20.100000000000001" customHeight="1" x14ac:dyDescent="0.2">
      <c r="B57" s="356"/>
      <c r="C57" s="356"/>
      <c r="D57" s="9"/>
      <c r="E57" s="9"/>
      <c r="F57" s="438"/>
      <c r="G57" s="438"/>
      <c r="H57" s="9"/>
      <c r="I57" s="9"/>
      <c r="J57" s="364"/>
      <c r="K57" s="364"/>
      <c r="L57" s="9"/>
      <c r="M57" s="9"/>
      <c r="N57" s="439"/>
      <c r="O57" s="439"/>
      <c r="P57" s="9"/>
      <c r="Q57" s="9"/>
      <c r="R57" s="9"/>
      <c r="S57" s="349"/>
      <c r="T57" s="349"/>
      <c r="U57" s="9"/>
      <c r="V57" s="9"/>
      <c r="W57" s="357"/>
      <c r="X57" s="357"/>
      <c r="Y57" s="9"/>
      <c r="Z57" s="9"/>
      <c r="AA57" s="440"/>
      <c r="AB57" s="440"/>
      <c r="AC57" s="9"/>
      <c r="AD57" s="9"/>
      <c r="AE57" s="365"/>
      <c r="AF57" s="366"/>
    </row>
    <row r="58" spans="1:33" ht="20.100000000000001" customHeight="1" x14ac:dyDescent="0.2">
      <c r="C58" s="93"/>
      <c r="D58" s="93"/>
      <c r="G58" s="93"/>
      <c r="H58" s="93"/>
      <c r="K58" s="93"/>
      <c r="L58" s="93"/>
      <c r="O58" s="93"/>
      <c r="P58" s="93"/>
      <c r="T58" s="93"/>
      <c r="U58" s="93"/>
      <c r="X58" s="93"/>
      <c r="Y58" s="93"/>
      <c r="AB58" s="114" t="s">
        <v>95</v>
      </c>
      <c r="AC58" s="18" t="s">
        <v>14</v>
      </c>
      <c r="AD58" s="18" t="s">
        <v>15</v>
      </c>
      <c r="AE58" s="18" t="s">
        <v>15</v>
      </c>
      <c r="AF58" s="18" t="s">
        <v>13</v>
      </c>
      <c r="AG58" s="107" t="s">
        <v>96</v>
      </c>
    </row>
    <row r="59" spans="1:33" ht="20.100000000000001" customHeight="1" x14ac:dyDescent="0.2">
      <c r="A59" s="7"/>
      <c r="B59" s="341" t="s">
        <v>4</v>
      </c>
      <c r="C59" s="368">
        <v>0.39583333333333331</v>
      </c>
      <c r="D59" s="368"/>
      <c r="E59" s="368"/>
      <c r="F59" s="243"/>
      <c r="G59" s="369" t="str">
        <f>F50</f>
        <v>ＴＯＣＨＩＧＩ　ＫＯＵ　ＦＣ</v>
      </c>
      <c r="H59" s="369"/>
      <c r="I59" s="369"/>
      <c r="J59" s="369"/>
      <c r="K59" s="369"/>
      <c r="L59" s="369"/>
      <c r="M59" s="369"/>
      <c r="N59" s="370">
        <f>P59+P60</f>
        <v>0</v>
      </c>
      <c r="O59" s="371" t="s">
        <v>9</v>
      </c>
      <c r="P59" s="234">
        <v>0</v>
      </c>
      <c r="Q59" s="236" t="s">
        <v>26</v>
      </c>
      <c r="R59" s="234">
        <v>2</v>
      </c>
      <c r="S59" s="371" t="s">
        <v>10</v>
      </c>
      <c r="T59" s="370">
        <f>R59+R60</f>
        <v>3</v>
      </c>
      <c r="U59" s="372" t="str">
        <f>J50</f>
        <v>大田原城山サッカークラブ</v>
      </c>
      <c r="V59" s="372"/>
      <c r="W59" s="372"/>
      <c r="X59" s="372"/>
      <c r="Y59" s="372"/>
      <c r="Z59" s="372"/>
      <c r="AA59" s="372"/>
      <c r="AB59" s="347" t="s">
        <v>95</v>
      </c>
      <c r="AC59" s="367" t="s">
        <v>89</v>
      </c>
      <c r="AD59" s="367" t="s">
        <v>90</v>
      </c>
      <c r="AE59" s="367" t="s">
        <v>91</v>
      </c>
      <c r="AF59" s="367">
        <v>6</v>
      </c>
      <c r="AG59" s="340" t="s">
        <v>96</v>
      </c>
    </row>
    <row r="60" spans="1:33" ht="20.100000000000001" customHeight="1" x14ac:dyDescent="0.2">
      <c r="A60" s="7"/>
      <c r="B60" s="341"/>
      <c r="C60" s="368"/>
      <c r="D60" s="368"/>
      <c r="E60" s="368"/>
      <c r="F60" s="243"/>
      <c r="G60" s="369"/>
      <c r="H60" s="369"/>
      <c r="I60" s="369"/>
      <c r="J60" s="369"/>
      <c r="K60" s="369"/>
      <c r="L60" s="369"/>
      <c r="M60" s="369"/>
      <c r="N60" s="370"/>
      <c r="O60" s="371"/>
      <c r="P60" s="234">
        <v>0</v>
      </c>
      <c r="Q60" s="236" t="s">
        <v>26</v>
      </c>
      <c r="R60" s="234">
        <v>1</v>
      </c>
      <c r="S60" s="371"/>
      <c r="T60" s="370"/>
      <c r="U60" s="372"/>
      <c r="V60" s="372"/>
      <c r="W60" s="372"/>
      <c r="X60" s="372"/>
      <c r="Y60" s="372"/>
      <c r="Z60" s="372"/>
      <c r="AA60" s="372"/>
      <c r="AB60" s="347"/>
      <c r="AC60" s="367"/>
      <c r="AD60" s="367"/>
      <c r="AE60" s="367"/>
      <c r="AF60" s="367"/>
      <c r="AG60" s="340"/>
    </row>
    <row r="61" spans="1:33" ht="20.100000000000001" customHeight="1" x14ac:dyDescent="0.2">
      <c r="C61" s="16"/>
      <c r="D61" s="16"/>
      <c r="E61" s="15"/>
      <c r="F61" s="243"/>
      <c r="G61" s="234"/>
      <c r="H61" s="234"/>
      <c r="I61" s="248"/>
      <c r="J61" s="248"/>
      <c r="K61" s="234"/>
      <c r="L61" s="234"/>
      <c r="M61" s="248"/>
      <c r="N61" s="248"/>
      <c r="O61" s="234"/>
      <c r="P61" s="234"/>
      <c r="Q61" s="248"/>
      <c r="R61" s="248"/>
      <c r="S61" s="248"/>
      <c r="T61" s="234"/>
      <c r="U61" s="234"/>
      <c r="V61" s="248"/>
      <c r="W61" s="248"/>
      <c r="X61" s="234"/>
      <c r="Y61" s="234"/>
      <c r="Z61" s="248"/>
      <c r="AA61" s="248"/>
      <c r="AB61" s="225"/>
      <c r="AC61" s="24"/>
      <c r="AD61" s="24"/>
      <c r="AE61" s="25"/>
      <c r="AF61" s="25"/>
      <c r="AG61" s="97"/>
    </row>
    <row r="62" spans="1:33" ht="20.100000000000001" customHeight="1" x14ac:dyDescent="0.2">
      <c r="A62" s="7"/>
      <c r="B62" s="341" t="s">
        <v>5</v>
      </c>
      <c r="C62" s="368">
        <v>0.4236111111111111</v>
      </c>
      <c r="D62" s="368"/>
      <c r="E62" s="368"/>
      <c r="F62" s="243"/>
      <c r="G62" s="369" t="str">
        <f>S50</f>
        <v>栃木フォルツァＳＣ</v>
      </c>
      <c r="H62" s="369"/>
      <c r="I62" s="369"/>
      <c r="J62" s="369"/>
      <c r="K62" s="369"/>
      <c r="L62" s="369"/>
      <c r="M62" s="369"/>
      <c r="N62" s="370">
        <f>P62+P63</f>
        <v>0</v>
      </c>
      <c r="O62" s="371" t="s">
        <v>9</v>
      </c>
      <c r="P62" s="234">
        <v>0</v>
      </c>
      <c r="Q62" s="236" t="s">
        <v>26</v>
      </c>
      <c r="R62" s="234">
        <v>1</v>
      </c>
      <c r="S62" s="371" t="s">
        <v>10</v>
      </c>
      <c r="T62" s="370">
        <f>R62+R63</f>
        <v>1</v>
      </c>
      <c r="U62" s="372" t="str">
        <f>W50</f>
        <v>豊郷ＪＦＣ宇都宮</v>
      </c>
      <c r="V62" s="372"/>
      <c r="W62" s="372"/>
      <c r="X62" s="372"/>
      <c r="Y62" s="372"/>
      <c r="Z62" s="372"/>
      <c r="AA62" s="372"/>
      <c r="AB62" s="347" t="s">
        <v>95</v>
      </c>
      <c r="AC62" s="367" t="s">
        <v>92</v>
      </c>
      <c r="AD62" s="367" t="s">
        <v>93</v>
      </c>
      <c r="AE62" s="367" t="s">
        <v>94</v>
      </c>
      <c r="AF62" s="367">
        <v>3</v>
      </c>
      <c r="AG62" s="340" t="s">
        <v>96</v>
      </c>
    </row>
    <row r="63" spans="1:33" ht="20.100000000000001" customHeight="1" x14ac:dyDescent="0.2">
      <c r="A63" s="7"/>
      <c r="B63" s="341"/>
      <c r="C63" s="368"/>
      <c r="D63" s="368"/>
      <c r="E63" s="368"/>
      <c r="F63" s="243"/>
      <c r="G63" s="369"/>
      <c r="H63" s="369"/>
      <c r="I63" s="369"/>
      <c r="J63" s="369"/>
      <c r="K63" s="369"/>
      <c r="L63" s="369"/>
      <c r="M63" s="369"/>
      <c r="N63" s="370"/>
      <c r="O63" s="371"/>
      <c r="P63" s="234">
        <v>0</v>
      </c>
      <c r="Q63" s="236" t="s">
        <v>26</v>
      </c>
      <c r="R63" s="234">
        <v>0</v>
      </c>
      <c r="S63" s="371"/>
      <c r="T63" s="370"/>
      <c r="U63" s="372"/>
      <c r="V63" s="372"/>
      <c r="W63" s="372"/>
      <c r="X63" s="372"/>
      <c r="Y63" s="372"/>
      <c r="Z63" s="372"/>
      <c r="AA63" s="372"/>
      <c r="AB63" s="347"/>
      <c r="AC63" s="367"/>
      <c r="AD63" s="367"/>
      <c r="AE63" s="367"/>
      <c r="AF63" s="367"/>
      <c r="AG63" s="340"/>
    </row>
    <row r="64" spans="1:33" ht="20.100000000000001" customHeight="1" x14ac:dyDescent="0.2">
      <c r="A64" s="7"/>
      <c r="C64" s="16"/>
      <c r="D64" s="16"/>
      <c r="E64" s="15"/>
      <c r="F64" s="243"/>
      <c r="G64" s="234"/>
      <c r="H64" s="234"/>
      <c r="I64" s="248"/>
      <c r="J64" s="248"/>
      <c r="K64" s="234"/>
      <c r="L64" s="234"/>
      <c r="M64" s="248"/>
      <c r="N64" s="248"/>
      <c r="O64" s="234"/>
      <c r="P64" s="234"/>
      <c r="Q64" s="248"/>
      <c r="R64" s="248"/>
      <c r="S64" s="248"/>
      <c r="T64" s="234"/>
      <c r="U64" s="234"/>
      <c r="V64" s="248"/>
      <c r="W64" s="248"/>
      <c r="X64" s="234"/>
      <c r="Y64" s="234"/>
      <c r="Z64" s="248"/>
      <c r="AA64" s="248"/>
      <c r="AB64" s="225"/>
      <c r="AC64" s="24"/>
      <c r="AD64" s="24"/>
      <c r="AE64" s="25"/>
      <c r="AF64" s="25"/>
      <c r="AG64" s="97"/>
    </row>
    <row r="65" spans="1:33" ht="20.100000000000001" customHeight="1" x14ac:dyDescent="0.2">
      <c r="A65" s="7"/>
      <c r="B65" s="341" t="s">
        <v>6</v>
      </c>
      <c r="C65" s="368">
        <v>0.4513888888888889</v>
      </c>
      <c r="D65" s="368"/>
      <c r="E65" s="368"/>
      <c r="F65" s="243"/>
      <c r="G65" s="420" t="str">
        <f>F50</f>
        <v>ＴＯＣＨＩＧＩ　ＫＯＵ　ＦＣ</v>
      </c>
      <c r="H65" s="420"/>
      <c r="I65" s="420"/>
      <c r="J65" s="420"/>
      <c r="K65" s="420"/>
      <c r="L65" s="420"/>
      <c r="M65" s="420"/>
      <c r="N65" s="370">
        <f>P65+P66</f>
        <v>0</v>
      </c>
      <c r="O65" s="371" t="s">
        <v>9</v>
      </c>
      <c r="P65" s="234">
        <v>0</v>
      </c>
      <c r="Q65" s="236" t="s">
        <v>26</v>
      </c>
      <c r="R65" s="234">
        <v>0</v>
      </c>
      <c r="S65" s="371" t="s">
        <v>10</v>
      </c>
      <c r="T65" s="370">
        <f>R65+R66</f>
        <v>0</v>
      </c>
      <c r="U65" s="420" t="str">
        <f>N50</f>
        <v>赤見フットボールクラブ</v>
      </c>
      <c r="V65" s="420"/>
      <c r="W65" s="420"/>
      <c r="X65" s="420"/>
      <c r="Y65" s="420"/>
      <c r="Z65" s="420"/>
      <c r="AA65" s="420"/>
      <c r="AB65" s="347" t="s">
        <v>95</v>
      </c>
      <c r="AC65" s="367" t="s">
        <v>91</v>
      </c>
      <c r="AD65" s="367" t="s">
        <v>89</v>
      </c>
      <c r="AE65" s="367" t="s">
        <v>90</v>
      </c>
      <c r="AF65" s="367">
        <v>5</v>
      </c>
      <c r="AG65" s="340" t="s">
        <v>96</v>
      </c>
    </row>
    <row r="66" spans="1:33" ht="20.100000000000001" customHeight="1" x14ac:dyDescent="0.2">
      <c r="A66" s="7"/>
      <c r="B66" s="341"/>
      <c r="C66" s="368"/>
      <c r="D66" s="368"/>
      <c r="E66" s="368"/>
      <c r="F66" s="243"/>
      <c r="G66" s="420"/>
      <c r="H66" s="420"/>
      <c r="I66" s="420"/>
      <c r="J66" s="420"/>
      <c r="K66" s="420"/>
      <c r="L66" s="420"/>
      <c r="M66" s="420"/>
      <c r="N66" s="370"/>
      <c r="O66" s="371"/>
      <c r="P66" s="234">
        <v>0</v>
      </c>
      <c r="Q66" s="236" t="s">
        <v>26</v>
      </c>
      <c r="R66" s="234">
        <v>0</v>
      </c>
      <c r="S66" s="371"/>
      <c r="T66" s="370"/>
      <c r="U66" s="420"/>
      <c r="V66" s="420"/>
      <c r="W66" s="420"/>
      <c r="X66" s="420"/>
      <c r="Y66" s="420"/>
      <c r="Z66" s="420"/>
      <c r="AA66" s="420"/>
      <c r="AB66" s="347"/>
      <c r="AC66" s="367"/>
      <c r="AD66" s="367"/>
      <c r="AE66" s="367"/>
      <c r="AF66" s="367"/>
      <c r="AG66" s="340"/>
    </row>
    <row r="67" spans="1:33" ht="20.100000000000001" customHeight="1" x14ac:dyDescent="0.2">
      <c r="A67" s="7"/>
      <c r="B67" s="31"/>
      <c r="C67" s="229"/>
      <c r="D67" s="229"/>
      <c r="E67" s="229"/>
      <c r="F67" s="243"/>
      <c r="G67" s="234"/>
      <c r="H67" s="234"/>
      <c r="I67" s="234"/>
      <c r="J67" s="234"/>
      <c r="K67" s="234"/>
      <c r="L67" s="234"/>
      <c r="M67" s="234"/>
      <c r="N67" s="21"/>
      <c r="O67" s="235"/>
      <c r="P67" s="234"/>
      <c r="Q67" s="248"/>
      <c r="R67" s="248"/>
      <c r="S67" s="235"/>
      <c r="T67" s="21"/>
      <c r="U67" s="234"/>
      <c r="V67" s="234"/>
      <c r="W67" s="234"/>
      <c r="X67" s="234"/>
      <c r="Y67" s="234"/>
      <c r="Z67" s="234"/>
      <c r="AA67" s="234"/>
      <c r="AB67" s="225"/>
      <c r="AC67" s="24"/>
      <c r="AD67" s="24"/>
      <c r="AE67" s="25"/>
      <c r="AF67" s="25"/>
      <c r="AG67" s="97"/>
    </row>
    <row r="68" spans="1:33" ht="20.100000000000001" customHeight="1" x14ac:dyDescent="0.2">
      <c r="A68" s="7"/>
      <c r="B68" s="341" t="s">
        <v>7</v>
      </c>
      <c r="C68" s="368">
        <v>0.47916666666666669</v>
      </c>
      <c r="D68" s="368"/>
      <c r="E68" s="368"/>
      <c r="F68" s="243"/>
      <c r="G68" s="420" t="str">
        <f>S50</f>
        <v>栃木フォルツァＳＣ</v>
      </c>
      <c r="H68" s="420"/>
      <c r="I68" s="420"/>
      <c r="J68" s="420"/>
      <c r="K68" s="420"/>
      <c r="L68" s="420"/>
      <c r="M68" s="420"/>
      <c r="N68" s="370">
        <f>P68+P69</f>
        <v>1</v>
      </c>
      <c r="O68" s="371" t="s">
        <v>9</v>
      </c>
      <c r="P68" s="234">
        <v>0</v>
      </c>
      <c r="Q68" s="236" t="s">
        <v>26</v>
      </c>
      <c r="R68" s="234">
        <v>0</v>
      </c>
      <c r="S68" s="371" t="s">
        <v>10</v>
      </c>
      <c r="T68" s="370">
        <f>R68+R69</f>
        <v>1</v>
      </c>
      <c r="U68" s="422" t="str">
        <f>AA50</f>
        <v>ＮＩＫＫＯ　ＳＰＯＲＴＳ　ＣＬＵＢ　セントラル</v>
      </c>
      <c r="V68" s="422"/>
      <c r="W68" s="422"/>
      <c r="X68" s="422"/>
      <c r="Y68" s="422"/>
      <c r="Z68" s="422"/>
      <c r="AA68" s="422"/>
      <c r="AB68" s="347" t="s">
        <v>95</v>
      </c>
      <c r="AC68" s="367" t="s">
        <v>94</v>
      </c>
      <c r="AD68" s="367" t="s">
        <v>92</v>
      </c>
      <c r="AE68" s="367" t="s">
        <v>93</v>
      </c>
      <c r="AF68" s="367">
        <v>2</v>
      </c>
      <c r="AG68" s="340" t="s">
        <v>96</v>
      </c>
    </row>
    <row r="69" spans="1:33" ht="20.100000000000001" customHeight="1" x14ac:dyDescent="0.2">
      <c r="A69" s="7"/>
      <c r="B69" s="341"/>
      <c r="C69" s="368"/>
      <c r="D69" s="368"/>
      <c r="E69" s="368"/>
      <c r="F69" s="243"/>
      <c r="G69" s="420"/>
      <c r="H69" s="420"/>
      <c r="I69" s="420"/>
      <c r="J69" s="420"/>
      <c r="K69" s="420"/>
      <c r="L69" s="420"/>
      <c r="M69" s="420"/>
      <c r="N69" s="370"/>
      <c r="O69" s="371"/>
      <c r="P69" s="234">
        <v>1</v>
      </c>
      <c r="Q69" s="236" t="s">
        <v>26</v>
      </c>
      <c r="R69" s="234">
        <v>1</v>
      </c>
      <c r="S69" s="371"/>
      <c r="T69" s="370"/>
      <c r="U69" s="422"/>
      <c r="V69" s="422"/>
      <c r="W69" s="422"/>
      <c r="X69" s="422"/>
      <c r="Y69" s="422"/>
      <c r="Z69" s="422"/>
      <c r="AA69" s="422"/>
      <c r="AB69" s="347"/>
      <c r="AC69" s="367"/>
      <c r="AD69" s="367"/>
      <c r="AE69" s="367"/>
      <c r="AF69" s="367"/>
      <c r="AG69" s="340"/>
    </row>
    <row r="70" spans="1:33" ht="20.100000000000001" customHeight="1" x14ac:dyDescent="0.2">
      <c r="A70" s="7"/>
      <c r="C70" s="16"/>
      <c r="D70" s="16"/>
      <c r="E70" s="15"/>
      <c r="F70" s="243"/>
      <c r="G70" s="234"/>
      <c r="H70" s="234"/>
      <c r="I70" s="248"/>
      <c r="J70" s="248"/>
      <c r="K70" s="234"/>
      <c r="L70" s="234"/>
      <c r="M70" s="248"/>
      <c r="N70" s="248"/>
      <c r="O70" s="234"/>
      <c r="P70" s="234"/>
      <c r="Q70" s="248"/>
      <c r="R70" s="248"/>
      <c r="S70" s="248"/>
      <c r="T70" s="234"/>
      <c r="U70" s="234"/>
      <c r="V70" s="248"/>
      <c r="W70" s="248"/>
      <c r="X70" s="234"/>
      <c r="Y70" s="234"/>
      <c r="Z70" s="248"/>
      <c r="AA70" s="248"/>
      <c r="AB70" s="225"/>
      <c r="AC70" s="24"/>
      <c r="AD70" s="24"/>
      <c r="AE70" s="25"/>
      <c r="AF70" s="25"/>
      <c r="AG70" s="97"/>
    </row>
    <row r="71" spans="1:33" ht="20.100000000000001" customHeight="1" x14ac:dyDescent="0.2">
      <c r="A71" s="7"/>
      <c r="B71" s="341" t="s">
        <v>8</v>
      </c>
      <c r="C71" s="368">
        <v>0.50694444444444442</v>
      </c>
      <c r="D71" s="368"/>
      <c r="E71" s="368"/>
      <c r="F71" s="243"/>
      <c r="G71" s="372" t="str">
        <f>J50</f>
        <v>大田原城山サッカークラブ</v>
      </c>
      <c r="H71" s="372"/>
      <c r="I71" s="372"/>
      <c r="J71" s="372"/>
      <c r="K71" s="372"/>
      <c r="L71" s="372"/>
      <c r="M71" s="372"/>
      <c r="N71" s="370">
        <f>P71+P72</f>
        <v>2</v>
      </c>
      <c r="O71" s="371" t="s">
        <v>9</v>
      </c>
      <c r="P71" s="234">
        <v>1</v>
      </c>
      <c r="Q71" s="236" t="s">
        <v>26</v>
      </c>
      <c r="R71" s="234">
        <v>0</v>
      </c>
      <c r="S71" s="371" t="s">
        <v>10</v>
      </c>
      <c r="T71" s="370">
        <f>R71+R72</f>
        <v>0</v>
      </c>
      <c r="U71" s="369" t="str">
        <f>N50</f>
        <v>赤見フットボールクラブ</v>
      </c>
      <c r="V71" s="369"/>
      <c r="W71" s="369"/>
      <c r="X71" s="369"/>
      <c r="Y71" s="369"/>
      <c r="Z71" s="369"/>
      <c r="AA71" s="369"/>
      <c r="AB71" s="347" t="s">
        <v>95</v>
      </c>
      <c r="AC71" s="367" t="s">
        <v>90</v>
      </c>
      <c r="AD71" s="367" t="s">
        <v>91</v>
      </c>
      <c r="AE71" s="367" t="s">
        <v>89</v>
      </c>
      <c r="AF71" s="367">
        <v>4</v>
      </c>
      <c r="AG71" s="340" t="s">
        <v>96</v>
      </c>
    </row>
    <row r="72" spans="1:33" ht="20.100000000000001" customHeight="1" x14ac:dyDescent="0.2">
      <c r="A72" s="7"/>
      <c r="B72" s="341"/>
      <c r="C72" s="368"/>
      <c r="D72" s="368"/>
      <c r="E72" s="368"/>
      <c r="F72" s="243"/>
      <c r="G72" s="372"/>
      <c r="H72" s="372"/>
      <c r="I72" s="372"/>
      <c r="J72" s="372"/>
      <c r="K72" s="372"/>
      <c r="L72" s="372"/>
      <c r="M72" s="372"/>
      <c r="N72" s="370"/>
      <c r="O72" s="371"/>
      <c r="P72" s="234">
        <v>1</v>
      </c>
      <c r="Q72" s="236" t="s">
        <v>26</v>
      </c>
      <c r="R72" s="234">
        <v>0</v>
      </c>
      <c r="S72" s="371"/>
      <c r="T72" s="370"/>
      <c r="U72" s="369"/>
      <c r="V72" s="369"/>
      <c r="W72" s="369"/>
      <c r="X72" s="369"/>
      <c r="Y72" s="369"/>
      <c r="Z72" s="369"/>
      <c r="AA72" s="369"/>
      <c r="AB72" s="347"/>
      <c r="AC72" s="367"/>
      <c r="AD72" s="367"/>
      <c r="AE72" s="367"/>
      <c r="AF72" s="367"/>
      <c r="AG72" s="340"/>
    </row>
    <row r="73" spans="1:33" ht="20.100000000000001" customHeight="1" x14ac:dyDescent="0.2">
      <c r="A73" s="7"/>
      <c r="C73" s="16"/>
      <c r="D73" s="16"/>
      <c r="E73" s="15"/>
      <c r="F73" s="243"/>
      <c r="G73" s="234"/>
      <c r="H73" s="234"/>
      <c r="I73" s="248"/>
      <c r="J73" s="248"/>
      <c r="K73" s="234"/>
      <c r="L73" s="234"/>
      <c r="M73" s="248"/>
      <c r="N73" s="248"/>
      <c r="O73" s="234"/>
      <c r="P73" s="234"/>
      <c r="Q73" s="248"/>
      <c r="R73" s="248"/>
      <c r="S73" s="248"/>
      <c r="T73" s="234"/>
      <c r="U73" s="234"/>
      <c r="V73" s="248"/>
      <c r="W73" s="248"/>
      <c r="X73" s="234"/>
      <c r="Y73" s="234"/>
      <c r="Z73" s="248"/>
      <c r="AA73" s="248"/>
      <c r="AB73" s="225"/>
      <c r="AC73" s="230"/>
      <c r="AD73" s="24"/>
      <c r="AE73" s="24"/>
      <c r="AF73" s="25"/>
      <c r="AG73" s="106"/>
    </row>
    <row r="74" spans="1:33" ht="20.100000000000001" customHeight="1" x14ac:dyDescent="0.2">
      <c r="A74" s="7"/>
      <c r="B74" s="341" t="s">
        <v>0</v>
      </c>
      <c r="C74" s="368">
        <v>0.53472222222222221</v>
      </c>
      <c r="D74" s="368"/>
      <c r="E74" s="368"/>
      <c r="F74" s="243"/>
      <c r="G74" s="372" t="str">
        <f>W50</f>
        <v>豊郷ＪＦＣ宇都宮</v>
      </c>
      <c r="H74" s="372"/>
      <c r="I74" s="372"/>
      <c r="J74" s="372"/>
      <c r="K74" s="372"/>
      <c r="L74" s="372"/>
      <c r="M74" s="372"/>
      <c r="N74" s="370">
        <f>P74+P75</f>
        <v>2</v>
      </c>
      <c r="O74" s="371" t="s">
        <v>9</v>
      </c>
      <c r="P74" s="234">
        <v>0</v>
      </c>
      <c r="Q74" s="236" t="s">
        <v>26</v>
      </c>
      <c r="R74" s="234">
        <v>0</v>
      </c>
      <c r="S74" s="371" t="s">
        <v>10</v>
      </c>
      <c r="T74" s="370">
        <f>R74+R75</f>
        <v>0</v>
      </c>
      <c r="U74" s="437" t="str">
        <f>AA50</f>
        <v>ＮＩＫＫＯ　ＳＰＯＲＴＳ　ＣＬＵＢ　セントラル</v>
      </c>
      <c r="V74" s="437"/>
      <c r="W74" s="437"/>
      <c r="X74" s="437"/>
      <c r="Y74" s="437"/>
      <c r="Z74" s="437"/>
      <c r="AA74" s="437"/>
      <c r="AB74" s="347" t="s">
        <v>95</v>
      </c>
      <c r="AC74" s="367" t="s">
        <v>93</v>
      </c>
      <c r="AD74" s="367" t="s">
        <v>94</v>
      </c>
      <c r="AE74" s="367" t="s">
        <v>92</v>
      </c>
      <c r="AF74" s="367">
        <v>1</v>
      </c>
      <c r="AG74" s="340" t="s">
        <v>96</v>
      </c>
    </row>
    <row r="75" spans="1:33" ht="20.100000000000001" customHeight="1" x14ac:dyDescent="0.2">
      <c r="A75" s="7"/>
      <c r="B75" s="341"/>
      <c r="C75" s="368"/>
      <c r="D75" s="368"/>
      <c r="E75" s="368"/>
      <c r="F75" s="243"/>
      <c r="G75" s="372"/>
      <c r="H75" s="372"/>
      <c r="I75" s="372"/>
      <c r="J75" s="372"/>
      <c r="K75" s="372"/>
      <c r="L75" s="372"/>
      <c r="M75" s="372"/>
      <c r="N75" s="370"/>
      <c r="O75" s="371"/>
      <c r="P75" s="234">
        <v>2</v>
      </c>
      <c r="Q75" s="236" t="s">
        <v>26</v>
      </c>
      <c r="R75" s="234">
        <v>0</v>
      </c>
      <c r="S75" s="371"/>
      <c r="T75" s="370"/>
      <c r="U75" s="437"/>
      <c r="V75" s="437"/>
      <c r="W75" s="437"/>
      <c r="X75" s="437"/>
      <c r="Y75" s="437"/>
      <c r="Z75" s="437"/>
      <c r="AA75" s="437"/>
      <c r="AB75" s="347"/>
      <c r="AC75" s="367"/>
      <c r="AD75" s="367"/>
      <c r="AE75" s="367"/>
      <c r="AF75" s="367"/>
      <c r="AG75" s="340"/>
    </row>
    <row r="76" spans="1:33" ht="20.100000000000001" customHeight="1" x14ac:dyDescent="0.2">
      <c r="B76" s="31"/>
      <c r="C76" s="23"/>
      <c r="D76" s="23"/>
      <c r="E76" s="23"/>
      <c r="F76" s="243"/>
      <c r="G76" s="234"/>
      <c r="H76" s="234"/>
      <c r="I76" s="234"/>
      <c r="J76" s="234"/>
      <c r="K76" s="234"/>
      <c r="L76" s="234"/>
      <c r="M76" s="234"/>
      <c r="N76" s="21"/>
      <c r="O76" s="235"/>
      <c r="P76" s="234"/>
      <c r="Q76" s="236"/>
      <c r="R76" s="248"/>
      <c r="S76" s="235"/>
      <c r="T76" s="21"/>
      <c r="U76" s="234"/>
      <c r="V76" s="234"/>
      <c r="W76" s="234"/>
      <c r="X76" s="234"/>
      <c r="Y76" s="234"/>
      <c r="Z76" s="234"/>
      <c r="AA76" s="234"/>
      <c r="AB76" s="230"/>
      <c r="AC76" s="230"/>
      <c r="AD76" s="243"/>
      <c r="AE76" s="243"/>
      <c r="AF76" s="230"/>
      <c r="AG76" s="93"/>
    </row>
    <row r="77" spans="1:33" ht="20.100000000000001" customHeight="1" x14ac:dyDescent="0.2">
      <c r="C77" s="377" t="str">
        <f>J46</f>
        <v>F</v>
      </c>
      <c r="D77" s="378"/>
      <c r="E77" s="378"/>
      <c r="F77" s="379"/>
      <c r="G77" s="403" t="str">
        <f>C79</f>
        <v>ＴＯＣＨＩＧＩ　ＫＯＵ　ＦＣ</v>
      </c>
      <c r="H77" s="404"/>
      <c r="I77" s="399" t="str">
        <f>C81</f>
        <v>大田原城山サッカークラブ</v>
      </c>
      <c r="J77" s="400"/>
      <c r="K77" s="423" t="str">
        <f>C83</f>
        <v>赤見フットボールクラブ</v>
      </c>
      <c r="L77" s="424"/>
      <c r="M77" s="373" t="s">
        <v>1</v>
      </c>
      <c r="N77" s="373" t="s">
        <v>2</v>
      </c>
      <c r="O77" s="373" t="s">
        <v>11</v>
      </c>
      <c r="P77" s="373" t="s">
        <v>3</v>
      </c>
      <c r="Q77" s="243"/>
      <c r="R77" s="389" t="str">
        <f>W46</f>
        <v>FF</v>
      </c>
      <c r="S77" s="390"/>
      <c r="T77" s="390"/>
      <c r="U77" s="391"/>
      <c r="V77" s="403" t="str">
        <f>R79</f>
        <v>栃木フォルツァＳＣ</v>
      </c>
      <c r="W77" s="404"/>
      <c r="X77" s="403" t="str">
        <f>R81</f>
        <v>豊郷ＪＦＣ宇都宮</v>
      </c>
      <c r="Y77" s="404"/>
      <c r="Z77" s="433" t="str">
        <f>R83</f>
        <v>ＮＩＫＫＯ　ＳＰＯＲＴＳ　ＣＬＵＢ　セントラル</v>
      </c>
      <c r="AA77" s="434"/>
      <c r="AB77" s="373" t="s">
        <v>1</v>
      </c>
      <c r="AC77" s="373" t="s">
        <v>2</v>
      </c>
      <c r="AD77" s="373" t="s">
        <v>11</v>
      </c>
      <c r="AE77" s="373" t="s">
        <v>3</v>
      </c>
      <c r="AF77" s="243"/>
    </row>
    <row r="78" spans="1:33" ht="20.100000000000001" customHeight="1" x14ac:dyDescent="0.2">
      <c r="C78" s="380"/>
      <c r="D78" s="381"/>
      <c r="E78" s="381"/>
      <c r="F78" s="382"/>
      <c r="G78" s="405"/>
      <c r="H78" s="406"/>
      <c r="I78" s="401"/>
      <c r="J78" s="402"/>
      <c r="K78" s="425"/>
      <c r="L78" s="426"/>
      <c r="M78" s="374"/>
      <c r="N78" s="374"/>
      <c r="O78" s="374"/>
      <c r="P78" s="374"/>
      <c r="Q78" s="243"/>
      <c r="R78" s="392"/>
      <c r="S78" s="393"/>
      <c r="T78" s="393"/>
      <c r="U78" s="394"/>
      <c r="V78" s="405"/>
      <c r="W78" s="406"/>
      <c r="X78" s="405"/>
      <c r="Y78" s="406"/>
      <c r="Z78" s="435"/>
      <c r="AA78" s="436"/>
      <c r="AB78" s="374"/>
      <c r="AC78" s="374"/>
      <c r="AD78" s="374"/>
      <c r="AE78" s="374"/>
      <c r="AF78" s="243"/>
    </row>
    <row r="79" spans="1:33" ht="20.100000000000001" customHeight="1" x14ac:dyDescent="0.2">
      <c r="C79" s="377" t="str">
        <f>F50</f>
        <v>ＴＯＣＨＩＧＩ　ＫＯＵ　ＦＣ</v>
      </c>
      <c r="D79" s="378"/>
      <c r="E79" s="378"/>
      <c r="F79" s="379"/>
      <c r="G79" s="383"/>
      <c r="H79" s="384"/>
      <c r="I79" s="249">
        <f>N59</f>
        <v>0</v>
      </c>
      <c r="J79" s="249">
        <f>T59</f>
        <v>3</v>
      </c>
      <c r="K79" s="249">
        <f>N65</f>
        <v>0</v>
      </c>
      <c r="L79" s="249">
        <f>T65</f>
        <v>0</v>
      </c>
      <c r="M79" s="387">
        <f>COUNTIF(G80:L80,"○")*3+COUNTIF(G80:L80,"△")</f>
        <v>1</v>
      </c>
      <c r="N79" s="375">
        <f>O79-J79-L79</f>
        <v>-3</v>
      </c>
      <c r="O79" s="375">
        <f>I79+K79</f>
        <v>0</v>
      </c>
      <c r="P79" s="375">
        <v>3</v>
      </c>
      <c r="Q79" s="244"/>
      <c r="R79" s="377" t="str">
        <f>S50</f>
        <v>栃木フォルツァＳＣ</v>
      </c>
      <c r="S79" s="378"/>
      <c r="T79" s="378"/>
      <c r="U79" s="379"/>
      <c r="V79" s="383"/>
      <c r="W79" s="384"/>
      <c r="X79" s="249">
        <f>N62</f>
        <v>0</v>
      </c>
      <c r="Y79" s="249">
        <f>T62</f>
        <v>1</v>
      </c>
      <c r="Z79" s="249">
        <f>N68</f>
        <v>1</v>
      </c>
      <c r="AA79" s="249">
        <f>T68</f>
        <v>1</v>
      </c>
      <c r="AB79" s="387">
        <f>COUNTIF(V80:AA80,"○")*3+COUNTIF(V80:AA80,"△")</f>
        <v>1</v>
      </c>
      <c r="AC79" s="375">
        <f>AD79-Y79-AA79</f>
        <v>-1</v>
      </c>
      <c r="AD79" s="375">
        <f>X79+Z79</f>
        <v>1</v>
      </c>
      <c r="AE79" s="375">
        <v>2</v>
      </c>
      <c r="AF79" s="243"/>
    </row>
    <row r="80" spans="1:33" ht="20.100000000000001" customHeight="1" x14ac:dyDescent="0.2">
      <c r="C80" s="380"/>
      <c r="D80" s="381"/>
      <c r="E80" s="381"/>
      <c r="F80" s="382"/>
      <c r="G80" s="385"/>
      <c r="H80" s="386"/>
      <c r="I80" s="407" t="str">
        <f>IF(I79&gt;J79,"○",IF(I79&lt;J79,"×",IF(I79=J79,"△")))</f>
        <v>×</v>
      </c>
      <c r="J80" s="408"/>
      <c r="K80" s="407" t="str">
        <f>IF(K79&gt;L79,"○",IF(K79&lt;L79,"×",IF(K79=L79,"△")))</f>
        <v>△</v>
      </c>
      <c r="L80" s="408"/>
      <c r="M80" s="388"/>
      <c r="N80" s="376"/>
      <c r="O80" s="376"/>
      <c r="P80" s="376"/>
      <c r="Q80" s="244"/>
      <c r="R80" s="380"/>
      <c r="S80" s="381"/>
      <c r="T80" s="381"/>
      <c r="U80" s="382"/>
      <c r="V80" s="385"/>
      <c r="W80" s="386"/>
      <c r="X80" s="407" t="str">
        <f>IF(X79&gt;Y79,"○",IF(X79&lt;Y79,"×",IF(X79=Y79,"△")))</f>
        <v>×</v>
      </c>
      <c r="Y80" s="408"/>
      <c r="Z80" s="407" t="str">
        <f t="shared" ref="Z80" si="2">IF(Z79&gt;AA79,"○",IF(Z79&lt;AA79,"×",IF(Z79=AA79,"△")))</f>
        <v>△</v>
      </c>
      <c r="AA80" s="408"/>
      <c r="AB80" s="388"/>
      <c r="AC80" s="376"/>
      <c r="AD80" s="376"/>
      <c r="AE80" s="376"/>
      <c r="AF80" s="243"/>
    </row>
    <row r="81" spans="3:32" ht="20.100000000000001" customHeight="1" x14ac:dyDescent="0.2">
      <c r="C81" s="409" t="str">
        <f>J50</f>
        <v>大田原城山サッカークラブ</v>
      </c>
      <c r="D81" s="410"/>
      <c r="E81" s="410"/>
      <c r="F81" s="411"/>
      <c r="G81" s="249">
        <f>J79</f>
        <v>3</v>
      </c>
      <c r="H81" s="249">
        <f>I79</f>
        <v>0</v>
      </c>
      <c r="I81" s="383"/>
      <c r="J81" s="384"/>
      <c r="K81" s="249">
        <f>N71</f>
        <v>2</v>
      </c>
      <c r="L81" s="249">
        <f>T71</f>
        <v>0</v>
      </c>
      <c r="M81" s="387">
        <f>COUNTIF(G82:L82,"○")*3+COUNTIF(G82:L82,"△")</f>
        <v>6</v>
      </c>
      <c r="N81" s="375">
        <f>O81-H81-L81</f>
        <v>5</v>
      </c>
      <c r="O81" s="375">
        <f>G81+K81</f>
        <v>5</v>
      </c>
      <c r="P81" s="375">
        <v>1</v>
      </c>
      <c r="Q81" s="244"/>
      <c r="R81" s="409" t="str">
        <f>W50</f>
        <v>豊郷ＪＦＣ宇都宮</v>
      </c>
      <c r="S81" s="410"/>
      <c r="T81" s="410"/>
      <c r="U81" s="411"/>
      <c r="V81" s="249">
        <f>Y79</f>
        <v>1</v>
      </c>
      <c r="W81" s="249">
        <f>X79</f>
        <v>0</v>
      </c>
      <c r="X81" s="383"/>
      <c r="Y81" s="384"/>
      <c r="Z81" s="249">
        <f>N74</f>
        <v>2</v>
      </c>
      <c r="AA81" s="249">
        <f>T74</f>
        <v>0</v>
      </c>
      <c r="AB81" s="387">
        <f>COUNTIF(V82:AA82,"○")*3+COUNTIF(V82:AA82,"△")</f>
        <v>6</v>
      </c>
      <c r="AC81" s="375">
        <f>AD81-W81-AA81</f>
        <v>3</v>
      </c>
      <c r="AD81" s="375">
        <f>V81+Z81</f>
        <v>3</v>
      </c>
      <c r="AE81" s="375">
        <v>1</v>
      </c>
      <c r="AF81" s="243"/>
    </row>
    <row r="82" spans="3:32" ht="20.100000000000001" customHeight="1" x14ac:dyDescent="0.2">
      <c r="C82" s="412"/>
      <c r="D82" s="413"/>
      <c r="E82" s="413"/>
      <c r="F82" s="414"/>
      <c r="G82" s="407" t="str">
        <f>IF(G81&gt;H81,"○",IF(G81&lt;H81,"×",IF(G81=H81,"△")))</f>
        <v>○</v>
      </c>
      <c r="H82" s="408"/>
      <c r="I82" s="385"/>
      <c r="J82" s="386"/>
      <c r="K82" s="407" t="str">
        <f>IF(K81&gt;L81,"○",IF(K81&lt;L81,"×",IF(K81=L81,"△")))</f>
        <v>○</v>
      </c>
      <c r="L82" s="408"/>
      <c r="M82" s="388"/>
      <c r="N82" s="376"/>
      <c r="O82" s="376"/>
      <c r="P82" s="376"/>
      <c r="Q82" s="244"/>
      <c r="R82" s="412"/>
      <c r="S82" s="413"/>
      <c r="T82" s="413"/>
      <c r="U82" s="414"/>
      <c r="V82" s="407" t="str">
        <f>IF(V81&gt;W81,"○",IF(V81&lt;W81,"×",IF(V81=W81,"△")))</f>
        <v>○</v>
      </c>
      <c r="W82" s="408"/>
      <c r="X82" s="385"/>
      <c r="Y82" s="386"/>
      <c r="Z82" s="407" t="str">
        <f t="shared" ref="Z82" si="3">IF(Z81&gt;AA81,"○",IF(Z81&lt;AA81,"×",IF(Z81=AA81,"△")))</f>
        <v>○</v>
      </c>
      <c r="AA82" s="408"/>
      <c r="AB82" s="388"/>
      <c r="AC82" s="376"/>
      <c r="AD82" s="376"/>
      <c r="AE82" s="376"/>
      <c r="AF82" s="243"/>
    </row>
    <row r="83" spans="3:32" ht="20.100000000000001" customHeight="1" x14ac:dyDescent="0.2">
      <c r="C83" s="377" t="str">
        <f>N50</f>
        <v>赤見フットボールクラブ</v>
      </c>
      <c r="D83" s="378"/>
      <c r="E83" s="378"/>
      <c r="F83" s="379"/>
      <c r="G83" s="249">
        <f>L79</f>
        <v>0</v>
      </c>
      <c r="H83" s="249">
        <f>K79</f>
        <v>0</v>
      </c>
      <c r="I83" s="249">
        <f>L81</f>
        <v>0</v>
      </c>
      <c r="J83" s="249">
        <f>K81</f>
        <v>2</v>
      </c>
      <c r="K83" s="383"/>
      <c r="L83" s="384"/>
      <c r="M83" s="387">
        <f>COUNTIF(G84:L84,"○")*3+COUNTIF(G84:L84,"△")</f>
        <v>1</v>
      </c>
      <c r="N83" s="375">
        <f>O83-H83-J83</f>
        <v>-2</v>
      </c>
      <c r="O83" s="375">
        <f>G83+I83</f>
        <v>0</v>
      </c>
      <c r="P83" s="375">
        <v>2</v>
      </c>
      <c r="Q83" s="244"/>
      <c r="R83" s="427" t="str">
        <f>AA50</f>
        <v>ＮＩＫＫＯ　ＳＰＯＲＴＳ　ＣＬＵＢ　セントラル</v>
      </c>
      <c r="S83" s="428"/>
      <c r="T83" s="428"/>
      <c r="U83" s="429"/>
      <c r="V83" s="249">
        <f>AA79</f>
        <v>1</v>
      </c>
      <c r="W83" s="249">
        <f>Z79</f>
        <v>1</v>
      </c>
      <c r="X83" s="249">
        <f>AA81</f>
        <v>0</v>
      </c>
      <c r="Y83" s="249">
        <f>Z81</f>
        <v>2</v>
      </c>
      <c r="Z83" s="383"/>
      <c r="AA83" s="384"/>
      <c r="AB83" s="387">
        <f>COUNTIF(V84:AA84,"○")*3+COUNTIF(V84:AA84,"△")</f>
        <v>1</v>
      </c>
      <c r="AC83" s="375">
        <f>AD83-W83-Y83</f>
        <v>-2</v>
      </c>
      <c r="AD83" s="375">
        <f>V83+X83</f>
        <v>1</v>
      </c>
      <c r="AE83" s="375">
        <v>3</v>
      </c>
      <c r="AF83" s="243"/>
    </row>
    <row r="84" spans="3:32" ht="20.100000000000001" customHeight="1" x14ac:dyDescent="0.2">
      <c r="C84" s="380"/>
      <c r="D84" s="381"/>
      <c r="E84" s="381"/>
      <c r="F84" s="382"/>
      <c r="G84" s="407" t="str">
        <f>IF(G83&gt;H83,"○",IF(G83&lt;H83,"×",IF(G83=H83,"△")))</f>
        <v>△</v>
      </c>
      <c r="H84" s="408"/>
      <c r="I84" s="407" t="str">
        <f>IF(I83&gt;J83,"○",IF(I83&lt;J83,"×",IF(I83=J83,"△")))</f>
        <v>×</v>
      </c>
      <c r="J84" s="408"/>
      <c r="K84" s="385"/>
      <c r="L84" s="386"/>
      <c r="M84" s="388"/>
      <c r="N84" s="376"/>
      <c r="O84" s="376"/>
      <c r="P84" s="376"/>
      <c r="Q84" s="244"/>
      <c r="R84" s="430"/>
      <c r="S84" s="431"/>
      <c r="T84" s="431"/>
      <c r="U84" s="432"/>
      <c r="V84" s="407" t="str">
        <f>IF(V83&gt;W83,"○",IF(V83&lt;W83,"×",IF(V83=W83,"△")))</f>
        <v>△</v>
      </c>
      <c r="W84" s="408"/>
      <c r="X84" s="407" t="str">
        <f>IF(X83&gt;Y83,"○",IF(X83&lt;Y83,"×",IF(X83=Y83,"△")))</f>
        <v>×</v>
      </c>
      <c r="Y84" s="408"/>
      <c r="Z84" s="385"/>
      <c r="AA84" s="386"/>
      <c r="AB84" s="388"/>
      <c r="AC84" s="376"/>
      <c r="AD84" s="376"/>
      <c r="AE84" s="376"/>
      <c r="AF84" s="243"/>
    </row>
    <row r="85" spans="3:32" ht="20.100000000000001" customHeight="1" x14ac:dyDescent="0.2"/>
  </sheetData>
  <mergeCells count="340">
    <mergeCell ref="A1:L1"/>
    <mergeCell ref="N1:R1"/>
    <mergeCell ref="T1:W1"/>
    <mergeCell ref="X1:AG1"/>
    <mergeCell ref="J3:K3"/>
    <mergeCell ref="W3:X3"/>
    <mergeCell ref="G16:M17"/>
    <mergeCell ref="N16:N17"/>
    <mergeCell ref="O16:O17"/>
    <mergeCell ref="S16:S17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B19:AB20"/>
    <mergeCell ref="AC19:AC20"/>
    <mergeCell ref="AD19:AD20"/>
    <mergeCell ref="AE19:AE20"/>
    <mergeCell ref="AF19:AF20"/>
    <mergeCell ref="AG19:AG20"/>
    <mergeCell ref="AF16:AF17"/>
    <mergeCell ref="AG16:AG17"/>
    <mergeCell ref="AB16:AB17"/>
    <mergeCell ref="AC16:AC17"/>
    <mergeCell ref="AD16:AD17"/>
    <mergeCell ref="AE16:AE17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B16:B17"/>
    <mergeCell ref="C16:E17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G22:M23"/>
    <mergeCell ref="N22:N23"/>
    <mergeCell ref="O22:O23"/>
    <mergeCell ref="S22:S23"/>
    <mergeCell ref="G28:M29"/>
    <mergeCell ref="N28:N29"/>
    <mergeCell ref="O28:O29"/>
    <mergeCell ref="S28:S29"/>
    <mergeCell ref="AB25:AB26"/>
    <mergeCell ref="AC25:AC26"/>
    <mergeCell ref="AD25:AD26"/>
    <mergeCell ref="AE25:AE26"/>
    <mergeCell ref="AF25:AF26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AB28:AB29"/>
    <mergeCell ref="AC28:AC29"/>
    <mergeCell ref="AD28:AD29"/>
    <mergeCell ref="AE28:AE29"/>
    <mergeCell ref="B28:B29"/>
    <mergeCell ref="C28:E2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M40:M41"/>
    <mergeCell ref="N40:N41"/>
    <mergeCell ref="O40:O41"/>
    <mergeCell ref="P40:P41"/>
    <mergeCell ref="R38:U39"/>
    <mergeCell ref="X38:Y39"/>
    <mergeCell ref="J46:K46"/>
    <mergeCell ref="W46:X46"/>
    <mergeCell ref="AB38:AB39"/>
    <mergeCell ref="B49:C49"/>
    <mergeCell ref="F49:G49"/>
    <mergeCell ref="J49:K49"/>
    <mergeCell ref="N49:O49"/>
    <mergeCell ref="S49:T49"/>
    <mergeCell ref="W49:X49"/>
    <mergeCell ref="G41:H41"/>
    <mergeCell ref="I41:J41"/>
    <mergeCell ref="V41:W41"/>
    <mergeCell ref="X41:Y41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A49:AB49"/>
    <mergeCell ref="AE49:AF49"/>
    <mergeCell ref="C40:F41"/>
    <mergeCell ref="K40:L41"/>
    <mergeCell ref="B50:C57"/>
    <mergeCell ref="F50:G57"/>
    <mergeCell ref="J50:K57"/>
    <mergeCell ref="N50:O57"/>
    <mergeCell ref="S50:T57"/>
    <mergeCell ref="W50:X57"/>
    <mergeCell ref="AA50:AB57"/>
    <mergeCell ref="AE50:AF57"/>
    <mergeCell ref="AG62:AG63"/>
    <mergeCell ref="AF59:AF60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T59:T60"/>
    <mergeCell ref="U59:AA60"/>
    <mergeCell ref="AB59:AB60"/>
    <mergeCell ref="AC59:AC60"/>
    <mergeCell ref="AD59:AD60"/>
    <mergeCell ref="AE59:AE60"/>
    <mergeCell ref="B59:B60"/>
    <mergeCell ref="C59:E60"/>
    <mergeCell ref="G59:M60"/>
    <mergeCell ref="N59:N60"/>
    <mergeCell ref="O59:O60"/>
    <mergeCell ref="S59:S60"/>
    <mergeCell ref="G65:M66"/>
    <mergeCell ref="N65:N66"/>
    <mergeCell ref="O65:O66"/>
    <mergeCell ref="S65:S66"/>
    <mergeCell ref="AB62:AB63"/>
    <mergeCell ref="AC62:AC63"/>
    <mergeCell ref="AD62:AD63"/>
    <mergeCell ref="AE62:AE63"/>
    <mergeCell ref="AF62:AF63"/>
    <mergeCell ref="AB68:AB69"/>
    <mergeCell ref="AC68:AC69"/>
    <mergeCell ref="AD68:AD69"/>
    <mergeCell ref="AE68:AE69"/>
    <mergeCell ref="AF68:AF69"/>
    <mergeCell ref="AG68:AG69"/>
    <mergeCell ref="AF65:AF66"/>
    <mergeCell ref="AG65:AG66"/>
    <mergeCell ref="AB65:AB66"/>
    <mergeCell ref="AC65:AC66"/>
    <mergeCell ref="AD65:AD66"/>
    <mergeCell ref="AE65:AE66"/>
    <mergeCell ref="B68:B69"/>
    <mergeCell ref="C68:E69"/>
    <mergeCell ref="G68:M69"/>
    <mergeCell ref="N68:N69"/>
    <mergeCell ref="O68:O69"/>
    <mergeCell ref="S68:S69"/>
    <mergeCell ref="T68:T69"/>
    <mergeCell ref="U68:AA69"/>
    <mergeCell ref="T65:T66"/>
    <mergeCell ref="U65:AA66"/>
    <mergeCell ref="B65:B66"/>
    <mergeCell ref="C65:E66"/>
    <mergeCell ref="B74:B75"/>
    <mergeCell ref="C74:E75"/>
    <mergeCell ref="G74:M75"/>
    <mergeCell ref="N74:N75"/>
    <mergeCell ref="O74:O75"/>
    <mergeCell ref="S74:S75"/>
    <mergeCell ref="T74:T75"/>
    <mergeCell ref="U74:AA75"/>
    <mergeCell ref="T71:T72"/>
    <mergeCell ref="U71:AA72"/>
    <mergeCell ref="B71:B72"/>
    <mergeCell ref="C71:E72"/>
    <mergeCell ref="G71:M72"/>
    <mergeCell ref="N71:N72"/>
    <mergeCell ref="O71:O72"/>
    <mergeCell ref="S71:S72"/>
    <mergeCell ref="N77:N78"/>
    <mergeCell ref="AB74:AB75"/>
    <mergeCell ref="AC74:AC75"/>
    <mergeCell ref="AD74:AD75"/>
    <mergeCell ref="AE74:AE75"/>
    <mergeCell ref="AF74:AF75"/>
    <mergeCell ref="AG74:AG75"/>
    <mergeCell ref="AF71:AF72"/>
    <mergeCell ref="AG71:AG72"/>
    <mergeCell ref="AB71:AB72"/>
    <mergeCell ref="AC71:AC72"/>
    <mergeCell ref="AD71:AD72"/>
    <mergeCell ref="AE71:AE72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G85"/>
  <sheetViews>
    <sheetView view="pageBreakPreview" zoomScale="90" zoomScaleNormal="100" zoomScaleSheetLayoutView="90" workbookViewId="0">
      <selection sqref="A1:L1"/>
    </sheetView>
  </sheetViews>
  <sheetFormatPr defaultRowHeight="13.2" x14ac:dyDescent="0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21.9" customHeight="1" x14ac:dyDescent="0.2">
      <c r="A1" s="360" t="str">
        <f>U12選手権組合せ!I2</f>
        <v>■第1日　2月5日  一次リーグ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N1" s="361" t="s">
        <v>123</v>
      </c>
      <c r="O1" s="361"/>
      <c r="P1" s="361"/>
      <c r="Q1" s="361"/>
      <c r="R1" s="361"/>
      <c r="T1" s="353" t="s">
        <v>122</v>
      </c>
      <c r="U1" s="353"/>
      <c r="V1" s="353"/>
      <c r="W1" s="353"/>
      <c r="X1" s="354" t="str">
        <f>U12選手権組合せ!A59</f>
        <v>大松山運動公園多目的グランドＢ</v>
      </c>
      <c r="Y1" s="354"/>
      <c r="Z1" s="354"/>
      <c r="AA1" s="354"/>
      <c r="AB1" s="354"/>
      <c r="AC1" s="354"/>
      <c r="AD1" s="354"/>
      <c r="AE1" s="354"/>
      <c r="AF1" s="354"/>
      <c r="AG1" s="354"/>
    </row>
    <row r="2" spans="1:33" ht="20.100000000000001" customHeight="1" x14ac:dyDescent="0.2">
      <c r="A2" s="112"/>
      <c r="B2" s="112"/>
      <c r="C2" s="112"/>
      <c r="D2" s="112"/>
      <c r="E2" s="112"/>
      <c r="F2" s="112"/>
      <c r="G2" s="112"/>
      <c r="H2" s="14"/>
      <c r="I2" s="110"/>
      <c r="J2" s="110"/>
      <c r="K2" s="110"/>
      <c r="L2" s="110"/>
      <c r="N2" s="110"/>
      <c r="O2" s="110"/>
      <c r="P2" s="110"/>
      <c r="Q2" s="110"/>
      <c r="R2" s="110"/>
      <c r="T2" s="94"/>
      <c r="U2" s="94"/>
      <c r="V2" s="94"/>
      <c r="W2" s="94"/>
      <c r="X2" s="111"/>
      <c r="Y2" s="111"/>
      <c r="AA2" s="20"/>
      <c r="AB2" s="104"/>
      <c r="AC2" s="104"/>
      <c r="AD2" s="104"/>
      <c r="AE2" s="104"/>
      <c r="AF2" s="104"/>
      <c r="AG2" s="104"/>
    </row>
    <row r="3" spans="1:33" ht="20.100000000000001" customHeight="1" x14ac:dyDescent="0.2">
      <c r="F3" s="27"/>
      <c r="J3" s="358" t="s">
        <v>124</v>
      </c>
      <c r="K3" s="358"/>
      <c r="W3" s="358" t="s">
        <v>125</v>
      </c>
      <c r="X3" s="358"/>
      <c r="Z3" s="20"/>
      <c r="AA3" s="20"/>
      <c r="AB3" s="104"/>
      <c r="AC3" s="104"/>
      <c r="AD3" s="104"/>
      <c r="AE3" s="104"/>
      <c r="AF3" s="104"/>
      <c r="AG3" s="104"/>
    </row>
    <row r="4" spans="1:33" ht="20.100000000000001" customHeight="1" thickBot="1" x14ac:dyDescent="0.25">
      <c r="G4" s="246"/>
      <c r="H4" s="246"/>
      <c r="I4" s="246"/>
      <c r="J4" s="4"/>
      <c r="K4" s="245"/>
      <c r="L4" s="2"/>
      <c r="M4" s="2"/>
      <c r="N4" s="2"/>
      <c r="O4" s="246"/>
      <c r="P4" s="246"/>
      <c r="Q4" s="246"/>
      <c r="R4" s="246"/>
      <c r="S4" s="246"/>
      <c r="T4" s="2"/>
      <c r="U4" s="2"/>
      <c r="V4" s="2"/>
      <c r="W4" s="247"/>
      <c r="X4" s="19"/>
      <c r="Y4" s="2"/>
      <c r="Z4" s="20"/>
      <c r="AA4" s="20"/>
      <c r="AB4" s="104"/>
      <c r="AC4" s="104"/>
      <c r="AD4" s="104"/>
      <c r="AE4" s="104"/>
      <c r="AF4" s="104"/>
      <c r="AG4" s="104"/>
    </row>
    <row r="5" spans="1:33" ht="20.100000000000001" customHeight="1" thickTop="1" x14ac:dyDescent="0.2">
      <c r="F5" s="246"/>
      <c r="G5" s="268"/>
      <c r="H5" s="265"/>
      <c r="I5" s="265"/>
      <c r="J5" s="269"/>
      <c r="K5" s="5"/>
      <c r="N5" s="4"/>
      <c r="S5" s="4"/>
      <c r="V5" s="5"/>
      <c r="W5" s="267"/>
      <c r="Y5" s="5"/>
      <c r="Z5" s="5"/>
      <c r="AA5" s="6"/>
      <c r="AB5" s="17"/>
    </row>
    <row r="6" spans="1:33" ht="20.100000000000001" customHeight="1" x14ac:dyDescent="0.2">
      <c r="B6" s="359"/>
      <c r="C6" s="359"/>
      <c r="D6" s="7"/>
      <c r="E6" s="7"/>
      <c r="F6" s="344">
        <v>1</v>
      </c>
      <c r="G6" s="344"/>
      <c r="H6" s="11"/>
      <c r="I6" s="11"/>
      <c r="J6" s="344">
        <v>2</v>
      </c>
      <c r="K6" s="344"/>
      <c r="L6" s="11"/>
      <c r="M6" s="11"/>
      <c r="N6" s="344">
        <v>3</v>
      </c>
      <c r="O6" s="344"/>
      <c r="P6" s="26"/>
      <c r="Q6" s="11"/>
      <c r="R6" s="11"/>
      <c r="S6" s="344">
        <v>4</v>
      </c>
      <c r="T6" s="344"/>
      <c r="U6" s="11"/>
      <c r="V6" s="11"/>
      <c r="W6" s="344">
        <v>5</v>
      </c>
      <c r="X6" s="344"/>
      <c r="Y6" s="11"/>
      <c r="Z6" s="11"/>
      <c r="AA6" s="344">
        <v>6</v>
      </c>
      <c r="AB6" s="344"/>
      <c r="AC6" s="7"/>
      <c r="AD6" s="7"/>
      <c r="AE6" s="362"/>
      <c r="AF6" s="363"/>
    </row>
    <row r="7" spans="1:33" ht="20.100000000000001" customHeight="1" x14ac:dyDescent="0.2">
      <c r="B7" s="356"/>
      <c r="C7" s="356"/>
      <c r="D7" s="8"/>
      <c r="E7" s="8"/>
      <c r="F7" s="351" t="str">
        <f>U12選手権組合せ!C59</f>
        <v>真岡西サッカークラブブリッツ</v>
      </c>
      <c r="G7" s="351"/>
      <c r="H7" s="8"/>
      <c r="I7" s="8"/>
      <c r="J7" s="349" t="str">
        <f>U12選手権組合せ!C60</f>
        <v>藤原ＦＣ</v>
      </c>
      <c r="K7" s="349"/>
      <c r="L7" s="8"/>
      <c r="M7" s="8"/>
      <c r="N7" s="440" t="str">
        <f>U12選手権組合せ!C61</f>
        <v>ＩＳＯＳＣＳＥＧＵＮＤＯ</v>
      </c>
      <c r="O7" s="440"/>
      <c r="P7" s="9"/>
      <c r="Q7" s="8"/>
      <c r="R7" s="8"/>
      <c r="S7" s="349" t="str">
        <f>U12選手権組合せ!C62</f>
        <v>南イレブン</v>
      </c>
      <c r="T7" s="349"/>
      <c r="U7" s="8"/>
      <c r="V7" s="8"/>
      <c r="W7" s="357" t="str">
        <f>U12選手権組合せ!C63</f>
        <v>国分寺サッカークラブ</v>
      </c>
      <c r="X7" s="357"/>
      <c r="Y7" s="8"/>
      <c r="Z7" s="8"/>
      <c r="AA7" s="349" t="str">
        <f>U12選手権組合せ!C64</f>
        <v>ＪＦＣ　足利ラトゥール</v>
      </c>
      <c r="AB7" s="349"/>
      <c r="AC7" s="8"/>
      <c r="AD7" s="8"/>
      <c r="AE7" s="365"/>
      <c r="AF7" s="366"/>
    </row>
    <row r="8" spans="1:33" ht="20.100000000000001" customHeight="1" x14ac:dyDescent="0.2">
      <c r="B8" s="356"/>
      <c r="C8" s="356"/>
      <c r="D8" s="8"/>
      <c r="E8" s="8"/>
      <c r="F8" s="351"/>
      <c r="G8" s="351"/>
      <c r="H8" s="8"/>
      <c r="I8" s="8"/>
      <c r="J8" s="349"/>
      <c r="K8" s="349"/>
      <c r="L8" s="8"/>
      <c r="M8" s="8"/>
      <c r="N8" s="440"/>
      <c r="O8" s="440"/>
      <c r="P8" s="9"/>
      <c r="Q8" s="8"/>
      <c r="R8" s="8"/>
      <c r="S8" s="349"/>
      <c r="T8" s="349"/>
      <c r="U8" s="8"/>
      <c r="V8" s="8"/>
      <c r="W8" s="357"/>
      <c r="X8" s="357"/>
      <c r="Y8" s="8"/>
      <c r="Z8" s="8"/>
      <c r="AA8" s="349"/>
      <c r="AB8" s="349"/>
      <c r="AC8" s="8"/>
      <c r="AD8" s="8"/>
      <c r="AE8" s="365"/>
      <c r="AF8" s="366"/>
    </row>
    <row r="9" spans="1:33" ht="20.100000000000001" customHeight="1" x14ac:dyDescent="0.2">
      <c r="B9" s="356"/>
      <c r="C9" s="356"/>
      <c r="D9" s="8"/>
      <c r="E9" s="8"/>
      <c r="F9" s="351"/>
      <c r="G9" s="351"/>
      <c r="H9" s="8"/>
      <c r="I9" s="8"/>
      <c r="J9" s="349"/>
      <c r="K9" s="349"/>
      <c r="L9" s="8"/>
      <c r="M9" s="8"/>
      <c r="N9" s="440"/>
      <c r="O9" s="440"/>
      <c r="P9" s="9"/>
      <c r="Q9" s="8"/>
      <c r="R9" s="8"/>
      <c r="S9" s="349"/>
      <c r="T9" s="349"/>
      <c r="U9" s="8"/>
      <c r="V9" s="8"/>
      <c r="W9" s="357"/>
      <c r="X9" s="357"/>
      <c r="Y9" s="8"/>
      <c r="Z9" s="8"/>
      <c r="AA9" s="349"/>
      <c r="AB9" s="349"/>
      <c r="AC9" s="8"/>
      <c r="AD9" s="8"/>
      <c r="AE9" s="365"/>
      <c r="AF9" s="366"/>
    </row>
    <row r="10" spans="1:33" ht="20.100000000000001" customHeight="1" x14ac:dyDescent="0.2">
      <c r="B10" s="356"/>
      <c r="C10" s="356"/>
      <c r="D10" s="8"/>
      <c r="E10" s="8"/>
      <c r="F10" s="351"/>
      <c r="G10" s="351"/>
      <c r="H10" s="8"/>
      <c r="I10" s="8"/>
      <c r="J10" s="349"/>
      <c r="K10" s="349"/>
      <c r="L10" s="8"/>
      <c r="M10" s="8"/>
      <c r="N10" s="440"/>
      <c r="O10" s="440"/>
      <c r="P10" s="9"/>
      <c r="Q10" s="8"/>
      <c r="R10" s="8"/>
      <c r="S10" s="349"/>
      <c r="T10" s="349"/>
      <c r="U10" s="8"/>
      <c r="V10" s="8"/>
      <c r="W10" s="357"/>
      <c r="X10" s="357"/>
      <c r="Y10" s="8"/>
      <c r="Z10" s="8"/>
      <c r="AA10" s="349"/>
      <c r="AB10" s="349"/>
      <c r="AC10" s="8"/>
      <c r="AD10" s="8"/>
      <c r="AE10" s="365"/>
      <c r="AF10" s="366"/>
    </row>
    <row r="11" spans="1:33" ht="20.100000000000001" customHeight="1" x14ac:dyDescent="0.2">
      <c r="B11" s="356"/>
      <c r="C11" s="356"/>
      <c r="D11" s="8"/>
      <c r="E11" s="8"/>
      <c r="F11" s="351"/>
      <c r="G11" s="351"/>
      <c r="H11" s="8"/>
      <c r="I11" s="8"/>
      <c r="J11" s="349"/>
      <c r="K11" s="349"/>
      <c r="L11" s="8"/>
      <c r="M11" s="8"/>
      <c r="N11" s="440"/>
      <c r="O11" s="440"/>
      <c r="P11" s="9"/>
      <c r="Q11" s="8"/>
      <c r="R11" s="8"/>
      <c r="S11" s="349"/>
      <c r="T11" s="349"/>
      <c r="U11" s="8"/>
      <c r="V11" s="8"/>
      <c r="W11" s="357"/>
      <c r="X11" s="357"/>
      <c r="Y11" s="8"/>
      <c r="Z11" s="8"/>
      <c r="AA11" s="349"/>
      <c r="AB11" s="349"/>
      <c r="AC11" s="8"/>
      <c r="AD11" s="8"/>
      <c r="AE11" s="365"/>
      <c r="AF11" s="366"/>
    </row>
    <row r="12" spans="1:33" ht="20.100000000000001" customHeight="1" x14ac:dyDescent="0.2">
      <c r="B12" s="356"/>
      <c r="C12" s="356"/>
      <c r="D12" s="8"/>
      <c r="E12" s="8"/>
      <c r="F12" s="351"/>
      <c r="G12" s="351"/>
      <c r="H12" s="8"/>
      <c r="I12" s="8"/>
      <c r="J12" s="349"/>
      <c r="K12" s="349"/>
      <c r="L12" s="8"/>
      <c r="M12" s="8"/>
      <c r="N12" s="440"/>
      <c r="O12" s="440"/>
      <c r="P12" s="9"/>
      <c r="Q12" s="8"/>
      <c r="R12" s="8"/>
      <c r="S12" s="349"/>
      <c r="T12" s="349"/>
      <c r="U12" s="8"/>
      <c r="V12" s="8"/>
      <c r="W12" s="357"/>
      <c r="X12" s="357"/>
      <c r="Y12" s="8"/>
      <c r="Z12" s="8"/>
      <c r="AA12" s="349"/>
      <c r="AB12" s="349"/>
      <c r="AC12" s="8"/>
      <c r="AD12" s="8"/>
      <c r="AE12" s="365"/>
      <c r="AF12" s="366"/>
    </row>
    <row r="13" spans="1:33" ht="20.100000000000001" customHeight="1" x14ac:dyDescent="0.2">
      <c r="B13" s="356"/>
      <c r="C13" s="356"/>
      <c r="D13" s="9"/>
      <c r="E13" s="9"/>
      <c r="F13" s="351"/>
      <c r="G13" s="351"/>
      <c r="H13" s="9"/>
      <c r="I13" s="9"/>
      <c r="J13" s="349"/>
      <c r="K13" s="349"/>
      <c r="L13" s="9"/>
      <c r="M13" s="9"/>
      <c r="N13" s="440"/>
      <c r="O13" s="440"/>
      <c r="P13" s="9"/>
      <c r="Q13" s="9"/>
      <c r="R13" s="9"/>
      <c r="S13" s="349"/>
      <c r="T13" s="349"/>
      <c r="U13" s="9"/>
      <c r="V13" s="9"/>
      <c r="W13" s="357"/>
      <c r="X13" s="357"/>
      <c r="Y13" s="9"/>
      <c r="Z13" s="9"/>
      <c r="AA13" s="349"/>
      <c r="AB13" s="349"/>
      <c r="AC13" s="9"/>
      <c r="AD13" s="9"/>
      <c r="AE13" s="365"/>
      <c r="AF13" s="366"/>
    </row>
    <row r="14" spans="1:33" ht="20.100000000000001" customHeight="1" x14ac:dyDescent="0.2">
      <c r="B14" s="356"/>
      <c r="C14" s="356"/>
      <c r="D14" s="9"/>
      <c r="E14" s="9"/>
      <c r="F14" s="351"/>
      <c r="G14" s="351"/>
      <c r="H14" s="9"/>
      <c r="I14" s="9"/>
      <c r="J14" s="349"/>
      <c r="K14" s="349"/>
      <c r="L14" s="9"/>
      <c r="M14" s="9"/>
      <c r="N14" s="440"/>
      <c r="O14" s="440"/>
      <c r="P14" s="9"/>
      <c r="Q14" s="9"/>
      <c r="R14" s="9"/>
      <c r="S14" s="349"/>
      <c r="T14" s="349"/>
      <c r="U14" s="9"/>
      <c r="V14" s="9"/>
      <c r="W14" s="357"/>
      <c r="X14" s="357"/>
      <c r="Y14" s="9"/>
      <c r="Z14" s="9"/>
      <c r="AA14" s="349"/>
      <c r="AB14" s="349"/>
      <c r="AC14" s="9"/>
      <c r="AD14" s="9"/>
      <c r="AE14" s="365"/>
      <c r="AF14" s="366"/>
    </row>
    <row r="15" spans="1:33" ht="20.100000000000001" customHeight="1" x14ac:dyDescent="0.2">
      <c r="C15" s="93"/>
      <c r="D15" s="93"/>
      <c r="G15" s="93"/>
      <c r="H15" s="93"/>
      <c r="K15" s="93"/>
      <c r="L15" s="93"/>
      <c r="O15" s="93"/>
      <c r="P15" s="93"/>
      <c r="T15" s="93"/>
      <c r="U15" s="93"/>
      <c r="X15" s="93"/>
      <c r="Y15" s="93"/>
      <c r="AB15" s="114" t="s">
        <v>95</v>
      </c>
      <c r="AC15" s="18" t="s">
        <v>14</v>
      </c>
      <c r="AD15" s="18" t="s">
        <v>15</v>
      </c>
      <c r="AE15" s="18" t="s">
        <v>15</v>
      </c>
      <c r="AF15" s="18" t="s">
        <v>13</v>
      </c>
      <c r="AG15" s="107" t="s">
        <v>96</v>
      </c>
    </row>
    <row r="16" spans="1:33" ht="20.100000000000001" customHeight="1" x14ac:dyDescent="0.2">
      <c r="A16" s="7"/>
      <c r="B16" s="341" t="s">
        <v>4</v>
      </c>
      <c r="C16" s="368">
        <v>0.39583333333333331</v>
      </c>
      <c r="D16" s="368"/>
      <c r="E16" s="368"/>
      <c r="G16" s="419" t="str">
        <f>F7</f>
        <v>真岡西サッカークラブブリッツ</v>
      </c>
      <c r="H16" s="419"/>
      <c r="I16" s="419"/>
      <c r="J16" s="419"/>
      <c r="K16" s="419"/>
      <c r="L16" s="419"/>
      <c r="M16" s="419"/>
      <c r="N16" s="370">
        <f>P16+P17</f>
        <v>1</v>
      </c>
      <c r="O16" s="371" t="s">
        <v>9</v>
      </c>
      <c r="P16" s="234">
        <v>0</v>
      </c>
      <c r="Q16" s="236" t="s">
        <v>26</v>
      </c>
      <c r="R16" s="234">
        <v>0</v>
      </c>
      <c r="S16" s="371" t="s">
        <v>10</v>
      </c>
      <c r="T16" s="370">
        <f>R16+R17</f>
        <v>0</v>
      </c>
      <c r="U16" s="369" t="str">
        <f>J7</f>
        <v>藤原ＦＣ</v>
      </c>
      <c r="V16" s="369"/>
      <c r="W16" s="369"/>
      <c r="X16" s="369"/>
      <c r="Y16" s="369"/>
      <c r="Z16" s="369"/>
      <c r="AA16" s="369"/>
      <c r="AB16" s="347" t="s">
        <v>95</v>
      </c>
      <c r="AC16" s="367" t="s">
        <v>89</v>
      </c>
      <c r="AD16" s="367" t="s">
        <v>90</v>
      </c>
      <c r="AE16" s="367" t="s">
        <v>91</v>
      </c>
      <c r="AF16" s="367">
        <v>6</v>
      </c>
      <c r="AG16" s="340" t="s">
        <v>96</v>
      </c>
    </row>
    <row r="17" spans="1:33" ht="20.100000000000001" customHeight="1" x14ac:dyDescent="0.2">
      <c r="A17" s="7"/>
      <c r="B17" s="341"/>
      <c r="C17" s="368"/>
      <c r="D17" s="368"/>
      <c r="E17" s="368"/>
      <c r="G17" s="419"/>
      <c r="H17" s="419"/>
      <c r="I17" s="419"/>
      <c r="J17" s="419"/>
      <c r="K17" s="419"/>
      <c r="L17" s="419"/>
      <c r="M17" s="419"/>
      <c r="N17" s="370"/>
      <c r="O17" s="371"/>
      <c r="P17" s="234">
        <v>1</v>
      </c>
      <c r="Q17" s="236" t="s">
        <v>26</v>
      </c>
      <c r="R17" s="234">
        <v>0</v>
      </c>
      <c r="S17" s="371"/>
      <c r="T17" s="370"/>
      <c r="U17" s="369"/>
      <c r="V17" s="369"/>
      <c r="W17" s="369"/>
      <c r="X17" s="369"/>
      <c r="Y17" s="369"/>
      <c r="Z17" s="369"/>
      <c r="AA17" s="369"/>
      <c r="AB17" s="347"/>
      <c r="AC17" s="367"/>
      <c r="AD17" s="367"/>
      <c r="AE17" s="367"/>
      <c r="AF17" s="367"/>
      <c r="AG17" s="340"/>
    </row>
    <row r="18" spans="1:33" ht="20.100000000000001" customHeight="1" x14ac:dyDescent="0.2">
      <c r="C18" s="16"/>
      <c r="D18" s="16"/>
      <c r="E18" s="15"/>
      <c r="G18" s="32"/>
      <c r="H18" s="32"/>
      <c r="I18" s="10"/>
      <c r="J18" s="10"/>
      <c r="K18" s="32"/>
      <c r="L18" s="32"/>
      <c r="M18" s="10"/>
      <c r="N18" s="248"/>
      <c r="O18" s="234"/>
      <c r="P18" s="234"/>
      <c r="Q18" s="248"/>
      <c r="R18" s="248"/>
      <c r="S18" s="248"/>
      <c r="T18" s="234"/>
      <c r="U18" s="32"/>
      <c r="V18" s="10"/>
      <c r="W18" s="10"/>
      <c r="X18" s="32"/>
      <c r="Y18" s="32"/>
      <c r="Z18" s="10"/>
      <c r="AA18" s="10"/>
      <c r="AB18" s="105"/>
      <c r="AC18" s="24"/>
      <c r="AD18" s="24"/>
      <c r="AE18" s="25"/>
      <c r="AF18" s="25"/>
      <c r="AG18" s="97"/>
    </row>
    <row r="19" spans="1:33" ht="20.100000000000001" customHeight="1" x14ac:dyDescent="0.2">
      <c r="A19" s="7"/>
      <c r="B19" s="341" t="s">
        <v>5</v>
      </c>
      <c r="C19" s="368">
        <v>0.4236111111111111</v>
      </c>
      <c r="D19" s="368"/>
      <c r="E19" s="368"/>
      <c r="G19" s="369" t="str">
        <f>S7</f>
        <v>南イレブン</v>
      </c>
      <c r="H19" s="369"/>
      <c r="I19" s="369"/>
      <c r="J19" s="369"/>
      <c r="K19" s="369"/>
      <c r="L19" s="369"/>
      <c r="M19" s="369"/>
      <c r="N19" s="370">
        <f>P19+P20</f>
        <v>0</v>
      </c>
      <c r="O19" s="371" t="s">
        <v>9</v>
      </c>
      <c r="P19" s="234">
        <v>0</v>
      </c>
      <c r="Q19" s="236" t="s">
        <v>26</v>
      </c>
      <c r="R19" s="234">
        <v>2</v>
      </c>
      <c r="S19" s="371" t="s">
        <v>10</v>
      </c>
      <c r="T19" s="370">
        <f>R19+R20</f>
        <v>4</v>
      </c>
      <c r="U19" s="372" t="str">
        <f>W7</f>
        <v>国分寺サッカークラブ</v>
      </c>
      <c r="V19" s="372"/>
      <c r="W19" s="372"/>
      <c r="X19" s="372"/>
      <c r="Y19" s="372"/>
      <c r="Z19" s="372"/>
      <c r="AA19" s="372"/>
      <c r="AB19" s="347" t="s">
        <v>95</v>
      </c>
      <c r="AC19" s="367" t="s">
        <v>92</v>
      </c>
      <c r="AD19" s="367" t="s">
        <v>93</v>
      </c>
      <c r="AE19" s="367" t="s">
        <v>94</v>
      </c>
      <c r="AF19" s="367">
        <v>3</v>
      </c>
      <c r="AG19" s="340" t="s">
        <v>96</v>
      </c>
    </row>
    <row r="20" spans="1:33" ht="20.100000000000001" customHeight="1" x14ac:dyDescent="0.2">
      <c r="A20" s="7"/>
      <c r="B20" s="341"/>
      <c r="C20" s="368"/>
      <c r="D20" s="368"/>
      <c r="E20" s="368"/>
      <c r="G20" s="369"/>
      <c r="H20" s="369"/>
      <c r="I20" s="369"/>
      <c r="J20" s="369"/>
      <c r="K20" s="369"/>
      <c r="L20" s="369"/>
      <c r="M20" s="369"/>
      <c r="N20" s="370"/>
      <c r="O20" s="371"/>
      <c r="P20" s="234">
        <v>0</v>
      </c>
      <c r="Q20" s="236" t="s">
        <v>26</v>
      </c>
      <c r="R20" s="234">
        <v>2</v>
      </c>
      <c r="S20" s="371"/>
      <c r="T20" s="370"/>
      <c r="U20" s="372"/>
      <c r="V20" s="372"/>
      <c r="W20" s="372"/>
      <c r="X20" s="372"/>
      <c r="Y20" s="372"/>
      <c r="Z20" s="372"/>
      <c r="AA20" s="372"/>
      <c r="AB20" s="347"/>
      <c r="AC20" s="367"/>
      <c r="AD20" s="367"/>
      <c r="AE20" s="367"/>
      <c r="AF20" s="367"/>
      <c r="AG20" s="340"/>
    </row>
    <row r="21" spans="1:33" ht="20.100000000000001" customHeight="1" x14ac:dyDescent="0.2">
      <c r="A21" s="7"/>
      <c r="C21" s="16"/>
      <c r="D21" s="16"/>
      <c r="E21" s="15"/>
      <c r="G21" s="32"/>
      <c r="H21" s="32"/>
      <c r="I21" s="10"/>
      <c r="J21" s="10"/>
      <c r="K21" s="32"/>
      <c r="L21" s="32"/>
      <c r="M21" s="10"/>
      <c r="N21" s="248"/>
      <c r="O21" s="234"/>
      <c r="P21" s="234"/>
      <c r="Q21" s="248"/>
      <c r="R21" s="248"/>
      <c r="S21" s="248"/>
      <c r="T21" s="234"/>
      <c r="U21" s="32"/>
      <c r="V21" s="10"/>
      <c r="W21" s="10"/>
      <c r="X21" s="32"/>
      <c r="Y21" s="32"/>
      <c r="Z21" s="10"/>
      <c r="AA21" s="10"/>
      <c r="AB21" s="105"/>
      <c r="AC21" s="24"/>
      <c r="AD21" s="24"/>
      <c r="AE21" s="25"/>
      <c r="AF21" s="25"/>
      <c r="AG21" s="97"/>
    </row>
    <row r="22" spans="1:33" ht="20.100000000000001" customHeight="1" x14ac:dyDescent="0.2">
      <c r="A22" s="7"/>
      <c r="B22" s="341" t="s">
        <v>6</v>
      </c>
      <c r="C22" s="368">
        <v>0.4513888888888889</v>
      </c>
      <c r="D22" s="368"/>
      <c r="E22" s="368"/>
      <c r="G22" s="419" t="str">
        <f>F7</f>
        <v>真岡西サッカークラブブリッツ</v>
      </c>
      <c r="H22" s="419"/>
      <c r="I22" s="419"/>
      <c r="J22" s="419"/>
      <c r="K22" s="419"/>
      <c r="L22" s="419"/>
      <c r="M22" s="419"/>
      <c r="N22" s="370">
        <f>P22+P23</f>
        <v>2</v>
      </c>
      <c r="O22" s="371" t="s">
        <v>9</v>
      </c>
      <c r="P22" s="234">
        <v>1</v>
      </c>
      <c r="Q22" s="236" t="s">
        <v>26</v>
      </c>
      <c r="R22" s="234">
        <v>0</v>
      </c>
      <c r="S22" s="371" t="s">
        <v>10</v>
      </c>
      <c r="T22" s="370">
        <f>R22+R23</f>
        <v>0</v>
      </c>
      <c r="U22" s="369" t="str">
        <f>N7</f>
        <v>ＩＳＯＳＣＳＥＧＵＮＤＯ</v>
      </c>
      <c r="V22" s="369"/>
      <c r="W22" s="369"/>
      <c r="X22" s="369"/>
      <c r="Y22" s="369"/>
      <c r="Z22" s="369"/>
      <c r="AA22" s="369"/>
      <c r="AB22" s="347" t="s">
        <v>95</v>
      </c>
      <c r="AC22" s="367" t="s">
        <v>91</v>
      </c>
      <c r="AD22" s="367" t="s">
        <v>89</v>
      </c>
      <c r="AE22" s="367" t="s">
        <v>90</v>
      </c>
      <c r="AF22" s="367">
        <v>5</v>
      </c>
      <c r="AG22" s="340" t="s">
        <v>96</v>
      </c>
    </row>
    <row r="23" spans="1:33" ht="20.100000000000001" customHeight="1" x14ac:dyDescent="0.2">
      <c r="A23" s="7"/>
      <c r="B23" s="341"/>
      <c r="C23" s="368"/>
      <c r="D23" s="368"/>
      <c r="E23" s="368"/>
      <c r="G23" s="419"/>
      <c r="H23" s="419"/>
      <c r="I23" s="419"/>
      <c r="J23" s="419"/>
      <c r="K23" s="419"/>
      <c r="L23" s="419"/>
      <c r="M23" s="419"/>
      <c r="N23" s="370"/>
      <c r="O23" s="371"/>
      <c r="P23" s="234">
        <v>1</v>
      </c>
      <c r="Q23" s="236" t="s">
        <v>26</v>
      </c>
      <c r="R23" s="234">
        <v>0</v>
      </c>
      <c r="S23" s="371"/>
      <c r="T23" s="370"/>
      <c r="U23" s="369"/>
      <c r="V23" s="369"/>
      <c r="W23" s="369"/>
      <c r="X23" s="369"/>
      <c r="Y23" s="369"/>
      <c r="Z23" s="369"/>
      <c r="AA23" s="369"/>
      <c r="AB23" s="347"/>
      <c r="AC23" s="367"/>
      <c r="AD23" s="367"/>
      <c r="AE23" s="367"/>
      <c r="AF23" s="367"/>
      <c r="AG23" s="340"/>
    </row>
    <row r="24" spans="1:33" ht="20.100000000000001" customHeight="1" x14ac:dyDescent="0.2">
      <c r="A24" s="7"/>
      <c r="B24" s="31"/>
      <c r="C24" s="27"/>
      <c r="D24" s="27"/>
      <c r="E24" s="27"/>
      <c r="G24" s="32"/>
      <c r="H24" s="32"/>
      <c r="I24" s="32"/>
      <c r="J24" s="32"/>
      <c r="K24" s="32"/>
      <c r="L24" s="32"/>
      <c r="M24" s="32"/>
      <c r="N24" s="21"/>
      <c r="O24" s="235"/>
      <c r="P24" s="234"/>
      <c r="Q24" s="248"/>
      <c r="R24" s="248"/>
      <c r="S24" s="235"/>
      <c r="T24" s="21"/>
      <c r="U24" s="32"/>
      <c r="V24" s="32"/>
      <c r="W24" s="32"/>
      <c r="X24" s="32"/>
      <c r="Y24" s="32"/>
      <c r="Z24" s="32"/>
      <c r="AA24" s="32"/>
      <c r="AB24" s="105"/>
      <c r="AC24" s="24"/>
      <c r="AD24" s="24"/>
      <c r="AE24" s="25"/>
      <c r="AF24" s="25"/>
      <c r="AG24" s="97"/>
    </row>
    <row r="25" spans="1:33" ht="20.100000000000001" customHeight="1" x14ac:dyDescent="0.2">
      <c r="A25" s="7"/>
      <c r="B25" s="341" t="s">
        <v>7</v>
      </c>
      <c r="C25" s="368">
        <v>0.47916666666666669</v>
      </c>
      <c r="D25" s="368"/>
      <c r="E25" s="368"/>
      <c r="G25" s="369" t="str">
        <f>S7</f>
        <v>南イレブン</v>
      </c>
      <c r="H25" s="369"/>
      <c r="I25" s="369"/>
      <c r="J25" s="369"/>
      <c r="K25" s="369"/>
      <c r="L25" s="369"/>
      <c r="M25" s="369"/>
      <c r="N25" s="370">
        <f>P25+P26</f>
        <v>1</v>
      </c>
      <c r="O25" s="371" t="s">
        <v>9</v>
      </c>
      <c r="P25" s="234">
        <v>0</v>
      </c>
      <c r="Q25" s="236" t="s">
        <v>26</v>
      </c>
      <c r="R25" s="234">
        <v>0</v>
      </c>
      <c r="S25" s="371" t="s">
        <v>10</v>
      </c>
      <c r="T25" s="370">
        <f>R25+R26</f>
        <v>2</v>
      </c>
      <c r="U25" s="372" t="str">
        <f>AA7</f>
        <v>ＪＦＣ　足利ラトゥール</v>
      </c>
      <c r="V25" s="372"/>
      <c r="W25" s="372"/>
      <c r="X25" s="372"/>
      <c r="Y25" s="372"/>
      <c r="Z25" s="372"/>
      <c r="AA25" s="372"/>
      <c r="AB25" s="347" t="s">
        <v>95</v>
      </c>
      <c r="AC25" s="367" t="s">
        <v>94</v>
      </c>
      <c r="AD25" s="367" t="s">
        <v>92</v>
      </c>
      <c r="AE25" s="367" t="s">
        <v>93</v>
      </c>
      <c r="AF25" s="367">
        <v>2</v>
      </c>
      <c r="AG25" s="340" t="s">
        <v>96</v>
      </c>
    </row>
    <row r="26" spans="1:33" ht="20.100000000000001" customHeight="1" x14ac:dyDescent="0.2">
      <c r="A26" s="7"/>
      <c r="B26" s="341"/>
      <c r="C26" s="368"/>
      <c r="D26" s="368"/>
      <c r="E26" s="368"/>
      <c r="G26" s="369"/>
      <c r="H26" s="369"/>
      <c r="I26" s="369"/>
      <c r="J26" s="369"/>
      <c r="K26" s="369"/>
      <c r="L26" s="369"/>
      <c r="M26" s="369"/>
      <c r="N26" s="370"/>
      <c r="O26" s="371"/>
      <c r="P26" s="234">
        <v>1</v>
      </c>
      <c r="Q26" s="236" t="s">
        <v>26</v>
      </c>
      <c r="R26" s="234">
        <v>2</v>
      </c>
      <c r="S26" s="371"/>
      <c r="T26" s="370"/>
      <c r="U26" s="372"/>
      <c r="V26" s="372"/>
      <c r="W26" s="372"/>
      <c r="X26" s="372"/>
      <c r="Y26" s="372"/>
      <c r="Z26" s="372"/>
      <c r="AA26" s="372"/>
      <c r="AB26" s="347"/>
      <c r="AC26" s="367"/>
      <c r="AD26" s="367"/>
      <c r="AE26" s="367"/>
      <c r="AF26" s="367"/>
      <c r="AG26" s="340"/>
    </row>
    <row r="27" spans="1:33" ht="20.100000000000001" customHeight="1" x14ac:dyDescent="0.2">
      <c r="A27" s="7"/>
      <c r="C27" s="16"/>
      <c r="D27" s="16"/>
      <c r="E27" s="15"/>
      <c r="G27" s="32"/>
      <c r="H27" s="32"/>
      <c r="I27" s="10"/>
      <c r="J27" s="10"/>
      <c r="K27" s="32"/>
      <c r="L27" s="32"/>
      <c r="M27" s="10"/>
      <c r="N27" s="248"/>
      <c r="O27" s="234"/>
      <c r="P27" s="234"/>
      <c r="Q27" s="248"/>
      <c r="R27" s="248"/>
      <c r="S27" s="248"/>
      <c r="T27" s="234"/>
      <c r="U27" s="32"/>
      <c r="V27" s="10"/>
      <c r="W27" s="10"/>
      <c r="X27" s="32"/>
      <c r="Y27" s="32"/>
      <c r="Z27" s="10"/>
      <c r="AA27" s="10"/>
      <c r="AB27" s="105"/>
      <c r="AC27" s="24"/>
      <c r="AD27" s="24"/>
      <c r="AE27" s="25"/>
      <c r="AF27" s="25"/>
      <c r="AG27" s="97"/>
    </row>
    <row r="28" spans="1:33" ht="20.100000000000001" customHeight="1" x14ac:dyDescent="0.2">
      <c r="A28" s="7"/>
      <c r="B28" s="341" t="s">
        <v>8</v>
      </c>
      <c r="C28" s="368">
        <v>0.50694444444444442</v>
      </c>
      <c r="D28" s="368"/>
      <c r="E28" s="368"/>
      <c r="G28" s="420" t="str">
        <f>J7</f>
        <v>藤原ＦＣ</v>
      </c>
      <c r="H28" s="420"/>
      <c r="I28" s="420"/>
      <c r="J28" s="420"/>
      <c r="K28" s="420"/>
      <c r="L28" s="420"/>
      <c r="M28" s="420"/>
      <c r="N28" s="370">
        <f>P28+P29</f>
        <v>1</v>
      </c>
      <c r="O28" s="371" t="s">
        <v>9</v>
      </c>
      <c r="P28" s="234">
        <v>0</v>
      </c>
      <c r="Q28" s="236" t="s">
        <v>26</v>
      </c>
      <c r="R28" s="234">
        <v>0</v>
      </c>
      <c r="S28" s="371" t="s">
        <v>10</v>
      </c>
      <c r="T28" s="370">
        <f>R28+R29</f>
        <v>1</v>
      </c>
      <c r="U28" s="420" t="str">
        <f>N7</f>
        <v>ＩＳＯＳＣＳＥＧＵＮＤＯ</v>
      </c>
      <c r="V28" s="420"/>
      <c r="W28" s="420"/>
      <c r="X28" s="420"/>
      <c r="Y28" s="420"/>
      <c r="Z28" s="420"/>
      <c r="AA28" s="420"/>
      <c r="AB28" s="347" t="s">
        <v>95</v>
      </c>
      <c r="AC28" s="367" t="s">
        <v>90</v>
      </c>
      <c r="AD28" s="367" t="s">
        <v>91</v>
      </c>
      <c r="AE28" s="367" t="s">
        <v>89</v>
      </c>
      <c r="AF28" s="367">
        <v>4</v>
      </c>
      <c r="AG28" s="340" t="s">
        <v>96</v>
      </c>
    </row>
    <row r="29" spans="1:33" ht="20.100000000000001" customHeight="1" x14ac:dyDescent="0.2">
      <c r="A29" s="7"/>
      <c r="B29" s="341"/>
      <c r="C29" s="368"/>
      <c r="D29" s="368"/>
      <c r="E29" s="368"/>
      <c r="G29" s="420"/>
      <c r="H29" s="420"/>
      <c r="I29" s="420"/>
      <c r="J29" s="420"/>
      <c r="K29" s="420"/>
      <c r="L29" s="420"/>
      <c r="M29" s="420"/>
      <c r="N29" s="370"/>
      <c r="O29" s="371"/>
      <c r="P29" s="234">
        <v>1</v>
      </c>
      <c r="Q29" s="236" t="s">
        <v>26</v>
      </c>
      <c r="R29" s="234">
        <v>1</v>
      </c>
      <c r="S29" s="371"/>
      <c r="T29" s="370"/>
      <c r="U29" s="420"/>
      <c r="V29" s="420"/>
      <c r="W29" s="420"/>
      <c r="X29" s="420"/>
      <c r="Y29" s="420"/>
      <c r="Z29" s="420"/>
      <c r="AA29" s="420"/>
      <c r="AB29" s="347"/>
      <c r="AC29" s="367"/>
      <c r="AD29" s="367"/>
      <c r="AE29" s="367"/>
      <c r="AF29" s="367"/>
      <c r="AG29" s="340"/>
    </row>
    <row r="30" spans="1:33" ht="20.100000000000001" customHeight="1" x14ac:dyDescent="0.2">
      <c r="A30" s="7"/>
      <c r="C30" s="16"/>
      <c r="D30" s="16"/>
      <c r="E30" s="15"/>
      <c r="G30" s="32"/>
      <c r="H30" s="32"/>
      <c r="I30" s="10"/>
      <c r="J30" s="10"/>
      <c r="K30" s="32"/>
      <c r="L30" s="32"/>
      <c r="M30" s="10"/>
      <c r="N30" s="248"/>
      <c r="O30" s="234"/>
      <c r="P30" s="234"/>
      <c r="Q30" s="248"/>
      <c r="R30" s="248"/>
      <c r="S30" s="248"/>
      <c r="T30" s="234"/>
      <c r="U30" s="32"/>
      <c r="V30" s="10"/>
      <c r="W30" s="10"/>
      <c r="X30" s="32"/>
      <c r="Y30" s="32"/>
      <c r="Z30" s="10"/>
      <c r="AA30" s="10"/>
      <c r="AB30" s="105"/>
      <c r="AC30" s="93"/>
      <c r="AD30" s="24"/>
      <c r="AE30" s="24"/>
      <c r="AF30" s="25"/>
      <c r="AG30" s="106"/>
    </row>
    <row r="31" spans="1:33" ht="20.100000000000001" customHeight="1" x14ac:dyDescent="0.2">
      <c r="A31" s="7"/>
      <c r="B31" s="341" t="s">
        <v>0</v>
      </c>
      <c r="C31" s="368">
        <v>0.53472222222222221</v>
      </c>
      <c r="D31" s="368"/>
      <c r="E31" s="368"/>
      <c r="G31" s="372" t="str">
        <f>W7</f>
        <v>国分寺サッカークラブ</v>
      </c>
      <c r="H31" s="372"/>
      <c r="I31" s="372"/>
      <c r="J31" s="372"/>
      <c r="K31" s="372"/>
      <c r="L31" s="372"/>
      <c r="M31" s="372"/>
      <c r="N31" s="370">
        <f>P31+P32</f>
        <v>5</v>
      </c>
      <c r="O31" s="371" t="s">
        <v>9</v>
      </c>
      <c r="P31" s="234">
        <v>3</v>
      </c>
      <c r="Q31" s="236" t="s">
        <v>26</v>
      </c>
      <c r="R31" s="234">
        <v>0</v>
      </c>
      <c r="S31" s="371" t="s">
        <v>10</v>
      </c>
      <c r="T31" s="370">
        <f>R31+R32</f>
        <v>0</v>
      </c>
      <c r="U31" s="369" t="str">
        <f>AA7</f>
        <v>ＪＦＣ　足利ラトゥール</v>
      </c>
      <c r="V31" s="369"/>
      <c r="W31" s="369"/>
      <c r="X31" s="369"/>
      <c r="Y31" s="369"/>
      <c r="Z31" s="369"/>
      <c r="AA31" s="369"/>
      <c r="AB31" s="347" t="s">
        <v>95</v>
      </c>
      <c r="AC31" s="367" t="s">
        <v>93</v>
      </c>
      <c r="AD31" s="367" t="s">
        <v>94</v>
      </c>
      <c r="AE31" s="367" t="s">
        <v>92</v>
      </c>
      <c r="AF31" s="367">
        <v>1</v>
      </c>
      <c r="AG31" s="340" t="s">
        <v>96</v>
      </c>
    </row>
    <row r="32" spans="1:33" ht="20.100000000000001" customHeight="1" x14ac:dyDescent="0.2">
      <c r="A32" s="7"/>
      <c r="B32" s="341"/>
      <c r="C32" s="368"/>
      <c r="D32" s="368"/>
      <c r="E32" s="368"/>
      <c r="G32" s="372"/>
      <c r="H32" s="372"/>
      <c r="I32" s="372"/>
      <c r="J32" s="372"/>
      <c r="K32" s="372"/>
      <c r="L32" s="372"/>
      <c r="M32" s="372"/>
      <c r="N32" s="370"/>
      <c r="O32" s="371"/>
      <c r="P32" s="234">
        <v>2</v>
      </c>
      <c r="Q32" s="236" t="s">
        <v>26</v>
      </c>
      <c r="R32" s="234">
        <v>0</v>
      </c>
      <c r="S32" s="371"/>
      <c r="T32" s="370"/>
      <c r="U32" s="369"/>
      <c r="V32" s="369"/>
      <c r="W32" s="369"/>
      <c r="X32" s="369"/>
      <c r="Y32" s="369"/>
      <c r="Z32" s="369"/>
      <c r="AA32" s="369"/>
      <c r="AB32" s="347"/>
      <c r="AC32" s="367"/>
      <c r="AD32" s="367"/>
      <c r="AE32" s="367"/>
      <c r="AF32" s="367"/>
      <c r="AG32" s="340"/>
    </row>
    <row r="33" spans="1:33" ht="20.100000000000001" customHeight="1" x14ac:dyDescent="0.2">
      <c r="B33" s="31"/>
      <c r="C33" s="23"/>
      <c r="D33" s="23"/>
      <c r="E33" s="23"/>
      <c r="G33" s="32"/>
      <c r="H33" s="32"/>
      <c r="I33" s="32"/>
      <c r="J33" s="32"/>
      <c r="K33" s="32"/>
      <c r="L33" s="32"/>
      <c r="M33" s="32"/>
      <c r="N33" s="21"/>
      <c r="O33" s="113"/>
      <c r="P33" s="32"/>
      <c r="Q33" s="22"/>
      <c r="R33" s="10"/>
      <c r="S33" s="113"/>
      <c r="T33" s="21"/>
      <c r="U33" s="32"/>
      <c r="V33" s="32"/>
      <c r="W33" s="32"/>
      <c r="X33" s="32"/>
      <c r="Y33" s="32"/>
      <c r="Z33" s="32"/>
      <c r="AA33" s="32"/>
      <c r="AB33" s="93"/>
      <c r="AC33" s="93"/>
      <c r="AF33" s="93"/>
      <c r="AG33" s="93"/>
    </row>
    <row r="34" spans="1:33" ht="20.100000000000001" customHeight="1" x14ac:dyDescent="0.2">
      <c r="C34" s="377" t="str">
        <f>J3</f>
        <v>G</v>
      </c>
      <c r="D34" s="378"/>
      <c r="E34" s="378"/>
      <c r="F34" s="379"/>
      <c r="G34" s="441" t="str">
        <f>C36</f>
        <v>真岡西サッカークラブブリッツ</v>
      </c>
      <c r="H34" s="442"/>
      <c r="I34" s="395" t="str">
        <f>C38</f>
        <v>藤原ＦＣ</v>
      </c>
      <c r="J34" s="396"/>
      <c r="K34" s="403" t="str">
        <f>C40</f>
        <v>ＩＳＯＳＣＳＥＧＵＮＤＯ</v>
      </c>
      <c r="L34" s="404"/>
      <c r="M34" s="373" t="s">
        <v>1</v>
      </c>
      <c r="N34" s="373" t="s">
        <v>2</v>
      </c>
      <c r="O34" s="373" t="s">
        <v>11</v>
      </c>
      <c r="P34" s="373" t="s">
        <v>3</v>
      </c>
      <c r="R34" s="389" t="str">
        <f>W3</f>
        <v>GG</v>
      </c>
      <c r="S34" s="390"/>
      <c r="T34" s="390"/>
      <c r="U34" s="391"/>
      <c r="V34" s="403" t="str">
        <f>R36</f>
        <v>南イレブン</v>
      </c>
      <c r="W34" s="404"/>
      <c r="X34" s="403" t="str">
        <f>R38</f>
        <v>国分寺サッカークラブ</v>
      </c>
      <c r="Y34" s="404"/>
      <c r="Z34" s="403" t="str">
        <f>R40</f>
        <v>ＪＦＣ　足利ラトゥール</v>
      </c>
      <c r="AA34" s="404"/>
      <c r="AB34" s="373" t="s">
        <v>1</v>
      </c>
      <c r="AC34" s="373" t="s">
        <v>2</v>
      </c>
      <c r="AD34" s="373" t="s">
        <v>11</v>
      </c>
      <c r="AE34" s="373" t="s">
        <v>3</v>
      </c>
    </row>
    <row r="35" spans="1:33" ht="20.100000000000001" customHeight="1" x14ac:dyDescent="0.2">
      <c r="C35" s="380"/>
      <c r="D35" s="381"/>
      <c r="E35" s="381"/>
      <c r="F35" s="382"/>
      <c r="G35" s="443"/>
      <c r="H35" s="444"/>
      <c r="I35" s="397"/>
      <c r="J35" s="398"/>
      <c r="K35" s="405"/>
      <c r="L35" s="406"/>
      <c r="M35" s="374"/>
      <c r="N35" s="374"/>
      <c r="O35" s="374"/>
      <c r="P35" s="374"/>
      <c r="R35" s="392"/>
      <c r="S35" s="393"/>
      <c r="T35" s="393"/>
      <c r="U35" s="394"/>
      <c r="V35" s="405"/>
      <c r="W35" s="406"/>
      <c r="X35" s="405"/>
      <c r="Y35" s="406"/>
      <c r="Z35" s="405"/>
      <c r="AA35" s="406"/>
      <c r="AB35" s="374"/>
      <c r="AC35" s="374"/>
      <c r="AD35" s="374"/>
      <c r="AE35" s="374"/>
    </row>
    <row r="36" spans="1:33" ht="20.100000000000001" customHeight="1" x14ac:dyDescent="0.2">
      <c r="C36" s="472" t="str">
        <f>F7</f>
        <v>真岡西サッカークラブブリッツ</v>
      </c>
      <c r="D36" s="473"/>
      <c r="E36" s="473"/>
      <c r="F36" s="474"/>
      <c r="G36" s="383"/>
      <c r="H36" s="384"/>
      <c r="I36" s="249">
        <f>N16</f>
        <v>1</v>
      </c>
      <c r="J36" s="249">
        <f>T16</f>
        <v>0</v>
      </c>
      <c r="K36" s="249">
        <f>N22</f>
        <v>2</v>
      </c>
      <c r="L36" s="249">
        <f>T22</f>
        <v>0</v>
      </c>
      <c r="M36" s="387">
        <f>COUNTIF(G37:L37,"○")*3+COUNTIF(G37:L37,"△")</f>
        <v>6</v>
      </c>
      <c r="N36" s="375">
        <f>O36-J36-L36</f>
        <v>3</v>
      </c>
      <c r="O36" s="375">
        <f>I36+K36</f>
        <v>3</v>
      </c>
      <c r="P36" s="375">
        <v>1</v>
      </c>
      <c r="Q36" s="244"/>
      <c r="R36" s="377" t="str">
        <f>S7</f>
        <v>南イレブン</v>
      </c>
      <c r="S36" s="378"/>
      <c r="T36" s="378"/>
      <c r="U36" s="379"/>
      <c r="V36" s="383"/>
      <c r="W36" s="384"/>
      <c r="X36" s="249">
        <f>N19</f>
        <v>0</v>
      </c>
      <c r="Y36" s="249">
        <f>T19</f>
        <v>4</v>
      </c>
      <c r="Z36" s="249">
        <f>N25</f>
        <v>1</v>
      </c>
      <c r="AA36" s="249">
        <f>T25</f>
        <v>2</v>
      </c>
      <c r="AB36" s="387">
        <f>COUNTIF(V37:AA37,"○")*3+COUNTIF(V37:AA37,"△")</f>
        <v>0</v>
      </c>
      <c r="AC36" s="375">
        <f>AD36-Y36-AA36</f>
        <v>-5</v>
      </c>
      <c r="AD36" s="375">
        <f>X36+Z36</f>
        <v>1</v>
      </c>
      <c r="AE36" s="375">
        <v>3</v>
      </c>
    </row>
    <row r="37" spans="1:33" ht="20.100000000000001" customHeight="1" x14ac:dyDescent="0.2">
      <c r="C37" s="475"/>
      <c r="D37" s="476"/>
      <c r="E37" s="476"/>
      <c r="F37" s="477"/>
      <c r="G37" s="385"/>
      <c r="H37" s="386"/>
      <c r="I37" s="407" t="str">
        <f>IF(I36&gt;J36,"○",IF(I36&lt;J36,"×",IF(I36=J36,"△")))</f>
        <v>○</v>
      </c>
      <c r="J37" s="408"/>
      <c r="K37" s="407" t="str">
        <f>IF(K36&gt;L36,"○",IF(K36&lt;L36,"×",IF(K36=L36,"△")))</f>
        <v>○</v>
      </c>
      <c r="L37" s="408"/>
      <c r="M37" s="388"/>
      <c r="N37" s="376"/>
      <c r="O37" s="376"/>
      <c r="P37" s="376"/>
      <c r="Q37" s="244"/>
      <c r="R37" s="380"/>
      <c r="S37" s="381"/>
      <c r="T37" s="381"/>
      <c r="U37" s="382"/>
      <c r="V37" s="385"/>
      <c r="W37" s="386"/>
      <c r="X37" s="407" t="str">
        <f>IF(X36&gt;Y36,"○",IF(X36&lt;Y36,"×",IF(X36=Y36,"△")))</f>
        <v>×</v>
      </c>
      <c r="Y37" s="408"/>
      <c r="Z37" s="407" t="str">
        <f t="shared" ref="Z37" si="0">IF(Z36&gt;AA36,"○",IF(Z36&lt;AA36,"×",IF(Z36=AA36,"△")))</f>
        <v>×</v>
      </c>
      <c r="AA37" s="408"/>
      <c r="AB37" s="388"/>
      <c r="AC37" s="376"/>
      <c r="AD37" s="376"/>
      <c r="AE37" s="376"/>
    </row>
    <row r="38" spans="1:33" ht="20.100000000000001" customHeight="1" x14ac:dyDescent="0.2">
      <c r="C38" s="377" t="str">
        <f>J7</f>
        <v>藤原ＦＣ</v>
      </c>
      <c r="D38" s="378"/>
      <c r="E38" s="378"/>
      <c r="F38" s="379"/>
      <c r="G38" s="249">
        <f>J36</f>
        <v>0</v>
      </c>
      <c r="H38" s="249">
        <f>I36</f>
        <v>1</v>
      </c>
      <c r="I38" s="383"/>
      <c r="J38" s="384"/>
      <c r="K38" s="249">
        <f>N28</f>
        <v>1</v>
      </c>
      <c r="L38" s="249">
        <f>T28</f>
        <v>1</v>
      </c>
      <c r="M38" s="387">
        <f>COUNTIF(G39:L39,"○")*3+COUNTIF(G39:L39,"△")</f>
        <v>1</v>
      </c>
      <c r="N38" s="375">
        <f>O38-H38-L38</f>
        <v>-1</v>
      </c>
      <c r="O38" s="375">
        <f>G38+K38</f>
        <v>1</v>
      </c>
      <c r="P38" s="375">
        <v>2</v>
      </c>
      <c r="Q38" s="244"/>
      <c r="R38" s="409" t="str">
        <f>W7</f>
        <v>国分寺サッカークラブ</v>
      </c>
      <c r="S38" s="410"/>
      <c r="T38" s="410"/>
      <c r="U38" s="411"/>
      <c r="V38" s="249">
        <f>Y36</f>
        <v>4</v>
      </c>
      <c r="W38" s="249">
        <f>X36</f>
        <v>0</v>
      </c>
      <c r="X38" s="383"/>
      <c r="Y38" s="384"/>
      <c r="Z38" s="249">
        <f>N31</f>
        <v>5</v>
      </c>
      <c r="AA38" s="249">
        <f>T31</f>
        <v>0</v>
      </c>
      <c r="AB38" s="387">
        <f>COUNTIF(V39:AA39,"○")*3+COUNTIF(V39:AA39,"△")</f>
        <v>6</v>
      </c>
      <c r="AC38" s="375">
        <f>AD38-W38-AA38</f>
        <v>9</v>
      </c>
      <c r="AD38" s="375">
        <f>V38+Z38</f>
        <v>9</v>
      </c>
      <c r="AE38" s="375">
        <v>1</v>
      </c>
    </row>
    <row r="39" spans="1:33" ht="20.100000000000001" customHeight="1" x14ac:dyDescent="0.2">
      <c r="C39" s="380"/>
      <c r="D39" s="381"/>
      <c r="E39" s="381"/>
      <c r="F39" s="382"/>
      <c r="G39" s="407" t="str">
        <f>IF(G38&gt;H38,"○",IF(G38&lt;H38,"×",IF(G38=H38,"△")))</f>
        <v>×</v>
      </c>
      <c r="H39" s="408"/>
      <c r="I39" s="385"/>
      <c r="J39" s="386"/>
      <c r="K39" s="407" t="str">
        <f>IF(K38&gt;L38,"○",IF(K38&lt;L38,"×",IF(K38=L38,"△")))</f>
        <v>△</v>
      </c>
      <c r="L39" s="408"/>
      <c r="M39" s="388"/>
      <c r="N39" s="376"/>
      <c r="O39" s="376"/>
      <c r="P39" s="376"/>
      <c r="Q39" s="244"/>
      <c r="R39" s="412"/>
      <c r="S39" s="413"/>
      <c r="T39" s="413"/>
      <c r="U39" s="414"/>
      <c r="V39" s="407" t="str">
        <f>IF(V38&gt;W38,"○",IF(V38&lt;W38,"×",IF(V38=W38,"△")))</f>
        <v>○</v>
      </c>
      <c r="W39" s="408"/>
      <c r="X39" s="385"/>
      <c r="Y39" s="386"/>
      <c r="Z39" s="407" t="str">
        <f t="shared" ref="Z39" si="1">IF(Z38&gt;AA38,"○",IF(Z38&lt;AA38,"×",IF(Z38=AA38,"△")))</f>
        <v>○</v>
      </c>
      <c r="AA39" s="408"/>
      <c r="AB39" s="388"/>
      <c r="AC39" s="376"/>
      <c r="AD39" s="376"/>
      <c r="AE39" s="376"/>
    </row>
    <row r="40" spans="1:33" ht="20.100000000000001" customHeight="1" x14ac:dyDescent="0.2">
      <c r="C40" s="377" t="str">
        <f>N7</f>
        <v>ＩＳＯＳＣＳＥＧＵＮＤＯ</v>
      </c>
      <c r="D40" s="378"/>
      <c r="E40" s="378"/>
      <c r="F40" s="379"/>
      <c r="G40" s="249">
        <f>L36</f>
        <v>0</v>
      </c>
      <c r="H40" s="249">
        <f>K36</f>
        <v>2</v>
      </c>
      <c r="I40" s="249">
        <f>L38</f>
        <v>1</v>
      </c>
      <c r="J40" s="249">
        <f>K38</f>
        <v>1</v>
      </c>
      <c r="K40" s="383"/>
      <c r="L40" s="384"/>
      <c r="M40" s="387">
        <f>COUNTIF(G41:L41,"○")*3+COUNTIF(G41:L41,"△")</f>
        <v>1</v>
      </c>
      <c r="N40" s="375">
        <f>O40-H40-J40</f>
        <v>-2</v>
      </c>
      <c r="O40" s="375">
        <f>G40+I40</f>
        <v>1</v>
      </c>
      <c r="P40" s="375">
        <v>3</v>
      </c>
      <c r="Q40" s="244"/>
      <c r="R40" s="377" t="str">
        <f>AA7</f>
        <v>ＪＦＣ　足利ラトゥール</v>
      </c>
      <c r="S40" s="378"/>
      <c r="T40" s="378"/>
      <c r="U40" s="379"/>
      <c r="V40" s="249">
        <f>AA36</f>
        <v>2</v>
      </c>
      <c r="W40" s="249">
        <f>Z36</f>
        <v>1</v>
      </c>
      <c r="X40" s="249">
        <f>AA38</f>
        <v>0</v>
      </c>
      <c r="Y40" s="249">
        <f>Z38</f>
        <v>5</v>
      </c>
      <c r="Z40" s="383"/>
      <c r="AA40" s="384"/>
      <c r="AB40" s="387">
        <f>COUNTIF(V41:AA41,"○")*3+COUNTIF(V41:AA41,"△")</f>
        <v>3</v>
      </c>
      <c r="AC40" s="375">
        <f>AD40-W40-Y40</f>
        <v>-4</v>
      </c>
      <c r="AD40" s="375">
        <f>V40+X40</f>
        <v>2</v>
      </c>
      <c r="AE40" s="375">
        <v>2</v>
      </c>
    </row>
    <row r="41" spans="1:33" ht="20.100000000000001" customHeight="1" x14ac:dyDescent="0.2">
      <c r="C41" s="380"/>
      <c r="D41" s="381"/>
      <c r="E41" s="381"/>
      <c r="F41" s="382"/>
      <c r="G41" s="407" t="str">
        <f>IF(G40&gt;H40,"○",IF(G40&lt;H40,"×",IF(G40=H40,"△")))</f>
        <v>×</v>
      </c>
      <c r="H41" s="408"/>
      <c r="I41" s="407" t="str">
        <f>IF(I40&gt;J40,"○",IF(I40&lt;J40,"×",IF(I40=J40,"△")))</f>
        <v>△</v>
      </c>
      <c r="J41" s="408"/>
      <c r="K41" s="385"/>
      <c r="L41" s="386"/>
      <c r="M41" s="388"/>
      <c r="N41" s="376"/>
      <c r="O41" s="376"/>
      <c r="P41" s="376"/>
      <c r="Q41" s="244"/>
      <c r="R41" s="380"/>
      <c r="S41" s="381"/>
      <c r="T41" s="381"/>
      <c r="U41" s="382"/>
      <c r="V41" s="407" t="str">
        <f>IF(V40&gt;W40,"○",IF(V40&lt;W40,"×",IF(V40=W40,"△")))</f>
        <v>○</v>
      </c>
      <c r="W41" s="408"/>
      <c r="X41" s="407" t="str">
        <f>IF(X40&gt;Y40,"○",IF(X40&lt;Y40,"×",IF(X40=Y40,"△")))</f>
        <v>×</v>
      </c>
      <c r="Y41" s="408"/>
      <c r="Z41" s="385"/>
      <c r="AA41" s="386"/>
      <c r="AB41" s="388"/>
      <c r="AC41" s="376"/>
      <c r="AD41" s="376"/>
      <c r="AE41" s="376"/>
    </row>
    <row r="42" spans="1:33" ht="20.100000000000001" customHeight="1" x14ac:dyDescent="0.2"/>
    <row r="43" spans="1:33" ht="20.100000000000001" customHeight="1" x14ac:dyDescent="0.2"/>
    <row r="44" spans="1:33" ht="21.9" customHeight="1" x14ac:dyDescent="0.2">
      <c r="A44" s="360" t="str">
        <f>A1</f>
        <v>■第1日　2月5日  一次リーグ</v>
      </c>
      <c r="B44" s="360"/>
      <c r="C44" s="360"/>
      <c r="D44" s="360"/>
      <c r="E44" s="360"/>
      <c r="F44" s="360"/>
      <c r="G44" s="360"/>
      <c r="H44" s="360"/>
      <c r="I44" s="360"/>
      <c r="J44" s="360"/>
      <c r="K44" s="360"/>
      <c r="L44" s="360"/>
      <c r="N44" s="361" t="s">
        <v>126</v>
      </c>
      <c r="O44" s="361"/>
      <c r="P44" s="361"/>
      <c r="Q44" s="361"/>
      <c r="R44" s="361"/>
      <c r="T44" s="353" t="s">
        <v>129</v>
      </c>
      <c r="U44" s="353"/>
      <c r="V44" s="353"/>
      <c r="W44" s="353"/>
      <c r="X44" s="354" t="str">
        <f>U12選手権組合せ!A67</f>
        <v>別処山公園サッカー場A</v>
      </c>
      <c r="Y44" s="354"/>
      <c r="Z44" s="354"/>
      <c r="AA44" s="354"/>
      <c r="AB44" s="354"/>
      <c r="AC44" s="354"/>
      <c r="AD44" s="354"/>
      <c r="AE44" s="354"/>
      <c r="AF44" s="354"/>
      <c r="AG44" s="354"/>
    </row>
    <row r="45" spans="1:33" ht="20.100000000000001" customHeight="1" x14ac:dyDescent="0.2">
      <c r="A45" s="112"/>
      <c r="B45" s="112"/>
      <c r="C45" s="112"/>
      <c r="D45" s="112"/>
      <c r="E45" s="112"/>
      <c r="F45" s="112"/>
      <c r="G45" s="112"/>
      <c r="H45" s="14"/>
      <c r="I45" s="110"/>
      <c r="J45" s="110"/>
      <c r="K45" s="110"/>
      <c r="L45" s="110"/>
      <c r="N45" s="110"/>
      <c r="O45" s="110"/>
      <c r="P45" s="110"/>
      <c r="Q45" s="110"/>
      <c r="R45" s="110"/>
      <c r="T45" s="94"/>
      <c r="U45" s="94"/>
      <c r="V45" s="94"/>
      <c r="W45" s="94"/>
      <c r="X45" s="111"/>
      <c r="Y45" s="111"/>
      <c r="AA45" s="20"/>
      <c r="AB45" s="104"/>
      <c r="AC45" s="104"/>
      <c r="AD45" s="104"/>
      <c r="AE45" s="104"/>
      <c r="AF45" s="104"/>
      <c r="AG45" s="104"/>
    </row>
    <row r="46" spans="1:33" ht="20.100000000000001" customHeight="1" x14ac:dyDescent="0.2">
      <c r="F46" s="27"/>
      <c r="J46" s="358" t="s">
        <v>127</v>
      </c>
      <c r="K46" s="358"/>
      <c r="W46" s="358" t="s">
        <v>128</v>
      </c>
      <c r="X46" s="358"/>
      <c r="Z46" s="20"/>
      <c r="AA46" s="20"/>
      <c r="AB46" s="104"/>
      <c r="AC46" s="104"/>
      <c r="AD46" s="104"/>
      <c r="AE46" s="104"/>
      <c r="AF46" s="104"/>
      <c r="AG46" s="104"/>
    </row>
    <row r="47" spans="1:33" ht="20.100000000000001" customHeight="1" x14ac:dyDescent="0.2">
      <c r="G47" s="2"/>
      <c r="H47" s="2"/>
      <c r="I47" s="2"/>
      <c r="J47" s="247"/>
      <c r="K47" s="2"/>
      <c r="L47" s="2"/>
      <c r="M47" s="2"/>
      <c r="N47" s="2"/>
      <c r="O47" s="246"/>
      <c r="P47" s="246"/>
      <c r="Q47" s="246"/>
      <c r="R47" s="246"/>
      <c r="S47" s="246"/>
      <c r="T47" s="2"/>
      <c r="U47" s="2"/>
      <c r="V47" s="2"/>
      <c r="W47" s="247"/>
      <c r="X47" s="19"/>
      <c r="Y47" s="2"/>
      <c r="Z47" s="20"/>
      <c r="AA47" s="20"/>
      <c r="AB47" s="104"/>
      <c r="AC47" s="104"/>
      <c r="AD47" s="104"/>
      <c r="AE47" s="104"/>
      <c r="AF47" s="104"/>
      <c r="AG47" s="104"/>
    </row>
    <row r="48" spans="1:33" ht="20.100000000000001" customHeight="1" x14ac:dyDescent="0.2">
      <c r="F48" s="4"/>
      <c r="H48" s="5"/>
      <c r="J48" s="267"/>
      <c r="K48" s="5"/>
      <c r="N48" s="4"/>
      <c r="S48" s="4"/>
      <c r="V48" s="5"/>
      <c r="W48" s="267"/>
      <c r="Y48" s="5"/>
      <c r="Z48" s="5"/>
      <c r="AA48" s="6"/>
      <c r="AB48" s="17"/>
    </row>
    <row r="49" spans="1:33" ht="20.100000000000001" customHeight="1" x14ac:dyDescent="0.2">
      <c r="B49" s="359"/>
      <c r="C49" s="359"/>
      <c r="D49" s="7"/>
      <c r="E49" s="7"/>
      <c r="F49" s="344">
        <v>1</v>
      </c>
      <c r="G49" s="344"/>
      <c r="H49" s="11"/>
      <c r="I49" s="11"/>
      <c r="J49" s="344">
        <v>2</v>
      </c>
      <c r="K49" s="344"/>
      <c r="L49" s="11"/>
      <c r="M49" s="11"/>
      <c r="N49" s="344">
        <v>3</v>
      </c>
      <c r="O49" s="344"/>
      <c r="P49" s="26"/>
      <c r="Q49" s="11"/>
      <c r="R49" s="11"/>
      <c r="S49" s="344">
        <v>4</v>
      </c>
      <c r="T49" s="344"/>
      <c r="U49" s="11"/>
      <c r="V49" s="11"/>
      <c r="W49" s="344">
        <v>5</v>
      </c>
      <c r="X49" s="344"/>
      <c r="Y49" s="11"/>
      <c r="Z49" s="11"/>
      <c r="AA49" s="344">
        <v>6</v>
      </c>
      <c r="AB49" s="344"/>
      <c r="AC49" s="7"/>
      <c r="AD49" s="7"/>
      <c r="AE49" s="362"/>
      <c r="AF49" s="363"/>
    </row>
    <row r="50" spans="1:33" ht="20.100000000000001" customHeight="1" x14ac:dyDescent="0.2">
      <c r="B50" s="356"/>
      <c r="C50" s="356"/>
      <c r="D50" s="8"/>
      <c r="E50" s="8"/>
      <c r="F50" s="350" t="str">
        <f>U12選手権組合せ!C67</f>
        <v>栃木Ｃｈａｒｍｅ．Ｆ．Ｃ　Ｕ－１１</v>
      </c>
      <c r="G50" s="350"/>
      <c r="H50" s="8"/>
      <c r="I50" s="8"/>
      <c r="J50" s="357" t="str">
        <f>U12選手権組合せ!C68</f>
        <v>ＦＣ毛野</v>
      </c>
      <c r="K50" s="357"/>
      <c r="L50" s="8"/>
      <c r="M50" s="8"/>
      <c r="N50" s="421" t="str">
        <f>U12選手権組合せ!C69</f>
        <v>国本ジュニアサッカークラブ（国本ＪＳＣ）</v>
      </c>
      <c r="O50" s="421"/>
      <c r="P50" s="9"/>
      <c r="Q50" s="8"/>
      <c r="R50" s="8"/>
      <c r="S50" s="438" t="str">
        <f>U12選手権組合せ!C70</f>
        <v>ＮＰＯ法人サウス宇都宮スポーツクラブ</v>
      </c>
      <c r="T50" s="438"/>
      <c r="U50" s="8"/>
      <c r="V50" s="8"/>
      <c r="W50" s="470" t="str">
        <f>U12選手権組合せ!C71</f>
        <v>南河内サッカースポーツ少年団</v>
      </c>
      <c r="X50" s="470"/>
      <c r="Y50" s="8"/>
      <c r="Z50" s="8"/>
      <c r="AA50" s="349" t="str">
        <f>U12選手権組合せ!C72</f>
        <v>市野沢ＦＣ</v>
      </c>
      <c r="AB50" s="349"/>
      <c r="AC50" s="8"/>
      <c r="AD50" s="8"/>
      <c r="AE50" s="365"/>
      <c r="AF50" s="366"/>
    </row>
    <row r="51" spans="1:33" ht="20.100000000000001" customHeight="1" x14ac:dyDescent="0.2">
      <c r="B51" s="356"/>
      <c r="C51" s="356"/>
      <c r="D51" s="8"/>
      <c r="E51" s="8"/>
      <c r="F51" s="350"/>
      <c r="G51" s="350"/>
      <c r="H51" s="8"/>
      <c r="I51" s="8"/>
      <c r="J51" s="357"/>
      <c r="K51" s="357"/>
      <c r="L51" s="8"/>
      <c r="M51" s="8"/>
      <c r="N51" s="421"/>
      <c r="O51" s="421"/>
      <c r="P51" s="9"/>
      <c r="Q51" s="8"/>
      <c r="R51" s="8"/>
      <c r="S51" s="438"/>
      <c r="T51" s="438"/>
      <c r="U51" s="8"/>
      <c r="V51" s="8"/>
      <c r="W51" s="470"/>
      <c r="X51" s="470"/>
      <c r="Y51" s="8"/>
      <c r="Z51" s="8"/>
      <c r="AA51" s="349"/>
      <c r="AB51" s="349"/>
      <c r="AC51" s="8"/>
      <c r="AD51" s="8"/>
      <c r="AE51" s="365"/>
      <c r="AF51" s="366"/>
    </row>
    <row r="52" spans="1:33" ht="20.100000000000001" customHeight="1" x14ac:dyDescent="0.2">
      <c r="B52" s="356"/>
      <c r="C52" s="356"/>
      <c r="D52" s="8"/>
      <c r="E52" s="8"/>
      <c r="F52" s="350"/>
      <c r="G52" s="350"/>
      <c r="H52" s="8"/>
      <c r="I52" s="8"/>
      <c r="J52" s="357"/>
      <c r="K52" s="357"/>
      <c r="L52" s="8"/>
      <c r="M52" s="8"/>
      <c r="N52" s="421"/>
      <c r="O52" s="421"/>
      <c r="P52" s="9"/>
      <c r="Q52" s="8"/>
      <c r="R52" s="8"/>
      <c r="S52" s="438"/>
      <c r="T52" s="438"/>
      <c r="U52" s="8"/>
      <c r="V52" s="8"/>
      <c r="W52" s="470"/>
      <c r="X52" s="470"/>
      <c r="Y52" s="8"/>
      <c r="Z52" s="8"/>
      <c r="AA52" s="349"/>
      <c r="AB52" s="349"/>
      <c r="AC52" s="8"/>
      <c r="AD52" s="8"/>
      <c r="AE52" s="365"/>
      <c r="AF52" s="366"/>
    </row>
    <row r="53" spans="1:33" ht="20.100000000000001" customHeight="1" x14ac:dyDescent="0.2">
      <c r="B53" s="356"/>
      <c r="C53" s="356"/>
      <c r="D53" s="8"/>
      <c r="E53" s="8"/>
      <c r="F53" s="350"/>
      <c r="G53" s="350"/>
      <c r="H53" s="8"/>
      <c r="I53" s="8"/>
      <c r="J53" s="357"/>
      <c r="K53" s="357"/>
      <c r="L53" s="8"/>
      <c r="M53" s="8"/>
      <c r="N53" s="421"/>
      <c r="O53" s="421"/>
      <c r="P53" s="9"/>
      <c r="Q53" s="8"/>
      <c r="R53" s="8"/>
      <c r="S53" s="438"/>
      <c r="T53" s="438"/>
      <c r="U53" s="8"/>
      <c r="V53" s="8"/>
      <c r="W53" s="470"/>
      <c r="X53" s="470"/>
      <c r="Y53" s="8"/>
      <c r="Z53" s="8"/>
      <c r="AA53" s="349"/>
      <c r="AB53" s="349"/>
      <c r="AC53" s="8"/>
      <c r="AD53" s="8"/>
      <c r="AE53" s="365"/>
      <c r="AF53" s="366"/>
    </row>
    <row r="54" spans="1:33" ht="20.100000000000001" customHeight="1" x14ac:dyDescent="0.2">
      <c r="B54" s="356"/>
      <c r="C54" s="356"/>
      <c r="D54" s="8"/>
      <c r="E54" s="8"/>
      <c r="F54" s="350"/>
      <c r="G54" s="350"/>
      <c r="H54" s="8"/>
      <c r="I54" s="8"/>
      <c r="J54" s="357"/>
      <c r="K54" s="357"/>
      <c r="L54" s="8"/>
      <c r="M54" s="8"/>
      <c r="N54" s="421"/>
      <c r="O54" s="421"/>
      <c r="P54" s="9"/>
      <c r="Q54" s="8"/>
      <c r="R54" s="8"/>
      <c r="S54" s="438"/>
      <c r="T54" s="438"/>
      <c r="U54" s="8"/>
      <c r="V54" s="8"/>
      <c r="W54" s="470"/>
      <c r="X54" s="470"/>
      <c r="Y54" s="8"/>
      <c r="Z54" s="8"/>
      <c r="AA54" s="349"/>
      <c r="AB54" s="349"/>
      <c r="AC54" s="8"/>
      <c r="AD54" s="8"/>
      <c r="AE54" s="365"/>
      <c r="AF54" s="366"/>
    </row>
    <row r="55" spans="1:33" ht="20.100000000000001" customHeight="1" x14ac:dyDescent="0.2">
      <c r="B55" s="356"/>
      <c r="C55" s="356"/>
      <c r="D55" s="8"/>
      <c r="E55" s="8"/>
      <c r="F55" s="350"/>
      <c r="G55" s="350"/>
      <c r="H55" s="8"/>
      <c r="I55" s="8"/>
      <c r="J55" s="357"/>
      <c r="K55" s="357"/>
      <c r="L55" s="8"/>
      <c r="M55" s="8"/>
      <c r="N55" s="421"/>
      <c r="O55" s="421"/>
      <c r="P55" s="9"/>
      <c r="Q55" s="8"/>
      <c r="R55" s="8"/>
      <c r="S55" s="438"/>
      <c r="T55" s="438"/>
      <c r="U55" s="8"/>
      <c r="V55" s="8"/>
      <c r="W55" s="470"/>
      <c r="X55" s="470"/>
      <c r="Y55" s="8"/>
      <c r="Z55" s="8"/>
      <c r="AA55" s="349"/>
      <c r="AB55" s="349"/>
      <c r="AC55" s="8"/>
      <c r="AD55" s="8"/>
      <c r="AE55" s="365"/>
      <c r="AF55" s="366"/>
    </row>
    <row r="56" spans="1:33" ht="20.100000000000001" customHeight="1" x14ac:dyDescent="0.2">
      <c r="B56" s="356"/>
      <c r="C56" s="356"/>
      <c r="D56" s="9"/>
      <c r="E56" s="9"/>
      <c r="F56" s="350"/>
      <c r="G56" s="350"/>
      <c r="H56" s="9"/>
      <c r="I56" s="9"/>
      <c r="J56" s="357"/>
      <c r="K56" s="357"/>
      <c r="L56" s="9"/>
      <c r="M56" s="9"/>
      <c r="N56" s="421"/>
      <c r="O56" s="421"/>
      <c r="P56" s="9"/>
      <c r="Q56" s="9"/>
      <c r="R56" s="9"/>
      <c r="S56" s="438"/>
      <c r="T56" s="438"/>
      <c r="U56" s="9"/>
      <c r="V56" s="9"/>
      <c r="W56" s="470"/>
      <c r="X56" s="470"/>
      <c r="Y56" s="9"/>
      <c r="Z56" s="9"/>
      <c r="AA56" s="349"/>
      <c r="AB56" s="349"/>
      <c r="AC56" s="9"/>
      <c r="AD56" s="9"/>
      <c r="AE56" s="365"/>
      <c r="AF56" s="366"/>
    </row>
    <row r="57" spans="1:33" ht="20.100000000000001" customHeight="1" x14ac:dyDescent="0.2">
      <c r="B57" s="356"/>
      <c r="C57" s="356"/>
      <c r="D57" s="9"/>
      <c r="E57" s="9"/>
      <c r="F57" s="350"/>
      <c r="G57" s="350"/>
      <c r="H57" s="9"/>
      <c r="I57" s="9"/>
      <c r="J57" s="357"/>
      <c r="K57" s="357"/>
      <c r="L57" s="9"/>
      <c r="M57" s="9"/>
      <c r="N57" s="421"/>
      <c r="O57" s="421"/>
      <c r="P57" s="9"/>
      <c r="Q57" s="9"/>
      <c r="R57" s="9"/>
      <c r="S57" s="438"/>
      <c r="T57" s="438"/>
      <c r="U57" s="9"/>
      <c r="V57" s="9"/>
      <c r="W57" s="470"/>
      <c r="X57" s="470"/>
      <c r="Y57" s="9"/>
      <c r="Z57" s="9"/>
      <c r="AA57" s="349"/>
      <c r="AB57" s="349"/>
      <c r="AC57" s="9"/>
      <c r="AD57" s="9"/>
      <c r="AE57" s="365"/>
      <c r="AF57" s="366"/>
    </row>
    <row r="58" spans="1:33" ht="20.100000000000001" customHeight="1" x14ac:dyDescent="0.2">
      <c r="C58" s="93"/>
      <c r="D58" s="93"/>
      <c r="G58" s="93"/>
      <c r="H58" s="93"/>
      <c r="K58" s="93"/>
      <c r="L58" s="93"/>
      <c r="O58" s="93"/>
      <c r="P58" s="93"/>
      <c r="T58" s="93"/>
      <c r="U58" s="93"/>
      <c r="X58" s="93"/>
      <c r="Y58" s="93"/>
      <c r="AB58" s="114" t="s">
        <v>95</v>
      </c>
      <c r="AC58" s="18" t="s">
        <v>14</v>
      </c>
      <c r="AD58" s="18" t="s">
        <v>15</v>
      </c>
      <c r="AE58" s="18" t="s">
        <v>15</v>
      </c>
      <c r="AF58" s="18" t="s">
        <v>13</v>
      </c>
      <c r="AG58" s="107" t="s">
        <v>96</v>
      </c>
    </row>
    <row r="59" spans="1:33" ht="20.100000000000001" customHeight="1" x14ac:dyDescent="0.2">
      <c r="A59" s="7"/>
      <c r="B59" s="341" t="s">
        <v>4</v>
      </c>
      <c r="C59" s="368">
        <v>0.39583333333333331</v>
      </c>
      <c r="D59" s="368"/>
      <c r="E59" s="368"/>
      <c r="G59" s="437" t="str">
        <f>F50</f>
        <v>栃木Ｃｈａｒｍｅ．Ｆ．Ｃ　Ｕ－１１</v>
      </c>
      <c r="H59" s="437"/>
      <c r="I59" s="437"/>
      <c r="J59" s="437"/>
      <c r="K59" s="437"/>
      <c r="L59" s="437"/>
      <c r="M59" s="437"/>
      <c r="N59" s="370">
        <f>P59+P60</f>
        <v>0</v>
      </c>
      <c r="O59" s="371" t="s">
        <v>9</v>
      </c>
      <c r="P59" s="234">
        <v>0</v>
      </c>
      <c r="Q59" s="236" t="s">
        <v>26</v>
      </c>
      <c r="R59" s="234">
        <v>4</v>
      </c>
      <c r="S59" s="371" t="s">
        <v>10</v>
      </c>
      <c r="T59" s="370">
        <f>R59+R60</f>
        <v>5</v>
      </c>
      <c r="U59" s="372" t="str">
        <f>J50</f>
        <v>ＦＣ毛野</v>
      </c>
      <c r="V59" s="372"/>
      <c r="W59" s="372"/>
      <c r="X59" s="372"/>
      <c r="Y59" s="372"/>
      <c r="Z59" s="372"/>
      <c r="AA59" s="372"/>
      <c r="AB59" s="347" t="s">
        <v>95</v>
      </c>
      <c r="AC59" s="367" t="s">
        <v>89</v>
      </c>
      <c r="AD59" s="367" t="s">
        <v>90</v>
      </c>
      <c r="AE59" s="367" t="s">
        <v>91</v>
      </c>
      <c r="AF59" s="367">
        <v>6</v>
      </c>
      <c r="AG59" s="340" t="s">
        <v>96</v>
      </c>
    </row>
    <row r="60" spans="1:33" ht="20.100000000000001" customHeight="1" x14ac:dyDescent="0.2">
      <c r="A60" s="7"/>
      <c r="B60" s="341"/>
      <c r="C60" s="368"/>
      <c r="D60" s="368"/>
      <c r="E60" s="368"/>
      <c r="G60" s="437"/>
      <c r="H60" s="437"/>
      <c r="I60" s="437"/>
      <c r="J60" s="437"/>
      <c r="K60" s="437"/>
      <c r="L60" s="437"/>
      <c r="M60" s="437"/>
      <c r="N60" s="370"/>
      <c r="O60" s="371"/>
      <c r="P60" s="234">
        <v>0</v>
      </c>
      <c r="Q60" s="236" t="s">
        <v>26</v>
      </c>
      <c r="R60" s="234">
        <v>1</v>
      </c>
      <c r="S60" s="371"/>
      <c r="T60" s="370"/>
      <c r="U60" s="372"/>
      <c r="V60" s="372"/>
      <c r="W60" s="372"/>
      <c r="X60" s="372"/>
      <c r="Y60" s="372"/>
      <c r="Z60" s="372"/>
      <c r="AA60" s="372"/>
      <c r="AB60" s="347"/>
      <c r="AC60" s="367"/>
      <c r="AD60" s="367"/>
      <c r="AE60" s="367"/>
      <c r="AF60" s="367"/>
      <c r="AG60" s="340"/>
    </row>
    <row r="61" spans="1:33" ht="20.100000000000001" customHeight="1" x14ac:dyDescent="0.2">
      <c r="C61" s="16"/>
      <c r="D61" s="16"/>
      <c r="E61" s="15"/>
      <c r="G61" s="32"/>
      <c r="H61" s="32"/>
      <c r="I61" s="10"/>
      <c r="J61" s="10"/>
      <c r="K61" s="32"/>
      <c r="L61" s="32"/>
      <c r="M61" s="10"/>
      <c r="N61" s="248"/>
      <c r="O61" s="234"/>
      <c r="P61" s="234"/>
      <c r="Q61" s="248"/>
      <c r="R61" s="248"/>
      <c r="S61" s="248"/>
      <c r="T61" s="234"/>
      <c r="U61" s="32"/>
      <c r="V61" s="10"/>
      <c r="W61" s="10"/>
      <c r="X61" s="32"/>
      <c r="Y61" s="32"/>
      <c r="Z61" s="10"/>
      <c r="AA61" s="10"/>
      <c r="AB61" s="105"/>
      <c r="AC61" s="24"/>
      <c r="AD61" s="24"/>
      <c r="AE61" s="25"/>
      <c r="AF61" s="25"/>
      <c r="AG61" s="97"/>
    </row>
    <row r="62" spans="1:33" ht="20.100000000000001" customHeight="1" x14ac:dyDescent="0.2">
      <c r="A62" s="7"/>
      <c r="B62" s="341" t="s">
        <v>5</v>
      </c>
      <c r="C62" s="368">
        <v>0.4236111111111111</v>
      </c>
      <c r="D62" s="368"/>
      <c r="E62" s="368"/>
      <c r="G62" s="471" t="str">
        <f>S50</f>
        <v>ＮＰＯ法人サウス宇都宮スポーツクラブ</v>
      </c>
      <c r="H62" s="471"/>
      <c r="I62" s="471"/>
      <c r="J62" s="471"/>
      <c r="K62" s="471"/>
      <c r="L62" s="471"/>
      <c r="M62" s="471"/>
      <c r="N62" s="370">
        <f>P62+P63</f>
        <v>0</v>
      </c>
      <c r="O62" s="371" t="s">
        <v>9</v>
      </c>
      <c r="P62" s="234">
        <v>0</v>
      </c>
      <c r="Q62" s="236" t="s">
        <v>26</v>
      </c>
      <c r="R62" s="234">
        <v>2</v>
      </c>
      <c r="S62" s="371" t="s">
        <v>10</v>
      </c>
      <c r="T62" s="370">
        <f>R62+R63</f>
        <v>3</v>
      </c>
      <c r="U62" s="468" t="str">
        <f>W50</f>
        <v>南河内サッカースポーツ少年団</v>
      </c>
      <c r="V62" s="468"/>
      <c r="W62" s="468"/>
      <c r="X62" s="468"/>
      <c r="Y62" s="468"/>
      <c r="Z62" s="468"/>
      <c r="AA62" s="468"/>
      <c r="AB62" s="347" t="s">
        <v>95</v>
      </c>
      <c r="AC62" s="367" t="s">
        <v>92</v>
      </c>
      <c r="AD62" s="367" t="s">
        <v>93</v>
      </c>
      <c r="AE62" s="367" t="s">
        <v>94</v>
      </c>
      <c r="AF62" s="367">
        <v>3</v>
      </c>
      <c r="AG62" s="340" t="s">
        <v>96</v>
      </c>
    </row>
    <row r="63" spans="1:33" ht="20.100000000000001" customHeight="1" x14ac:dyDescent="0.2">
      <c r="A63" s="7"/>
      <c r="B63" s="341"/>
      <c r="C63" s="368"/>
      <c r="D63" s="368"/>
      <c r="E63" s="368"/>
      <c r="G63" s="471"/>
      <c r="H63" s="471"/>
      <c r="I63" s="471"/>
      <c r="J63" s="471"/>
      <c r="K63" s="471"/>
      <c r="L63" s="471"/>
      <c r="M63" s="471"/>
      <c r="N63" s="370"/>
      <c r="O63" s="371"/>
      <c r="P63" s="234">
        <v>0</v>
      </c>
      <c r="Q63" s="236" t="s">
        <v>26</v>
      </c>
      <c r="R63" s="234">
        <v>1</v>
      </c>
      <c r="S63" s="371"/>
      <c r="T63" s="370"/>
      <c r="U63" s="468"/>
      <c r="V63" s="468"/>
      <c r="W63" s="468"/>
      <c r="X63" s="468"/>
      <c r="Y63" s="468"/>
      <c r="Z63" s="468"/>
      <c r="AA63" s="468"/>
      <c r="AB63" s="347"/>
      <c r="AC63" s="367"/>
      <c r="AD63" s="367"/>
      <c r="AE63" s="367"/>
      <c r="AF63" s="367"/>
      <c r="AG63" s="340"/>
    </row>
    <row r="64" spans="1:33" ht="20.100000000000001" customHeight="1" x14ac:dyDescent="0.2">
      <c r="A64" s="7"/>
      <c r="C64" s="16"/>
      <c r="D64" s="16"/>
      <c r="E64" s="15"/>
      <c r="G64" s="32"/>
      <c r="H64" s="32"/>
      <c r="I64" s="10"/>
      <c r="J64" s="10"/>
      <c r="K64" s="32"/>
      <c r="L64" s="32"/>
      <c r="M64" s="10"/>
      <c r="N64" s="248"/>
      <c r="O64" s="234"/>
      <c r="P64" s="234"/>
      <c r="Q64" s="248"/>
      <c r="R64" s="248"/>
      <c r="S64" s="248"/>
      <c r="T64" s="234"/>
      <c r="U64" s="32"/>
      <c r="V64" s="10"/>
      <c r="W64" s="10"/>
      <c r="X64" s="32"/>
      <c r="Y64" s="32"/>
      <c r="Z64" s="10"/>
      <c r="AA64" s="10"/>
      <c r="AB64" s="105"/>
      <c r="AC64" s="24"/>
      <c r="AD64" s="24"/>
      <c r="AE64" s="25"/>
      <c r="AF64" s="25"/>
      <c r="AG64" s="97"/>
    </row>
    <row r="65" spans="1:33" ht="20.100000000000001" customHeight="1" x14ac:dyDescent="0.2">
      <c r="A65" s="7"/>
      <c r="B65" s="341" t="s">
        <v>6</v>
      </c>
      <c r="C65" s="368">
        <v>0.4513888888888889</v>
      </c>
      <c r="D65" s="368"/>
      <c r="E65" s="368"/>
      <c r="G65" s="419" t="str">
        <f>F50</f>
        <v>栃木Ｃｈａｒｍｅ．Ｆ．Ｃ　Ｕ－１１</v>
      </c>
      <c r="H65" s="419"/>
      <c r="I65" s="419"/>
      <c r="J65" s="419"/>
      <c r="K65" s="419"/>
      <c r="L65" s="419"/>
      <c r="M65" s="419"/>
      <c r="N65" s="370">
        <f>P65+P66</f>
        <v>2</v>
      </c>
      <c r="O65" s="371" t="s">
        <v>9</v>
      </c>
      <c r="P65" s="234">
        <v>0</v>
      </c>
      <c r="Q65" s="236" t="s">
        <v>26</v>
      </c>
      <c r="R65" s="234">
        <v>0</v>
      </c>
      <c r="S65" s="371" t="s">
        <v>10</v>
      </c>
      <c r="T65" s="370">
        <f>R65+R66</f>
        <v>1</v>
      </c>
      <c r="U65" s="369" t="str">
        <f>N50</f>
        <v>国本ジュニアサッカークラブ（国本ＪＳＣ）</v>
      </c>
      <c r="V65" s="369"/>
      <c r="W65" s="369"/>
      <c r="X65" s="369"/>
      <c r="Y65" s="369"/>
      <c r="Z65" s="369"/>
      <c r="AA65" s="369"/>
      <c r="AB65" s="347" t="s">
        <v>95</v>
      </c>
      <c r="AC65" s="367" t="s">
        <v>91</v>
      </c>
      <c r="AD65" s="367" t="s">
        <v>89</v>
      </c>
      <c r="AE65" s="367" t="s">
        <v>90</v>
      </c>
      <c r="AF65" s="367">
        <v>5</v>
      </c>
      <c r="AG65" s="340" t="s">
        <v>96</v>
      </c>
    </row>
    <row r="66" spans="1:33" ht="20.100000000000001" customHeight="1" x14ac:dyDescent="0.2">
      <c r="A66" s="7"/>
      <c r="B66" s="341"/>
      <c r="C66" s="368"/>
      <c r="D66" s="368"/>
      <c r="E66" s="368"/>
      <c r="G66" s="419"/>
      <c r="H66" s="419"/>
      <c r="I66" s="419"/>
      <c r="J66" s="419"/>
      <c r="K66" s="419"/>
      <c r="L66" s="419"/>
      <c r="M66" s="419"/>
      <c r="N66" s="370"/>
      <c r="O66" s="371"/>
      <c r="P66" s="234">
        <v>2</v>
      </c>
      <c r="Q66" s="236" t="s">
        <v>26</v>
      </c>
      <c r="R66" s="234">
        <v>1</v>
      </c>
      <c r="S66" s="371"/>
      <c r="T66" s="370"/>
      <c r="U66" s="369"/>
      <c r="V66" s="369"/>
      <c r="W66" s="369"/>
      <c r="X66" s="369"/>
      <c r="Y66" s="369"/>
      <c r="Z66" s="369"/>
      <c r="AA66" s="369"/>
      <c r="AB66" s="347"/>
      <c r="AC66" s="367"/>
      <c r="AD66" s="367"/>
      <c r="AE66" s="367"/>
      <c r="AF66" s="367"/>
      <c r="AG66" s="340"/>
    </row>
    <row r="67" spans="1:33" ht="20.100000000000001" customHeight="1" x14ac:dyDescent="0.2">
      <c r="A67" s="7"/>
      <c r="B67" s="31"/>
      <c r="C67" s="27"/>
      <c r="D67" s="27"/>
      <c r="E67" s="27"/>
      <c r="G67" s="32"/>
      <c r="H67" s="32"/>
      <c r="I67" s="32"/>
      <c r="J67" s="32"/>
      <c r="K67" s="32"/>
      <c r="L67" s="32"/>
      <c r="M67" s="32"/>
      <c r="N67" s="21"/>
      <c r="O67" s="235"/>
      <c r="P67" s="234"/>
      <c r="Q67" s="248"/>
      <c r="R67" s="248"/>
      <c r="S67" s="235"/>
      <c r="T67" s="21"/>
      <c r="U67" s="32"/>
      <c r="V67" s="32"/>
      <c r="W67" s="32"/>
      <c r="X67" s="32"/>
      <c r="Y67" s="32"/>
      <c r="Z67" s="32"/>
      <c r="AA67" s="32"/>
      <c r="AB67" s="105"/>
      <c r="AC67" s="24"/>
      <c r="AD67" s="24"/>
      <c r="AE67" s="25"/>
      <c r="AF67" s="25"/>
      <c r="AG67" s="97"/>
    </row>
    <row r="68" spans="1:33" ht="20.100000000000001" customHeight="1" x14ac:dyDescent="0.2">
      <c r="A68" s="7"/>
      <c r="B68" s="341" t="s">
        <v>7</v>
      </c>
      <c r="C68" s="368">
        <v>0.47916666666666669</v>
      </c>
      <c r="D68" s="368"/>
      <c r="E68" s="368"/>
      <c r="G68" s="469" t="str">
        <f>S50</f>
        <v>ＮＰＯ法人サウス宇都宮スポーツクラブ</v>
      </c>
      <c r="H68" s="469"/>
      <c r="I68" s="469"/>
      <c r="J68" s="469"/>
      <c r="K68" s="469"/>
      <c r="L68" s="469"/>
      <c r="M68" s="469"/>
      <c r="N68" s="370">
        <f>P68+P69</f>
        <v>1</v>
      </c>
      <c r="O68" s="371" t="s">
        <v>9</v>
      </c>
      <c r="P68" s="234">
        <v>1</v>
      </c>
      <c r="Q68" s="236" t="s">
        <v>26</v>
      </c>
      <c r="R68" s="234">
        <v>0</v>
      </c>
      <c r="S68" s="371" t="s">
        <v>10</v>
      </c>
      <c r="T68" s="370">
        <f>R68+R69</f>
        <v>1</v>
      </c>
      <c r="U68" s="420" t="str">
        <f>AA50</f>
        <v>市野沢ＦＣ</v>
      </c>
      <c r="V68" s="420"/>
      <c r="W68" s="420"/>
      <c r="X68" s="420"/>
      <c r="Y68" s="420"/>
      <c r="Z68" s="420"/>
      <c r="AA68" s="420"/>
      <c r="AB68" s="347" t="s">
        <v>95</v>
      </c>
      <c r="AC68" s="367" t="s">
        <v>94</v>
      </c>
      <c r="AD68" s="367" t="s">
        <v>92</v>
      </c>
      <c r="AE68" s="367" t="s">
        <v>93</v>
      </c>
      <c r="AF68" s="367">
        <v>2</v>
      </c>
      <c r="AG68" s="340" t="s">
        <v>96</v>
      </c>
    </row>
    <row r="69" spans="1:33" ht="20.100000000000001" customHeight="1" x14ac:dyDescent="0.2">
      <c r="A69" s="7"/>
      <c r="B69" s="341"/>
      <c r="C69" s="368"/>
      <c r="D69" s="368"/>
      <c r="E69" s="368"/>
      <c r="G69" s="469"/>
      <c r="H69" s="469"/>
      <c r="I69" s="469"/>
      <c r="J69" s="469"/>
      <c r="K69" s="469"/>
      <c r="L69" s="469"/>
      <c r="M69" s="469"/>
      <c r="N69" s="370"/>
      <c r="O69" s="371"/>
      <c r="P69" s="234">
        <v>0</v>
      </c>
      <c r="Q69" s="236" t="s">
        <v>26</v>
      </c>
      <c r="R69" s="234">
        <v>1</v>
      </c>
      <c r="S69" s="371"/>
      <c r="T69" s="370"/>
      <c r="U69" s="420"/>
      <c r="V69" s="420"/>
      <c r="W69" s="420"/>
      <c r="X69" s="420"/>
      <c r="Y69" s="420"/>
      <c r="Z69" s="420"/>
      <c r="AA69" s="420"/>
      <c r="AB69" s="347"/>
      <c r="AC69" s="367"/>
      <c r="AD69" s="367"/>
      <c r="AE69" s="367"/>
      <c r="AF69" s="367"/>
      <c r="AG69" s="340"/>
    </row>
    <row r="70" spans="1:33" ht="20.100000000000001" customHeight="1" x14ac:dyDescent="0.2">
      <c r="A70" s="7"/>
      <c r="C70" s="16"/>
      <c r="D70" s="16"/>
      <c r="E70" s="15"/>
      <c r="G70" s="32"/>
      <c r="H70" s="32"/>
      <c r="I70" s="10"/>
      <c r="J70" s="10"/>
      <c r="K70" s="32"/>
      <c r="L70" s="32"/>
      <c r="M70" s="10"/>
      <c r="N70" s="248"/>
      <c r="O70" s="234"/>
      <c r="P70" s="234"/>
      <c r="Q70" s="248"/>
      <c r="R70" s="248"/>
      <c r="S70" s="248"/>
      <c r="T70" s="234"/>
      <c r="U70" s="32"/>
      <c r="V70" s="10"/>
      <c r="W70" s="10"/>
      <c r="X70" s="32"/>
      <c r="Y70" s="32"/>
      <c r="Z70" s="10"/>
      <c r="AA70" s="10"/>
      <c r="AB70" s="105"/>
      <c r="AC70" s="24"/>
      <c r="AD70" s="24"/>
      <c r="AE70" s="25"/>
      <c r="AF70" s="25"/>
      <c r="AG70" s="97"/>
    </row>
    <row r="71" spans="1:33" ht="20.100000000000001" customHeight="1" x14ac:dyDescent="0.2">
      <c r="A71" s="7"/>
      <c r="B71" s="341" t="s">
        <v>8</v>
      </c>
      <c r="C71" s="368">
        <v>0.50694444444444442</v>
      </c>
      <c r="D71" s="368"/>
      <c r="E71" s="368"/>
      <c r="G71" s="372" t="str">
        <f>J50</f>
        <v>ＦＣ毛野</v>
      </c>
      <c r="H71" s="372"/>
      <c r="I71" s="372"/>
      <c r="J71" s="372"/>
      <c r="K71" s="372"/>
      <c r="L71" s="372"/>
      <c r="M71" s="372"/>
      <c r="N71" s="370">
        <f>P71+P72</f>
        <v>11</v>
      </c>
      <c r="O71" s="371" t="s">
        <v>9</v>
      </c>
      <c r="P71" s="234">
        <v>8</v>
      </c>
      <c r="Q71" s="236" t="s">
        <v>26</v>
      </c>
      <c r="R71" s="234">
        <v>0</v>
      </c>
      <c r="S71" s="371" t="s">
        <v>10</v>
      </c>
      <c r="T71" s="370">
        <f>R71+R72</f>
        <v>0</v>
      </c>
      <c r="U71" s="369" t="str">
        <f>N50</f>
        <v>国本ジュニアサッカークラブ（国本ＪＳＣ）</v>
      </c>
      <c r="V71" s="369"/>
      <c r="W71" s="369"/>
      <c r="X71" s="369"/>
      <c r="Y71" s="369"/>
      <c r="Z71" s="369"/>
      <c r="AA71" s="369"/>
      <c r="AB71" s="347" t="s">
        <v>95</v>
      </c>
      <c r="AC71" s="367" t="s">
        <v>90</v>
      </c>
      <c r="AD71" s="367" t="s">
        <v>91</v>
      </c>
      <c r="AE71" s="367" t="s">
        <v>89</v>
      </c>
      <c r="AF71" s="367">
        <v>4</v>
      </c>
      <c r="AG71" s="340" t="s">
        <v>96</v>
      </c>
    </row>
    <row r="72" spans="1:33" ht="20.100000000000001" customHeight="1" x14ac:dyDescent="0.2">
      <c r="A72" s="7"/>
      <c r="B72" s="341"/>
      <c r="C72" s="368"/>
      <c r="D72" s="368"/>
      <c r="E72" s="368"/>
      <c r="G72" s="372"/>
      <c r="H72" s="372"/>
      <c r="I72" s="372"/>
      <c r="J72" s="372"/>
      <c r="K72" s="372"/>
      <c r="L72" s="372"/>
      <c r="M72" s="372"/>
      <c r="N72" s="370"/>
      <c r="O72" s="371"/>
      <c r="P72" s="234">
        <v>3</v>
      </c>
      <c r="Q72" s="236" t="s">
        <v>26</v>
      </c>
      <c r="R72" s="234">
        <v>0</v>
      </c>
      <c r="S72" s="371"/>
      <c r="T72" s="370"/>
      <c r="U72" s="369"/>
      <c r="V72" s="369"/>
      <c r="W72" s="369"/>
      <c r="X72" s="369"/>
      <c r="Y72" s="369"/>
      <c r="Z72" s="369"/>
      <c r="AA72" s="369"/>
      <c r="AB72" s="347"/>
      <c r="AC72" s="367"/>
      <c r="AD72" s="367"/>
      <c r="AE72" s="367"/>
      <c r="AF72" s="367"/>
      <c r="AG72" s="340"/>
    </row>
    <row r="73" spans="1:33" ht="20.100000000000001" customHeight="1" x14ac:dyDescent="0.2">
      <c r="A73" s="7"/>
      <c r="C73" s="16"/>
      <c r="D73" s="16"/>
      <c r="E73" s="15"/>
      <c r="G73" s="32"/>
      <c r="H73" s="32"/>
      <c r="I73" s="10"/>
      <c r="J73" s="10"/>
      <c r="K73" s="32"/>
      <c r="L73" s="32"/>
      <c r="M73" s="10"/>
      <c r="N73" s="248"/>
      <c r="O73" s="234"/>
      <c r="P73" s="234"/>
      <c r="Q73" s="248"/>
      <c r="R73" s="248"/>
      <c r="S73" s="248"/>
      <c r="T73" s="234"/>
      <c r="U73" s="32"/>
      <c r="V73" s="10"/>
      <c r="W73" s="10"/>
      <c r="X73" s="32"/>
      <c r="Y73" s="32"/>
      <c r="Z73" s="10"/>
      <c r="AA73" s="10"/>
      <c r="AB73" s="105"/>
      <c r="AC73" s="93"/>
      <c r="AD73" s="24"/>
      <c r="AE73" s="24"/>
      <c r="AF73" s="25"/>
      <c r="AG73" s="106"/>
    </row>
    <row r="74" spans="1:33" ht="20.100000000000001" customHeight="1" x14ac:dyDescent="0.2">
      <c r="A74" s="7"/>
      <c r="B74" s="341" t="s">
        <v>0</v>
      </c>
      <c r="C74" s="368">
        <v>0.53472222222222221</v>
      </c>
      <c r="D74" s="368"/>
      <c r="E74" s="368"/>
      <c r="G74" s="468" t="str">
        <f>W50</f>
        <v>南河内サッカースポーツ少年団</v>
      </c>
      <c r="H74" s="468"/>
      <c r="I74" s="468"/>
      <c r="J74" s="468"/>
      <c r="K74" s="468"/>
      <c r="L74" s="468"/>
      <c r="M74" s="468"/>
      <c r="N74" s="370">
        <f>P74+P75</f>
        <v>7</v>
      </c>
      <c r="O74" s="371" t="s">
        <v>9</v>
      </c>
      <c r="P74" s="234">
        <v>5</v>
      </c>
      <c r="Q74" s="236" t="s">
        <v>26</v>
      </c>
      <c r="R74" s="234">
        <v>0</v>
      </c>
      <c r="S74" s="371" t="s">
        <v>10</v>
      </c>
      <c r="T74" s="370">
        <f>R74+R75</f>
        <v>0</v>
      </c>
      <c r="U74" s="369" t="str">
        <f>AA50</f>
        <v>市野沢ＦＣ</v>
      </c>
      <c r="V74" s="369"/>
      <c r="W74" s="369"/>
      <c r="X74" s="369"/>
      <c r="Y74" s="369"/>
      <c r="Z74" s="369"/>
      <c r="AA74" s="369"/>
      <c r="AB74" s="347" t="s">
        <v>95</v>
      </c>
      <c r="AC74" s="367" t="s">
        <v>93</v>
      </c>
      <c r="AD74" s="367" t="s">
        <v>94</v>
      </c>
      <c r="AE74" s="367" t="s">
        <v>92</v>
      </c>
      <c r="AF74" s="367">
        <v>1</v>
      </c>
      <c r="AG74" s="340" t="s">
        <v>96</v>
      </c>
    </row>
    <row r="75" spans="1:33" ht="20.100000000000001" customHeight="1" x14ac:dyDescent="0.2">
      <c r="A75" s="7"/>
      <c r="B75" s="341"/>
      <c r="C75" s="368"/>
      <c r="D75" s="368"/>
      <c r="E75" s="368"/>
      <c r="G75" s="468"/>
      <c r="H75" s="468"/>
      <c r="I75" s="468"/>
      <c r="J75" s="468"/>
      <c r="K75" s="468"/>
      <c r="L75" s="468"/>
      <c r="M75" s="468"/>
      <c r="N75" s="370"/>
      <c r="O75" s="371"/>
      <c r="P75" s="234">
        <v>2</v>
      </c>
      <c r="Q75" s="236" t="s">
        <v>26</v>
      </c>
      <c r="R75" s="234">
        <v>0</v>
      </c>
      <c r="S75" s="371"/>
      <c r="T75" s="370"/>
      <c r="U75" s="369"/>
      <c r="V75" s="369"/>
      <c r="W75" s="369"/>
      <c r="X75" s="369"/>
      <c r="Y75" s="369"/>
      <c r="Z75" s="369"/>
      <c r="AA75" s="369"/>
      <c r="AB75" s="347"/>
      <c r="AC75" s="367"/>
      <c r="AD75" s="367"/>
      <c r="AE75" s="367"/>
      <c r="AF75" s="367"/>
      <c r="AG75" s="340"/>
    </row>
    <row r="76" spans="1:33" ht="20.100000000000001" customHeight="1" x14ac:dyDescent="0.2">
      <c r="B76" s="31"/>
      <c r="C76" s="23"/>
      <c r="D76" s="23"/>
      <c r="E76" s="23"/>
      <c r="G76" s="32"/>
      <c r="H76" s="32"/>
      <c r="I76" s="32"/>
      <c r="J76" s="32"/>
      <c r="K76" s="32"/>
      <c r="L76" s="32"/>
      <c r="M76" s="32"/>
      <c r="N76" s="21"/>
      <c r="O76" s="113"/>
      <c r="P76" s="32"/>
      <c r="Q76" s="22"/>
      <c r="R76" s="10"/>
      <c r="S76" s="113"/>
      <c r="T76" s="21"/>
      <c r="U76" s="32"/>
      <c r="V76" s="32"/>
      <c r="W76" s="32"/>
      <c r="X76" s="32"/>
      <c r="Y76" s="32"/>
      <c r="Z76" s="32"/>
      <c r="AA76" s="32"/>
      <c r="AB76" s="93"/>
      <c r="AC76" s="93"/>
      <c r="AF76" s="93"/>
      <c r="AG76" s="93"/>
    </row>
    <row r="77" spans="1:33" ht="20.100000000000001" customHeight="1" x14ac:dyDescent="0.2">
      <c r="C77" s="377" t="str">
        <f>J46</f>
        <v>H</v>
      </c>
      <c r="D77" s="378"/>
      <c r="E77" s="378"/>
      <c r="F77" s="379"/>
      <c r="G77" s="441" t="str">
        <f>C79</f>
        <v>栃木Ｃｈａｒｍｅ．Ｆ．Ｃ　Ｕ－１１</v>
      </c>
      <c r="H77" s="442"/>
      <c r="I77" s="395" t="str">
        <f>C81</f>
        <v>ＦＣ毛野</v>
      </c>
      <c r="J77" s="396"/>
      <c r="K77" s="423" t="str">
        <f>C83</f>
        <v>国本ジュニアサッカークラブ（国本ＪＳＣ）</v>
      </c>
      <c r="L77" s="424"/>
      <c r="M77" s="373" t="s">
        <v>1</v>
      </c>
      <c r="N77" s="373" t="s">
        <v>2</v>
      </c>
      <c r="O77" s="373" t="s">
        <v>11</v>
      </c>
      <c r="P77" s="373" t="s">
        <v>3</v>
      </c>
      <c r="R77" s="389" t="str">
        <f>W46</f>
        <v>HH</v>
      </c>
      <c r="S77" s="390"/>
      <c r="T77" s="390"/>
      <c r="U77" s="391"/>
      <c r="V77" s="441" t="str">
        <f>R79</f>
        <v>ＮＰＯ法人サウス宇都宮スポーツクラブ</v>
      </c>
      <c r="W77" s="442"/>
      <c r="X77" s="441" t="str">
        <f>R81</f>
        <v>南河内サッカースポーツ少年団</v>
      </c>
      <c r="Y77" s="442"/>
      <c r="Z77" s="395" t="str">
        <f>R83</f>
        <v>市野沢ＦＣ</v>
      </c>
      <c r="AA77" s="396"/>
      <c r="AB77" s="373" t="s">
        <v>1</v>
      </c>
      <c r="AC77" s="373" t="s">
        <v>2</v>
      </c>
      <c r="AD77" s="373" t="s">
        <v>11</v>
      </c>
      <c r="AE77" s="373" t="s">
        <v>3</v>
      </c>
    </row>
    <row r="78" spans="1:33" ht="20.100000000000001" customHeight="1" x14ac:dyDescent="0.2">
      <c r="C78" s="380"/>
      <c r="D78" s="381"/>
      <c r="E78" s="381"/>
      <c r="F78" s="382"/>
      <c r="G78" s="443"/>
      <c r="H78" s="444"/>
      <c r="I78" s="397"/>
      <c r="J78" s="398"/>
      <c r="K78" s="425"/>
      <c r="L78" s="426"/>
      <c r="M78" s="374"/>
      <c r="N78" s="374"/>
      <c r="O78" s="374"/>
      <c r="P78" s="374"/>
      <c r="R78" s="392"/>
      <c r="S78" s="393"/>
      <c r="T78" s="393"/>
      <c r="U78" s="394"/>
      <c r="V78" s="443"/>
      <c r="W78" s="444"/>
      <c r="X78" s="443"/>
      <c r="Y78" s="444"/>
      <c r="Z78" s="397"/>
      <c r="AA78" s="398"/>
      <c r="AB78" s="374"/>
      <c r="AC78" s="374"/>
      <c r="AD78" s="374"/>
      <c r="AE78" s="374"/>
    </row>
    <row r="79" spans="1:33" ht="20.100000000000001" customHeight="1" x14ac:dyDescent="0.2">
      <c r="C79" s="377" t="str">
        <f>F50</f>
        <v>栃木Ｃｈａｒｍｅ．Ｆ．Ｃ　Ｕ－１１</v>
      </c>
      <c r="D79" s="378"/>
      <c r="E79" s="378"/>
      <c r="F79" s="379"/>
      <c r="G79" s="383"/>
      <c r="H79" s="384"/>
      <c r="I79" s="249">
        <f>N59</f>
        <v>0</v>
      </c>
      <c r="J79" s="249">
        <f>T59</f>
        <v>5</v>
      </c>
      <c r="K79" s="249">
        <f>N65</f>
        <v>2</v>
      </c>
      <c r="L79" s="249">
        <f>T65</f>
        <v>1</v>
      </c>
      <c r="M79" s="387">
        <f>COUNTIF(G80:L80,"○")*3+COUNTIF(G80:L80,"△")</f>
        <v>3</v>
      </c>
      <c r="N79" s="375">
        <f>O79-J79-L79</f>
        <v>-4</v>
      </c>
      <c r="O79" s="375">
        <f>I79+K79</f>
        <v>2</v>
      </c>
      <c r="P79" s="375">
        <v>2</v>
      </c>
      <c r="Q79" s="244"/>
      <c r="R79" s="462" t="str">
        <f>S50</f>
        <v>ＮＰＯ法人サウス宇都宮スポーツクラブ</v>
      </c>
      <c r="S79" s="463"/>
      <c r="T79" s="463"/>
      <c r="U79" s="464"/>
      <c r="V79" s="383"/>
      <c r="W79" s="384"/>
      <c r="X79" s="249">
        <f>N62</f>
        <v>0</v>
      </c>
      <c r="Y79" s="249">
        <f>T62</f>
        <v>3</v>
      </c>
      <c r="Z79" s="249">
        <f>N68</f>
        <v>1</v>
      </c>
      <c r="AA79" s="249">
        <f>T68</f>
        <v>1</v>
      </c>
      <c r="AB79" s="387">
        <f>COUNTIF(V80:AA80,"○")*3+COUNTIF(V80:AA80,"△")</f>
        <v>1</v>
      </c>
      <c r="AC79" s="375">
        <f>AD79-Y79-AA79</f>
        <v>-3</v>
      </c>
      <c r="AD79" s="375">
        <f>X79+Z79</f>
        <v>1</v>
      </c>
      <c r="AE79" s="375">
        <v>2</v>
      </c>
    </row>
    <row r="80" spans="1:33" ht="20.100000000000001" customHeight="1" x14ac:dyDescent="0.2">
      <c r="C80" s="380"/>
      <c r="D80" s="381"/>
      <c r="E80" s="381"/>
      <c r="F80" s="382"/>
      <c r="G80" s="385"/>
      <c r="H80" s="386"/>
      <c r="I80" s="407" t="str">
        <f>IF(I79&gt;J79,"○",IF(I79&lt;J79,"×",IF(I79=J79,"△")))</f>
        <v>×</v>
      </c>
      <c r="J80" s="408"/>
      <c r="K80" s="407" t="str">
        <f>IF(K79&gt;L79,"○",IF(K79&lt;L79,"×",IF(K79=L79,"△")))</f>
        <v>○</v>
      </c>
      <c r="L80" s="408"/>
      <c r="M80" s="388"/>
      <c r="N80" s="376"/>
      <c r="O80" s="376"/>
      <c r="P80" s="376"/>
      <c r="Q80" s="244"/>
      <c r="R80" s="465"/>
      <c r="S80" s="466"/>
      <c r="T80" s="466"/>
      <c r="U80" s="467"/>
      <c r="V80" s="385"/>
      <c r="W80" s="386"/>
      <c r="X80" s="407" t="str">
        <f>IF(X79&gt;Y79,"○",IF(X79&lt;Y79,"×",IF(X79=Y79,"△")))</f>
        <v>×</v>
      </c>
      <c r="Y80" s="408"/>
      <c r="Z80" s="407" t="str">
        <f t="shared" ref="Z80" si="2">IF(Z79&gt;AA79,"○",IF(Z79&lt;AA79,"×",IF(Z79=AA79,"△")))</f>
        <v>△</v>
      </c>
      <c r="AA80" s="408"/>
      <c r="AB80" s="388"/>
      <c r="AC80" s="376"/>
      <c r="AD80" s="376"/>
      <c r="AE80" s="376"/>
    </row>
    <row r="81" spans="3:31" ht="20.100000000000001" customHeight="1" x14ac:dyDescent="0.2">
      <c r="C81" s="409" t="str">
        <f>J50</f>
        <v>ＦＣ毛野</v>
      </c>
      <c r="D81" s="410"/>
      <c r="E81" s="410"/>
      <c r="F81" s="411"/>
      <c r="G81" s="249">
        <f>J79</f>
        <v>5</v>
      </c>
      <c r="H81" s="249">
        <f>I79</f>
        <v>0</v>
      </c>
      <c r="I81" s="383"/>
      <c r="J81" s="384"/>
      <c r="K81" s="249">
        <f>N71</f>
        <v>11</v>
      </c>
      <c r="L81" s="249">
        <f>T71</f>
        <v>0</v>
      </c>
      <c r="M81" s="387">
        <f>COUNTIF(G82:L82,"○")*3+COUNTIF(G82:L82,"△")</f>
        <v>6</v>
      </c>
      <c r="N81" s="375">
        <f>O81-H81-L81</f>
        <v>16</v>
      </c>
      <c r="O81" s="375">
        <f>G81+K81</f>
        <v>16</v>
      </c>
      <c r="P81" s="375">
        <v>1</v>
      </c>
      <c r="Q81" s="244"/>
      <c r="R81" s="456" t="str">
        <f>W50</f>
        <v>南河内サッカースポーツ少年団</v>
      </c>
      <c r="S81" s="457"/>
      <c r="T81" s="457"/>
      <c r="U81" s="458"/>
      <c r="V81" s="249">
        <f>Y79</f>
        <v>3</v>
      </c>
      <c r="W81" s="249">
        <f>X79</f>
        <v>0</v>
      </c>
      <c r="X81" s="383"/>
      <c r="Y81" s="384"/>
      <c r="Z81" s="249">
        <f>N74</f>
        <v>7</v>
      </c>
      <c r="AA81" s="249">
        <f>T74</f>
        <v>0</v>
      </c>
      <c r="AB81" s="387">
        <f>COUNTIF(V82:AA82,"○")*3+COUNTIF(V82:AA82,"△")</f>
        <v>6</v>
      </c>
      <c r="AC81" s="375">
        <f>AD81-W81-AA81</f>
        <v>10</v>
      </c>
      <c r="AD81" s="375">
        <f>V81+Z81</f>
        <v>10</v>
      </c>
      <c r="AE81" s="375">
        <v>1</v>
      </c>
    </row>
    <row r="82" spans="3:31" ht="20.100000000000001" customHeight="1" x14ac:dyDescent="0.2">
      <c r="C82" s="412"/>
      <c r="D82" s="413"/>
      <c r="E82" s="413"/>
      <c r="F82" s="414"/>
      <c r="G82" s="407" t="str">
        <f>IF(G81&gt;H81,"○",IF(G81&lt;H81,"×",IF(G81=H81,"△")))</f>
        <v>○</v>
      </c>
      <c r="H82" s="408"/>
      <c r="I82" s="385"/>
      <c r="J82" s="386"/>
      <c r="K82" s="407" t="str">
        <f>IF(K81&gt;L81,"○",IF(K81&lt;L81,"×",IF(K81=L81,"△")))</f>
        <v>○</v>
      </c>
      <c r="L82" s="408"/>
      <c r="M82" s="388"/>
      <c r="N82" s="376"/>
      <c r="O82" s="376"/>
      <c r="P82" s="376"/>
      <c r="Q82" s="244"/>
      <c r="R82" s="459"/>
      <c r="S82" s="460"/>
      <c r="T82" s="460"/>
      <c r="U82" s="461"/>
      <c r="V82" s="407" t="str">
        <f>IF(V81&gt;W81,"○",IF(V81&lt;W81,"×",IF(V81=W81,"△")))</f>
        <v>○</v>
      </c>
      <c r="W82" s="408"/>
      <c r="X82" s="385"/>
      <c r="Y82" s="386"/>
      <c r="Z82" s="407" t="str">
        <f t="shared" ref="Z82" si="3">IF(Z81&gt;AA81,"○",IF(Z81&lt;AA81,"×",IF(Z81=AA81,"△")))</f>
        <v>○</v>
      </c>
      <c r="AA82" s="408"/>
      <c r="AB82" s="388"/>
      <c r="AC82" s="376"/>
      <c r="AD82" s="376"/>
      <c r="AE82" s="376"/>
    </row>
    <row r="83" spans="3:31" ht="20.100000000000001" customHeight="1" x14ac:dyDescent="0.2">
      <c r="C83" s="450" t="str">
        <f>N50</f>
        <v>国本ジュニアサッカークラブ（国本ＪＳＣ）</v>
      </c>
      <c r="D83" s="451"/>
      <c r="E83" s="451"/>
      <c r="F83" s="452"/>
      <c r="G83" s="249">
        <f>L79</f>
        <v>1</v>
      </c>
      <c r="H83" s="249">
        <f>K79</f>
        <v>2</v>
      </c>
      <c r="I83" s="249">
        <f>L81</f>
        <v>0</v>
      </c>
      <c r="J83" s="249">
        <f>K81</f>
        <v>11</v>
      </c>
      <c r="K83" s="383"/>
      <c r="L83" s="384"/>
      <c r="M83" s="387">
        <f>COUNTIF(G84:L84,"○")*3+COUNTIF(G84:L84,"△")</f>
        <v>0</v>
      </c>
      <c r="N83" s="375">
        <f>O83-H83-J83</f>
        <v>-12</v>
      </c>
      <c r="O83" s="375">
        <f>G83+I83</f>
        <v>1</v>
      </c>
      <c r="P83" s="375">
        <v>3</v>
      </c>
      <c r="Q83" s="244"/>
      <c r="R83" s="377" t="str">
        <f>AA50</f>
        <v>市野沢ＦＣ</v>
      </c>
      <c r="S83" s="378"/>
      <c r="T83" s="378"/>
      <c r="U83" s="379"/>
      <c r="V83" s="249">
        <f>AA79</f>
        <v>1</v>
      </c>
      <c r="W83" s="249">
        <f>Z79</f>
        <v>1</v>
      </c>
      <c r="X83" s="249">
        <f>AA81</f>
        <v>0</v>
      </c>
      <c r="Y83" s="249">
        <f>Z81</f>
        <v>7</v>
      </c>
      <c r="Z83" s="383"/>
      <c r="AA83" s="384"/>
      <c r="AB83" s="387">
        <f>COUNTIF(V84:AA84,"○")*3+COUNTIF(V84:AA84,"△")</f>
        <v>1</v>
      </c>
      <c r="AC83" s="375">
        <f>AD83-W83-Y83</f>
        <v>-7</v>
      </c>
      <c r="AD83" s="375">
        <f>V83+X83</f>
        <v>1</v>
      </c>
      <c r="AE83" s="375">
        <v>3</v>
      </c>
    </row>
    <row r="84" spans="3:31" ht="20.100000000000001" customHeight="1" x14ac:dyDescent="0.2">
      <c r="C84" s="453"/>
      <c r="D84" s="454"/>
      <c r="E84" s="454"/>
      <c r="F84" s="455"/>
      <c r="G84" s="407" t="str">
        <f>IF(G83&gt;H83,"○",IF(G83&lt;H83,"×",IF(G83=H83,"△")))</f>
        <v>×</v>
      </c>
      <c r="H84" s="408"/>
      <c r="I84" s="407" t="str">
        <f>IF(I83&gt;J83,"○",IF(I83&lt;J83,"×",IF(I83=J83,"△")))</f>
        <v>×</v>
      </c>
      <c r="J84" s="408"/>
      <c r="K84" s="385"/>
      <c r="L84" s="386"/>
      <c r="M84" s="388"/>
      <c r="N84" s="376"/>
      <c r="O84" s="376"/>
      <c r="P84" s="376"/>
      <c r="Q84" s="244"/>
      <c r="R84" s="380"/>
      <c r="S84" s="381"/>
      <c r="T84" s="381"/>
      <c r="U84" s="382"/>
      <c r="V84" s="407" t="str">
        <f>IF(V83&gt;W83,"○",IF(V83&lt;W83,"×",IF(V83=W83,"△")))</f>
        <v>△</v>
      </c>
      <c r="W84" s="408"/>
      <c r="X84" s="407" t="str">
        <f>IF(X83&gt;Y83,"○",IF(X83&lt;Y83,"×",IF(X83=Y83,"△")))</f>
        <v>×</v>
      </c>
      <c r="Y84" s="408"/>
      <c r="Z84" s="385"/>
      <c r="AA84" s="386"/>
      <c r="AB84" s="388"/>
      <c r="AC84" s="376"/>
      <c r="AD84" s="376"/>
      <c r="AE84" s="376"/>
    </row>
    <row r="85" spans="3:31" ht="20.100000000000001" customHeight="1" x14ac:dyDescent="0.2"/>
  </sheetData>
  <mergeCells count="340">
    <mergeCell ref="A1:L1"/>
    <mergeCell ref="N1:R1"/>
    <mergeCell ref="T1:W1"/>
    <mergeCell ref="X1:AG1"/>
    <mergeCell ref="J3:K3"/>
    <mergeCell ref="W3:X3"/>
    <mergeCell ref="G16:M17"/>
    <mergeCell ref="N16:N17"/>
    <mergeCell ref="O16:O17"/>
    <mergeCell ref="S16:S17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B19:AB20"/>
    <mergeCell ref="AC19:AC20"/>
    <mergeCell ref="AD19:AD20"/>
    <mergeCell ref="AE19:AE20"/>
    <mergeCell ref="AF19:AF20"/>
    <mergeCell ref="AG19:AG20"/>
    <mergeCell ref="AF16:AF17"/>
    <mergeCell ref="AG16:AG17"/>
    <mergeCell ref="AB16:AB17"/>
    <mergeCell ref="AC16:AC17"/>
    <mergeCell ref="AD16:AD17"/>
    <mergeCell ref="AE16:AE17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B16:B17"/>
    <mergeCell ref="C16:E17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G22:M23"/>
    <mergeCell ref="N22:N23"/>
    <mergeCell ref="O22:O23"/>
    <mergeCell ref="S22:S23"/>
    <mergeCell ref="G28:M29"/>
    <mergeCell ref="N28:N29"/>
    <mergeCell ref="O28:O29"/>
    <mergeCell ref="S28:S29"/>
    <mergeCell ref="AB25:AB26"/>
    <mergeCell ref="AC25:AC26"/>
    <mergeCell ref="AD25:AD26"/>
    <mergeCell ref="AE25:AE26"/>
    <mergeCell ref="AF25:AF26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AB28:AB29"/>
    <mergeCell ref="AC28:AC29"/>
    <mergeCell ref="AD28:AD29"/>
    <mergeCell ref="AE28:AE29"/>
    <mergeCell ref="B28:B29"/>
    <mergeCell ref="C28:E2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M40:M41"/>
    <mergeCell ref="N40:N41"/>
    <mergeCell ref="O40:O41"/>
    <mergeCell ref="P40:P41"/>
    <mergeCell ref="R38:U39"/>
    <mergeCell ref="X38:Y39"/>
    <mergeCell ref="J46:K46"/>
    <mergeCell ref="W46:X46"/>
    <mergeCell ref="AB38:AB39"/>
    <mergeCell ref="B49:C49"/>
    <mergeCell ref="F49:G49"/>
    <mergeCell ref="J49:K49"/>
    <mergeCell ref="N49:O49"/>
    <mergeCell ref="S49:T49"/>
    <mergeCell ref="W49:X49"/>
    <mergeCell ref="G41:H41"/>
    <mergeCell ref="I41:J41"/>
    <mergeCell ref="V41:W41"/>
    <mergeCell ref="X41:Y41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A49:AB49"/>
    <mergeCell ref="AE49:AF49"/>
    <mergeCell ref="C40:F41"/>
    <mergeCell ref="K40:L41"/>
    <mergeCell ref="B50:C57"/>
    <mergeCell ref="F50:G57"/>
    <mergeCell ref="J50:K57"/>
    <mergeCell ref="N50:O57"/>
    <mergeCell ref="S50:T57"/>
    <mergeCell ref="W50:X57"/>
    <mergeCell ref="AA50:AB57"/>
    <mergeCell ref="AE50:AF57"/>
    <mergeCell ref="AG62:AG63"/>
    <mergeCell ref="AF59:AF60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T59:T60"/>
    <mergeCell ref="U59:AA60"/>
    <mergeCell ref="AB59:AB60"/>
    <mergeCell ref="AC59:AC60"/>
    <mergeCell ref="AD59:AD60"/>
    <mergeCell ref="AE59:AE60"/>
    <mergeCell ref="B59:B60"/>
    <mergeCell ref="C59:E60"/>
    <mergeCell ref="G59:M60"/>
    <mergeCell ref="N59:N60"/>
    <mergeCell ref="O59:O60"/>
    <mergeCell ref="S59:S60"/>
    <mergeCell ref="G65:M66"/>
    <mergeCell ref="N65:N66"/>
    <mergeCell ref="O65:O66"/>
    <mergeCell ref="S65:S66"/>
    <mergeCell ref="AB62:AB63"/>
    <mergeCell ref="AC62:AC63"/>
    <mergeCell ref="AD62:AD63"/>
    <mergeCell ref="AE62:AE63"/>
    <mergeCell ref="AF62:AF63"/>
    <mergeCell ref="AB68:AB69"/>
    <mergeCell ref="AC68:AC69"/>
    <mergeCell ref="AD68:AD69"/>
    <mergeCell ref="AE68:AE69"/>
    <mergeCell ref="AF68:AF69"/>
    <mergeCell ref="AG68:AG69"/>
    <mergeCell ref="AF65:AF66"/>
    <mergeCell ref="AG65:AG66"/>
    <mergeCell ref="AB65:AB66"/>
    <mergeCell ref="AC65:AC66"/>
    <mergeCell ref="AD65:AD66"/>
    <mergeCell ref="AE65:AE66"/>
    <mergeCell ref="B68:B69"/>
    <mergeCell ref="C68:E69"/>
    <mergeCell ref="G68:M69"/>
    <mergeCell ref="N68:N69"/>
    <mergeCell ref="O68:O69"/>
    <mergeCell ref="S68:S69"/>
    <mergeCell ref="T68:T69"/>
    <mergeCell ref="U68:AA69"/>
    <mergeCell ref="T65:T66"/>
    <mergeCell ref="U65:AA66"/>
    <mergeCell ref="B65:B66"/>
    <mergeCell ref="C65:E66"/>
    <mergeCell ref="B74:B75"/>
    <mergeCell ref="C74:E75"/>
    <mergeCell ref="G74:M75"/>
    <mergeCell ref="N74:N75"/>
    <mergeCell ref="O74:O75"/>
    <mergeCell ref="S74:S75"/>
    <mergeCell ref="T74:T75"/>
    <mergeCell ref="U74:AA75"/>
    <mergeCell ref="T71:T72"/>
    <mergeCell ref="U71:AA72"/>
    <mergeCell ref="B71:B72"/>
    <mergeCell ref="C71:E72"/>
    <mergeCell ref="G71:M72"/>
    <mergeCell ref="N71:N72"/>
    <mergeCell ref="O71:O72"/>
    <mergeCell ref="S71:S72"/>
    <mergeCell ref="N77:N78"/>
    <mergeCell ref="AB74:AB75"/>
    <mergeCell ref="AC74:AC75"/>
    <mergeCell ref="AD74:AD75"/>
    <mergeCell ref="AE74:AE75"/>
    <mergeCell ref="AF74:AF75"/>
    <mergeCell ref="AG74:AG75"/>
    <mergeCell ref="AF71:AF72"/>
    <mergeCell ref="AG71:AG72"/>
    <mergeCell ref="AB71:AB72"/>
    <mergeCell ref="AC71:AC72"/>
    <mergeCell ref="AD71:AD72"/>
    <mergeCell ref="AE71:AE72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G85"/>
  <sheetViews>
    <sheetView view="pageBreakPreview" zoomScaleNormal="100" zoomScaleSheetLayoutView="100" workbookViewId="0">
      <selection sqref="A1:L1"/>
    </sheetView>
  </sheetViews>
  <sheetFormatPr defaultRowHeight="13.2" x14ac:dyDescent="0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21.9" customHeight="1" x14ac:dyDescent="0.2">
      <c r="A1" s="360" t="str">
        <f>U12選手権組合せ!I2</f>
        <v>■第1日　2月5日  一次リーグ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N1" s="361" t="s">
        <v>131</v>
      </c>
      <c r="O1" s="361"/>
      <c r="P1" s="361"/>
      <c r="Q1" s="361"/>
      <c r="R1" s="361"/>
      <c r="T1" s="353" t="s">
        <v>130</v>
      </c>
      <c r="U1" s="353"/>
      <c r="V1" s="353"/>
      <c r="W1" s="353"/>
      <c r="X1" s="354" t="str">
        <f>U12選手権組合せ!A75</f>
        <v>大平運動公園第2多目的広場A</v>
      </c>
      <c r="Y1" s="354"/>
      <c r="Z1" s="354"/>
      <c r="AA1" s="354"/>
      <c r="AB1" s="354"/>
      <c r="AC1" s="354"/>
      <c r="AD1" s="354"/>
      <c r="AE1" s="354"/>
      <c r="AF1" s="354"/>
      <c r="AG1" s="354"/>
    </row>
    <row r="2" spans="1:33" ht="20.100000000000001" customHeight="1" x14ac:dyDescent="0.2">
      <c r="A2" s="112"/>
      <c r="B2" s="112"/>
      <c r="C2" s="112"/>
      <c r="D2" s="112"/>
      <c r="E2" s="112"/>
      <c r="F2" s="112"/>
      <c r="G2" s="112"/>
      <c r="H2" s="14"/>
      <c r="I2" s="110"/>
      <c r="J2" s="110"/>
      <c r="K2" s="110"/>
      <c r="L2" s="110"/>
      <c r="N2" s="110"/>
      <c r="O2" s="110"/>
      <c r="P2" s="110"/>
      <c r="Q2" s="110"/>
      <c r="R2" s="110"/>
      <c r="T2" s="94"/>
      <c r="U2" s="94"/>
      <c r="V2" s="94"/>
      <c r="W2" s="94"/>
      <c r="X2" s="111"/>
      <c r="Y2" s="111"/>
      <c r="AA2" s="20"/>
      <c r="AB2" s="104"/>
      <c r="AC2" s="104"/>
      <c r="AD2" s="104"/>
      <c r="AE2" s="104"/>
      <c r="AF2" s="104"/>
      <c r="AG2" s="104"/>
    </row>
    <row r="3" spans="1:33" ht="20.100000000000001" customHeight="1" x14ac:dyDescent="0.2">
      <c r="F3" s="27"/>
      <c r="J3" s="358" t="s">
        <v>132</v>
      </c>
      <c r="K3" s="358"/>
      <c r="W3" s="358" t="s">
        <v>133</v>
      </c>
      <c r="X3" s="358"/>
      <c r="Z3" s="20"/>
      <c r="AA3" s="20"/>
      <c r="AB3" s="104"/>
      <c r="AC3" s="104"/>
      <c r="AD3" s="104"/>
      <c r="AE3" s="104"/>
      <c r="AF3" s="104"/>
      <c r="AG3" s="104"/>
    </row>
    <row r="4" spans="1:33" ht="20.100000000000001" customHeight="1" thickBot="1" x14ac:dyDescent="0.25">
      <c r="G4" s="2"/>
      <c r="H4" s="2"/>
      <c r="I4" s="2"/>
      <c r="J4" s="3"/>
      <c r="K4" s="245"/>
      <c r="L4" s="2"/>
      <c r="M4" s="2"/>
      <c r="N4" s="2"/>
      <c r="O4" s="246"/>
      <c r="P4" s="246"/>
      <c r="Q4" s="246"/>
      <c r="R4" s="246"/>
      <c r="S4" s="246"/>
      <c r="T4" s="2"/>
      <c r="U4" s="2"/>
      <c r="V4" s="2"/>
      <c r="W4" s="247"/>
      <c r="X4" s="2"/>
      <c r="Y4" s="2"/>
      <c r="Z4" s="20"/>
      <c r="AA4" s="20"/>
      <c r="AB4" s="104"/>
      <c r="AC4" s="104"/>
      <c r="AD4" s="104"/>
      <c r="AE4" s="104"/>
      <c r="AF4" s="104"/>
      <c r="AG4" s="104"/>
    </row>
    <row r="5" spans="1:33" ht="20.100000000000001" customHeight="1" thickTop="1" x14ac:dyDescent="0.2">
      <c r="F5" s="4"/>
      <c r="H5" s="5"/>
      <c r="J5" s="6"/>
      <c r="K5" s="264"/>
      <c r="L5" s="265"/>
      <c r="M5" s="265"/>
      <c r="N5" s="266"/>
      <c r="S5" s="4"/>
      <c r="V5" s="5"/>
      <c r="W5" s="267"/>
      <c r="Y5" s="5"/>
      <c r="Z5" s="5"/>
      <c r="AA5" s="6"/>
      <c r="AB5" s="17"/>
    </row>
    <row r="6" spans="1:33" ht="20.100000000000001" customHeight="1" x14ac:dyDescent="0.2">
      <c r="B6" s="359"/>
      <c r="C6" s="359"/>
      <c r="D6" s="7"/>
      <c r="E6" s="7"/>
      <c r="F6" s="344">
        <v>1</v>
      </c>
      <c r="G6" s="344"/>
      <c r="H6" s="11"/>
      <c r="I6" s="11"/>
      <c r="J6" s="344">
        <v>2</v>
      </c>
      <c r="K6" s="344"/>
      <c r="L6" s="11"/>
      <c r="M6" s="11"/>
      <c r="N6" s="344">
        <v>3</v>
      </c>
      <c r="O6" s="344"/>
      <c r="P6" s="26"/>
      <c r="Q6" s="11"/>
      <c r="R6" s="11"/>
      <c r="S6" s="344">
        <v>4</v>
      </c>
      <c r="T6" s="344"/>
      <c r="U6" s="11"/>
      <c r="V6" s="11"/>
      <c r="W6" s="344">
        <v>5</v>
      </c>
      <c r="X6" s="344"/>
      <c r="Y6" s="11"/>
      <c r="Z6" s="11"/>
      <c r="AA6" s="344">
        <v>6</v>
      </c>
      <c r="AB6" s="344"/>
      <c r="AC6" s="7"/>
      <c r="AD6" s="7"/>
      <c r="AE6" s="362"/>
      <c r="AF6" s="363"/>
    </row>
    <row r="7" spans="1:33" ht="20.100000000000001" customHeight="1" x14ac:dyDescent="0.2">
      <c r="B7" s="356"/>
      <c r="C7" s="356"/>
      <c r="D7" s="8"/>
      <c r="E7" s="8"/>
      <c r="F7" s="349" t="str">
        <f>U12選手権組合せ!C75</f>
        <v>ＩＳＯＳＯＣＣＥＲＣＬＵＢ</v>
      </c>
      <c r="G7" s="349"/>
      <c r="H7" s="8"/>
      <c r="I7" s="8"/>
      <c r="J7" s="421" t="str">
        <f>U12選手権組合せ!C76</f>
        <v>アルゼンチンサッカークラブ日光</v>
      </c>
      <c r="K7" s="421"/>
      <c r="L7" s="8"/>
      <c r="M7" s="8"/>
      <c r="N7" s="449" t="str">
        <f>U12選手権組合せ!C77</f>
        <v>ヴェルフェ矢板Ｕ－１２・ｂｌａｎｃ</v>
      </c>
      <c r="O7" s="449"/>
      <c r="P7" s="9"/>
      <c r="Q7" s="8"/>
      <c r="R7" s="8"/>
      <c r="S7" s="349" t="str">
        <f>U12選手権組合せ!C78</f>
        <v>Ｎ　Ｆ　Ｃ</v>
      </c>
      <c r="T7" s="349"/>
      <c r="U7" s="8"/>
      <c r="V7" s="8"/>
      <c r="W7" s="364" t="str">
        <f>U12選手権組合せ!C79</f>
        <v>栃木ウーヴァＦＣ・Ｕ－１２</v>
      </c>
      <c r="X7" s="364"/>
      <c r="Y7" s="8"/>
      <c r="Z7" s="8"/>
      <c r="AA7" s="350" t="str">
        <f>U12選手権組合せ!C80</f>
        <v>フットボールクラブ氏家Ｕ－１１</v>
      </c>
      <c r="AB7" s="350"/>
      <c r="AC7" s="8"/>
      <c r="AD7" s="8"/>
      <c r="AE7" s="365"/>
      <c r="AF7" s="366"/>
    </row>
    <row r="8" spans="1:33" ht="20.100000000000001" customHeight="1" x14ac:dyDescent="0.2">
      <c r="B8" s="356"/>
      <c r="C8" s="356"/>
      <c r="D8" s="8"/>
      <c r="E8" s="8"/>
      <c r="F8" s="349"/>
      <c r="G8" s="349"/>
      <c r="H8" s="8"/>
      <c r="I8" s="8"/>
      <c r="J8" s="421"/>
      <c r="K8" s="421"/>
      <c r="L8" s="8"/>
      <c r="M8" s="8"/>
      <c r="N8" s="449"/>
      <c r="O8" s="449"/>
      <c r="P8" s="9"/>
      <c r="Q8" s="8"/>
      <c r="R8" s="8"/>
      <c r="S8" s="349"/>
      <c r="T8" s="349"/>
      <c r="U8" s="8"/>
      <c r="V8" s="8"/>
      <c r="W8" s="364"/>
      <c r="X8" s="364"/>
      <c r="Y8" s="8"/>
      <c r="Z8" s="8"/>
      <c r="AA8" s="350"/>
      <c r="AB8" s="350"/>
      <c r="AC8" s="8"/>
      <c r="AD8" s="8"/>
      <c r="AE8" s="365"/>
      <c r="AF8" s="366"/>
    </row>
    <row r="9" spans="1:33" ht="20.100000000000001" customHeight="1" x14ac:dyDescent="0.2">
      <c r="B9" s="356"/>
      <c r="C9" s="356"/>
      <c r="D9" s="8"/>
      <c r="E9" s="8"/>
      <c r="F9" s="349"/>
      <c r="G9" s="349"/>
      <c r="H9" s="8"/>
      <c r="I9" s="8"/>
      <c r="J9" s="421"/>
      <c r="K9" s="421"/>
      <c r="L9" s="8"/>
      <c r="M9" s="8"/>
      <c r="N9" s="449"/>
      <c r="O9" s="449"/>
      <c r="P9" s="9"/>
      <c r="Q9" s="8"/>
      <c r="R9" s="8"/>
      <c r="S9" s="349"/>
      <c r="T9" s="349"/>
      <c r="U9" s="8"/>
      <c r="V9" s="8"/>
      <c r="W9" s="364"/>
      <c r="X9" s="364"/>
      <c r="Y9" s="8"/>
      <c r="Z9" s="8"/>
      <c r="AA9" s="350"/>
      <c r="AB9" s="350"/>
      <c r="AC9" s="8"/>
      <c r="AD9" s="8"/>
      <c r="AE9" s="365"/>
      <c r="AF9" s="366"/>
    </row>
    <row r="10" spans="1:33" ht="20.100000000000001" customHeight="1" x14ac:dyDescent="0.2">
      <c r="B10" s="356"/>
      <c r="C10" s="356"/>
      <c r="D10" s="8"/>
      <c r="E10" s="8"/>
      <c r="F10" s="349"/>
      <c r="G10" s="349"/>
      <c r="H10" s="8"/>
      <c r="I10" s="8"/>
      <c r="J10" s="421"/>
      <c r="K10" s="421"/>
      <c r="L10" s="8"/>
      <c r="M10" s="8"/>
      <c r="N10" s="449"/>
      <c r="O10" s="449"/>
      <c r="P10" s="9"/>
      <c r="Q10" s="8"/>
      <c r="R10" s="8"/>
      <c r="S10" s="349"/>
      <c r="T10" s="349"/>
      <c r="U10" s="8"/>
      <c r="V10" s="8"/>
      <c r="W10" s="364"/>
      <c r="X10" s="364"/>
      <c r="Y10" s="8"/>
      <c r="Z10" s="8"/>
      <c r="AA10" s="350"/>
      <c r="AB10" s="350"/>
      <c r="AC10" s="8"/>
      <c r="AD10" s="8"/>
      <c r="AE10" s="365"/>
      <c r="AF10" s="366"/>
    </row>
    <row r="11" spans="1:33" ht="20.100000000000001" customHeight="1" x14ac:dyDescent="0.2">
      <c r="B11" s="356"/>
      <c r="C11" s="356"/>
      <c r="D11" s="8"/>
      <c r="E11" s="8"/>
      <c r="F11" s="349"/>
      <c r="G11" s="349"/>
      <c r="H11" s="8"/>
      <c r="I11" s="8"/>
      <c r="J11" s="421"/>
      <c r="K11" s="421"/>
      <c r="L11" s="8"/>
      <c r="M11" s="8"/>
      <c r="N11" s="449"/>
      <c r="O11" s="449"/>
      <c r="P11" s="9"/>
      <c r="Q11" s="8"/>
      <c r="R11" s="8"/>
      <c r="S11" s="349"/>
      <c r="T11" s="349"/>
      <c r="U11" s="8"/>
      <c r="V11" s="8"/>
      <c r="W11" s="364"/>
      <c r="X11" s="364"/>
      <c r="Y11" s="8"/>
      <c r="Z11" s="8"/>
      <c r="AA11" s="350"/>
      <c r="AB11" s="350"/>
      <c r="AC11" s="8"/>
      <c r="AD11" s="8"/>
      <c r="AE11" s="365"/>
      <c r="AF11" s="366"/>
    </row>
    <row r="12" spans="1:33" ht="20.100000000000001" customHeight="1" x14ac:dyDescent="0.2">
      <c r="B12" s="356"/>
      <c r="C12" s="356"/>
      <c r="D12" s="8"/>
      <c r="E12" s="8"/>
      <c r="F12" s="349"/>
      <c r="G12" s="349"/>
      <c r="H12" s="8"/>
      <c r="I12" s="8"/>
      <c r="J12" s="421"/>
      <c r="K12" s="421"/>
      <c r="L12" s="8"/>
      <c r="M12" s="8"/>
      <c r="N12" s="449"/>
      <c r="O12" s="449"/>
      <c r="P12" s="9"/>
      <c r="Q12" s="8"/>
      <c r="R12" s="8"/>
      <c r="S12" s="349"/>
      <c r="T12" s="349"/>
      <c r="U12" s="8"/>
      <c r="V12" s="8"/>
      <c r="W12" s="364"/>
      <c r="X12" s="364"/>
      <c r="Y12" s="8"/>
      <c r="Z12" s="8"/>
      <c r="AA12" s="350"/>
      <c r="AB12" s="350"/>
      <c r="AC12" s="8"/>
      <c r="AD12" s="8"/>
      <c r="AE12" s="365"/>
      <c r="AF12" s="366"/>
    </row>
    <row r="13" spans="1:33" ht="20.100000000000001" customHeight="1" x14ac:dyDescent="0.2">
      <c r="B13" s="356"/>
      <c r="C13" s="356"/>
      <c r="D13" s="9"/>
      <c r="E13" s="9"/>
      <c r="F13" s="349"/>
      <c r="G13" s="349"/>
      <c r="H13" s="9"/>
      <c r="I13" s="9"/>
      <c r="J13" s="421"/>
      <c r="K13" s="421"/>
      <c r="L13" s="9"/>
      <c r="M13" s="9"/>
      <c r="N13" s="449"/>
      <c r="O13" s="449"/>
      <c r="P13" s="9"/>
      <c r="Q13" s="9"/>
      <c r="R13" s="9"/>
      <c r="S13" s="349"/>
      <c r="T13" s="349"/>
      <c r="U13" s="9"/>
      <c r="V13" s="9"/>
      <c r="W13" s="364"/>
      <c r="X13" s="364"/>
      <c r="Y13" s="9"/>
      <c r="Z13" s="9"/>
      <c r="AA13" s="350"/>
      <c r="AB13" s="350"/>
      <c r="AC13" s="9"/>
      <c r="AD13" s="9"/>
      <c r="AE13" s="365"/>
      <c r="AF13" s="366"/>
    </row>
    <row r="14" spans="1:33" ht="20.100000000000001" customHeight="1" x14ac:dyDescent="0.2">
      <c r="B14" s="356"/>
      <c r="C14" s="356"/>
      <c r="D14" s="9"/>
      <c r="E14" s="9"/>
      <c r="F14" s="349"/>
      <c r="G14" s="349"/>
      <c r="H14" s="9"/>
      <c r="I14" s="9"/>
      <c r="J14" s="421"/>
      <c r="K14" s="421"/>
      <c r="L14" s="9"/>
      <c r="M14" s="9"/>
      <c r="N14" s="449"/>
      <c r="O14" s="449"/>
      <c r="P14" s="9"/>
      <c r="Q14" s="9"/>
      <c r="R14" s="9"/>
      <c r="S14" s="349"/>
      <c r="T14" s="349"/>
      <c r="U14" s="9"/>
      <c r="V14" s="9"/>
      <c r="W14" s="364"/>
      <c r="X14" s="364"/>
      <c r="Y14" s="9"/>
      <c r="Z14" s="9"/>
      <c r="AA14" s="350"/>
      <c r="AB14" s="350"/>
      <c r="AC14" s="9"/>
      <c r="AD14" s="9"/>
      <c r="AE14" s="365"/>
      <c r="AF14" s="366"/>
    </row>
    <row r="15" spans="1:33" ht="20.100000000000001" customHeight="1" x14ac:dyDescent="0.2">
      <c r="C15" s="93"/>
      <c r="D15" s="93"/>
      <c r="G15" s="93"/>
      <c r="H15" s="93"/>
      <c r="K15" s="93"/>
      <c r="L15" s="93"/>
      <c r="O15" s="93"/>
      <c r="P15" s="93"/>
      <c r="T15" s="93"/>
      <c r="U15" s="93"/>
      <c r="X15" s="93"/>
      <c r="Y15" s="93"/>
      <c r="AB15" s="114" t="s">
        <v>95</v>
      </c>
      <c r="AC15" s="18" t="s">
        <v>14</v>
      </c>
      <c r="AD15" s="18" t="s">
        <v>15</v>
      </c>
      <c r="AE15" s="18" t="s">
        <v>15</v>
      </c>
      <c r="AF15" s="18" t="s">
        <v>13</v>
      </c>
      <c r="AG15" s="107" t="s">
        <v>96</v>
      </c>
    </row>
    <row r="16" spans="1:33" ht="20.100000000000001" customHeight="1" x14ac:dyDescent="0.2">
      <c r="A16" s="7"/>
      <c r="B16" s="341" t="s">
        <v>4</v>
      </c>
      <c r="C16" s="368">
        <v>0.39583333333333331</v>
      </c>
      <c r="D16" s="368"/>
      <c r="E16" s="368"/>
      <c r="G16" s="372" t="str">
        <f>F7</f>
        <v>ＩＳＯＳＯＣＣＥＲＣＬＵＢ</v>
      </c>
      <c r="H16" s="372"/>
      <c r="I16" s="372"/>
      <c r="J16" s="372"/>
      <c r="K16" s="372"/>
      <c r="L16" s="372"/>
      <c r="M16" s="372"/>
      <c r="N16" s="370">
        <f>P16+P17</f>
        <v>3</v>
      </c>
      <c r="O16" s="371" t="s">
        <v>9</v>
      </c>
      <c r="P16" s="234">
        <v>2</v>
      </c>
      <c r="Q16" s="236" t="s">
        <v>26</v>
      </c>
      <c r="R16" s="234">
        <v>0</v>
      </c>
      <c r="S16" s="371" t="s">
        <v>10</v>
      </c>
      <c r="T16" s="370">
        <f>R16+R17</f>
        <v>0</v>
      </c>
      <c r="U16" s="479" t="str">
        <f>J7</f>
        <v>アルゼンチンサッカークラブ日光</v>
      </c>
      <c r="V16" s="479"/>
      <c r="W16" s="479"/>
      <c r="X16" s="479"/>
      <c r="Y16" s="479"/>
      <c r="Z16" s="479"/>
      <c r="AA16" s="479"/>
      <c r="AB16" s="347" t="s">
        <v>95</v>
      </c>
      <c r="AC16" s="367" t="s">
        <v>89</v>
      </c>
      <c r="AD16" s="367" t="s">
        <v>90</v>
      </c>
      <c r="AE16" s="367" t="s">
        <v>91</v>
      </c>
      <c r="AF16" s="367">
        <v>6</v>
      </c>
      <c r="AG16" s="340" t="s">
        <v>96</v>
      </c>
    </row>
    <row r="17" spans="1:33" ht="20.100000000000001" customHeight="1" x14ac:dyDescent="0.2">
      <c r="A17" s="7"/>
      <c r="B17" s="341"/>
      <c r="C17" s="368"/>
      <c r="D17" s="368"/>
      <c r="E17" s="368"/>
      <c r="G17" s="372"/>
      <c r="H17" s="372"/>
      <c r="I17" s="372"/>
      <c r="J17" s="372"/>
      <c r="K17" s="372"/>
      <c r="L17" s="372"/>
      <c r="M17" s="372"/>
      <c r="N17" s="370"/>
      <c r="O17" s="371"/>
      <c r="P17" s="234">
        <v>1</v>
      </c>
      <c r="Q17" s="236" t="s">
        <v>26</v>
      </c>
      <c r="R17" s="234">
        <v>0</v>
      </c>
      <c r="S17" s="371"/>
      <c r="T17" s="370"/>
      <c r="U17" s="479"/>
      <c r="V17" s="479"/>
      <c r="W17" s="479"/>
      <c r="X17" s="479"/>
      <c r="Y17" s="479"/>
      <c r="Z17" s="479"/>
      <c r="AA17" s="479"/>
      <c r="AB17" s="347"/>
      <c r="AC17" s="367"/>
      <c r="AD17" s="367"/>
      <c r="AE17" s="367"/>
      <c r="AF17" s="367"/>
      <c r="AG17" s="340"/>
    </row>
    <row r="18" spans="1:33" ht="20.100000000000001" customHeight="1" x14ac:dyDescent="0.2">
      <c r="C18" s="16"/>
      <c r="D18" s="16"/>
      <c r="E18" s="15"/>
      <c r="G18" s="32"/>
      <c r="H18" s="32"/>
      <c r="I18" s="10"/>
      <c r="J18" s="10"/>
      <c r="K18" s="32"/>
      <c r="L18" s="32"/>
      <c r="M18" s="10"/>
      <c r="N18" s="248"/>
      <c r="O18" s="234"/>
      <c r="P18" s="234"/>
      <c r="Q18" s="248"/>
      <c r="R18" s="248"/>
      <c r="S18" s="248"/>
      <c r="T18" s="234"/>
      <c r="U18" s="32"/>
      <c r="V18" s="10"/>
      <c r="W18" s="10"/>
      <c r="X18" s="32"/>
      <c r="Y18" s="32"/>
      <c r="Z18" s="10"/>
      <c r="AA18" s="10"/>
      <c r="AB18" s="105"/>
      <c r="AC18" s="24"/>
      <c r="AD18" s="24"/>
      <c r="AE18" s="25"/>
      <c r="AF18" s="25"/>
      <c r="AG18" s="97"/>
    </row>
    <row r="19" spans="1:33" ht="20.100000000000001" customHeight="1" x14ac:dyDescent="0.2">
      <c r="A19" s="7"/>
      <c r="B19" s="341" t="s">
        <v>5</v>
      </c>
      <c r="C19" s="368">
        <v>0.4236111111111111</v>
      </c>
      <c r="D19" s="368"/>
      <c r="E19" s="368"/>
      <c r="G19" s="369" t="str">
        <f>S7</f>
        <v>Ｎ　Ｆ　Ｃ</v>
      </c>
      <c r="H19" s="369"/>
      <c r="I19" s="369"/>
      <c r="J19" s="369"/>
      <c r="K19" s="369"/>
      <c r="L19" s="369"/>
      <c r="M19" s="369"/>
      <c r="N19" s="370">
        <f>P19+P20</f>
        <v>0</v>
      </c>
      <c r="O19" s="371" t="s">
        <v>9</v>
      </c>
      <c r="P19" s="234">
        <v>0</v>
      </c>
      <c r="Q19" s="236" t="s">
        <v>26</v>
      </c>
      <c r="R19" s="234">
        <v>0</v>
      </c>
      <c r="S19" s="371" t="s">
        <v>10</v>
      </c>
      <c r="T19" s="370">
        <f>R19+R20</f>
        <v>1</v>
      </c>
      <c r="U19" s="372" t="str">
        <f>W7</f>
        <v>栃木ウーヴァＦＣ・Ｕ－１２</v>
      </c>
      <c r="V19" s="372"/>
      <c r="W19" s="372"/>
      <c r="X19" s="372"/>
      <c r="Y19" s="372"/>
      <c r="Z19" s="372"/>
      <c r="AA19" s="372"/>
      <c r="AB19" s="347" t="s">
        <v>95</v>
      </c>
      <c r="AC19" s="367" t="s">
        <v>92</v>
      </c>
      <c r="AD19" s="367" t="s">
        <v>93</v>
      </c>
      <c r="AE19" s="367" t="s">
        <v>94</v>
      </c>
      <c r="AF19" s="367">
        <v>3</v>
      </c>
      <c r="AG19" s="340" t="s">
        <v>96</v>
      </c>
    </row>
    <row r="20" spans="1:33" ht="20.100000000000001" customHeight="1" x14ac:dyDescent="0.2">
      <c r="A20" s="7"/>
      <c r="B20" s="341"/>
      <c r="C20" s="368"/>
      <c r="D20" s="368"/>
      <c r="E20" s="368"/>
      <c r="G20" s="369"/>
      <c r="H20" s="369"/>
      <c r="I20" s="369"/>
      <c r="J20" s="369"/>
      <c r="K20" s="369"/>
      <c r="L20" s="369"/>
      <c r="M20" s="369"/>
      <c r="N20" s="370"/>
      <c r="O20" s="371"/>
      <c r="P20" s="234">
        <v>0</v>
      </c>
      <c r="Q20" s="236" t="s">
        <v>26</v>
      </c>
      <c r="R20" s="234">
        <v>1</v>
      </c>
      <c r="S20" s="371"/>
      <c r="T20" s="370"/>
      <c r="U20" s="372"/>
      <c r="V20" s="372"/>
      <c r="W20" s="372"/>
      <c r="X20" s="372"/>
      <c r="Y20" s="372"/>
      <c r="Z20" s="372"/>
      <c r="AA20" s="372"/>
      <c r="AB20" s="347"/>
      <c r="AC20" s="367"/>
      <c r="AD20" s="367"/>
      <c r="AE20" s="367"/>
      <c r="AF20" s="367"/>
      <c r="AG20" s="340"/>
    </row>
    <row r="21" spans="1:33" ht="20.100000000000001" customHeight="1" x14ac:dyDescent="0.2">
      <c r="A21" s="7"/>
      <c r="C21" s="16"/>
      <c r="D21" s="16"/>
      <c r="E21" s="15"/>
      <c r="G21" s="32"/>
      <c r="H21" s="32"/>
      <c r="I21" s="10"/>
      <c r="J21" s="10"/>
      <c r="K21" s="32"/>
      <c r="L21" s="32"/>
      <c r="M21" s="10"/>
      <c r="N21" s="248"/>
      <c r="O21" s="234"/>
      <c r="P21" s="234"/>
      <c r="Q21" s="248"/>
      <c r="R21" s="248"/>
      <c r="S21" s="248"/>
      <c r="T21" s="234"/>
      <c r="U21" s="32"/>
      <c r="V21" s="10"/>
      <c r="W21" s="10"/>
      <c r="X21" s="32"/>
      <c r="Y21" s="32"/>
      <c r="Z21" s="10"/>
      <c r="AA21" s="10"/>
      <c r="AB21" s="105"/>
      <c r="AC21" s="24"/>
      <c r="AD21" s="24"/>
      <c r="AE21" s="25"/>
      <c r="AF21" s="25"/>
      <c r="AG21" s="97"/>
    </row>
    <row r="22" spans="1:33" ht="20.100000000000001" customHeight="1" x14ac:dyDescent="0.2">
      <c r="A22" s="7"/>
      <c r="B22" s="341" t="s">
        <v>6</v>
      </c>
      <c r="C22" s="368">
        <v>0.4513888888888889</v>
      </c>
      <c r="D22" s="368"/>
      <c r="E22" s="368"/>
      <c r="G22" s="369" t="str">
        <f>F7</f>
        <v>ＩＳＯＳＯＣＣＥＲＣＬＵＢ</v>
      </c>
      <c r="H22" s="369"/>
      <c r="I22" s="369"/>
      <c r="J22" s="369"/>
      <c r="K22" s="369"/>
      <c r="L22" s="369"/>
      <c r="M22" s="369"/>
      <c r="N22" s="370">
        <f>P22+P23</f>
        <v>0</v>
      </c>
      <c r="O22" s="371" t="s">
        <v>9</v>
      </c>
      <c r="P22" s="234">
        <v>0</v>
      </c>
      <c r="Q22" s="236" t="s">
        <v>26</v>
      </c>
      <c r="R22" s="234">
        <v>1</v>
      </c>
      <c r="S22" s="371" t="s">
        <v>10</v>
      </c>
      <c r="T22" s="370">
        <f>R22+R23</f>
        <v>1</v>
      </c>
      <c r="U22" s="419" t="str">
        <f>N7</f>
        <v>ヴェルフェ矢板Ｕ－１２・ｂｌａｎｃ</v>
      </c>
      <c r="V22" s="419"/>
      <c r="W22" s="419"/>
      <c r="X22" s="419"/>
      <c r="Y22" s="419"/>
      <c r="Z22" s="419"/>
      <c r="AA22" s="419"/>
      <c r="AB22" s="347" t="s">
        <v>95</v>
      </c>
      <c r="AC22" s="367" t="s">
        <v>91</v>
      </c>
      <c r="AD22" s="367" t="s">
        <v>89</v>
      </c>
      <c r="AE22" s="367" t="s">
        <v>90</v>
      </c>
      <c r="AF22" s="367">
        <v>5</v>
      </c>
      <c r="AG22" s="340" t="s">
        <v>96</v>
      </c>
    </row>
    <row r="23" spans="1:33" ht="20.100000000000001" customHeight="1" x14ac:dyDescent="0.2">
      <c r="A23" s="7"/>
      <c r="B23" s="341"/>
      <c r="C23" s="368"/>
      <c r="D23" s="368"/>
      <c r="E23" s="368"/>
      <c r="G23" s="369"/>
      <c r="H23" s="369"/>
      <c r="I23" s="369"/>
      <c r="J23" s="369"/>
      <c r="K23" s="369"/>
      <c r="L23" s="369"/>
      <c r="M23" s="369"/>
      <c r="N23" s="370"/>
      <c r="O23" s="371"/>
      <c r="P23" s="234">
        <v>0</v>
      </c>
      <c r="Q23" s="236" t="s">
        <v>26</v>
      </c>
      <c r="R23" s="234">
        <v>0</v>
      </c>
      <c r="S23" s="371"/>
      <c r="T23" s="370"/>
      <c r="U23" s="419"/>
      <c r="V23" s="419"/>
      <c r="W23" s="419"/>
      <c r="X23" s="419"/>
      <c r="Y23" s="419"/>
      <c r="Z23" s="419"/>
      <c r="AA23" s="419"/>
      <c r="AB23" s="347"/>
      <c r="AC23" s="367"/>
      <c r="AD23" s="367"/>
      <c r="AE23" s="367"/>
      <c r="AF23" s="367"/>
      <c r="AG23" s="340"/>
    </row>
    <row r="24" spans="1:33" ht="20.100000000000001" customHeight="1" x14ac:dyDescent="0.2">
      <c r="A24" s="7"/>
      <c r="B24" s="31"/>
      <c r="C24" s="27"/>
      <c r="D24" s="27"/>
      <c r="E24" s="27"/>
      <c r="G24" s="32"/>
      <c r="H24" s="32"/>
      <c r="I24" s="32"/>
      <c r="J24" s="32"/>
      <c r="K24" s="32"/>
      <c r="L24" s="32"/>
      <c r="M24" s="32"/>
      <c r="N24" s="21"/>
      <c r="O24" s="235"/>
      <c r="P24" s="234"/>
      <c r="Q24" s="248"/>
      <c r="R24" s="248"/>
      <c r="S24" s="235"/>
      <c r="T24" s="21"/>
      <c r="U24" s="32"/>
      <c r="V24" s="32"/>
      <c r="W24" s="32"/>
      <c r="X24" s="32"/>
      <c r="Y24" s="32"/>
      <c r="Z24" s="32"/>
      <c r="AA24" s="32"/>
      <c r="AB24" s="105"/>
      <c r="AC24" s="24"/>
      <c r="AD24" s="24"/>
      <c r="AE24" s="25"/>
      <c r="AF24" s="25"/>
      <c r="AG24" s="97"/>
    </row>
    <row r="25" spans="1:33" ht="20.100000000000001" customHeight="1" x14ac:dyDescent="0.2">
      <c r="A25" s="7"/>
      <c r="B25" s="341" t="s">
        <v>7</v>
      </c>
      <c r="C25" s="368">
        <v>0.47916666666666669</v>
      </c>
      <c r="D25" s="368"/>
      <c r="E25" s="368"/>
      <c r="G25" s="372" t="str">
        <f>S7</f>
        <v>Ｎ　Ｆ　Ｃ</v>
      </c>
      <c r="H25" s="372"/>
      <c r="I25" s="372"/>
      <c r="J25" s="372"/>
      <c r="K25" s="372"/>
      <c r="L25" s="372"/>
      <c r="M25" s="372"/>
      <c r="N25" s="370">
        <f>P25+P26</f>
        <v>1</v>
      </c>
      <c r="O25" s="371" t="s">
        <v>9</v>
      </c>
      <c r="P25" s="234">
        <v>0</v>
      </c>
      <c r="Q25" s="236" t="s">
        <v>26</v>
      </c>
      <c r="R25" s="234">
        <v>0</v>
      </c>
      <c r="S25" s="371" t="s">
        <v>10</v>
      </c>
      <c r="T25" s="370">
        <f>R25+R26</f>
        <v>0</v>
      </c>
      <c r="U25" s="437" t="str">
        <f>AA7</f>
        <v>フットボールクラブ氏家Ｕ－１１</v>
      </c>
      <c r="V25" s="437"/>
      <c r="W25" s="437"/>
      <c r="X25" s="437"/>
      <c r="Y25" s="437"/>
      <c r="Z25" s="437"/>
      <c r="AA25" s="437"/>
      <c r="AB25" s="347" t="s">
        <v>95</v>
      </c>
      <c r="AC25" s="367" t="s">
        <v>94</v>
      </c>
      <c r="AD25" s="367" t="s">
        <v>92</v>
      </c>
      <c r="AE25" s="367" t="s">
        <v>93</v>
      </c>
      <c r="AF25" s="367">
        <v>2</v>
      </c>
      <c r="AG25" s="340" t="s">
        <v>96</v>
      </c>
    </row>
    <row r="26" spans="1:33" ht="20.100000000000001" customHeight="1" x14ac:dyDescent="0.2">
      <c r="A26" s="7"/>
      <c r="B26" s="341"/>
      <c r="C26" s="368"/>
      <c r="D26" s="368"/>
      <c r="E26" s="368"/>
      <c r="G26" s="372"/>
      <c r="H26" s="372"/>
      <c r="I26" s="372"/>
      <c r="J26" s="372"/>
      <c r="K26" s="372"/>
      <c r="L26" s="372"/>
      <c r="M26" s="372"/>
      <c r="N26" s="370"/>
      <c r="O26" s="371"/>
      <c r="P26" s="234">
        <v>1</v>
      </c>
      <c r="Q26" s="236" t="s">
        <v>26</v>
      </c>
      <c r="R26" s="234">
        <v>0</v>
      </c>
      <c r="S26" s="371"/>
      <c r="T26" s="370"/>
      <c r="U26" s="437"/>
      <c r="V26" s="437"/>
      <c r="W26" s="437"/>
      <c r="X26" s="437"/>
      <c r="Y26" s="437"/>
      <c r="Z26" s="437"/>
      <c r="AA26" s="437"/>
      <c r="AB26" s="347"/>
      <c r="AC26" s="367"/>
      <c r="AD26" s="367"/>
      <c r="AE26" s="367"/>
      <c r="AF26" s="367"/>
      <c r="AG26" s="340"/>
    </row>
    <row r="27" spans="1:33" ht="20.100000000000001" customHeight="1" x14ac:dyDescent="0.2">
      <c r="A27" s="7"/>
      <c r="C27" s="16"/>
      <c r="D27" s="16"/>
      <c r="E27" s="15"/>
      <c r="G27" s="32"/>
      <c r="H27" s="32"/>
      <c r="I27" s="10"/>
      <c r="J27" s="10"/>
      <c r="K27" s="32"/>
      <c r="L27" s="32"/>
      <c r="M27" s="10"/>
      <c r="N27" s="248"/>
      <c r="O27" s="234"/>
      <c r="P27" s="234"/>
      <c r="Q27" s="248"/>
      <c r="R27" s="248"/>
      <c r="S27" s="248"/>
      <c r="T27" s="234"/>
      <c r="U27" s="32"/>
      <c r="V27" s="10"/>
      <c r="W27" s="10"/>
      <c r="X27" s="32"/>
      <c r="Y27" s="32"/>
      <c r="Z27" s="10"/>
      <c r="AA27" s="10"/>
      <c r="AB27" s="105"/>
      <c r="AC27" s="24"/>
      <c r="AD27" s="24"/>
      <c r="AE27" s="25"/>
      <c r="AF27" s="25"/>
      <c r="AG27" s="97"/>
    </row>
    <row r="28" spans="1:33" ht="20.100000000000001" customHeight="1" x14ac:dyDescent="0.2">
      <c r="A28" s="7"/>
      <c r="B28" s="341" t="s">
        <v>8</v>
      </c>
      <c r="C28" s="368">
        <v>0.50694444444444442</v>
      </c>
      <c r="D28" s="368"/>
      <c r="E28" s="368"/>
      <c r="G28" s="369" t="str">
        <f>J7</f>
        <v>アルゼンチンサッカークラブ日光</v>
      </c>
      <c r="H28" s="369"/>
      <c r="I28" s="369"/>
      <c r="J28" s="369"/>
      <c r="K28" s="369"/>
      <c r="L28" s="369"/>
      <c r="M28" s="369"/>
      <c r="N28" s="370">
        <f>P28+P29</f>
        <v>0</v>
      </c>
      <c r="O28" s="371" t="s">
        <v>9</v>
      </c>
      <c r="P28" s="234">
        <v>0</v>
      </c>
      <c r="Q28" s="236" t="s">
        <v>26</v>
      </c>
      <c r="R28" s="234">
        <v>2</v>
      </c>
      <c r="S28" s="371" t="s">
        <v>10</v>
      </c>
      <c r="T28" s="370">
        <f>R28+R29</f>
        <v>3</v>
      </c>
      <c r="U28" s="419" t="str">
        <f>N7</f>
        <v>ヴェルフェ矢板Ｕ－１２・ｂｌａｎｃ</v>
      </c>
      <c r="V28" s="419"/>
      <c r="W28" s="419"/>
      <c r="X28" s="419"/>
      <c r="Y28" s="419"/>
      <c r="Z28" s="419"/>
      <c r="AA28" s="419"/>
      <c r="AB28" s="347" t="s">
        <v>95</v>
      </c>
      <c r="AC28" s="367" t="s">
        <v>90</v>
      </c>
      <c r="AD28" s="367" t="s">
        <v>91</v>
      </c>
      <c r="AE28" s="367" t="s">
        <v>89</v>
      </c>
      <c r="AF28" s="367">
        <v>4</v>
      </c>
      <c r="AG28" s="340" t="s">
        <v>96</v>
      </c>
    </row>
    <row r="29" spans="1:33" ht="20.100000000000001" customHeight="1" x14ac:dyDescent="0.2">
      <c r="A29" s="7"/>
      <c r="B29" s="341"/>
      <c r="C29" s="368"/>
      <c r="D29" s="368"/>
      <c r="E29" s="368"/>
      <c r="G29" s="369"/>
      <c r="H29" s="369"/>
      <c r="I29" s="369"/>
      <c r="J29" s="369"/>
      <c r="K29" s="369"/>
      <c r="L29" s="369"/>
      <c r="M29" s="369"/>
      <c r="N29" s="370"/>
      <c r="O29" s="371"/>
      <c r="P29" s="234">
        <v>0</v>
      </c>
      <c r="Q29" s="236" t="s">
        <v>26</v>
      </c>
      <c r="R29" s="234">
        <v>1</v>
      </c>
      <c r="S29" s="371"/>
      <c r="T29" s="370"/>
      <c r="U29" s="419"/>
      <c r="V29" s="419"/>
      <c r="W29" s="419"/>
      <c r="X29" s="419"/>
      <c r="Y29" s="419"/>
      <c r="Z29" s="419"/>
      <c r="AA29" s="419"/>
      <c r="AB29" s="347"/>
      <c r="AC29" s="367"/>
      <c r="AD29" s="367"/>
      <c r="AE29" s="367"/>
      <c r="AF29" s="367"/>
      <c r="AG29" s="340"/>
    </row>
    <row r="30" spans="1:33" ht="20.100000000000001" customHeight="1" x14ac:dyDescent="0.2">
      <c r="A30" s="7"/>
      <c r="C30" s="16"/>
      <c r="D30" s="16"/>
      <c r="E30" s="15"/>
      <c r="G30" s="32"/>
      <c r="H30" s="32"/>
      <c r="I30" s="10"/>
      <c r="J30" s="10"/>
      <c r="K30" s="32"/>
      <c r="L30" s="32"/>
      <c r="M30" s="10"/>
      <c r="N30" s="248"/>
      <c r="O30" s="234"/>
      <c r="P30" s="234"/>
      <c r="Q30" s="248"/>
      <c r="R30" s="248"/>
      <c r="S30" s="248"/>
      <c r="T30" s="234"/>
      <c r="U30" s="32"/>
      <c r="V30" s="10"/>
      <c r="W30" s="10"/>
      <c r="X30" s="32"/>
      <c r="Y30" s="32"/>
      <c r="Z30" s="10"/>
      <c r="AA30" s="10"/>
      <c r="AB30" s="105"/>
      <c r="AC30" s="93"/>
      <c r="AD30" s="24"/>
      <c r="AE30" s="24"/>
      <c r="AF30" s="25"/>
      <c r="AG30" s="106"/>
    </row>
    <row r="31" spans="1:33" ht="20.100000000000001" customHeight="1" x14ac:dyDescent="0.2">
      <c r="A31" s="7"/>
      <c r="B31" s="341" t="s">
        <v>0</v>
      </c>
      <c r="C31" s="368">
        <v>0.53472222222222221</v>
      </c>
      <c r="D31" s="368"/>
      <c r="E31" s="368"/>
      <c r="G31" s="372" t="str">
        <f>W7</f>
        <v>栃木ウーヴァＦＣ・Ｕ－１２</v>
      </c>
      <c r="H31" s="372"/>
      <c r="I31" s="372"/>
      <c r="J31" s="372"/>
      <c r="K31" s="372"/>
      <c r="L31" s="372"/>
      <c r="M31" s="372"/>
      <c r="N31" s="370">
        <f>P31+P32</f>
        <v>3</v>
      </c>
      <c r="O31" s="371" t="s">
        <v>9</v>
      </c>
      <c r="P31" s="234">
        <v>0</v>
      </c>
      <c r="Q31" s="236" t="s">
        <v>26</v>
      </c>
      <c r="R31" s="234">
        <v>0</v>
      </c>
      <c r="S31" s="371" t="s">
        <v>10</v>
      </c>
      <c r="T31" s="370">
        <f>R31+R32</f>
        <v>0</v>
      </c>
      <c r="U31" s="437" t="str">
        <f>AA7</f>
        <v>フットボールクラブ氏家Ｕ－１１</v>
      </c>
      <c r="V31" s="437"/>
      <c r="W31" s="437"/>
      <c r="X31" s="437"/>
      <c r="Y31" s="437"/>
      <c r="Z31" s="437"/>
      <c r="AA31" s="437"/>
      <c r="AB31" s="347" t="s">
        <v>95</v>
      </c>
      <c r="AC31" s="367" t="s">
        <v>93</v>
      </c>
      <c r="AD31" s="367" t="s">
        <v>94</v>
      </c>
      <c r="AE31" s="367" t="s">
        <v>92</v>
      </c>
      <c r="AF31" s="367">
        <v>1</v>
      </c>
      <c r="AG31" s="340" t="s">
        <v>96</v>
      </c>
    </row>
    <row r="32" spans="1:33" ht="20.100000000000001" customHeight="1" x14ac:dyDescent="0.2">
      <c r="A32" s="7"/>
      <c r="B32" s="341"/>
      <c r="C32" s="368"/>
      <c r="D32" s="368"/>
      <c r="E32" s="368"/>
      <c r="G32" s="372"/>
      <c r="H32" s="372"/>
      <c r="I32" s="372"/>
      <c r="J32" s="372"/>
      <c r="K32" s="372"/>
      <c r="L32" s="372"/>
      <c r="M32" s="372"/>
      <c r="N32" s="370"/>
      <c r="O32" s="371"/>
      <c r="P32" s="234">
        <v>3</v>
      </c>
      <c r="Q32" s="236" t="s">
        <v>26</v>
      </c>
      <c r="R32" s="234">
        <v>0</v>
      </c>
      <c r="S32" s="371"/>
      <c r="T32" s="370"/>
      <c r="U32" s="437"/>
      <c r="V32" s="437"/>
      <c r="W32" s="437"/>
      <c r="X32" s="437"/>
      <c r="Y32" s="437"/>
      <c r="Z32" s="437"/>
      <c r="AA32" s="437"/>
      <c r="AB32" s="347"/>
      <c r="AC32" s="367"/>
      <c r="AD32" s="367"/>
      <c r="AE32" s="367"/>
      <c r="AF32" s="367"/>
      <c r="AG32" s="340"/>
    </row>
    <row r="33" spans="1:33" ht="20.100000000000001" customHeight="1" x14ac:dyDescent="0.2">
      <c r="B33" s="31"/>
      <c r="C33" s="23"/>
      <c r="D33" s="23"/>
      <c r="E33" s="23"/>
      <c r="G33" s="32"/>
      <c r="H33" s="32"/>
      <c r="I33" s="32"/>
      <c r="J33" s="32"/>
      <c r="K33" s="32"/>
      <c r="L33" s="32"/>
      <c r="M33" s="32"/>
      <c r="N33" s="21"/>
      <c r="O33" s="113"/>
      <c r="P33" s="32"/>
      <c r="Q33" s="22"/>
      <c r="R33" s="10"/>
      <c r="S33" s="113"/>
      <c r="T33" s="21"/>
      <c r="U33" s="32"/>
      <c r="V33" s="32"/>
      <c r="W33" s="32"/>
      <c r="X33" s="32"/>
      <c r="Y33" s="32"/>
      <c r="Z33" s="32"/>
      <c r="AA33" s="32"/>
      <c r="AB33" s="93"/>
      <c r="AC33" s="93"/>
      <c r="AF33" s="93"/>
      <c r="AG33" s="93"/>
    </row>
    <row r="34" spans="1:33" ht="20.100000000000001" customHeight="1" x14ac:dyDescent="0.2">
      <c r="C34" s="377" t="str">
        <f>J3</f>
        <v>I</v>
      </c>
      <c r="D34" s="378"/>
      <c r="E34" s="378"/>
      <c r="F34" s="379"/>
      <c r="G34" s="399" t="str">
        <f>C36</f>
        <v>ＩＳＯＳＯＣＣＥＲＣＬＵＢ</v>
      </c>
      <c r="H34" s="400"/>
      <c r="I34" s="399" t="str">
        <f>C38</f>
        <v>アルゼンチンサッカークラブ日光</v>
      </c>
      <c r="J34" s="400"/>
      <c r="K34" s="399" t="str">
        <f>C40</f>
        <v>ヴェルフェ矢板Ｕ－１２・ｂｌａｎｃ</v>
      </c>
      <c r="L34" s="400"/>
      <c r="M34" s="373" t="s">
        <v>1</v>
      </c>
      <c r="N34" s="373" t="s">
        <v>2</v>
      </c>
      <c r="O34" s="373" t="s">
        <v>11</v>
      </c>
      <c r="P34" s="373" t="s">
        <v>3</v>
      </c>
      <c r="R34" s="389" t="str">
        <f>W3</f>
        <v>II</v>
      </c>
      <c r="S34" s="390"/>
      <c r="T34" s="390"/>
      <c r="U34" s="391"/>
      <c r="V34" s="445" t="str">
        <f>R36</f>
        <v>Ｎ　Ｆ　Ｃ</v>
      </c>
      <c r="W34" s="446"/>
      <c r="X34" s="423" t="str">
        <f>R38</f>
        <v>栃木ウーヴァＦＣ・Ｕ－１２</v>
      </c>
      <c r="Y34" s="424"/>
      <c r="Z34" s="441" t="str">
        <f>R40</f>
        <v>フットボールクラブ氏家Ｕ－１１</v>
      </c>
      <c r="AA34" s="442"/>
      <c r="AB34" s="373" t="s">
        <v>1</v>
      </c>
      <c r="AC34" s="373" t="s">
        <v>2</v>
      </c>
      <c r="AD34" s="373" t="s">
        <v>11</v>
      </c>
      <c r="AE34" s="373" t="s">
        <v>3</v>
      </c>
    </row>
    <row r="35" spans="1:33" ht="20.100000000000001" customHeight="1" x14ac:dyDescent="0.2">
      <c r="C35" s="380"/>
      <c r="D35" s="381"/>
      <c r="E35" s="381"/>
      <c r="F35" s="382"/>
      <c r="G35" s="401"/>
      <c r="H35" s="402"/>
      <c r="I35" s="401"/>
      <c r="J35" s="402"/>
      <c r="K35" s="401"/>
      <c r="L35" s="402"/>
      <c r="M35" s="374"/>
      <c r="N35" s="374"/>
      <c r="O35" s="374"/>
      <c r="P35" s="374"/>
      <c r="R35" s="392"/>
      <c r="S35" s="393"/>
      <c r="T35" s="393"/>
      <c r="U35" s="394"/>
      <c r="V35" s="447"/>
      <c r="W35" s="448"/>
      <c r="X35" s="425"/>
      <c r="Y35" s="426"/>
      <c r="Z35" s="443"/>
      <c r="AA35" s="444"/>
      <c r="AB35" s="374"/>
      <c r="AC35" s="374"/>
      <c r="AD35" s="374"/>
      <c r="AE35" s="374"/>
    </row>
    <row r="36" spans="1:33" ht="20.100000000000001" customHeight="1" x14ac:dyDescent="0.2">
      <c r="C36" s="377" t="str">
        <f>F7</f>
        <v>ＩＳＯＳＯＣＣＥＲＣＬＵＢ</v>
      </c>
      <c r="D36" s="378"/>
      <c r="E36" s="378"/>
      <c r="F36" s="379"/>
      <c r="G36" s="383"/>
      <c r="H36" s="384"/>
      <c r="I36" s="249">
        <f>N16</f>
        <v>3</v>
      </c>
      <c r="J36" s="249">
        <f>T16</f>
        <v>0</v>
      </c>
      <c r="K36" s="249">
        <f>N22</f>
        <v>0</v>
      </c>
      <c r="L36" s="249">
        <f>T22</f>
        <v>1</v>
      </c>
      <c r="M36" s="387">
        <f>COUNTIF(G37:L37,"○")*3+COUNTIF(G37:L37,"△")</f>
        <v>3</v>
      </c>
      <c r="N36" s="375">
        <f>O36-J36-L36</f>
        <v>2</v>
      </c>
      <c r="O36" s="375">
        <f>I36+K36</f>
        <v>3</v>
      </c>
      <c r="P36" s="375">
        <v>2</v>
      </c>
      <c r="Q36" s="244"/>
      <c r="R36" s="377" t="str">
        <f>S7</f>
        <v>Ｎ　Ｆ　Ｃ</v>
      </c>
      <c r="S36" s="378"/>
      <c r="T36" s="378"/>
      <c r="U36" s="379"/>
      <c r="V36" s="383"/>
      <c r="W36" s="384"/>
      <c r="X36" s="249">
        <f>N19</f>
        <v>0</v>
      </c>
      <c r="Y36" s="249">
        <f>T19</f>
        <v>1</v>
      </c>
      <c r="Z36" s="249">
        <f>N25</f>
        <v>1</v>
      </c>
      <c r="AA36" s="249">
        <f>T25</f>
        <v>0</v>
      </c>
      <c r="AB36" s="387">
        <f>COUNTIF(V37:AA37,"○")*3+COUNTIF(V37:AA37,"△")</f>
        <v>3</v>
      </c>
      <c r="AC36" s="375">
        <f>AD36-Y36-AA36</f>
        <v>0</v>
      </c>
      <c r="AD36" s="375">
        <f>X36+Z36</f>
        <v>1</v>
      </c>
      <c r="AE36" s="375">
        <v>2</v>
      </c>
    </row>
    <row r="37" spans="1:33" ht="20.100000000000001" customHeight="1" x14ac:dyDescent="0.2">
      <c r="C37" s="380"/>
      <c r="D37" s="381"/>
      <c r="E37" s="381"/>
      <c r="F37" s="382"/>
      <c r="G37" s="385"/>
      <c r="H37" s="386"/>
      <c r="I37" s="407" t="str">
        <f>IF(I36&gt;J36,"○",IF(I36&lt;J36,"×",IF(I36=J36,"△")))</f>
        <v>○</v>
      </c>
      <c r="J37" s="408"/>
      <c r="K37" s="407" t="str">
        <f>IF(K36&gt;L36,"○",IF(K36&lt;L36,"×",IF(K36=L36,"△")))</f>
        <v>×</v>
      </c>
      <c r="L37" s="408"/>
      <c r="M37" s="388"/>
      <c r="N37" s="376"/>
      <c r="O37" s="376"/>
      <c r="P37" s="376"/>
      <c r="Q37" s="244"/>
      <c r="R37" s="380"/>
      <c r="S37" s="381"/>
      <c r="T37" s="381"/>
      <c r="U37" s="382"/>
      <c r="V37" s="385"/>
      <c r="W37" s="386"/>
      <c r="X37" s="407" t="str">
        <f>IF(X36&gt;Y36,"○",IF(X36&lt;Y36,"×",IF(X36=Y36,"△")))</f>
        <v>×</v>
      </c>
      <c r="Y37" s="408"/>
      <c r="Z37" s="407" t="str">
        <f t="shared" ref="Z37" si="0">IF(Z36&gt;AA36,"○",IF(Z36&lt;AA36,"×",IF(Z36=AA36,"△")))</f>
        <v>○</v>
      </c>
      <c r="AA37" s="408"/>
      <c r="AB37" s="388"/>
      <c r="AC37" s="376"/>
      <c r="AD37" s="376"/>
      <c r="AE37" s="376"/>
    </row>
    <row r="38" spans="1:33" ht="20.100000000000001" customHeight="1" x14ac:dyDescent="0.2">
      <c r="C38" s="377" t="str">
        <f>J7</f>
        <v>アルゼンチンサッカークラブ日光</v>
      </c>
      <c r="D38" s="378"/>
      <c r="E38" s="378"/>
      <c r="F38" s="379"/>
      <c r="G38" s="249">
        <f>J36</f>
        <v>0</v>
      </c>
      <c r="H38" s="249">
        <f>I36</f>
        <v>3</v>
      </c>
      <c r="I38" s="383"/>
      <c r="J38" s="384"/>
      <c r="K38" s="249">
        <f>N28</f>
        <v>0</v>
      </c>
      <c r="L38" s="249">
        <f>T28</f>
        <v>3</v>
      </c>
      <c r="M38" s="387">
        <f>COUNTIF(G39:L39,"○")*3+COUNTIF(G39:L39,"△")</f>
        <v>0</v>
      </c>
      <c r="N38" s="375">
        <f>O38-H38-L38</f>
        <v>-6</v>
      </c>
      <c r="O38" s="375">
        <f>G38+K38</f>
        <v>0</v>
      </c>
      <c r="P38" s="375">
        <v>3</v>
      </c>
      <c r="Q38" s="244"/>
      <c r="R38" s="409" t="str">
        <f>W7</f>
        <v>栃木ウーヴァＦＣ・Ｕ－１２</v>
      </c>
      <c r="S38" s="410"/>
      <c r="T38" s="410"/>
      <c r="U38" s="411"/>
      <c r="V38" s="249">
        <f>Y36</f>
        <v>1</v>
      </c>
      <c r="W38" s="249">
        <f>X36</f>
        <v>0</v>
      </c>
      <c r="X38" s="383"/>
      <c r="Y38" s="384"/>
      <c r="Z38" s="249">
        <f>N31</f>
        <v>3</v>
      </c>
      <c r="AA38" s="249">
        <f>T31</f>
        <v>0</v>
      </c>
      <c r="AB38" s="387">
        <f>COUNTIF(V39:AA39,"○")*3+COUNTIF(V39:AA39,"△")</f>
        <v>6</v>
      </c>
      <c r="AC38" s="375">
        <f>AD38-W38-AA38</f>
        <v>4</v>
      </c>
      <c r="AD38" s="375">
        <f>V38+Z38</f>
        <v>4</v>
      </c>
      <c r="AE38" s="375">
        <v>1</v>
      </c>
    </row>
    <row r="39" spans="1:33" ht="20.100000000000001" customHeight="1" x14ac:dyDescent="0.2">
      <c r="C39" s="380"/>
      <c r="D39" s="381"/>
      <c r="E39" s="381"/>
      <c r="F39" s="382"/>
      <c r="G39" s="407" t="str">
        <f>IF(G38&gt;H38,"○",IF(G38&lt;H38,"×",IF(G38=H38,"△")))</f>
        <v>×</v>
      </c>
      <c r="H39" s="408"/>
      <c r="I39" s="385"/>
      <c r="J39" s="386"/>
      <c r="K39" s="407" t="str">
        <f>IF(K38&gt;L38,"○",IF(K38&lt;L38,"×",IF(K38=L38,"△")))</f>
        <v>×</v>
      </c>
      <c r="L39" s="408"/>
      <c r="M39" s="388"/>
      <c r="N39" s="376"/>
      <c r="O39" s="376"/>
      <c r="P39" s="376"/>
      <c r="Q39" s="244"/>
      <c r="R39" s="412"/>
      <c r="S39" s="413"/>
      <c r="T39" s="413"/>
      <c r="U39" s="414"/>
      <c r="V39" s="407" t="str">
        <f>IF(V38&gt;W38,"○",IF(V38&lt;W38,"×",IF(V38=W38,"△")))</f>
        <v>○</v>
      </c>
      <c r="W39" s="408"/>
      <c r="X39" s="385"/>
      <c r="Y39" s="386"/>
      <c r="Z39" s="407" t="str">
        <f t="shared" ref="Z39" si="1">IF(Z38&gt;AA38,"○",IF(Z38&lt;AA38,"×",IF(Z38=AA38,"△")))</f>
        <v>○</v>
      </c>
      <c r="AA39" s="408"/>
      <c r="AB39" s="388"/>
      <c r="AC39" s="376"/>
      <c r="AD39" s="376"/>
      <c r="AE39" s="376"/>
    </row>
    <row r="40" spans="1:33" ht="20.100000000000001" customHeight="1" x14ac:dyDescent="0.2">
      <c r="C40" s="409" t="str">
        <f>N7</f>
        <v>ヴェルフェ矢板Ｕ－１２・ｂｌａｎｃ</v>
      </c>
      <c r="D40" s="410"/>
      <c r="E40" s="410"/>
      <c r="F40" s="411"/>
      <c r="G40" s="249">
        <f>L36</f>
        <v>1</v>
      </c>
      <c r="H40" s="249">
        <f>K36</f>
        <v>0</v>
      </c>
      <c r="I40" s="249">
        <f>L38</f>
        <v>3</v>
      </c>
      <c r="J40" s="249">
        <f>K38</f>
        <v>0</v>
      </c>
      <c r="K40" s="383"/>
      <c r="L40" s="384"/>
      <c r="M40" s="387">
        <f>COUNTIF(G41:L41,"○")*3+COUNTIF(G41:L41,"△")</f>
        <v>6</v>
      </c>
      <c r="N40" s="375">
        <f>O40-H40-J40</f>
        <v>4</v>
      </c>
      <c r="O40" s="375">
        <f>G40+I40</f>
        <v>4</v>
      </c>
      <c r="P40" s="375">
        <v>1</v>
      </c>
      <c r="Q40" s="244"/>
      <c r="R40" s="377" t="str">
        <f>AA7</f>
        <v>フットボールクラブ氏家Ｕ－１１</v>
      </c>
      <c r="S40" s="378"/>
      <c r="T40" s="378"/>
      <c r="U40" s="379"/>
      <c r="V40" s="249">
        <f>AA36</f>
        <v>0</v>
      </c>
      <c r="W40" s="249">
        <f>Z36</f>
        <v>1</v>
      </c>
      <c r="X40" s="249">
        <f>AA38</f>
        <v>0</v>
      </c>
      <c r="Y40" s="249">
        <f>Z38</f>
        <v>3</v>
      </c>
      <c r="Z40" s="383"/>
      <c r="AA40" s="384"/>
      <c r="AB40" s="387">
        <f>COUNTIF(V41:AA41,"○")*3+COUNTIF(V41:AA41,"△")</f>
        <v>0</v>
      </c>
      <c r="AC40" s="375">
        <f>AD40-W40-Y40</f>
        <v>-4</v>
      </c>
      <c r="AD40" s="375">
        <f>V40+X40</f>
        <v>0</v>
      </c>
      <c r="AE40" s="375">
        <v>3</v>
      </c>
    </row>
    <row r="41" spans="1:33" ht="20.100000000000001" customHeight="1" x14ac:dyDescent="0.2">
      <c r="C41" s="412"/>
      <c r="D41" s="413"/>
      <c r="E41" s="413"/>
      <c r="F41" s="414"/>
      <c r="G41" s="407" t="str">
        <f>IF(G40&gt;H40,"○",IF(G40&lt;H40,"×",IF(G40=H40,"△")))</f>
        <v>○</v>
      </c>
      <c r="H41" s="408"/>
      <c r="I41" s="407" t="str">
        <f>IF(I40&gt;J40,"○",IF(I40&lt;J40,"×",IF(I40=J40,"△")))</f>
        <v>○</v>
      </c>
      <c r="J41" s="408"/>
      <c r="K41" s="385"/>
      <c r="L41" s="386"/>
      <c r="M41" s="388"/>
      <c r="N41" s="376"/>
      <c r="O41" s="376"/>
      <c r="P41" s="376"/>
      <c r="Q41" s="244"/>
      <c r="R41" s="380"/>
      <c r="S41" s="381"/>
      <c r="T41" s="381"/>
      <c r="U41" s="382"/>
      <c r="V41" s="407" t="str">
        <f>IF(V40&gt;W40,"○",IF(V40&lt;W40,"×",IF(V40=W40,"△")))</f>
        <v>×</v>
      </c>
      <c r="W41" s="408"/>
      <c r="X41" s="407" t="str">
        <f>IF(X40&gt;Y40,"○",IF(X40&lt;Y40,"×",IF(X40=Y40,"△")))</f>
        <v>×</v>
      </c>
      <c r="Y41" s="408"/>
      <c r="Z41" s="385"/>
      <c r="AA41" s="386"/>
      <c r="AB41" s="388"/>
      <c r="AC41" s="376"/>
      <c r="AD41" s="376"/>
      <c r="AE41" s="376"/>
    </row>
    <row r="42" spans="1:33" ht="20.100000000000001" customHeight="1" x14ac:dyDescent="0.2"/>
    <row r="43" spans="1:33" ht="20.100000000000001" customHeight="1" x14ac:dyDescent="0.2"/>
    <row r="44" spans="1:33" ht="21.9" customHeight="1" x14ac:dyDescent="0.2">
      <c r="A44" s="360" t="str">
        <f>A1</f>
        <v>■第1日　2月5日  一次リーグ</v>
      </c>
      <c r="B44" s="360"/>
      <c r="C44" s="360"/>
      <c r="D44" s="360"/>
      <c r="E44" s="360"/>
      <c r="F44" s="360"/>
      <c r="G44" s="360"/>
      <c r="H44" s="360"/>
      <c r="I44" s="360"/>
      <c r="J44" s="360"/>
      <c r="K44" s="360"/>
      <c r="L44" s="360"/>
      <c r="N44" s="361" t="s">
        <v>134</v>
      </c>
      <c r="O44" s="361"/>
      <c r="P44" s="361"/>
      <c r="Q44" s="361"/>
      <c r="R44" s="361"/>
      <c r="T44" s="353" t="s">
        <v>137</v>
      </c>
      <c r="U44" s="353"/>
      <c r="V44" s="353"/>
      <c r="W44" s="353"/>
      <c r="X44" s="354" t="str">
        <f>U12選手権組合せ!A83</f>
        <v>ＳＡＫＵＲＡグリーンフィールドＢ</v>
      </c>
      <c r="Y44" s="354"/>
      <c r="Z44" s="354"/>
      <c r="AA44" s="354"/>
      <c r="AB44" s="354"/>
      <c r="AC44" s="354"/>
      <c r="AD44" s="354"/>
      <c r="AE44" s="354"/>
      <c r="AF44" s="354"/>
      <c r="AG44" s="354"/>
    </row>
    <row r="45" spans="1:33" ht="20.100000000000001" customHeight="1" x14ac:dyDescent="0.2">
      <c r="A45" s="112"/>
      <c r="B45" s="112"/>
      <c r="C45" s="112"/>
      <c r="D45" s="112"/>
      <c r="E45" s="112"/>
      <c r="F45" s="112"/>
      <c r="G45" s="112"/>
      <c r="H45" s="14"/>
      <c r="I45" s="110"/>
      <c r="J45" s="110"/>
      <c r="K45" s="110"/>
      <c r="L45" s="110"/>
      <c r="N45" s="110"/>
      <c r="O45" s="110"/>
      <c r="P45" s="110"/>
      <c r="Q45" s="110"/>
      <c r="R45" s="110"/>
      <c r="T45" s="94"/>
      <c r="U45" s="94"/>
      <c r="V45" s="94"/>
      <c r="W45" s="94"/>
      <c r="X45" s="111"/>
      <c r="Y45" s="111"/>
      <c r="AA45" s="20"/>
      <c r="AB45" s="104"/>
      <c r="AC45" s="104"/>
      <c r="AD45" s="104"/>
      <c r="AE45" s="104"/>
      <c r="AF45" s="104"/>
      <c r="AG45" s="104"/>
    </row>
    <row r="46" spans="1:33" ht="20.100000000000001" customHeight="1" x14ac:dyDescent="0.2">
      <c r="F46" s="27"/>
      <c r="J46" s="358" t="s">
        <v>135</v>
      </c>
      <c r="K46" s="358"/>
      <c r="W46" s="358" t="s">
        <v>136</v>
      </c>
      <c r="X46" s="358"/>
      <c r="Z46" s="20"/>
      <c r="AA46" s="20"/>
      <c r="AB46" s="104"/>
      <c r="AC46" s="104"/>
      <c r="AD46" s="104"/>
      <c r="AE46" s="104"/>
      <c r="AF46" s="104"/>
      <c r="AG46" s="104"/>
    </row>
    <row r="47" spans="1:33" ht="20.100000000000001" customHeight="1" thickBot="1" x14ac:dyDescent="0.25">
      <c r="G47" s="2"/>
      <c r="H47" s="2"/>
      <c r="I47" s="2"/>
      <c r="J47" s="3"/>
      <c r="K47" s="263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70"/>
      <c r="X47" s="19"/>
      <c r="Y47" s="2"/>
      <c r="Z47" s="20"/>
      <c r="AA47" s="20"/>
      <c r="AB47" s="104"/>
      <c r="AC47" s="104"/>
      <c r="AD47" s="104"/>
      <c r="AE47" s="104"/>
      <c r="AF47" s="104"/>
      <c r="AG47" s="104"/>
    </row>
    <row r="48" spans="1:33" ht="20.100000000000001" customHeight="1" thickTop="1" x14ac:dyDescent="0.2">
      <c r="F48" s="4"/>
      <c r="H48" s="5"/>
      <c r="J48" s="6"/>
      <c r="K48" s="264"/>
      <c r="L48" s="265"/>
      <c r="M48" s="265"/>
      <c r="N48" s="266"/>
      <c r="S48" s="246"/>
      <c r="T48" s="268"/>
      <c r="U48" s="265"/>
      <c r="V48" s="265"/>
      <c r="W48" s="269"/>
      <c r="Y48" s="5"/>
      <c r="Z48" s="5"/>
      <c r="AA48" s="6"/>
      <c r="AB48" s="17"/>
    </row>
    <row r="49" spans="1:33" ht="20.100000000000001" customHeight="1" x14ac:dyDescent="0.2">
      <c r="B49" s="359"/>
      <c r="C49" s="359"/>
      <c r="D49" s="7"/>
      <c r="E49" s="7"/>
      <c r="F49" s="344">
        <v>1</v>
      </c>
      <c r="G49" s="344"/>
      <c r="H49" s="11"/>
      <c r="I49" s="11"/>
      <c r="J49" s="344">
        <v>2</v>
      </c>
      <c r="K49" s="344"/>
      <c r="L49" s="11"/>
      <c r="M49" s="11"/>
      <c r="N49" s="344">
        <v>3</v>
      </c>
      <c r="O49" s="344"/>
      <c r="P49" s="26"/>
      <c r="Q49" s="11"/>
      <c r="R49" s="11"/>
      <c r="S49" s="344">
        <v>4</v>
      </c>
      <c r="T49" s="344"/>
      <c r="U49" s="11"/>
      <c r="V49" s="11"/>
      <c r="W49" s="344">
        <v>5</v>
      </c>
      <c r="X49" s="344"/>
      <c r="Y49" s="11"/>
      <c r="Z49" s="11"/>
      <c r="AA49" s="344">
        <v>6</v>
      </c>
      <c r="AB49" s="344"/>
      <c r="AC49" s="7"/>
      <c r="AD49" s="7"/>
      <c r="AE49" s="362"/>
      <c r="AF49" s="363"/>
    </row>
    <row r="50" spans="1:33" ht="20.100000000000001" customHeight="1" x14ac:dyDescent="0.2">
      <c r="B50" s="356"/>
      <c r="C50" s="356"/>
      <c r="D50" s="8"/>
      <c r="E50" s="8"/>
      <c r="F50" s="349" t="str">
        <f>U12選手権組合せ!C83</f>
        <v>北郷山辺千歳ＦＣ</v>
      </c>
      <c r="G50" s="349"/>
      <c r="H50" s="8"/>
      <c r="I50" s="8"/>
      <c r="J50" s="349" t="str">
        <f>U12選手権組合せ!C84</f>
        <v>阿久津サッカークラブ</v>
      </c>
      <c r="K50" s="349"/>
      <c r="L50" s="8"/>
      <c r="M50" s="8"/>
      <c r="N50" s="357" t="str">
        <f>U12選手権組合せ!C85</f>
        <v>三重・山前ＦＣ</v>
      </c>
      <c r="O50" s="357"/>
      <c r="P50" s="9"/>
      <c r="Q50" s="8"/>
      <c r="R50" s="8"/>
      <c r="S50" s="357" t="str">
        <f>U12選手権組合せ!C86</f>
        <v>ＦＣがむしゃら</v>
      </c>
      <c r="T50" s="357"/>
      <c r="U50" s="8"/>
      <c r="V50" s="8"/>
      <c r="W50" s="349" t="str">
        <f>U12選手権組合せ!C87</f>
        <v>フットボールクラブ氏家</v>
      </c>
      <c r="X50" s="349"/>
      <c r="Y50" s="8"/>
      <c r="Z50" s="8"/>
      <c r="AA50" s="478" t="str">
        <f>U12選手権組合せ!C88</f>
        <v>ともぞうサッカークラブＢ</v>
      </c>
      <c r="AB50" s="478"/>
      <c r="AC50" s="8"/>
      <c r="AD50" s="8"/>
      <c r="AE50" s="365"/>
      <c r="AF50" s="366"/>
    </row>
    <row r="51" spans="1:33" ht="20.100000000000001" customHeight="1" x14ac:dyDescent="0.2">
      <c r="B51" s="356"/>
      <c r="C51" s="356"/>
      <c r="D51" s="8"/>
      <c r="E51" s="8"/>
      <c r="F51" s="349"/>
      <c r="G51" s="349"/>
      <c r="H51" s="8"/>
      <c r="I51" s="8"/>
      <c r="J51" s="349"/>
      <c r="K51" s="349"/>
      <c r="L51" s="8"/>
      <c r="M51" s="8"/>
      <c r="N51" s="357"/>
      <c r="O51" s="357"/>
      <c r="P51" s="9"/>
      <c r="Q51" s="8"/>
      <c r="R51" s="8"/>
      <c r="S51" s="357"/>
      <c r="T51" s="357"/>
      <c r="U51" s="8"/>
      <c r="V51" s="8"/>
      <c r="W51" s="349"/>
      <c r="X51" s="349"/>
      <c r="Y51" s="8"/>
      <c r="Z51" s="8"/>
      <c r="AA51" s="478"/>
      <c r="AB51" s="478"/>
      <c r="AC51" s="8"/>
      <c r="AD51" s="8"/>
      <c r="AE51" s="365"/>
      <c r="AF51" s="366"/>
    </row>
    <row r="52" spans="1:33" ht="20.100000000000001" customHeight="1" x14ac:dyDescent="0.2">
      <c r="B52" s="356"/>
      <c r="C52" s="356"/>
      <c r="D52" s="8"/>
      <c r="E52" s="8"/>
      <c r="F52" s="349"/>
      <c r="G52" s="349"/>
      <c r="H52" s="8"/>
      <c r="I52" s="8"/>
      <c r="J52" s="349"/>
      <c r="K52" s="349"/>
      <c r="L52" s="8"/>
      <c r="M52" s="8"/>
      <c r="N52" s="357"/>
      <c r="O52" s="357"/>
      <c r="P52" s="9"/>
      <c r="Q52" s="8"/>
      <c r="R52" s="8"/>
      <c r="S52" s="357"/>
      <c r="T52" s="357"/>
      <c r="U52" s="8"/>
      <c r="V52" s="8"/>
      <c r="W52" s="349"/>
      <c r="X52" s="349"/>
      <c r="Y52" s="8"/>
      <c r="Z52" s="8"/>
      <c r="AA52" s="478"/>
      <c r="AB52" s="478"/>
      <c r="AC52" s="8"/>
      <c r="AD52" s="8"/>
      <c r="AE52" s="365"/>
      <c r="AF52" s="366"/>
    </row>
    <row r="53" spans="1:33" ht="20.100000000000001" customHeight="1" x14ac:dyDescent="0.2">
      <c r="B53" s="356"/>
      <c r="C53" s="356"/>
      <c r="D53" s="8"/>
      <c r="E53" s="8"/>
      <c r="F53" s="349"/>
      <c r="G53" s="349"/>
      <c r="H53" s="8"/>
      <c r="I53" s="8"/>
      <c r="J53" s="349"/>
      <c r="K53" s="349"/>
      <c r="L53" s="8"/>
      <c r="M53" s="8"/>
      <c r="N53" s="357"/>
      <c r="O53" s="357"/>
      <c r="P53" s="9"/>
      <c r="Q53" s="8"/>
      <c r="R53" s="8"/>
      <c r="S53" s="357"/>
      <c r="T53" s="357"/>
      <c r="U53" s="8"/>
      <c r="V53" s="8"/>
      <c r="W53" s="349"/>
      <c r="X53" s="349"/>
      <c r="Y53" s="8"/>
      <c r="Z53" s="8"/>
      <c r="AA53" s="478"/>
      <c r="AB53" s="478"/>
      <c r="AC53" s="8"/>
      <c r="AD53" s="8"/>
      <c r="AE53" s="365"/>
      <c r="AF53" s="366"/>
    </row>
    <row r="54" spans="1:33" ht="20.100000000000001" customHeight="1" x14ac:dyDescent="0.2">
      <c r="B54" s="356"/>
      <c r="C54" s="356"/>
      <c r="D54" s="8"/>
      <c r="E54" s="8"/>
      <c r="F54" s="349"/>
      <c r="G54" s="349"/>
      <c r="H54" s="8"/>
      <c r="I54" s="8"/>
      <c r="J54" s="349"/>
      <c r="K54" s="349"/>
      <c r="L54" s="8"/>
      <c r="M54" s="8"/>
      <c r="N54" s="357"/>
      <c r="O54" s="357"/>
      <c r="P54" s="9"/>
      <c r="Q54" s="8"/>
      <c r="R54" s="8"/>
      <c r="S54" s="357"/>
      <c r="T54" s="357"/>
      <c r="U54" s="8"/>
      <c r="V54" s="8"/>
      <c r="W54" s="349"/>
      <c r="X54" s="349"/>
      <c r="Y54" s="8"/>
      <c r="Z54" s="8"/>
      <c r="AA54" s="478"/>
      <c r="AB54" s="478"/>
      <c r="AC54" s="8"/>
      <c r="AD54" s="8"/>
      <c r="AE54" s="365"/>
      <c r="AF54" s="366"/>
    </row>
    <row r="55" spans="1:33" ht="20.100000000000001" customHeight="1" x14ac:dyDescent="0.2">
      <c r="B55" s="356"/>
      <c r="C55" s="356"/>
      <c r="D55" s="8"/>
      <c r="E55" s="8"/>
      <c r="F55" s="349"/>
      <c r="G55" s="349"/>
      <c r="H55" s="8"/>
      <c r="I55" s="8"/>
      <c r="J55" s="349"/>
      <c r="K55" s="349"/>
      <c r="L55" s="8"/>
      <c r="M55" s="8"/>
      <c r="N55" s="357"/>
      <c r="O55" s="357"/>
      <c r="P55" s="9"/>
      <c r="Q55" s="8"/>
      <c r="R55" s="8"/>
      <c r="S55" s="357"/>
      <c r="T55" s="357"/>
      <c r="U55" s="8"/>
      <c r="V55" s="8"/>
      <c r="W55" s="349"/>
      <c r="X55" s="349"/>
      <c r="Y55" s="8"/>
      <c r="Z55" s="8"/>
      <c r="AA55" s="478"/>
      <c r="AB55" s="478"/>
      <c r="AC55" s="8"/>
      <c r="AD55" s="8"/>
      <c r="AE55" s="365"/>
      <c r="AF55" s="366"/>
    </row>
    <row r="56" spans="1:33" ht="20.100000000000001" customHeight="1" x14ac:dyDescent="0.2">
      <c r="B56" s="356"/>
      <c r="C56" s="356"/>
      <c r="D56" s="9"/>
      <c r="E56" s="9"/>
      <c r="F56" s="349"/>
      <c r="G56" s="349"/>
      <c r="H56" s="9"/>
      <c r="I56" s="9"/>
      <c r="J56" s="349"/>
      <c r="K56" s="349"/>
      <c r="L56" s="9"/>
      <c r="M56" s="9"/>
      <c r="N56" s="357"/>
      <c r="O56" s="357"/>
      <c r="P56" s="9"/>
      <c r="Q56" s="9"/>
      <c r="R56" s="9"/>
      <c r="S56" s="357"/>
      <c r="T56" s="357"/>
      <c r="U56" s="9"/>
      <c r="V56" s="9"/>
      <c r="W56" s="349"/>
      <c r="X56" s="349"/>
      <c r="Y56" s="9"/>
      <c r="Z56" s="9"/>
      <c r="AA56" s="478"/>
      <c r="AB56" s="478"/>
      <c r="AC56" s="9"/>
      <c r="AD56" s="9"/>
      <c r="AE56" s="365"/>
      <c r="AF56" s="366"/>
    </row>
    <row r="57" spans="1:33" ht="20.100000000000001" customHeight="1" x14ac:dyDescent="0.2">
      <c r="B57" s="356"/>
      <c r="C57" s="356"/>
      <c r="D57" s="9"/>
      <c r="E57" s="9"/>
      <c r="F57" s="349"/>
      <c r="G57" s="349"/>
      <c r="H57" s="9"/>
      <c r="I57" s="9"/>
      <c r="J57" s="349"/>
      <c r="K57" s="349"/>
      <c r="L57" s="9"/>
      <c r="M57" s="9"/>
      <c r="N57" s="357"/>
      <c r="O57" s="357"/>
      <c r="P57" s="9"/>
      <c r="Q57" s="9"/>
      <c r="R57" s="9"/>
      <c r="S57" s="357"/>
      <c r="T57" s="357"/>
      <c r="U57" s="9"/>
      <c r="V57" s="9"/>
      <c r="W57" s="349"/>
      <c r="X57" s="349"/>
      <c r="Y57" s="9"/>
      <c r="Z57" s="9"/>
      <c r="AA57" s="478"/>
      <c r="AB57" s="478"/>
      <c r="AC57" s="9"/>
      <c r="AD57" s="9"/>
      <c r="AE57" s="365"/>
      <c r="AF57" s="366"/>
    </row>
    <row r="58" spans="1:33" ht="20.100000000000001" customHeight="1" x14ac:dyDescent="0.2">
      <c r="C58" s="93"/>
      <c r="D58" s="93"/>
      <c r="G58" s="93"/>
      <c r="H58" s="93"/>
      <c r="K58" s="93"/>
      <c r="L58" s="93"/>
      <c r="O58" s="93"/>
      <c r="P58" s="93"/>
      <c r="T58" s="93"/>
      <c r="U58" s="93"/>
      <c r="X58" s="93"/>
      <c r="Y58" s="93"/>
      <c r="AB58" s="114" t="s">
        <v>95</v>
      </c>
      <c r="AC58" s="18" t="s">
        <v>14</v>
      </c>
      <c r="AD58" s="18" t="s">
        <v>15</v>
      </c>
      <c r="AE58" s="18" t="s">
        <v>15</v>
      </c>
      <c r="AF58" s="18" t="s">
        <v>13</v>
      </c>
      <c r="AG58" s="107" t="s">
        <v>96</v>
      </c>
    </row>
    <row r="59" spans="1:33" ht="20.100000000000001" customHeight="1" x14ac:dyDescent="0.2">
      <c r="A59" s="7"/>
      <c r="B59" s="341" t="s">
        <v>4</v>
      </c>
      <c r="C59" s="368">
        <v>0.39583333333333331</v>
      </c>
      <c r="D59" s="368"/>
      <c r="E59" s="368"/>
      <c r="F59" s="243"/>
      <c r="G59" s="372" t="str">
        <f>F50</f>
        <v>北郷山辺千歳ＦＣ</v>
      </c>
      <c r="H59" s="372"/>
      <c r="I59" s="372"/>
      <c r="J59" s="372"/>
      <c r="K59" s="372"/>
      <c r="L59" s="372"/>
      <c r="M59" s="372"/>
      <c r="N59" s="370">
        <f>P59+P60</f>
        <v>3</v>
      </c>
      <c r="O59" s="371" t="s">
        <v>9</v>
      </c>
      <c r="P59" s="234">
        <v>2</v>
      </c>
      <c r="Q59" s="236" t="s">
        <v>26</v>
      </c>
      <c r="R59" s="234">
        <v>0</v>
      </c>
      <c r="S59" s="371" t="s">
        <v>10</v>
      </c>
      <c r="T59" s="370">
        <f>R59+R60</f>
        <v>0</v>
      </c>
      <c r="U59" s="369" t="str">
        <f>J50</f>
        <v>阿久津サッカークラブ</v>
      </c>
      <c r="V59" s="369"/>
      <c r="W59" s="369"/>
      <c r="X59" s="369"/>
      <c r="Y59" s="369"/>
      <c r="Z59" s="369"/>
      <c r="AA59" s="369"/>
      <c r="AB59" s="347" t="s">
        <v>95</v>
      </c>
      <c r="AC59" s="367" t="s">
        <v>89</v>
      </c>
      <c r="AD59" s="367" t="s">
        <v>90</v>
      </c>
      <c r="AE59" s="367" t="s">
        <v>91</v>
      </c>
      <c r="AF59" s="367">
        <v>6</v>
      </c>
      <c r="AG59" s="340" t="s">
        <v>96</v>
      </c>
    </row>
    <row r="60" spans="1:33" ht="20.100000000000001" customHeight="1" x14ac:dyDescent="0.2">
      <c r="A60" s="7"/>
      <c r="B60" s="341"/>
      <c r="C60" s="368"/>
      <c r="D60" s="368"/>
      <c r="E60" s="368"/>
      <c r="F60" s="243"/>
      <c r="G60" s="372"/>
      <c r="H60" s="372"/>
      <c r="I60" s="372"/>
      <c r="J60" s="372"/>
      <c r="K60" s="372"/>
      <c r="L60" s="372"/>
      <c r="M60" s="372"/>
      <c r="N60" s="370"/>
      <c r="O60" s="371"/>
      <c r="P60" s="234">
        <v>1</v>
      </c>
      <c r="Q60" s="236" t="s">
        <v>26</v>
      </c>
      <c r="R60" s="234">
        <v>0</v>
      </c>
      <c r="S60" s="371"/>
      <c r="T60" s="370"/>
      <c r="U60" s="369"/>
      <c r="V60" s="369"/>
      <c r="W60" s="369"/>
      <c r="X60" s="369"/>
      <c r="Y60" s="369"/>
      <c r="Z60" s="369"/>
      <c r="AA60" s="369"/>
      <c r="AB60" s="347"/>
      <c r="AC60" s="367"/>
      <c r="AD60" s="367"/>
      <c r="AE60" s="367"/>
      <c r="AF60" s="367"/>
      <c r="AG60" s="340"/>
    </row>
    <row r="61" spans="1:33" ht="20.100000000000001" customHeight="1" x14ac:dyDescent="0.2">
      <c r="C61" s="16"/>
      <c r="D61" s="16"/>
      <c r="E61" s="15"/>
      <c r="F61" s="243"/>
      <c r="G61" s="234"/>
      <c r="H61" s="234"/>
      <c r="I61" s="248"/>
      <c r="J61" s="248"/>
      <c r="K61" s="234"/>
      <c r="L61" s="234"/>
      <c r="M61" s="248"/>
      <c r="N61" s="248"/>
      <c r="O61" s="234"/>
      <c r="P61" s="234"/>
      <c r="Q61" s="248"/>
      <c r="R61" s="248"/>
      <c r="S61" s="248"/>
      <c r="T61" s="234"/>
      <c r="U61" s="234"/>
      <c r="V61" s="248"/>
      <c r="W61" s="248"/>
      <c r="X61" s="234"/>
      <c r="Y61" s="234"/>
      <c r="Z61" s="248"/>
      <c r="AA61" s="248"/>
      <c r="AB61" s="225"/>
      <c r="AC61" s="24"/>
      <c r="AD61" s="24"/>
      <c r="AE61" s="25"/>
      <c r="AF61" s="25"/>
      <c r="AG61" s="223"/>
    </row>
    <row r="62" spans="1:33" ht="20.100000000000001" customHeight="1" x14ac:dyDescent="0.2">
      <c r="A62" s="7"/>
      <c r="B62" s="341" t="s">
        <v>5</v>
      </c>
      <c r="C62" s="368">
        <v>0.4236111111111111</v>
      </c>
      <c r="D62" s="368"/>
      <c r="E62" s="368"/>
      <c r="F62" s="243"/>
      <c r="G62" s="372" t="str">
        <f>S50</f>
        <v>ＦＣがむしゃら</v>
      </c>
      <c r="H62" s="372"/>
      <c r="I62" s="372"/>
      <c r="J62" s="372"/>
      <c r="K62" s="372"/>
      <c r="L62" s="372"/>
      <c r="M62" s="372"/>
      <c r="N62" s="370">
        <f>P62+P63</f>
        <v>2</v>
      </c>
      <c r="O62" s="371" t="s">
        <v>9</v>
      </c>
      <c r="P62" s="234">
        <v>1</v>
      </c>
      <c r="Q62" s="236" t="s">
        <v>26</v>
      </c>
      <c r="R62" s="234">
        <v>0</v>
      </c>
      <c r="S62" s="371" t="s">
        <v>10</v>
      </c>
      <c r="T62" s="370">
        <f>R62+R63</f>
        <v>1</v>
      </c>
      <c r="U62" s="369" t="str">
        <f>W50</f>
        <v>フットボールクラブ氏家</v>
      </c>
      <c r="V62" s="369"/>
      <c r="W62" s="369"/>
      <c r="X62" s="369"/>
      <c r="Y62" s="369"/>
      <c r="Z62" s="369"/>
      <c r="AA62" s="369"/>
      <c r="AB62" s="347" t="s">
        <v>95</v>
      </c>
      <c r="AC62" s="367" t="s">
        <v>92</v>
      </c>
      <c r="AD62" s="367" t="s">
        <v>93</v>
      </c>
      <c r="AE62" s="367" t="s">
        <v>94</v>
      </c>
      <c r="AF62" s="367">
        <v>3</v>
      </c>
      <c r="AG62" s="340" t="s">
        <v>96</v>
      </c>
    </row>
    <row r="63" spans="1:33" ht="20.100000000000001" customHeight="1" x14ac:dyDescent="0.2">
      <c r="A63" s="7"/>
      <c r="B63" s="341"/>
      <c r="C63" s="368"/>
      <c r="D63" s="368"/>
      <c r="E63" s="368"/>
      <c r="F63" s="243"/>
      <c r="G63" s="372"/>
      <c r="H63" s="372"/>
      <c r="I63" s="372"/>
      <c r="J63" s="372"/>
      <c r="K63" s="372"/>
      <c r="L63" s="372"/>
      <c r="M63" s="372"/>
      <c r="N63" s="370"/>
      <c r="O63" s="371"/>
      <c r="P63" s="234">
        <v>1</v>
      </c>
      <c r="Q63" s="236" t="s">
        <v>26</v>
      </c>
      <c r="R63" s="234">
        <v>1</v>
      </c>
      <c r="S63" s="371"/>
      <c r="T63" s="370"/>
      <c r="U63" s="369"/>
      <c r="V63" s="369"/>
      <c r="W63" s="369"/>
      <c r="X63" s="369"/>
      <c r="Y63" s="369"/>
      <c r="Z63" s="369"/>
      <c r="AA63" s="369"/>
      <c r="AB63" s="347"/>
      <c r="AC63" s="367"/>
      <c r="AD63" s="367"/>
      <c r="AE63" s="367"/>
      <c r="AF63" s="367"/>
      <c r="AG63" s="340"/>
    </row>
    <row r="64" spans="1:33" ht="20.100000000000001" customHeight="1" x14ac:dyDescent="0.2">
      <c r="A64" s="7"/>
      <c r="C64" s="16"/>
      <c r="D64" s="16"/>
      <c r="E64" s="15"/>
      <c r="F64" s="243"/>
      <c r="G64" s="234"/>
      <c r="H64" s="234"/>
      <c r="I64" s="248"/>
      <c r="J64" s="248"/>
      <c r="K64" s="234"/>
      <c r="L64" s="234"/>
      <c r="M64" s="248"/>
      <c r="N64" s="248"/>
      <c r="O64" s="234"/>
      <c r="P64" s="234"/>
      <c r="Q64" s="248"/>
      <c r="R64" s="248"/>
      <c r="S64" s="248"/>
      <c r="T64" s="234"/>
      <c r="U64" s="234"/>
      <c r="V64" s="248"/>
      <c r="W64" s="248"/>
      <c r="X64" s="234"/>
      <c r="Y64" s="234"/>
      <c r="Z64" s="248"/>
      <c r="AA64" s="248"/>
      <c r="AB64" s="225"/>
      <c r="AC64" s="24"/>
      <c r="AD64" s="24"/>
      <c r="AE64" s="25"/>
      <c r="AF64" s="25"/>
      <c r="AG64" s="223"/>
    </row>
    <row r="65" spans="1:33" ht="20.100000000000001" customHeight="1" x14ac:dyDescent="0.2">
      <c r="A65" s="7"/>
      <c r="B65" s="341" t="s">
        <v>6</v>
      </c>
      <c r="C65" s="368">
        <v>0.4513888888888889</v>
      </c>
      <c r="D65" s="368"/>
      <c r="E65" s="368"/>
      <c r="F65" s="243"/>
      <c r="G65" s="369" t="str">
        <f>F50</f>
        <v>北郷山辺千歳ＦＣ</v>
      </c>
      <c r="H65" s="369"/>
      <c r="I65" s="369"/>
      <c r="J65" s="369"/>
      <c r="K65" s="369"/>
      <c r="L65" s="369"/>
      <c r="M65" s="369"/>
      <c r="N65" s="370">
        <f>P65+P66</f>
        <v>0</v>
      </c>
      <c r="O65" s="371" t="s">
        <v>9</v>
      </c>
      <c r="P65" s="234">
        <v>0</v>
      </c>
      <c r="Q65" s="236" t="s">
        <v>26</v>
      </c>
      <c r="R65" s="234">
        <v>2</v>
      </c>
      <c r="S65" s="371" t="s">
        <v>10</v>
      </c>
      <c r="T65" s="370">
        <f>R65+R66</f>
        <v>4</v>
      </c>
      <c r="U65" s="372" t="str">
        <f>N50</f>
        <v>三重・山前ＦＣ</v>
      </c>
      <c r="V65" s="372"/>
      <c r="W65" s="372"/>
      <c r="X65" s="372"/>
      <c r="Y65" s="372"/>
      <c r="Z65" s="372"/>
      <c r="AA65" s="372"/>
      <c r="AB65" s="347" t="s">
        <v>95</v>
      </c>
      <c r="AC65" s="367" t="s">
        <v>91</v>
      </c>
      <c r="AD65" s="367" t="s">
        <v>89</v>
      </c>
      <c r="AE65" s="367" t="s">
        <v>90</v>
      </c>
      <c r="AF65" s="367">
        <v>5</v>
      </c>
      <c r="AG65" s="340" t="s">
        <v>96</v>
      </c>
    </row>
    <row r="66" spans="1:33" ht="20.100000000000001" customHeight="1" x14ac:dyDescent="0.2">
      <c r="A66" s="7"/>
      <c r="B66" s="341"/>
      <c r="C66" s="368"/>
      <c r="D66" s="368"/>
      <c r="E66" s="368"/>
      <c r="F66" s="243"/>
      <c r="G66" s="369"/>
      <c r="H66" s="369"/>
      <c r="I66" s="369"/>
      <c r="J66" s="369"/>
      <c r="K66" s="369"/>
      <c r="L66" s="369"/>
      <c r="M66" s="369"/>
      <c r="N66" s="370"/>
      <c r="O66" s="371"/>
      <c r="P66" s="234">
        <v>0</v>
      </c>
      <c r="Q66" s="236" t="s">
        <v>26</v>
      </c>
      <c r="R66" s="234">
        <v>2</v>
      </c>
      <c r="S66" s="371"/>
      <c r="T66" s="370"/>
      <c r="U66" s="372"/>
      <c r="V66" s="372"/>
      <c r="W66" s="372"/>
      <c r="X66" s="372"/>
      <c r="Y66" s="372"/>
      <c r="Z66" s="372"/>
      <c r="AA66" s="372"/>
      <c r="AB66" s="347"/>
      <c r="AC66" s="367"/>
      <c r="AD66" s="367"/>
      <c r="AE66" s="367"/>
      <c r="AF66" s="367"/>
      <c r="AG66" s="340"/>
    </row>
    <row r="67" spans="1:33" ht="20.100000000000001" customHeight="1" x14ac:dyDescent="0.2">
      <c r="A67" s="7"/>
      <c r="B67" s="31"/>
      <c r="C67" s="229"/>
      <c r="D67" s="229"/>
      <c r="E67" s="229"/>
      <c r="F67" s="243"/>
      <c r="G67" s="234"/>
      <c r="H67" s="234"/>
      <c r="I67" s="234"/>
      <c r="J67" s="234"/>
      <c r="K67" s="234"/>
      <c r="L67" s="234"/>
      <c r="M67" s="234"/>
      <c r="N67" s="21"/>
      <c r="O67" s="235"/>
      <c r="P67" s="234"/>
      <c r="Q67" s="248"/>
      <c r="R67" s="248"/>
      <c r="S67" s="235"/>
      <c r="T67" s="21"/>
      <c r="U67" s="234"/>
      <c r="V67" s="234"/>
      <c r="W67" s="234"/>
      <c r="X67" s="234"/>
      <c r="Y67" s="234"/>
      <c r="Z67" s="234"/>
      <c r="AA67" s="234"/>
      <c r="AB67" s="225"/>
      <c r="AC67" s="24"/>
      <c r="AD67" s="24"/>
      <c r="AE67" s="25"/>
      <c r="AF67" s="25"/>
      <c r="AG67" s="223"/>
    </row>
    <row r="68" spans="1:33" ht="20.100000000000001" customHeight="1" x14ac:dyDescent="0.2">
      <c r="A68" s="7"/>
      <c r="B68" s="341" t="s">
        <v>7</v>
      </c>
      <c r="C68" s="368">
        <v>0.47916666666666669</v>
      </c>
      <c r="D68" s="368"/>
      <c r="E68" s="368"/>
      <c r="F68" s="243"/>
      <c r="G68" s="420" t="str">
        <f>S50</f>
        <v>ＦＣがむしゃら</v>
      </c>
      <c r="H68" s="420"/>
      <c r="I68" s="420"/>
      <c r="J68" s="420"/>
      <c r="K68" s="420"/>
      <c r="L68" s="420"/>
      <c r="M68" s="420"/>
      <c r="N68" s="370">
        <f>P68+P69</f>
        <v>1</v>
      </c>
      <c r="O68" s="371" t="s">
        <v>9</v>
      </c>
      <c r="P68" s="234">
        <v>0</v>
      </c>
      <c r="Q68" s="236" t="s">
        <v>26</v>
      </c>
      <c r="R68" s="234">
        <v>0</v>
      </c>
      <c r="S68" s="371" t="s">
        <v>10</v>
      </c>
      <c r="T68" s="370">
        <f>R68+R69</f>
        <v>1</v>
      </c>
      <c r="U68" s="420" t="str">
        <f>AA50</f>
        <v>ともぞうサッカークラブＢ</v>
      </c>
      <c r="V68" s="420"/>
      <c r="W68" s="420"/>
      <c r="X68" s="420"/>
      <c r="Y68" s="420"/>
      <c r="Z68" s="420"/>
      <c r="AA68" s="420"/>
      <c r="AB68" s="347" t="s">
        <v>95</v>
      </c>
      <c r="AC68" s="367" t="s">
        <v>94</v>
      </c>
      <c r="AD68" s="367" t="s">
        <v>92</v>
      </c>
      <c r="AE68" s="367" t="s">
        <v>93</v>
      </c>
      <c r="AF68" s="367">
        <v>2</v>
      </c>
      <c r="AG68" s="340" t="s">
        <v>96</v>
      </c>
    </row>
    <row r="69" spans="1:33" ht="20.100000000000001" customHeight="1" x14ac:dyDescent="0.2">
      <c r="A69" s="7"/>
      <c r="B69" s="341"/>
      <c r="C69" s="368"/>
      <c r="D69" s="368"/>
      <c r="E69" s="368"/>
      <c r="F69" s="243"/>
      <c r="G69" s="420"/>
      <c r="H69" s="420"/>
      <c r="I69" s="420"/>
      <c r="J69" s="420"/>
      <c r="K69" s="420"/>
      <c r="L69" s="420"/>
      <c r="M69" s="420"/>
      <c r="N69" s="370"/>
      <c r="O69" s="371"/>
      <c r="P69" s="234">
        <v>1</v>
      </c>
      <c r="Q69" s="236" t="s">
        <v>26</v>
      </c>
      <c r="R69" s="234">
        <v>1</v>
      </c>
      <c r="S69" s="371"/>
      <c r="T69" s="370"/>
      <c r="U69" s="420"/>
      <c r="V69" s="420"/>
      <c r="W69" s="420"/>
      <c r="X69" s="420"/>
      <c r="Y69" s="420"/>
      <c r="Z69" s="420"/>
      <c r="AA69" s="420"/>
      <c r="AB69" s="347"/>
      <c r="AC69" s="367"/>
      <c r="AD69" s="367"/>
      <c r="AE69" s="367"/>
      <c r="AF69" s="367"/>
      <c r="AG69" s="340"/>
    </row>
    <row r="70" spans="1:33" ht="20.100000000000001" customHeight="1" x14ac:dyDescent="0.2">
      <c r="A70" s="7"/>
      <c r="C70" s="16"/>
      <c r="D70" s="16"/>
      <c r="E70" s="15"/>
      <c r="F70" s="243"/>
      <c r="G70" s="234"/>
      <c r="H70" s="234"/>
      <c r="I70" s="248"/>
      <c r="J70" s="248"/>
      <c r="K70" s="234"/>
      <c r="L70" s="234"/>
      <c r="M70" s="248"/>
      <c r="N70" s="248"/>
      <c r="O70" s="234"/>
      <c r="P70" s="234"/>
      <c r="Q70" s="248"/>
      <c r="R70" s="248"/>
      <c r="S70" s="248"/>
      <c r="T70" s="234"/>
      <c r="U70" s="234"/>
      <c r="V70" s="248"/>
      <c r="W70" s="248"/>
      <c r="X70" s="234"/>
      <c r="Y70" s="234"/>
      <c r="Z70" s="248"/>
      <c r="AA70" s="248"/>
      <c r="AB70" s="225"/>
      <c r="AC70" s="24"/>
      <c r="AD70" s="24"/>
      <c r="AE70" s="25"/>
      <c r="AF70" s="25"/>
      <c r="AG70" s="223"/>
    </row>
    <row r="71" spans="1:33" ht="20.100000000000001" customHeight="1" x14ac:dyDescent="0.2">
      <c r="A71" s="7"/>
      <c r="B71" s="341" t="s">
        <v>8</v>
      </c>
      <c r="C71" s="368">
        <v>0.50694444444444442</v>
      </c>
      <c r="D71" s="368"/>
      <c r="E71" s="368"/>
      <c r="F71" s="243"/>
      <c r="G71" s="369" t="str">
        <f>J50</f>
        <v>阿久津サッカークラブ</v>
      </c>
      <c r="H71" s="369"/>
      <c r="I71" s="369"/>
      <c r="J71" s="369"/>
      <c r="K71" s="369"/>
      <c r="L71" s="369"/>
      <c r="M71" s="369"/>
      <c r="N71" s="370">
        <f>P71+P72</f>
        <v>0</v>
      </c>
      <c r="O71" s="371" t="s">
        <v>9</v>
      </c>
      <c r="P71" s="234">
        <v>0</v>
      </c>
      <c r="Q71" s="236" t="s">
        <v>26</v>
      </c>
      <c r="R71" s="234">
        <v>3</v>
      </c>
      <c r="S71" s="371" t="s">
        <v>10</v>
      </c>
      <c r="T71" s="370">
        <f>R71+R72</f>
        <v>4</v>
      </c>
      <c r="U71" s="372" t="str">
        <f>N50</f>
        <v>三重・山前ＦＣ</v>
      </c>
      <c r="V71" s="372"/>
      <c r="W71" s="372"/>
      <c r="X71" s="372"/>
      <c r="Y71" s="372"/>
      <c r="Z71" s="372"/>
      <c r="AA71" s="372"/>
      <c r="AB71" s="347" t="s">
        <v>95</v>
      </c>
      <c r="AC71" s="367" t="s">
        <v>90</v>
      </c>
      <c r="AD71" s="367" t="s">
        <v>91</v>
      </c>
      <c r="AE71" s="367" t="s">
        <v>89</v>
      </c>
      <c r="AF71" s="367">
        <v>4</v>
      </c>
      <c r="AG71" s="340" t="s">
        <v>96</v>
      </c>
    </row>
    <row r="72" spans="1:33" ht="20.100000000000001" customHeight="1" x14ac:dyDescent="0.2">
      <c r="A72" s="7"/>
      <c r="B72" s="341"/>
      <c r="C72" s="368"/>
      <c r="D72" s="368"/>
      <c r="E72" s="368"/>
      <c r="F72" s="243"/>
      <c r="G72" s="369"/>
      <c r="H72" s="369"/>
      <c r="I72" s="369"/>
      <c r="J72" s="369"/>
      <c r="K72" s="369"/>
      <c r="L72" s="369"/>
      <c r="M72" s="369"/>
      <c r="N72" s="370"/>
      <c r="O72" s="371"/>
      <c r="P72" s="234">
        <v>0</v>
      </c>
      <c r="Q72" s="236" t="s">
        <v>26</v>
      </c>
      <c r="R72" s="234">
        <v>1</v>
      </c>
      <c r="S72" s="371"/>
      <c r="T72" s="370"/>
      <c r="U72" s="372"/>
      <c r="V72" s="372"/>
      <c r="W72" s="372"/>
      <c r="X72" s="372"/>
      <c r="Y72" s="372"/>
      <c r="Z72" s="372"/>
      <c r="AA72" s="372"/>
      <c r="AB72" s="347"/>
      <c r="AC72" s="367"/>
      <c r="AD72" s="367"/>
      <c r="AE72" s="367"/>
      <c r="AF72" s="367"/>
      <c r="AG72" s="340"/>
    </row>
    <row r="73" spans="1:33" ht="20.100000000000001" customHeight="1" x14ac:dyDescent="0.2">
      <c r="A73" s="7"/>
      <c r="C73" s="16"/>
      <c r="D73" s="16"/>
      <c r="E73" s="15"/>
      <c r="F73" s="243"/>
      <c r="G73" s="234"/>
      <c r="H73" s="234"/>
      <c r="I73" s="248"/>
      <c r="J73" s="248"/>
      <c r="K73" s="234"/>
      <c r="L73" s="234"/>
      <c r="M73" s="248"/>
      <c r="N73" s="248"/>
      <c r="O73" s="234"/>
      <c r="P73" s="234"/>
      <c r="Q73" s="248"/>
      <c r="R73" s="248"/>
      <c r="S73" s="248"/>
      <c r="T73" s="234"/>
      <c r="U73" s="234"/>
      <c r="V73" s="248"/>
      <c r="W73" s="248"/>
      <c r="X73" s="234"/>
      <c r="Y73" s="234"/>
      <c r="Z73" s="248"/>
      <c r="AA73" s="248"/>
      <c r="AB73" s="225"/>
      <c r="AC73" s="230"/>
      <c r="AD73" s="24"/>
      <c r="AE73" s="24"/>
      <c r="AF73" s="25"/>
      <c r="AG73" s="106"/>
    </row>
    <row r="74" spans="1:33" ht="20.100000000000001" customHeight="1" x14ac:dyDescent="0.2">
      <c r="A74" s="7"/>
      <c r="B74" s="341" t="s">
        <v>0</v>
      </c>
      <c r="C74" s="368">
        <v>0.53472222222222221</v>
      </c>
      <c r="D74" s="368"/>
      <c r="E74" s="368"/>
      <c r="F74" s="243"/>
      <c r="G74" s="420" t="str">
        <f>W50</f>
        <v>フットボールクラブ氏家</v>
      </c>
      <c r="H74" s="420"/>
      <c r="I74" s="420"/>
      <c r="J74" s="420"/>
      <c r="K74" s="420"/>
      <c r="L74" s="420"/>
      <c r="M74" s="420"/>
      <c r="N74" s="370">
        <f>P74+P75</f>
        <v>1</v>
      </c>
      <c r="O74" s="371" t="s">
        <v>9</v>
      </c>
      <c r="P74" s="234">
        <v>1</v>
      </c>
      <c r="Q74" s="236" t="s">
        <v>26</v>
      </c>
      <c r="R74" s="234">
        <v>0</v>
      </c>
      <c r="S74" s="371" t="s">
        <v>10</v>
      </c>
      <c r="T74" s="370">
        <f>R74+R75</f>
        <v>1</v>
      </c>
      <c r="U74" s="420" t="str">
        <f>AA50</f>
        <v>ともぞうサッカークラブＢ</v>
      </c>
      <c r="V74" s="420"/>
      <c r="W74" s="420"/>
      <c r="X74" s="420"/>
      <c r="Y74" s="420"/>
      <c r="Z74" s="420"/>
      <c r="AA74" s="420"/>
      <c r="AB74" s="347" t="s">
        <v>95</v>
      </c>
      <c r="AC74" s="367" t="s">
        <v>93</v>
      </c>
      <c r="AD74" s="367" t="s">
        <v>94</v>
      </c>
      <c r="AE74" s="367" t="s">
        <v>92</v>
      </c>
      <c r="AF74" s="367">
        <v>1</v>
      </c>
      <c r="AG74" s="340" t="s">
        <v>96</v>
      </c>
    </row>
    <row r="75" spans="1:33" ht="20.100000000000001" customHeight="1" x14ac:dyDescent="0.2">
      <c r="A75" s="7"/>
      <c r="B75" s="341"/>
      <c r="C75" s="368"/>
      <c r="D75" s="368"/>
      <c r="E75" s="368"/>
      <c r="F75" s="243"/>
      <c r="G75" s="420"/>
      <c r="H75" s="420"/>
      <c r="I75" s="420"/>
      <c r="J75" s="420"/>
      <c r="K75" s="420"/>
      <c r="L75" s="420"/>
      <c r="M75" s="420"/>
      <c r="N75" s="370"/>
      <c r="O75" s="371"/>
      <c r="P75" s="234">
        <v>0</v>
      </c>
      <c r="Q75" s="236" t="s">
        <v>26</v>
      </c>
      <c r="R75" s="234">
        <v>1</v>
      </c>
      <c r="S75" s="371"/>
      <c r="T75" s="370"/>
      <c r="U75" s="420"/>
      <c r="V75" s="420"/>
      <c r="W75" s="420"/>
      <c r="X75" s="420"/>
      <c r="Y75" s="420"/>
      <c r="Z75" s="420"/>
      <c r="AA75" s="420"/>
      <c r="AB75" s="347"/>
      <c r="AC75" s="367"/>
      <c r="AD75" s="367"/>
      <c r="AE75" s="367"/>
      <c r="AF75" s="367"/>
      <c r="AG75" s="340"/>
    </row>
    <row r="76" spans="1:33" ht="20.100000000000001" customHeight="1" x14ac:dyDescent="0.2">
      <c r="B76" s="31"/>
      <c r="C76" s="23"/>
      <c r="D76" s="23"/>
      <c r="E76" s="23"/>
      <c r="F76" s="243"/>
      <c r="G76" s="234"/>
      <c r="H76" s="234"/>
      <c r="I76" s="234"/>
      <c r="J76" s="234"/>
      <c r="K76" s="234"/>
      <c r="L76" s="234"/>
      <c r="M76" s="234"/>
      <c r="N76" s="21"/>
      <c r="O76" s="235"/>
      <c r="P76" s="234"/>
      <c r="Q76" s="236"/>
      <c r="R76" s="248"/>
      <c r="S76" s="235"/>
      <c r="T76" s="21"/>
      <c r="U76" s="234"/>
      <c r="V76" s="234"/>
      <c r="W76" s="234"/>
      <c r="X76" s="234"/>
      <c r="Y76" s="234"/>
      <c r="Z76" s="234"/>
      <c r="AA76" s="234"/>
      <c r="AB76" s="230"/>
      <c r="AC76" s="230"/>
      <c r="AD76" s="243"/>
      <c r="AE76" s="243"/>
      <c r="AF76" s="230"/>
      <c r="AG76" s="230"/>
    </row>
    <row r="77" spans="1:33" ht="20.100000000000001" customHeight="1" x14ac:dyDescent="0.2">
      <c r="C77" s="377" t="str">
        <f>J46</f>
        <v>J</v>
      </c>
      <c r="D77" s="378"/>
      <c r="E77" s="378"/>
      <c r="F77" s="379"/>
      <c r="G77" s="445" t="str">
        <f>C79</f>
        <v>北郷山辺千歳ＦＣ</v>
      </c>
      <c r="H77" s="446"/>
      <c r="I77" s="399" t="str">
        <f>C81</f>
        <v>阿久津サッカークラブ</v>
      </c>
      <c r="J77" s="400"/>
      <c r="K77" s="403" t="str">
        <f>C83</f>
        <v>三重・山前ＦＣ</v>
      </c>
      <c r="L77" s="404"/>
      <c r="M77" s="373" t="s">
        <v>1</v>
      </c>
      <c r="N77" s="373" t="s">
        <v>2</v>
      </c>
      <c r="O77" s="373" t="s">
        <v>11</v>
      </c>
      <c r="P77" s="373" t="s">
        <v>3</v>
      </c>
      <c r="Q77" s="243"/>
      <c r="R77" s="389" t="str">
        <f>W46</f>
        <v>JJ</v>
      </c>
      <c r="S77" s="390"/>
      <c r="T77" s="390"/>
      <c r="U77" s="391"/>
      <c r="V77" s="399" t="str">
        <f>R79</f>
        <v>ＦＣがむしゃら</v>
      </c>
      <c r="W77" s="400"/>
      <c r="X77" s="415" t="str">
        <f>R81</f>
        <v>フットボールクラブ氏家</v>
      </c>
      <c r="Y77" s="416"/>
      <c r="Z77" s="415" t="str">
        <f>R83</f>
        <v>ともぞうサッカークラブＢ</v>
      </c>
      <c r="AA77" s="416"/>
      <c r="AB77" s="373" t="s">
        <v>1</v>
      </c>
      <c r="AC77" s="373" t="s">
        <v>2</v>
      </c>
      <c r="AD77" s="373" t="s">
        <v>11</v>
      </c>
      <c r="AE77" s="373" t="s">
        <v>3</v>
      </c>
      <c r="AF77" s="243"/>
      <c r="AG77" s="243"/>
    </row>
    <row r="78" spans="1:33" ht="20.100000000000001" customHeight="1" x14ac:dyDescent="0.2">
      <c r="C78" s="380"/>
      <c r="D78" s="381"/>
      <c r="E78" s="381"/>
      <c r="F78" s="382"/>
      <c r="G78" s="447"/>
      <c r="H78" s="448"/>
      <c r="I78" s="401"/>
      <c r="J78" s="402"/>
      <c r="K78" s="405"/>
      <c r="L78" s="406"/>
      <c r="M78" s="374"/>
      <c r="N78" s="374"/>
      <c r="O78" s="374"/>
      <c r="P78" s="374"/>
      <c r="Q78" s="243"/>
      <c r="R78" s="392"/>
      <c r="S78" s="393"/>
      <c r="T78" s="393"/>
      <c r="U78" s="394"/>
      <c r="V78" s="401"/>
      <c r="W78" s="402"/>
      <c r="X78" s="417"/>
      <c r="Y78" s="418"/>
      <c r="Z78" s="417"/>
      <c r="AA78" s="418"/>
      <c r="AB78" s="374"/>
      <c r="AC78" s="374"/>
      <c r="AD78" s="374"/>
      <c r="AE78" s="374"/>
      <c r="AF78" s="243"/>
      <c r="AG78" s="243"/>
    </row>
    <row r="79" spans="1:33" ht="20.100000000000001" customHeight="1" x14ac:dyDescent="0.2">
      <c r="C79" s="377" t="str">
        <f>F50</f>
        <v>北郷山辺千歳ＦＣ</v>
      </c>
      <c r="D79" s="378"/>
      <c r="E79" s="378"/>
      <c r="F79" s="379"/>
      <c r="G79" s="383"/>
      <c r="H79" s="384"/>
      <c r="I79" s="249">
        <f>N59</f>
        <v>3</v>
      </c>
      <c r="J79" s="249">
        <f>T59</f>
        <v>0</v>
      </c>
      <c r="K79" s="249">
        <f>N65</f>
        <v>0</v>
      </c>
      <c r="L79" s="249">
        <f>T65</f>
        <v>4</v>
      </c>
      <c r="M79" s="387">
        <f>COUNTIF(G80:L80,"○")*3+COUNTIF(G80:L80,"△")</f>
        <v>3</v>
      </c>
      <c r="N79" s="375">
        <f>O79-J79-L79</f>
        <v>-1</v>
      </c>
      <c r="O79" s="375">
        <f>I79+K79</f>
        <v>3</v>
      </c>
      <c r="P79" s="375">
        <v>2</v>
      </c>
      <c r="Q79" s="244"/>
      <c r="R79" s="409" t="str">
        <f>S50</f>
        <v>ＦＣがむしゃら</v>
      </c>
      <c r="S79" s="410"/>
      <c r="T79" s="410"/>
      <c r="U79" s="411"/>
      <c r="V79" s="383"/>
      <c r="W79" s="384"/>
      <c r="X79" s="249">
        <f>N62</f>
        <v>2</v>
      </c>
      <c r="Y79" s="249">
        <f>T62</f>
        <v>1</v>
      </c>
      <c r="Z79" s="249">
        <f>N68</f>
        <v>1</v>
      </c>
      <c r="AA79" s="249">
        <f>T68</f>
        <v>1</v>
      </c>
      <c r="AB79" s="387">
        <f>COUNTIF(V80:AA80,"○")*3+COUNTIF(V80:AA80,"△")</f>
        <v>4</v>
      </c>
      <c r="AC79" s="375">
        <f>AD79-Y79-AA79</f>
        <v>1</v>
      </c>
      <c r="AD79" s="375">
        <f>X79+Z79</f>
        <v>3</v>
      </c>
      <c r="AE79" s="375">
        <v>1</v>
      </c>
      <c r="AF79" s="243"/>
      <c r="AG79" s="243"/>
    </row>
    <row r="80" spans="1:33" ht="20.100000000000001" customHeight="1" x14ac:dyDescent="0.2">
      <c r="C80" s="380"/>
      <c r="D80" s="381"/>
      <c r="E80" s="381"/>
      <c r="F80" s="382"/>
      <c r="G80" s="385"/>
      <c r="H80" s="386"/>
      <c r="I80" s="407" t="str">
        <f>IF(I79&gt;J79,"○",IF(I79&lt;J79,"×",IF(I79=J79,"△")))</f>
        <v>○</v>
      </c>
      <c r="J80" s="408"/>
      <c r="K80" s="407" t="str">
        <f>IF(K79&gt;L79,"○",IF(K79&lt;L79,"×",IF(K79=L79,"△")))</f>
        <v>×</v>
      </c>
      <c r="L80" s="408"/>
      <c r="M80" s="388"/>
      <c r="N80" s="376"/>
      <c r="O80" s="376"/>
      <c r="P80" s="376"/>
      <c r="Q80" s="244"/>
      <c r="R80" s="412"/>
      <c r="S80" s="413"/>
      <c r="T80" s="413"/>
      <c r="U80" s="414"/>
      <c r="V80" s="385"/>
      <c r="W80" s="386"/>
      <c r="X80" s="407" t="str">
        <f>IF(X79&gt;Y79,"○",IF(X79&lt;Y79,"×",IF(X79=Y79,"△")))</f>
        <v>○</v>
      </c>
      <c r="Y80" s="408"/>
      <c r="Z80" s="407" t="str">
        <f t="shared" ref="Z80" si="2">IF(Z79&gt;AA79,"○",IF(Z79&lt;AA79,"×",IF(Z79=AA79,"△")))</f>
        <v>△</v>
      </c>
      <c r="AA80" s="408"/>
      <c r="AB80" s="388"/>
      <c r="AC80" s="376"/>
      <c r="AD80" s="376"/>
      <c r="AE80" s="376"/>
      <c r="AF80" s="243"/>
      <c r="AG80" s="243"/>
    </row>
    <row r="81" spans="3:33" ht="20.100000000000001" customHeight="1" x14ac:dyDescent="0.2">
      <c r="C81" s="377" t="str">
        <f>J50</f>
        <v>阿久津サッカークラブ</v>
      </c>
      <c r="D81" s="378"/>
      <c r="E81" s="378"/>
      <c r="F81" s="379"/>
      <c r="G81" s="249">
        <f>J79</f>
        <v>0</v>
      </c>
      <c r="H81" s="249">
        <f>I79</f>
        <v>3</v>
      </c>
      <c r="I81" s="383"/>
      <c r="J81" s="384"/>
      <c r="K81" s="249">
        <f>N71</f>
        <v>0</v>
      </c>
      <c r="L81" s="249">
        <f>T71</f>
        <v>4</v>
      </c>
      <c r="M81" s="387">
        <f>COUNTIF(G82:L82,"○")*3+COUNTIF(G82:L82,"△")</f>
        <v>0</v>
      </c>
      <c r="N81" s="375">
        <f>O81-H81-L81</f>
        <v>-7</v>
      </c>
      <c r="O81" s="375">
        <f>G81+K81</f>
        <v>0</v>
      </c>
      <c r="P81" s="375">
        <v>3</v>
      </c>
      <c r="Q81" s="244"/>
      <c r="R81" s="377" t="str">
        <f>W50</f>
        <v>フットボールクラブ氏家</v>
      </c>
      <c r="S81" s="378"/>
      <c r="T81" s="378"/>
      <c r="U81" s="379"/>
      <c r="V81" s="249">
        <f>Y79</f>
        <v>1</v>
      </c>
      <c r="W81" s="249">
        <f>X79</f>
        <v>2</v>
      </c>
      <c r="X81" s="383"/>
      <c r="Y81" s="384"/>
      <c r="Z81" s="249">
        <f>N74</f>
        <v>1</v>
      </c>
      <c r="AA81" s="249">
        <f>T74</f>
        <v>1</v>
      </c>
      <c r="AB81" s="387">
        <f>COUNTIF(V82:AA82,"○")*3+COUNTIF(V82:AA82,"△")</f>
        <v>1</v>
      </c>
      <c r="AC81" s="375">
        <f>AD81-W81-AA81</f>
        <v>-1</v>
      </c>
      <c r="AD81" s="375">
        <f>V81+Z81</f>
        <v>2</v>
      </c>
      <c r="AE81" s="375">
        <v>3</v>
      </c>
      <c r="AF81" s="243"/>
      <c r="AG81" s="243"/>
    </row>
    <row r="82" spans="3:33" ht="20.100000000000001" customHeight="1" x14ac:dyDescent="0.2">
      <c r="C82" s="380"/>
      <c r="D82" s="381"/>
      <c r="E82" s="381"/>
      <c r="F82" s="382"/>
      <c r="G82" s="407" t="str">
        <f>IF(G81&gt;H81,"○",IF(G81&lt;H81,"×",IF(G81=H81,"△")))</f>
        <v>×</v>
      </c>
      <c r="H82" s="408"/>
      <c r="I82" s="385"/>
      <c r="J82" s="386"/>
      <c r="K82" s="407" t="str">
        <f>IF(K81&gt;L81,"○",IF(K81&lt;L81,"×",IF(K81=L81,"△")))</f>
        <v>×</v>
      </c>
      <c r="L82" s="408"/>
      <c r="M82" s="388"/>
      <c r="N82" s="376"/>
      <c r="O82" s="376"/>
      <c r="P82" s="376"/>
      <c r="Q82" s="244"/>
      <c r="R82" s="380"/>
      <c r="S82" s="381"/>
      <c r="T82" s="381"/>
      <c r="U82" s="382"/>
      <c r="V82" s="407" t="str">
        <f>IF(V81&gt;W81,"○",IF(V81&lt;W81,"×",IF(V81=W81,"△")))</f>
        <v>×</v>
      </c>
      <c r="W82" s="408"/>
      <c r="X82" s="385"/>
      <c r="Y82" s="386"/>
      <c r="Z82" s="407" t="str">
        <f t="shared" ref="Z82" si="3">IF(Z81&gt;AA81,"○",IF(Z81&lt;AA81,"×",IF(Z81=AA81,"△")))</f>
        <v>△</v>
      </c>
      <c r="AA82" s="408"/>
      <c r="AB82" s="388"/>
      <c r="AC82" s="376"/>
      <c r="AD82" s="376"/>
      <c r="AE82" s="376"/>
      <c r="AF82" s="243"/>
      <c r="AG82" s="243"/>
    </row>
    <row r="83" spans="3:33" ht="20.100000000000001" customHeight="1" x14ac:dyDescent="0.2">
      <c r="C83" s="409" t="str">
        <f>N50</f>
        <v>三重・山前ＦＣ</v>
      </c>
      <c r="D83" s="410"/>
      <c r="E83" s="410"/>
      <c r="F83" s="411"/>
      <c r="G83" s="249">
        <f>L79</f>
        <v>4</v>
      </c>
      <c r="H83" s="249">
        <f>K79</f>
        <v>0</v>
      </c>
      <c r="I83" s="249">
        <f>L81</f>
        <v>4</v>
      </c>
      <c r="J83" s="249">
        <f>K81</f>
        <v>0</v>
      </c>
      <c r="K83" s="383"/>
      <c r="L83" s="384"/>
      <c r="M83" s="387">
        <f>COUNTIF(G84:L84,"○")*3+COUNTIF(G84:L84,"△")</f>
        <v>6</v>
      </c>
      <c r="N83" s="375">
        <f>O83-H83-J83</f>
        <v>8</v>
      </c>
      <c r="O83" s="375">
        <f>G83+I83</f>
        <v>8</v>
      </c>
      <c r="P83" s="375">
        <v>1</v>
      </c>
      <c r="Q83" s="244"/>
      <c r="R83" s="377" t="str">
        <f>AA50</f>
        <v>ともぞうサッカークラブＢ</v>
      </c>
      <c r="S83" s="378"/>
      <c r="T83" s="378"/>
      <c r="U83" s="379"/>
      <c r="V83" s="249">
        <f>AA79</f>
        <v>1</v>
      </c>
      <c r="W83" s="249">
        <f>Z79</f>
        <v>1</v>
      </c>
      <c r="X83" s="249">
        <f>AA81</f>
        <v>1</v>
      </c>
      <c r="Y83" s="249">
        <f>Z81</f>
        <v>1</v>
      </c>
      <c r="Z83" s="383"/>
      <c r="AA83" s="384"/>
      <c r="AB83" s="387">
        <f>COUNTIF(V84:AA84,"○")*3+COUNTIF(V84:AA84,"△")</f>
        <v>2</v>
      </c>
      <c r="AC83" s="375">
        <f>AD83-W83-Y83</f>
        <v>0</v>
      </c>
      <c r="AD83" s="375">
        <f>V83+X83</f>
        <v>2</v>
      </c>
      <c r="AE83" s="375">
        <v>2</v>
      </c>
      <c r="AF83" s="243"/>
      <c r="AG83" s="243"/>
    </row>
    <row r="84" spans="3:33" ht="20.100000000000001" customHeight="1" x14ac:dyDescent="0.2">
      <c r="C84" s="412"/>
      <c r="D84" s="413"/>
      <c r="E84" s="413"/>
      <c r="F84" s="414"/>
      <c r="G84" s="407" t="str">
        <f>IF(G83&gt;H83,"○",IF(G83&lt;H83,"×",IF(G83=H83,"△")))</f>
        <v>○</v>
      </c>
      <c r="H84" s="408"/>
      <c r="I84" s="407" t="str">
        <f>IF(I83&gt;J83,"○",IF(I83&lt;J83,"×",IF(I83=J83,"△")))</f>
        <v>○</v>
      </c>
      <c r="J84" s="408"/>
      <c r="K84" s="385"/>
      <c r="L84" s="386"/>
      <c r="M84" s="388"/>
      <c r="N84" s="376"/>
      <c r="O84" s="376"/>
      <c r="P84" s="376"/>
      <c r="Q84" s="244"/>
      <c r="R84" s="380"/>
      <c r="S84" s="381"/>
      <c r="T84" s="381"/>
      <c r="U84" s="382"/>
      <c r="V84" s="407" t="str">
        <f>IF(V83&gt;W83,"○",IF(V83&lt;W83,"×",IF(V83=W83,"△")))</f>
        <v>△</v>
      </c>
      <c r="W84" s="408"/>
      <c r="X84" s="407" t="str">
        <f>IF(X83&gt;Y83,"○",IF(X83&lt;Y83,"×",IF(X83=Y83,"△")))</f>
        <v>△</v>
      </c>
      <c r="Y84" s="408"/>
      <c r="Z84" s="385"/>
      <c r="AA84" s="386"/>
      <c r="AB84" s="388"/>
      <c r="AC84" s="376"/>
      <c r="AD84" s="376"/>
      <c r="AE84" s="376"/>
      <c r="AF84" s="243"/>
      <c r="AG84" s="243"/>
    </row>
    <row r="85" spans="3:33" ht="20.100000000000001" customHeight="1" x14ac:dyDescent="0.2"/>
  </sheetData>
  <mergeCells count="340">
    <mergeCell ref="A1:L1"/>
    <mergeCell ref="N1:R1"/>
    <mergeCell ref="T1:W1"/>
    <mergeCell ref="X1:AG1"/>
    <mergeCell ref="J3:K3"/>
    <mergeCell ref="W3:X3"/>
    <mergeCell ref="G16:M17"/>
    <mergeCell ref="N16:N17"/>
    <mergeCell ref="O16:O17"/>
    <mergeCell ref="S16:S17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B19:AB20"/>
    <mergeCell ref="AC19:AC20"/>
    <mergeCell ref="AD19:AD20"/>
    <mergeCell ref="AE19:AE20"/>
    <mergeCell ref="AF19:AF20"/>
    <mergeCell ref="AG19:AG20"/>
    <mergeCell ref="AF16:AF17"/>
    <mergeCell ref="AG16:AG17"/>
    <mergeCell ref="AB16:AB17"/>
    <mergeCell ref="AC16:AC17"/>
    <mergeCell ref="AD16:AD17"/>
    <mergeCell ref="AE16:AE17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B16:B17"/>
    <mergeCell ref="C16:E17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G22:M23"/>
    <mergeCell ref="N22:N23"/>
    <mergeCell ref="O22:O23"/>
    <mergeCell ref="S22:S23"/>
    <mergeCell ref="G28:M29"/>
    <mergeCell ref="N28:N29"/>
    <mergeCell ref="O28:O29"/>
    <mergeCell ref="S28:S29"/>
    <mergeCell ref="AB25:AB26"/>
    <mergeCell ref="AC25:AC26"/>
    <mergeCell ref="AD25:AD26"/>
    <mergeCell ref="AE25:AE26"/>
    <mergeCell ref="AF25:AF26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AB28:AB29"/>
    <mergeCell ref="AC28:AC29"/>
    <mergeCell ref="AD28:AD29"/>
    <mergeCell ref="AE28:AE29"/>
    <mergeCell ref="B28:B29"/>
    <mergeCell ref="C28:E2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M40:M41"/>
    <mergeCell ref="N40:N41"/>
    <mergeCell ref="O40:O41"/>
    <mergeCell ref="P40:P41"/>
    <mergeCell ref="R38:U39"/>
    <mergeCell ref="X38:Y39"/>
    <mergeCell ref="J46:K46"/>
    <mergeCell ref="W46:X46"/>
    <mergeCell ref="AB38:AB39"/>
    <mergeCell ref="B49:C49"/>
    <mergeCell ref="F49:G49"/>
    <mergeCell ref="J49:K49"/>
    <mergeCell ref="N49:O49"/>
    <mergeCell ref="S49:T49"/>
    <mergeCell ref="W49:X49"/>
    <mergeCell ref="G41:H41"/>
    <mergeCell ref="I41:J41"/>
    <mergeCell ref="V41:W41"/>
    <mergeCell ref="X41:Y41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A49:AB49"/>
    <mergeCell ref="AE49:AF49"/>
    <mergeCell ref="C40:F41"/>
    <mergeCell ref="K40:L41"/>
    <mergeCell ref="B50:C57"/>
    <mergeCell ref="F50:G57"/>
    <mergeCell ref="J50:K57"/>
    <mergeCell ref="N50:O57"/>
    <mergeCell ref="S50:T57"/>
    <mergeCell ref="W50:X57"/>
    <mergeCell ref="AA50:AB57"/>
    <mergeCell ref="AE50:AF57"/>
    <mergeCell ref="AG62:AG63"/>
    <mergeCell ref="AF59:AF60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T59:T60"/>
    <mergeCell ref="U59:AA60"/>
    <mergeCell ref="AB59:AB60"/>
    <mergeCell ref="AC59:AC60"/>
    <mergeCell ref="AD59:AD60"/>
    <mergeCell ref="AE59:AE60"/>
    <mergeCell ref="B59:B60"/>
    <mergeCell ref="C59:E60"/>
    <mergeCell ref="G59:M60"/>
    <mergeCell ref="N59:N60"/>
    <mergeCell ref="O59:O60"/>
    <mergeCell ref="S59:S60"/>
    <mergeCell ref="G65:M66"/>
    <mergeCell ref="N65:N66"/>
    <mergeCell ref="O65:O66"/>
    <mergeCell ref="S65:S66"/>
    <mergeCell ref="AB62:AB63"/>
    <mergeCell ref="AC62:AC63"/>
    <mergeCell ref="AD62:AD63"/>
    <mergeCell ref="AE62:AE63"/>
    <mergeCell ref="AF62:AF63"/>
    <mergeCell ref="AB68:AB69"/>
    <mergeCell ref="AC68:AC69"/>
    <mergeCell ref="AD68:AD69"/>
    <mergeCell ref="AE68:AE69"/>
    <mergeCell ref="AF68:AF69"/>
    <mergeCell ref="AG68:AG69"/>
    <mergeCell ref="AF65:AF66"/>
    <mergeCell ref="AG65:AG66"/>
    <mergeCell ref="AB65:AB66"/>
    <mergeCell ref="AC65:AC66"/>
    <mergeCell ref="AD65:AD66"/>
    <mergeCell ref="AE65:AE66"/>
    <mergeCell ref="B68:B69"/>
    <mergeCell ref="C68:E69"/>
    <mergeCell ref="G68:M69"/>
    <mergeCell ref="N68:N69"/>
    <mergeCell ref="O68:O69"/>
    <mergeCell ref="S68:S69"/>
    <mergeCell ref="T68:T69"/>
    <mergeCell ref="U68:AA69"/>
    <mergeCell ref="T65:T66"/>
    <mergeCell ref="U65:AA66"/>
    <mergeCell ref="B65:B66"/>
    <mergeCell ref="C65:E66"/>
    <mergeCell ref="B74:B75"/>
    <mergeCell ref="C74:E75"/>
    <mergeCell ref="G74:M75"/>
    <mergeCell ref="N74:N75"/>
    <mergeCell ref="O74:O75"/>
    <mergeCell ref="S74:S75"/>
    <mergeCell ref="T74:T75"/>
    <mergeCell ref="U74:AA75"/>
    <mergeCell ref="T71:T72"/>
    <mergeCell ref="U71:AA72"/>
    <mergeCell ref="B71:B72"/>
    <mergeCell ref="C71:E72"/>
    <mergeCell ref="G71:M72"/>
    <mergeCell ref="N71:N72"/>
    <mergeCell ref="O71:O72"/>
    <mergeCell ref="S71:S72"/>
    <mergeCell ref="N77:N78"/>
    <mergeCell ref="AB74:AB75"/>
    <mergeCell ref="AC74:AC75"/>
    <mergeCell ref="AD74:AD75"/>
    <mergeCell ref="AE74:AE75"/>
    <mergeCell ref="AF74:AF75"/>
    <mergeCell ref="AG74:AG75"/>
    <mergeCell ref="AF71:AF72"/>
    <mergeCell ref="AG71:AG72"/>
    <mergeCell ref="AB71:AB72"/>
    <mergeCell ref="AC71:AC72"/>
    <mergeCell ref="AD71:AD72"/>
    <mergeCell ref="AE71:AE72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G85"/>
  <sheetViews>
    <sheetView view="pageBreakPreview" zoomScaleNormal="100" zoomScaleSheetLayoutView="100" workbookViewId="0">
      <selection sqref="A1:L1"/>
    </sheetView>
  </sheetViews>
  <sheetFormatPr defaultRowHeight="13.2" x14ac:dyDescent="0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21.9" customHeight="1" x14ac:dyDescent="0.2">
      <c r="A1" s="360" t="str">
        <f>U12選手権組合せ!I2</f>
        <v>■第1日　2月5日  一次リーグ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N1" s="361" t="s">
        <v>139</v>
      </c>
      <c r="O1" s="361"/>
      <c r="P1" s="361"/>
      <c r="Q1" s="361"/>
      <c r="R1" s="361"/>
      <c r="T1" s="353" t="s">
        <v>138</v>
      </c>
      <c r="U1" s="353"/>
      <c r="V1" s="353"/>
      <c r="W1" s="353"/>
      <c r="X1" s="354" t="str">
        <f>U12選手権組合せ!A91</f>
        <v>那須烏山市緑地運動公園B</v>
      </c>
      <c r="Y1" s="354"/>
      <c r="Z1" s="354"/>
      <c r="AA1" s="354"/>
      <c r="AB1" s="354"/>
      <c r="AC1" s="354"/>
      <c r="AD1" s="354"/>
      <c r="AE1" s="354"/>
      <c r="AF1" s="354"/>
      <c r="AG1" s="354"/>
    </row>
    <row r="2" spans="1:33" ht="20.100000000000001" customHeight="1" x14ac:dyDescent="0.2">
      <c r="A2" s="112"/>
      <c r="B2" s="112"/>
      <c r="C2" s="112"/>
      <c r="D2" s="112"/>
      <c r="E2" s="112"/>
      <c r="F2" s="112"/>
      <c r="G2" s="112"/>
      <c r="H2" s="14"/>
      <c r="I2" s="110"/>
      <c r="J2" s="110"/>
      <c r="K2" s="110"/>
      <c r="L2" s="110"/>
      <c r="N2" s="110"/>
      <c r="O2" s="110"/>
      <c r="P2" s="110"/>
      <c r="Q2" s="110"/>
      <c r="R2" s="110"/>
      <c r="T2" s="94"/>
      <c r="U2" s="94"/>
      <c r="V2" s="94"/>
      <c r="W2" s="94"/>
      <c r="X2" s="111"/>
      <c r="Y2" s="111"/>
      <c r="AA2" s="20"/>
      <c r="AB2" s="104"/>
      <c r="AC2" s="104"/>
      <c r="AD2" s="104"/>
      <c r="AE2" s="104"/>
      <c r="AF2" s="104"/>
      <c r="AG2" s="104"/>
    </row>
    <row r="3" spans="1:33" ht="20.100000000000001" customHeight="1" x14ac:dyDescent="0.2">
      <c r="F3" s="27"/>
      <c r="J3" s="358" t="s">
        <v>140</v>
      </c>
      <c r="K3" s="358"/>
      <c r="W3" s="358" t="s">
        <v>141</v>
      </c>
      <c r="X3" s="358"/>
      <c r="Z3" s="20"/>
      <c r="AA3" s="20"/>
      <c r="AB3" s="104"/>
      <c r="AC3" s="104"/>
      <c r="AD3" s="104"/>
      <c r="AE3" s="104"/>
      <c r="AF3" s="104"/>
      <c r="AG3" s="104"/>
    </row>
    <row r="4" spans="1:33" ht="20.100000000000001" customHeight="1" thickBot="1" x14ac:dyDescent="0.25">
      <c r="G4" s="2"/>
      <c r="H4" s="2"/>
      <c r="I4" s="2"/>
      <c r="J4" s="3"/>
      <c r="K4" s="263"/>
      <c r="L4" s="246"/>
      <c r="M4" s="246"/>
      <c r="N4" s="246"/>
      <c r="O4" s="246"/>
      <c r="P4" s="246"/>
      <c r="Q4" s="246"/>
      <c r="R4" s="246"/>
      <c r="S4" s="246"/>
      <c r="T4" s="2"/>
      <c r="U4" s="2"/>
      <c r="V4" s="2"/>
      <c r="W4" s="247"/>
      <c r="X4" s="2"/>
      <c r="Y4" s="2"/>
      <c r="Z4" s="20"/>
      <c r="AA4" s="20"/>
      <c r="AB4" s="104"/>
      <c r="AC4" s="104"/>
      <c r="AD4" s="104"/>
      <c r="AE4" s="104"/>
      <c r="AF4" s="104"/>
      <c r="AG4" s="104"/>
    </row>
    <row r="5" spans="1:33" ht="20.100000000000001" customHeight="1" thickTop="1" x14ac:dyDescent="0.2">
      <c r="F5" s="4"/>
      <c r="H5" s="5"/>
      <c r="J5" s="6"/>
      <c r="K5" s="264"/>
      <c r="L5" s="265"/>
      <c r="M5" s="265"/>
      <c r="N5" s="266"/>
      <c r="S5" s="4"/>
      <c r="V5" s="5"/>
      <c r="W5" s="267"/>
      <c r="Y5" s="5"/>
      <c r="Z5" s="5"/>
      <c r="AA5" s="6"/>
      <c r="AB5" s="17"/>
    </row>
    <row r="6" spans="1:33" ht="20.100000000000001" customHeight="1" x14ac:dyDescent="0.2">
      <c r="B6" s="359"/>
      <c r="C6" s="359"/>
      <c r="D6" s="7"/>
      <c r="E6" s="7"/>
      <c r="F6" s="344">
        <v>1</v>
      </c>
      <c r="G6" s="344"/>
      <c r="H6" s="11"/>
      <c r="I6" s="11"/>
      <c r="J6" s="344">
        <v>2</v>
      </c>
      <c r="K6" s="344"/>
      <c r="L6" s="11"/>
      <c r="M6" s="11"/>
      <c r="N6" s="344">
        <v>3</v>
      </c>
      <c r="O6" s="344"/>
      <c r="P6" s="26"/>
      <c r="Q6" s="11"/>
      <c r="R6" s="11"/>
      <c r="S6" s="344">
        <v>4</v>
      </c>
      <c r="T6" s="344"/>
      <c r="U6" s="11"/>
      <c r="V6" s="11"/>
      <c r="W6" s="344">
        <v>5</v>
      </c>
      <c r="X6" s="344"/>
      <c r="Y6" s="11"/>
      <c r="Z6" s="11"/>
      <c r="AA6" s="344">
        <v>6</v>
      </c>
      <c r="AB6" s="344"/>
      <c r="AC6" s="7"/>
      <c r="AD6" s="7"/>
      <c r="AE6" s="362"/>
      <c r="AF6" s="363"/>
    </row>
    <row r="7" spans="1:33" ht="20.100000000000001" customHeight="1" x14ac:dyDescent="0.2">
      <c r="B7" s="356"/>
      <c r="C7" s="356"/>
      <c r="D7" s="8"/>
      <c r="E7" s="8"/>
      <c r="F7" s="349" t="str">
        <f>U12選手権組合せ!C91</f>
        <v>野木ＳＳＳ</v>
      </c>
      <c r="G7" s="349"/>
      <c r="H7" s="8"/>
      <c r="I7" s="8"/>
      <c r="J7" s="349" t="str">
        <f>U12選手権組合せ!C92</f>
        <v>小山三小　ＦＣ</v>
      </c>
      <c r="K7" s="349"/>
      <c r="L7" s="8"/>
      <c r="M7" s="8"/>
      <c r="N7" s="357" t="str">
        <f>U12選手権組合せ!C93</f>
        <v>間東ＦＣミラクルズ</v>
      </c>
      <c r="O7" s="357"/>
      <c r="P7" s="9"/>
      <c r="Q7" s="8"/>
      <c r="R7" s="8"/>
      <c r="S7" s="349" t="str">
        <f>U12選手権組合せ!C94</f>
        <v>佐野ＳＳＳ</v>
      </c>
      <c r="T7" s="349"/>
      <c r="U7" s="8"/>
      <c r="V7" s="8"/>
      <c r="W7" s="349" t="str">
        <f>U12選手権組合せ!C95</f>
        <v>ＦＣアラノ</v>
      </c>
      <c r="X7" s="349"/>
      <c r="Y7" s="8"/>
      <c r="Z7" s="8"/>
      <c r="AA7" s="470" t="str">
        <f>U12選手権組合せ!C96</f>
        <v>壬生町ジュニアサッカークラブ</v>
      </c>
      <c r="AB7" s="470"/>
      <c r="AC7" s="8"/>
      <c r="AD7" s="8"/>
      <c r="AE7" s="365"/>
      <c r="AF7" s="366"/>
    </row>
    <row r="8" spans="1:33" ht="20.100000000000001" customHeight="1" x14ac:dyDescent="0.2">
      <c r="B8" s="356"/>
      <c r="C8" s="356"/>
      <c r="D8" s="8"/>
      <c r="E8" s="8"/>
      <c r="F8" s="349"/>
      <c r="G8" s="349"/>
      <c r="H8" s="8"/>
      <c r="I8" s="8"/>
      <c r="J8" s="349"/>
      <c r="K8" s="349"/>
      <c r="L8" s="8"/>
      <c r="M8" s="8"/>
      <c r="N8" s="357"/>
      <c r="O8" s="357"/>
      <c r="P8" s="9"/>
      <c r="Q8" s="8"/>
      <c r="R8" s="8"/>
      <c r="S8" s="349"/>
      <c r="T8" s="349"/>
      <c r="U8" s="8"/>
      <c r="V8" s="8"/>
      <c r="W8" s="349"/>
      <c r="X8" s="349"/>
      <c r="Y8" s="8"/>
      <c r="Z8" s="8"/>
      <c r="AA8" s="470"/>
      <c r="AB8" s="470"/>
      <c r="AC8" s="8"/>
      <c r="AD8" s="8"/>
      <c r="AE8" s="365"/>
      <c r="AF8" s="366"/>
    </row>
    <row r="9" spans="1:33" ht="20.100000000000001" customHeight="1" x14ac:dyDescent="0.2">
      <c r="B9" s="356"/>
      <c r="C9" s="356"/>
      <c r="D9" s="8"/>
      <c r="E9" s="8"/>
      <c r="F9" s="349"/>
      <c r="G9" s="349"/>
      <c r="H9" s="8"/>
      <c r="I9" s="8"/>
      <c r="J9" s="349"/>
      <c r="K9" s="349"/>
      <c r="L9" s="8"/>
      <c r="M9" s="8"/>
      <c r="N9" s="357"/>
      <c r="O9" s="357"/>
      <c r="P9" s="9"/>
      <c r="Q9" s="8"/>
      <c r="R9" s="8"/>
      <c r="S9" s="349"/>
      <c r="T9" s="349"/>
      <c r="U9" s="8"/>
      <c r="V9" s="8"/>
      <c r="W9" s="349"/>
      <c r="X9" s="349"/>
      <c r="Y9" s="8"/>
      <c r="Z9" s="8"/>
      <c r="AA9" s="470"/>
      <c r="AB9" s="470"/>
      <c r="AC9" s="8"/>
      <c r="AD9" s="8"/>
      <c r="AE9" s="365"/>
      <c r="AF9" s="366"/>
    </row>
    <row r="10" spans="1:33" ht="20.100000000000001" customHeight="1" x14ac:dyDescent="0.2">
      <c r="B10" s="356"/>
      <c r="C10" s="356"/>
      <c r="D10" s="8"/>
      <c r="E10" s="8"/>
      <c r="F10" s="349"/>
      <c r="G10" s="349"/>
      <c r="H10" s="8"/>
      <c r="I10" s="8"/>
      <c r="J10" s="349"/>
      <c r="K10" s="349"/>
      <c r="L10" s="8"/>
      <c r="M10" s="8"/>
      <c r="N10" s="357"/>
      <c r="O10" s="357"/>
      <c r="P10" s="9"/>
      <c r="Q10" s="8"/>
      <c r="R10" s="8"/>
      <c r="S10" s="349"/>
      <c r="T10" s="349"/>
      <c r="U10" s="8"/>
      <c r="V10" s="8"/>
      <c r="W10" s="349"/>
      <c r="X10" s="349"/>
      <c r="Y10" s="8"/>
      <c r="Z10" s="8"/>
      <c r="AA10" s="470"/>
      <c r="AB10" s="470"/>
      <c r="AC10" s="8"/>
      <c r="AD10" s="8"/>
      <c r="AE10" s="365"/>
      <c r="AF10" s="366"/>
    </row>
    <row r="11" spans="1:33" ht="20.100000000000001" customHeight="1" x14ac:dyDescent="0.2">
      <c r="B11" s="356"/>
      <c r="C11" s="356"/>
      <c r="D11" s="8"/>
      <c r="E11" s="8"/>
      <c r="F11" s="349"/>
      <c r="G11" s="349"/>
      <c r="H11" s="8"/>
      <c r="I11" s="8"/>
      <c r="J11" s="349"/>
      <c r="K11" s="349"/>
      <c r="L11" s="8"/>
      <c r="M11" s="8"/>
      <c r="N11" s="357"/>
      <c r="O11" s="357"/>
      <c r="P11" s="9"/>
      <c r="Q11" s="8"/>
      <c r="R11" s="8"/>
      <c r="S11" s="349"/>
      <c r="T11" s="349"/>
      <c r="U11" s="8"/>
      <c r="V11" s="8"/>
      <c r="W11" s="349"/>
      <c r="X11" s="349"/>
      <c r="Y11" s="8"/>
      <c r="Z11" s="8"/>
      <c r="AA11" s="470"/>
      <c r="AB11" s="470"/>
      <c r="AC11" s="8"/>
      <c r="AD11" s="8"/>
      <c r="AE11" s="365"/>
      <c r="AF11" s="366"/>
    </row>
    <row r="12" spans="1:33" ht="20.100000000000001" customHeight="1" x14ac:dyDescent="0.2">
      <c r="B12" s="356"/>
      <c r="C12" s="356"/>
      <c r="D12" s="8"/>
      <c r="E12" s="8"/>
      <c r="F12" s="349"/>
      <c r="G12" s="349"/>
      <c r="H12" s="8"/>
      <c r="I12" s="8"/>
      <c r="J12" s="349"/>
      <c r="K12" s="349"/>
      <c r="L12" s="8"/>
      <c r="M12" s="8"/>
      <c r="N12" s="357"/>
      <c r="O12" s="357"/>
      <c r="P12" s="9"/>
      <c r="Q12" s="8"/>
      <c r="R12" s="8"/>
      <c r="S12" s="349"/>
      <c r="T12" s="349"/>
      <c r="U12" s="8"/>
      <c r="V12" s="8"/>
      <c r="W12" s="349"/>
      <c r="X12" s="349"/>
      <c r="Y12" s="8"/>
      <c r="Z12" s="8"/>
      <c r="AA12" s="470"/>
      <c r="AB12" s="470"/>
      <c r="AC12" s="8"/>
      <c r="AD12" s="8"/>
      <c r="AE12" s="365"/>
      <c r="AF12" s="366"/>
    </row>
    <row r="13" spans="1:33" ht="20.100000000000001" customHeight="1" x14ac:dyDescent="0.2">
      <c r="B13" s="356"/>
      <c r="C13" s="356"/>
      <c r="D13" s="9"/>
      <c r="E13" s="9"/>
      <c r="F13" s="349"/>
      <c r="G13" s="349"/>
      <c r="H13" s="9"/>
      <c r="I13" s="9"/>
      <c r="J13" s="349"/>
      <c r="K13" s="349"/>
      <c r="L13" s="9"/>
      <c r="M13" s="9"/>
      <c r="N13" s="357"/>
      <c r="O13" s="357"/>
      <c r="P13" s="9"/>
      <c r="Q13" s="9"/>
      <c r="R13" s="9"/>
      <c r="S13" s="349"/>
      <c r="T13" s="349"/>
      <c r="U13" s="9"/>
      <c r="V13" s="9"/>
      <c r="W13" s="349"/>
      <c r="X13" s="349"/>
      <c r="Y13" s="9"/>
      <c r="Z13" s="9"/>
      <c r="AA13" s="470"/>
      <c r="AB13" s="470"/>
      <c r="AC13" s="9"/>
      <c r="AD13" s="9"/>
      <c r="AE13" s="365"/>
      <c r="AF13" s="366"/>
    </row>
    <row r="14" spans="1:33" ht="20.100000000000001" customHeight="1" x14ac:dyDescent="0.2">
      <c r="B14" s="356"/>
      <c r="C14" s="356"/>
      <c r="D14" s="9"/>
      <c r="E14" s="9"/>
      <c r="F14" s="349"/>
      <c r="G14" s="349"/>
      <c r="H14" s="9"/>
      <c r="I14" s="9"/>
      <c r="J14" s="349"/>
      <c r="K14" s="349"/>
      <c r="L14" s="9"/>
      <c r="M14" s="9"/>
      <c r="N14" s="357"/>
      <c r="O14" s="357"/>
      <c r="P14" s="9"/>
      <c r="Q14" s="9"/>
      <c r="R14" s="9"/>
      <c r="S14" s="349"/>
      <c r="T14" s="349"/>
      <c r="U14" s="9"/>
      <c r="V14" s="9"/>
      <c r="W14" s="349"/>
      <c r="X14" s="349"/>
      <c r="Y14" s="9"/>
      <c r="Z14" s="9"/>
      <c r="AA14" s="470"/>
      <c r="AB14" s="470"/>
      <c r="AC14" s="9"/>
      <c r="AD14" s="9"/>
      <c r="AE14" s="365"/>
      <c r="AF14" s="366"/>
    </row>
    <row r="15" spans="1:33" ht="20.100000000000001" customHeight="1" x14ac:dyDescent="0.2">
      <c r="C15" s="93"/>
      <c r="D15" s="93"/>
      <c r="G15" s="93"/>
      <c r="H15" s="93"/>
      <c r="K15" s="93"/>
      <c r="L15" s="93"/>
      <c r="O15" s="93"/>
      <c r="P15" s="93"/>
      <c r="T15" s="93"/>
      <c r="U15" s="93"/>
      <c r="X15" s="93"/>
      <c r="Y15" s="93"/>
      <c r="AB15" s="114" t="s">
        <v>95</v>
      </c>
      <c r="AC15" s="18" t="s">
        <v>14</v>
      </c>
      <c r="AD15" s="18" t="s">
        <v>15</v>
      </c>
      <c r="AE15" s="18" t="s">
        <v>15</v>
      </c>
      <c r="AF15" s="18" t="s">
        <v>13</v>
      </c>
      <c r="AG15" s="107" t="s">
        <v>96</v>
      </c>
    </row>
    <row r="16" spans="1:33" ht="20.100000000000001" customHeight="1" x14ac:dyDescent="0.2">
      <c r="A16" s="7"/>
      <c r="B16" s="341" t="s">
        <v>4</v>
      </c>
      <c r="C16" s="368">
        <v>0.39583333333333331</v>
      </c>
      <c r="D16" s="368"/>
      <c r="E16" s="368"/>
      <c r="G16" s="372" t="str">
        <f>F7</f>
        <v>野木ＳＳＳ</v>
      </c>
      <c r="H16" s="372"/>
      <c r="I16" s="372"/>
      <c r="J16" s="372"/>
      <c r="K16" s="372"/>
      <c r="L16" s="372"/>
      <c r="M16" s="372"/>
      <c r="N16" s="370">
        <f>P16+P17</f>
        <v>4</v>
      </c>
      <c r="O16" s="371" t="s">
        <v>9</v>
      </c>
      <c r="P16" s="234">
        <v>4</v>
      </c>
      <c r="Q16" s="236" t="s">
        <v>26</v>
      </c>
      <c r="R16" s="234">
        <v>0</v>
      </c>
      <c r="S16" s="371" t="s">
        <v>10</v>
      </c>
      <c r="T16" s="370">
        <f>R16+R17</f>
        <v>0</v>
      </c>
      <c r="U16" s="369" t="str">
        <f>J7</f>
        <v>小山三小　ＦＣ</v>
      </c>
      <c r="V16" s="369"/>
      <c r="W16" s="369"/>
      <c r="X16" s="369"/>
      <c r="Y16" s="369"/>
      <c r="Z16" s="369"/>
      <c r="AA16" s="369"/>
      <c r="AB16" s="347" t="s">
        <v>95</v>
      </c>
      <c r="AC16" s="367" t="s">
        <v>89</v>
      </c>
      <c r="AD16" s="367" t="s">
        <v>90</v>
      </c>
      <c r="AE16" s="367" t="s">
        <v>91</v>
      </c>
      <c r="AF16" s="367">
        <v>6</v>
      </c>
      <c r="AG16" s="340" t="s">
        <v>96</v>
      </c>
    </row>
    <row r="17" spans="1:33" ht="20.100000000000001" customHeight="1" x14ac:dyDescent="0.2">
      <c r="A17" s="7"/>
      <c r="B17" s="341"/>
      <c r="C17" s="368"/>
      <c r="D17" s="368"/>
      <c r="E17" s="368"/>
      <c r="G17" s="372"/>
      <c r="H17" s="372"/>
      <c r="I17" s="372"/>
      <c r="J17" s="372"/>
      <c r="K17" s="372"/>
      <c r="L17" s="372"/>
      <c r="M17" s="372"/>
      <c r="N17" s="370"/>
      <c r="O17" s="371"/>
      <c r="P17" s="234">
        <v>0</v>
      </c>
      <c r="Q17" s="236" t="s">
        <v>26</v>
      </c>
      <c r="R17" s="234">
        <v>0</v>
      </c>
      <c r="S17" s="371"/>
      <c r="T17" s="370"/>
      <c r="U17" s="369"/>
      <c r="V17" s="369"/>
      <c r="W17" s="369"/>
      <c r="X17" s="369"/>
      <c r="Y17" s="369"/>
      <c r="Z17" s="369"/>
      <c r="AA17" s="369"/>
      <c r="AB17" s="347"/>
      <c r="AC17" s="367"/>
      <c r="AD17" s="367"/>
      <c r="AE17" s="367"/>
      <c r="AF17" s="367"/>
      <c r="AG17" s="340"/>
    </row>
    <row r="18" spans="1:33" ht="20.100000000000001" customHeight="1" x14ac:dyDescent="0.2">
      <c r="C18" s="16"/>
      <c r="D18" s="16"/>
      <c r="E18" s="15"/>
      <c r="G18" s="32"/>
      <c r="H18" s="32"/>
      <c r="I18" s="10"/>
      <c r="J18" s="10"/>
      <c r="K18" s="32"/>
      <c r="L18" s="32"/>
      <c r="M18" s="10"/>
      <c r="N18" s="248"/>
      <c r="O18" s="234"/>
      <c r="P18" s="234"/>
      <c r="Q18" s="248"/>
      <c r="R18" s="248"/>
      <c r="S18" s="248"/>
      <c r="T18" s="234"/>
      <c r="U18" s="32"/>
      <c r="V18" s="10"/>
      <c r="W18" s="10"/>
      <c r="X18" s="32"/>
      <c r="Y18" s="32"/>
      <c r="Z18" s="10"/>
      <c r="AA18" s="10"/>
      <c r="AB18" s="105"/>
      <c r="AC18" s="24"/>
      <c r="AD18" s="24"/>
      <c r="AE18" s="25"/>
      <c r="AF18" s="25"/>
      <c r="AG18" s="97"/>
    </row>
    <row r="19" spans="1:33" ht="20.100000000000001" customHeight="1" x14ac:dyDescent="0.2">
      <c r="A19" s="7"/>
      <c r="B19" s="341" t="s">
        <v>5</v>
      </c>
      <c r="C19" s="368">
        <v>0.4236111111111111</v>
      </c>
      <c r="D19" s="368"/>
      <c r="E19" s="368"/>
      <c r="G19" s="372" t="str">
        <f>S7</f>
        <v>佐野ＳＳＳ</v>
      </c>
      <c r="H19" s="372"/>
      <c r="I19" s="372"/>
      <c r="J19" s="372"/>
      <c r="K19" s="372"/>
      <c r="L19" s="372"/>
      <c r="M19" s="372"/>
      <c r="N19" s="370">
        <f>P19+P20</f>
        <v>1</v>
      </c>
      <c r="O19" s="371" t="s">
        <v>9</v>
      </c>
      <c r="P19" s="234">
        <v>1</v>
      </c>
      <c r="Q19" s="236" t="s">
        <v>26</v>
      </c>
      <c r="R19" s="234">
        <v>0</v>
      </c>
      <c r="S19" s="371" t="s">
        <v>10</v>
      </c>
      <c r="T19" s="370">
        <f>R19+R20</f>
        <v>0</v>
      </c>
      <c r="U19" s="369" t="str">
        <f>W7</f>
        <v>ＦＣアラノ</v>
      </c>
      <c r="V19" s="369"/>
      <c r="W19" s="369"/>
      <c r="X19" s="369"/>
      <c r="Y19" s="369"/>
      <c r="Z19" s="369"/>
      <c r="AA19" s="369"/>
      <c r="AB19" s="347" t="s">
        <v>95</v>
      </c>
      <c r="AC19" s="367" t="s">
        <v>92</v>
      </c>
      <c r="AD19" s="367" t="s">
        <v>93</v>
      </c>
      <c r="AE19" s="367" t="s">
        <v>94</v>
      </c>
      <c r="AF19" s="367">
        <v>3</v>
      </c>
      <c r="AG19" s="340" t="s">
        <v>96</v>
      </c>
    </row>
    <row r="20" spans="1:33" ht="20.100000000000001" customHeight="1" x14ac:dyDescent="0.2">
      <c r="A20" s="7"/>
      <c r="B20" s="341"/>
      <c r="C20" s="368"/>
      <c r="D20" s="368"/>
      <c r="E20" s="368"/>
      <c r="G20" s="372"/>
      <c r="H20" s="372"/>
      <c r="I20" s="372"/>
      <c r="J20" s="372"/>
      <c r="K20" s="372"/>
      <c r="L20" s="372"/>
      <c r="M20" s="372"/>
      <c r="N20" s="370"/>
      <c r="O20" s="371"/>
      <c r="P20" s="234">
        <v>0</v>
      </c>
      <c r="Q20" s="236" t="s">
        <v>26</v>
      </c>
      <c r="R20" s="234">
        <v>0</v>
      </c>
      <c r="S20" s="371"/>
      <c r="T20" s="370"/>
      <c r="U20" s="369"/>
      <c r="V20" s="369"/>
      <c r="W20" s="369"/>
      <c r="X20" s="369"/>
      <c r="Y20" s="369"/>
      <c r="Z20" s="369"/>
      <c r="AA20" s="369"/>
      <c r="AB20" s="347"/>
      <c r="AC20" s="367"/>
      <c r="AD20" s="367"/>
      <c r="AE20" s="367"/>
      <c r="AF20" s="367"/>
      <c r="AG20" s="340"/>
    </row>
    <row r="21" spans="1:33" ht="20.100000000000001" customHeight="1" x14ac:dyDescent="0.2">
      <c r="A21" s="7"/>
      <c r="C21" s="16"/>
      <c r="D21" s="16"/>
      <c r="E21" s="15"/>
      <c r="G21" s="32"/>
      <c r="H21" s="32"/>
      <c r="I21" s="10"/>
      <c r="J21" s="10"/>
      <c r="K21" s="32"/>
      <c r="L21" s="32"/>
      <c r="M21" s="10"/>
      <c r="N21" s="248"/>
      <c r="O21" s="234"/>
      <c r="P21" s="234"/>
      <c r="Q21" s="248"/>
      <c r="R21" s="248"/>
      <c r="S21" s="248"/>
      <c r="T21" s="234"/>
      <c r="U21" s="32"/>
      <c r="V21" s="10"/>
      <c r="W21" s="10"/>
      <c r="X21" s="32"/>
      <c r="Y21" s="32"/>
      <c r="Z21" s="10"/>
      <c r="AA21" s="10"/>
      <c r="AB21" s="105"/>
      <c r="AC21" s="24"/>
      <c r="AD21" s="24"/>
      <c r="AE21" s="25"/>
      <c r="AF21" s="25"/>
      <c r="AG21" s="97"/>
    </row>
    <row r="22" spans="1:33" ht="20.100000000000001" customHeight="1" x14ac:dyDescent="0.2">
      <c r="A22" s="7"/>
      <c r="B22" s="341" t="s">
        <v>6</v>
      </c>
      <c r="C22" s="368">
        <v>0.4513888888888889</v>
      </c>
      <c r="D22" s="368"/>
      <c r="E22" s="368"/>
      <c r="G22" s="369" t="str">
        <f>F7</f>
        <v>野木ＳＳＳ</v>
      </c>
      <c r="H22" s="369"/>
      <c r="I22" s="369"/>
      <c r="J22" s="369"/>
      <c r="K22" s="369"/>
      <c r="L22" s="369"/>
      <c r="M22" s="369"/>
      <c r="N22" s="370">
        <f>P22+P23</f>
        <v>0</v>
      </c>
      <c r="O22" s="371" t="s">
        <v>9</v>
      </c>
      <c r="P22" s="234">
        <v>0</v>
      </c>
      <c r="Q22" s="236" t="s">
        <v>26</v>
      </c>
      <c r="R22" s="234">
        <v>2</v>
      </c>
      <c r="S22" s="371" t="s">
        <v>10</v>
      </c>
      <c r="T22" s="370">
        <f>R22+R23</f>
        <v>2</v>
      </c>
      <c r="U22" s="372" t="str">
        <f>N7</f>
        <v>間東ＦＣミラクルズ</v>
      </c>
      <c r="V22" s="372"/>
      <c r="W22" s="372"/>
      <c r="X22" s="372"/>
      <c r="Y22" s="372"/>
      <c r="Z22" s="372"/>
      <c r="AA22" s="372"/>
      <c r="AB22" s="347" t="s">
        <v>95</v>
      </c>
      <c r="AC22" s="367" t="s">
        <v>91</v>
      </c>
      <c r="AD22" s="367" t="s">
        <v>89</v>
      </c>
      <c r="AE22" s="367" t="s">
        <v>90</v>
      </c>
      <c r="AF22" s="367">
        <v>5</v>
      </c>
      <c r="AG22" s="340" t="s">
        <v>96</v>
      </c>
    </row>
    <row r="23" spans="1:33" ht="20.100000000000001" customHeight="1" x14ac:dyDescent="0.2">
      <c r="A23" s="7"/>
      <c r="B23" s="341"/>
      <c r="C23" s="368"/>
      <c r="D23" s="368"/>
      <c r="E23" s="368"/>
      <c r="G23" s="369"/>
      <c r="H23" s="369"/>
      <c r="I23" s="369"/>
      <c r="J23" s="369"/>
      <c r="K23" s="369"/>
      <c r="L23" s="369"/>
      <c r="M23" s="369"/>
      <c r="N23" s="370"/>
      <c r="O23" s="371"/>
      <c r="P23" s="234">
        <v>0</v>
      </c>
      <c r="Q23" s="236" t="s">
        <v>26</v>
      </c>
      <c r="R23" s="234">
        <v>0</v>
      </c>
      <c r="S23" s="371"/>
      <c r="T23" s="370"/>
      <c r="U23" s="372"/>
      <c r="V23" s="372"/>
      <c r="W23" s="372"/>
      <c r="X23" s="372"/>
      <c r="Y23" s="372"/>
      <c r="Z23" s="372"/>
      <c r="AA23" s="372"/>
      <c r="AB23" s="347"/>
      <c r="AC23" s="367"/>
      <c r="AD23" s="367"/>
      <c r="AE23" s="367"/>
      <c r="AF23" s="367"/>
      <c r="AG23" s="340"/>
    </row>
    <row r="24" spans="1:33" ht="20.100000000000001" customHeight="1" x14ac:dyDescent="0.2">
      <c r="A24" s="7"/>
      <c r="B24" s="31"/>
      <c r="C24" s="27"/>
      <c r="D24" s="27"/>
      <c r="E24" s="27"/>
      <c r="G24" s="32"/>
      <c r="H24" s="32"/>
      <c r="I24" s="32"/>
      <c r="J24" s="32"/>
      <c r="K24" s="32"/>
      <c r="L24" s="32"/>
      <c r="M24" s="32"/>
      <c r="N24" s="21"/>
      <c r="O24" s="235"/>
      <c r="P24" s="234"/>
      <c r="Q24" s="248"/>
      <c r="R24" s="248"/>
      <c r="S24" s="235"/>
      <c r="T24" s="21"/>
      <c r="U24" s="32"/>
      <c r="V24" s="32"/>
      <c r="W24" s="32"/>
      <c r="X24" s="32"/>
      <c r="Y24" s="32"/>
      <c r="Z24" s="32"/>
      <c r="AA24" s="32"/>
      <c r="AB24" s="105"/>
      <c r="AC24" s="24"/>
      <c r="AD24" s="24"/>
      <c r="AE24" s="25"/>
      <c r="AF24" s="25"/>
      <c r="AG24" s="97"/>
    </row>
    <row r="25" spans="1:33" ht="20.100000000000001" customHeight="1" x14ac:dyDescent="0.2">
      <c r="A25" s="7"/>
      <c r="B25" s="341" t="s">
        <v>7</v>
      </c>
      <c r="C25" s="368">
        <v>0.47916666666666669</v>
      </c>
      <c r="D25" s="368"/>
      <c r="E25" s="368"/>
      <c r="G25" s="369" t="str">
        <f>S7</f>
        <v>佐野ＳＳＳ</v>
      </c>
      <c r="H25" s="369"/>
      <c r="I25" s="369"/>
      <c r="J25" s="369"/>
      <c r="K25" s="369"/>
      <c r="L25" s="369"/>
      <c r="M25" s="369"/>
      <c r="N25" s="370">
        <f>P25+P26</f>
        <v>0</v>
      </c>
      <c r="O25" s="371" t="s">
        <v>9</v>
      </c>
      <c r="P25" s="234">
        <v>0</v>
      </c>
      <c r="Q25" s="236" t="s">
        <v>26</v>
      </c>
      <c r="R25" s="234">
        <v>0</v>
      </c>
      <c r="S25" s="371" t="s">
        <v>10</v>
      </c>
      <c r="T25" s="370">
        <f>R25+R26</f>
        <v>1</v>
      </c>
      <c r="U25" s="419" t="str">
        <f>AA7</f>
        <v>壬生町ジュニアサッカークラブ</v>
      </c>
      <c r="V25" s="419"/>
      <c r="W25" s="419"/>
      <c r="X25" s="419"/>
      <c r="Y25" s="419"/>
      <c r="Z25" s="419"/>
      <c r="AA25" s="419"/>
      <c r="AB25" s="347" t="s">
        <v>95</v>
      </c>
      <c r="AC25" s="367" t="s">
        <v>94</v>
      </c>
      <c r="AD25" s="367" t="s">
        <v>92</v>
      </c>
      <c r="AE25" s="367" t="s">
        <v>93</v>
      </c>
      <c r="AF25" s="367">
        <v>2</v>
      </c>
      <c r="AG25" s="340" t="s">
        <v>96</v>
      </c>
    </row>
    <row r="26" spans="1:33" ht="20.100000000000001" customHeight="1" x14ac:dyDescent="0.2">
      <c r="A26" s="7"/>
      <c r="B26" s="341"/>
      <c r="C26" s="368"/>
      <c r="D26" s="368"/>
      <c r="E26" s="368"/>
      <c r="G26" s="369"/>
      <c r="H26" s="369"/>
      <c r="I26" s="369"/>
      <c r="J26" s="369"/>
      <c r="K26" s="369"/>
      <c r="L26" s="369"/>
      <c r="M26" s="369"/>
      <c r="N26" s="370"/>
      <c r="O26" s="371"/>
      <c r="P26" s="234">
        <v>0</v>
      </c>
      <c r="Q26" s="236" t="s">
        <v>26</v>
      </c>
      <c r="R26" s="234">
        <v>1</v>
      </c>
      <c r="S26" s="371"/>
      <c r="T26" s="370"/>
      <c r="U26" s="419"/>
      <c r="V26" s="419"/>
      <c r="W26" s="419"/>
      <c r="X26" s="419"/>
      <c r="Y26" s="419"/>
      <c r="Z26" s="419"/>
      <c r="AA26" s="419"/>
      <c r="AB26" s="347"/>
      <c r="AC26" s="367"/>
      <c r="AD26" s="367"/>
      <c r="AE26" s="367"/>
      <c r="AF26" s="367"/>
      <c r="AG26" s="340"/>
    </row>
    <row r="27" spans="1:33" ht="20.100000000000001" customHeight="1" x14ac:dyDescent="0.2">
      <c r="A27" s="7"/>
      <c r="C27" s="16"/>
      <c r="D27" s="16"/>
      <c r="E27" s="15"/>
      <c r="G27" s="32"/>
      <c r="H27" s="32"/>
      <c r="I27" s="10"/>
      <c r="J27" s="10"/>
      <c r="K27" s="32"/>
      <c r="L27" s="32"/>
      <c r="M27" s="10"/>
      <c r="N27" s="248"/>
      <c r="O27" s="234"/>
      <c r="P27" s="234"/>
      <c r="Q27" s="248"/>
      <c r="R27" s="248"/>
      <c r="S27" s="248"/>
      <c r="T27" s="234"/>
      <c r="U27" s="32"/>
      <c r="V27" s="10"/>
      <c r="W27" s="10"/>
      <c r="X27" s="32"/>
      <c r="Y27" s="32"/>
      <c r="Z27" s="10"/>
      <c r="AA27" s="10"/>
      <c r="AB27" s="105"/>
      <c r="AC27" s="24"/>
      <c r="AD27" s="24"/>
      <c r="AE27" s="25"/>
      <c r="AF27" s="25"/>
      <c r="AG27" s="97"/>
    </row>
    <row r="28" spans="1:33" ht="20.100000000000001" customHeight="1" x14ac:dyDescent="0.2">
      <c r="A28" s="7"/>
      <c r="B28" s="341" t="s">
        <v>8</v>
      </c>
      <c r="C28" s="368">
        <v>0.50694444444444442</v>
      </c>
      <c r="D28" s="368"/>
      <c r="E28" s="368"/>
      <c r="G28" s="420" t="str">
        <f>J7</f>
        <v>小山三小　ＦＣ</v>
      </c>
      <c r="H28" s="420"/>
      <c r="I28" s="420"/>
      <c r="J28" s="420"/>
      <c r="K28" s="420"/>
      <c r="L28" s="420"/>
      <c r="M28" s="420"/>
      <c r="N28" s="370">
        <f>P28+P29</f>
        <v>0</v>
      </c>
      <c r="O28" s="371" t="s">
        <v>9</v>
      </c>
      <c r="P28" s="234">
        <v>0</v>
      </c>
      <c r="Q28" s="236" t="s">
        <v>26</v>
      </c>
      <c r="R28" s="234">
        <v>0</v>
      </c>
      <c r="S28" s="371" t="s">
        <v>10</v>
      </c>
      <c r="T28" s="370">
        <f>R28+R29</f>
        <v>0</v>
      </c>
      <c r="U28" s="420" t="str">
        <f>N7</f>
        <v>間東ＦＣミラクルズ</v>
      </c>
      <c r="V28" s="420"/>
      <c r="W28" s="420"/>
      <c r="X28" s="420"/>
      <c r="Y28" s="420"/>
      <c r="Z28" s="420"/>
      <c r="AA28" s="420"/>
      <c r="AB28" s="347" t="s">
        <v>95</v>
      </c>
      <c r="AC28" s="367" t="s">
        <v>90</v>
      </c>
      <c r="AD28" s="367" t="s">
        <v>91</v>
      </c>
      <c r="AE28" s="367" t="s">
        <v>89</v>
      </c>
      <c r="AF28" s="367">
        <v>4</v>
      </c>
      <c r="AG28" s="340" t="s">
        <v>96</v>
      </c>
    </row>
    <row r="29" spans="1:33" ht="20.100000000000001" customHeight="1" x14ac:dyDescent="0.2">
      <c r="A29" s="7"/>
      <c r="B29" s="341"/>
      <c r="C29" s="368"/>
      <c r="D29" s="368"/>
      <c r="E29" s="368"/>
      <c r="G29" s="420"/>
      <c r="H29" s="420"/>
      <c r="I29" s="420"/>
      <c r="J29" s="420"/>
      <c r="K29" s="420"/>
      <c r="L29" s="420"/>
      <c r="M29" s="420"/>
      <c r="N29" s="370"/>
      <c r="O29" s="371"/>
      <c r="P29" s="234">
        <v>0</v>
      </c>
      <c r="Q29" s="236" t="s">
        <v>26</v>
      </c>
      <c r="R29" s="234">
        <v>0</v>
      </c>
      <c r="S29" s="371"/>
      <c r="T29" s="370"/>
      <c r="U29" s="420"/>
      <c r="V29" s="420"/>
      <c r="W29" s="420"/>
      <c r="X29" s="420"/>
      <c r="Y29" s="420"/>
      <c r="Z29" s="420"/>
      <c r="AA29" s="420"/>
      <c r="AB29" s="347"/>
      <c r="AC29" s="367"/>
      <c r="AD29" s="367"/>
      <c r="AE29" s="367"/>
      <c r="AF29" s="367"/>
      <c r="AG29" s="340"/>
    </row>
    <row r="30" spans="1:33" ht="20.100000000000001" customHeight="1" x14ac:dyDescent="0.2">
      <c r="A30" s="7"/>
      <c r="C30" s="16"/>
      <c r="D30" s="16"/>
      <c r="E30" s="15"/>
      <c r="G30" s="32"/>
      <c r="H30" s="32"/>
      <c r="I30" s="10"/>
      <c r="J30" s="10"/>
      <c r="K30" s="32"/>
      <c r="L30" s="32"/>
      <c r="M30" s="10"/>
      <c r="N30" s="248"/>
      <c r="O30" s="234"/>
      <c r="P30" s="234"/>
      <c r="Q30" s="248"/>
      <c r="R30" s="248"/>
      <c r="S30" s="248"/>
      <c r="T30" s="234"/>
      <c r="U30" s="32"/>
      <c r="V30" s="10"/>
      <c r="W30" s="10"/>
      <c r="X30" s="32"/>
      <c r="Y30" s="32"/>
      <c r="Z30" s="10"/>
      <c r="AA30" s="10"/>
      <c r="AB30" s="105"/>
      <c r="AC30" s="93"/>
      <c r="AD30" s="24"/>
      <c r="AE30" s="24"/>
      <c r="AF30" s="25"/>
      <c r="AG30" s="106"/>
    </row>
    <row r="31" spans="1:33" ht="20.100000000000001" customHeight="1" x14ac:dyDescent="0.2">
      <c r="A31" s="7"/>
      <c r="B31" s="341" t="s">
        <v>0</v>
      </c>
      <c r="C31" s="368">
        <v>0.53472222222222221</v>
      </c>
      <c r="D31" s="368"/>
      <c r="E31" s="368"/>
      <c r="G31" s="369" t="str">
        <f>W7</f>
        <v>ＦＣアラノ</v>
      </c>
      <c r="H31" s="369"/>
      <c r="I31" s="369"/>
      <c r="J31" s="369"/>
      <c r="K31" s="369"/>
      <c r="L31" s="369"/>
      <c r="M31" s="369"/>
      <c r="N31" s="370">
        <f>P31+P32</f>
        <v>1</v>
      </c>
      <c r="O31" s="371" t="s">
        <v>9</v>
      </c>
      <c r="P31" s="234">
        <v>0</v>
      </c>
      <c r="Q31" s="236" t="s">
        <v>26</v>
      </c>
      <c r="R31" s="234">
        <v>3</v>
      </c>
      <c r="S31" s="371" t="s">
        <v>10</v>
      </c>
      <c r="T31" s="370">
        <f>R31+R32</f>
        <v>5</v>
      </c>
      <c r="U31" s="419" t="str">
        <f>AA7</f>
        <v>壬生町ジュニアサッカークラブ</v>
      </c>
      <c r="V31" s="419"/>
      <c r="W31" s="419"/>
      <c r="X31" s="419"/>
      <c r="Y31" s="419"/>
      <c r="Z31" s="419"/>
      <c r="AA31" s="419"/>
      <c r="AB31" s="347" t="s">
        <v>95</v>
      </c>
      <c r="AC31" s="367" t="s">
        <v>93</v>
      </c>
      <c r="AD31" s="367" t="s">
        <v>94</v>
      </c>
      <c r="AE31" s="367" t="s">
        <v>92</v>
      </c>
      <c r="AF31" s="367">
        <v>1</v>
      </c>
      <c r="AG31" s="340" t="s">
        <v>96</v>
      </c>
    </row>
    <row r="32" spans="1:33" ht="20.100000000000001" customHeight="1" x14ac:dyDescent="0.2">
      <c r="A32" s="7"/>
      <c r="B32" s="341"/>
      <c r="C32" s="368"/>
      <c r="D32" s="368"/>
      <c r="E32" s="368"/>
      <c r="G32" s="369"/>
      <c r="H32" s="369"/>
      <c r="I32" s="369"/>
      <c r="J32" s="369"/>
      <c r="K32" s="369"/>
      <c r="L32" s="369"/>
      <c r="M32" s="369"/>
      <c r="N32" s="370"/>
      <c r="O32" s="371"/>
      <c r="P32" s="234">
        <v>1</v>
      </c>
      <c r="Q32" s="236" t="s">
        <v>26</v>
      </c>
      <c r="R32" s="234">
        <v>2</v>
      </c>
      <c r="S32" s="371"/>
      <c r="T32" s="370"/>
      <c r="U32" s="419"/>
      <c r="V32" s="419"/>
      <c r="W32" s="419"/>
      <c r="X32" s="419"/>
      <c r="Y32" s="419"/>
      <c r="Z32" s="419"/>
      <c r="AA32" s="419"/>
      <c r="AB32" s="347"/>
      <c r="AC32" s="367"/>
      <c r="AD32" s="367"/>
      <c r="AE32" s="367"/>
      <c r="AF32" s="367"/>
      <c r="AG32" s="340"/>
    </row>
    <row r="33" spans="1:33" ht="20.100000000000001" customHeight="1" x14ac:dyDescent="0.2">
      <c r="B33" s="31"/>
      <c r="C33" s="23"/>
      <c r="D33" s="23"/>
      <c r="E33" s="23"/>
      <c r="G33" s="32"/>
      <c r="H33" s="32"/>
      <c r="I33" s="32"/>
      <c r="J33" s="32"/>
      <c r="K33" s="32"/>
      <c r="L33" s="32"/>
      <c r="M33" s="32"/>
      <c r="N33" s="21"/>
      <c r="O33" s="113"/>
      <c r="P33" s="32"/>
      <c r="Q33" s="22"/>
      <c r="R33" s="10"/>
      <c r="S33" s="113"/>
      <c r="T33" s="21"/>
      <c r="U33" s="32"/>
      <c r="V33" s="32"/>
      <c r="W33" s="32"/>
      <c r="X33" s="32"/>
      <c r="Y33" s="32"/>
      <c r="Z33" s="32"/>
      <c r="AA33" s="32"/>
      <c r="AB33" s="93"/>
      <c r="AC33" s="93"/>
      <c r="AF33" s="93"/>
      <c r="AG33" s="93"/>
    </row>
    <row r="34" spans="1:33" ht="20.100000000000001" customHeight="1" x14ac:dyDescent="0.2">
      <c r="C34" s="377" t="str">
        <f>J3</f>
        <v>K</v>
      </c>
      <c r="D34" s="378"/>
      <c r="E34" s="378"/>
      <c r="F34" s="379"/>
      <c r="G34" s="403" t="str">
        <f>C36</f>
        <v>野木ＳＳＳ</v>
      </c>
      <c r="H34" s="404"/>
      <c r="I34" s="445" t="str">
        <f>C38</f>
        <v>小山三小　ＦＣ</v>
      </c>
      <c r="J34" s="446"/>
      <c r="K34" s="415" t="str">
        <f>C40</f>
        <v>間東ＦＣミラクルズ</v>
      </c>
      <c r="L34" s="416"/>
      <c r="M34" s="373" t="s">
        <v>1</v>
      </c>
      <c r="N34" s="373" t="s">
        <v>2</v>
      </c>
      <c r="O34" s="373" t="s">
        <v>11</v>
      </c>
      <c r="P34" s="373" t="s">
        <v>3</v>
      </c>
      <c r="R34" s="389" t="str">
        <f>W3</f>
        <v>KK</v>
      </c>
      <c r="S34" s="390"/>
      <c r="T34" s="390"/>
      <c r="U34" s="391"/>
      <c r="V34" s="403" t="str">
        <f>R36</f>
        <v>佐野ＳＳＳ</v>
      </c>
      <c r="W34" s="404"/>
      <c r="X34" s="445" t="str">
        <f>R38</f>
        <v>ＦＣアラノ</v>
      </c>
      <c r="Y34" s="446"/>
      <c r="Z34" s="399" t="str">
        <f>R40</f>
        <v>壬生町ジュニアサッカークラブ</v>
      </c>
      <c r="AA34" s="400"/>
      <c r="AB34" s="373" t="s">
        <v>1</v>
      </c>
      <c r="AC34" s="373" t="s">
        <v>2</v>
      </c>
      <c r="AD34" s="373" t="s">
        <v>11</v>
      </c>
      <c r="AE34" s="373" t="s">
        <v>3</v>
      </c>
    </row>
    <row r="35" spans="1:33" ht="20.100000000000001" customHeight="1" x14ac:dyDescent="0.2">
      <c r="C35" s="380"/>
      <c r="D35" s="381"/>
      <c r="E35" s="381"/>
      <c r="F35" s="382"/>
      <c r="G35" s="405"/>
      <c r="H35" s="406"/>
      <c r="I35" s="447"/>
      <c r="J35" s="448"/>
      <c r="K35" s="417"/>
      <c r="L35" s="418"/>
      <c r="M35" s="374"/>
      <c r="N35" s="374"/>
      <c r="O35" s="374"/>
      <c r="P35" s="374"/>
      <c r="R35" s="392"/>
      <c r="S35" s="393"/>
      <c r="T35" s="393"/>
      <c r="U35" s="394"/>
      <c r="V35" s="405"/>
      <c r="W35" s="406"/>
      <c r="X35" s="447"/>
      <c r="Y35" s="448"/>
      <c r="Z35" s="401"/>
      <c r="AA35" s="402"/>
      <c r="AB35" s="374"/>
      <c r="AC35" s="374"/>
      <c r="AD35" s="374"/>
      <c r="AE35" s="374"/>
    </row>
    <row r="36" spans="1:33" ht="20.100000000000001" customHeight="1" x14ac:dyDescent="0.2">
      <c r="C36" s="377" t="str">
        <f>F7</f>
        <v>野木ＳＳＳ</v>
      </c>
      <c r="D36" s="378"/>
      <c r="E36" s="378"/>
      <c r="F36" s="379"/>
      <c r="G36" s="383"/>
      <c r="H36" s="384"/>
      <c r="I36" s="249">
        <f>N16</f>
        <v>4</v>
      </c>
      <c r="J36" s="249">
        <f>T16</f>
        <v>0</v>
      </c>
      <c r="K36" s="249">
        <f>N22</f>
        <v>0</v>
      </c>
      <c r="L36" s="249">
        <f>T22</f>
        <v>2</v>
      </c>
      <c r="M36" s="387">
        <f>COUNTIF(G37:L37,"○")*3+COUNTIF(G37:L37,"△")</f>
        <v>3</v>
      </c>
      <c r="N36" s="375">
        <f>O36-J36-L36</f>
        <v>2</v>
      </c>
      <c r="O36" s="375">
        <f>I36+K36</f>
        <v>4</v>
      </c>
      <c r="P36" s="375">
        <v>2</v>
      </c>
      <c r="Q36" s="244"/>
      <c r="R36" s="377" t="str">
        <f>S7</f>
        <v>佐野ＳＳＳ</v>
      </c>
      <c r="S36" s="378"/>
      <c r="T36" s="378"/>
      <c r="U36" s="379"/>
      <c r="V36" s="383"/>
      <c r="W36" s="384"/>
      <c r="X36" s="249">
        <f>N19</f>
        <v>1</v>
      </c>
      <c r="Y36" s="249">
        <f>T19</f>
        <v>0</v>
      </c>
      <c r="Z36" s="249">
        <f>N25</f>
        <v>0</v>
      </c>
      <c r="AA36" s="249">
        <f>T25</f>
        <v>1</v>
      </c>
      <c r="AB36" s="387">
        <f>COUNTIF(V37:AA37,"○")*3+COUNTIF(V37:AA37,"△")</f>
        <v>3</v>
      </c>
      <c r="AC36" s="375">
        <f>AD36-Y36-AA36</f>
        <v>0</v>
      </c>
      <c r="AD36" s="375">
        <f>X36+Z36</f>
        <v>1</v>
      </c>
      <c r="AE36" s="375">
        <v>2</v>
      </c>
    </row>
    <row r="37" spans="1:33" ht="20.100000000000001" customHeight="1" x14ac:dyDescent="0.2">
      <c r="C37" s="380"/>
      <c r="D37" s="381"/>
      <c r="E37" s="381"/>
      <c r="F37" s="382"/>
      <c r="G37" s="385"/>
      <c r="H37" s="386"/>
      <c r="I37" s="407" t="str">
        <f>IF(I36&gt;J36,"○",IF(I36&lt;J36,"×",IF(I36=J36,"△")))</f>
        <v>○</v>
      </c>
      <c r="J37" s="408"/>
      <c r="K37" s="407" t="str">
        <f>IF(K36&gt;L36,"○",IF(K36&lt;L36,"×",IF(K36=L36,"△")))</f>
        <v>×</v>
      </c>
      <c r="L37" s="408"/>
      <c r="M37" s="388"/>
      <c r="N37" s="376"/>
      <c r="O37" s="376"/>
      <c r="P37" s="376"/>
      <c r="Q37" s="244"/>
      <c r="R37" s="380"/>
      <c r="S37" s="381"/>
      <c r="T37" s="381"/>
      <c r="U37" s="382"/>
      <c r="V37" s="385"/>
      <c r="W37" s="386"/>
      <c r="X37" s="407" t="str">
        <f>IF(X36&gt;Y36,"○",IF(X36&lt;Y36,"×",IF(X36=Y36,"△")))</f>
        <v>○</v>
      </c>
      <c r="Y37" s="408"/>
      <c r="Z37" s="407" t="str">
        <f t="shared" ref="Z37" si="0">IF(Z36&gt;AA36,"○",IF(Z36&lt;AA36,"×",IF(Z36=AA36,"△")))</f>
        <v>×</v>
      </c>
      <c r="AA37" s="408"/>
      <c r="AB37" s="388"/>
      <c r="AC37" s="376"/>
      <c r="AD37" s="376"/>
      <c r="AE37" s="376"/>
    </row>
    <row r="38" spans="1:33" ht="20.100000000000001" customHeight="1" x14ac:dyDescent="0.2">
      <c r="C38" s="377" t="str">
        <f>J7</f>
        <v>小山三小　ＦＣ</v>
      </c>
      <c r="D38" s="378"/>
      <c r="E38" s="378"/>
      <c r="F38" s="379"/>
      <c r="G38" s="249">
        <f>J36</f>
        <v>0</v>
      </c>
      <c r="H38" s="249">
        <f>I36</f>
        <v>4</v>
      </c>
      <c r="I38" s="383"/>
      <c r="J38" s="384"/>
      <c r="K38" s="249">
        <f>N28</f>
        <v>0</v>
      </c>
      <c r="L38" s="249">
        <f>T28</f>
        <v>0</v>
      </c>
      <c r="M38" s="387">
        <f>COUNTIF(G39:L39,"○")*3+COUNTIF(G39:L39,"△")</f>
        <v>1</v>
      </c>
      <c r="N38" s="375">
        <f>O38-H38-L38</f>
        <v>-4</v>
      </c>
      <c r="O38" s="375">
        <f>G38+K38</f>
        <v>0</v>
      </c>
      <c r="P38" s="375">
        <v>3</v>
      </c>
      <c r="Q38" s="244"/>
      <c r="R38" s="377" t="str">
        <f>W7</f>
        <v>ＦＣアラノ</v>
      </c>
      <c r="S38" s="378"/>
      <c r="T38" s="378"/>
      <c r="U38" s="379"/>
      <c r="V38" s="249">
        <f>Y36</f>
        <v>0</v>
      </c>
      <c r="W38" s="249">
        <f>X36</f>
        <v>1</v>
      </c>
      <c r="X38" s="383"/>
      <c r="Y38" s="384"/>
      <c r="Z38" s="249">
        <f>N31</f>
        <v>1</v>
      </c>
      <c r="AA38" s="249">
        <f>T31</f>
        <v>5</v>
      </c>
      <c r="AB38" s="387">
        <f>COUNTIF(V39:AA39,"○")*3+COUNTIF(V39:AA39,"△")</f>
        <v>0</v>
      </c>
      <c r="AC38" s="375">
        <f>AD38-W38-AA38</f>
        <v>-5</v>
      </c>
      <c r="AD38" s="375">
        <f>V38+Z38</f>
        <v>1</v>
      </c>
      <c r="AE38" s="375">
        <v>3</v>
      </c>
    </row>
    <row r="39" spans="1:33" ht="20.100000000000001" customHeight="1" x14ac:dyDescent="0.2">
      <c r="C39" s="380"/>
      <c r="D39" s="381"/>
      <c r="E39" s="381"/>
      <c r="F39" s="382"/>
      <c r="G39" s="407" t="str">
        <f>IF(G38&gt;H38,"○",IF(G38&lt;H38,"×",IF(G38=H38,"△")))</f>
        <v>×</v>
      </c>
      <c r="H39" s="408"/>
      <c r="I39" s="385"/>
      <c r="J39" s="386"/>
      <c r="K39" s="407" t="str">
        <f>IF(K38&gt;L38,"○",IF(K38&lt;L38,"×",IF(K38=L38,"△")))</f>
        <v>△</v>
      </c>
      <c r="L39" s="408"/>
      <c r="M39" s="388"/>
      <c r="N39" s="376"/>
      <c r="O39" s="376"/>
      <c r="P39" s="376"/>
      <c r="Q39" s="244"/>
      <c r="R39" s="380"/>
      <c r="S39" s="381"/>
      <c r="T39" s="381"/>
      <c r="U39" s="382"/>
      <c r="V39" s="407" t="str">
        <f>IF(V38&gt;W38,"○",IF(V38&lt;W38,"×",IF(V38=W38,"△")))</f>
        <v>×</v>
      </c>
      <c r="W39" s="408"/>
      <c r="X39" s="385"/>
      <c r="Y39" s="386"/>
      <c r="Z39" s="407" t="str">
        <f t="shared" ref="Z39" si="1">IF(Z38&gt;AA38,"○",IF(Z38&lt;AA38,"×",IF(Z38=AA38,"△")))</f>
        <v>×</v>
      </c>
      <c r="AA39" s="408"/>
      <c r="AB39" s="388"/>
      <c r="AC39" s="376"/>
      <c r="AD39" s="376"/>
      <c r="AE39" s="376"/>
    </row>
    <row r="40" spans="1:33" ht="20.100000000000001" customHeight="1" x14ac:dyDescent="0.2">
      <c r="C40" s="409" t="str">
        <f>N7</f>
        <v>間東ＦＣミラクルズ</v>
      </c>
      <c r="D40" s="410"/>
      <c r="E40" s="410"/>
      <c r="F40" s="411"/>
      <c r="G40" s="249">
        <f>L36</f>
        <v>2</v>
      </c>
      <c r="H40" s="249">
        <f>K36</f>
        <v>0</v>
      </c>
      <c r="I40" s="249">
        <f>L38</f>
        <v>0</v>
      </c>
      <c r="J40" s="249">
        <f>K38</f>
        <v>0</v>
      </c>
      <c r="K40" s="383"/>
      <c r="L40" s="384"/>
      <c r="M40" s="387">
        <f>COUNTIF(G41:L41,"○")*3+COUNTIF(G41:L41,"△")</f>
        <v>4</v>
      </c>
      <c r="N40" s="375">
        <f>O40-H40-J40</f>
        <v>2</v>
      </c>
      <c r="O40" s="375">
        <f>G40+I40</f>
        <v>2</v>
      </c>
      <c r="P40" s="375">
        <v>1</v>
      </c>
      <c r="Q40" s="244"/>
      <c r="R40" s="409" t="str">
        <f>AA7</f>
        <v>壬生町ジュニアサッカークラブ</v>
      </c>
      <c r="S40" s="410"/>
      <c r="T40" s="410"/>
      <c r="U40" s="411"/>
      <c r="V40" s="249">
        <f>AA36</f>
        <v>1</v>
      </c>
      <c r="W40" s="249">
        <f>Z36</f>
        <v>0</v>
      </c>
      <c r="X40" s="249">
        <f>AA38</f>
        <v>5</v>
      </c>
      <c r="Y40" s="249">
        <f>Z38</f>
        <v>1</v>
      </c>
      <c r="Z40" s="383"/>
      <c r="AA40" s="384"/>
      <c r="AB40" s="387">
        <f>COUNTIF(V41:AA41,"○")*3+COUNTIF(V41:AA41,"△")</f>
        <v>6</v>
      </c>
      <c r="AC40" s="375">
        <f>AD40-W40-Y40</f>
        <v>5</v>
      </c>
      <c r="AD40" s="375">
        <f>V40+X40</f>
        <v>6</v>
      </c>
      <c r="AE40" s="375">
        <v>1</v>
      </c>
    </row>
    <row r="41" spans="1:33" ht="20.100000000000001" customHeight="1" x14ac:dyDescent="0.2">
      <c r="C41" s="412"/>
      <c r="D41" s="413"/>
      <c r="E41" s="413"/>
      <c r="F41" s="414"/>
      <c r="G41" s="407" t="str">
        <f>IF(G40&gt;H40,"○",IF(G40&lt;H40,"×",IF(G40=H40,"△")))</f>
        <v>○</v>
      </c>
      <c r="H41" s="408"/>
      <c r="I41" s="407" t="str">
        <f>IF(I40&gt;J40,"○",IF(I40&lt;J40,"×",IF(I40=J40,"△")))</f>
        <v>△</v>
      </c>
      <c r="J41" s="408"/>
      <c r="K41" s="385"/>
      <c r="L41" s="386"/>
      <c r="M41" s="388"/>
      <c r="N41" s="376"/>
      <c r="O41" s="376"/>
      <c r="P41" s="376"/>
      <c r="Q41" s="244"/>
      <c r="R41" s="412"/>
      <c r="S41" s="413"/>
      <c r="T41" s="413"/>
      <c r="U41" s="414"/>
      <c r="V41" s="407" t="str">
        <f>IF(V40&gt;W40,"○",IF(V40&lt;W40,"×",IF(V40=W40,"△")))</f>
        <v>○</v>
      </c>
      <c r="W41" s="408"/>
      <c r="X41" s="407" t="str">
        <f>IF(X40&gt;Y40,"○",IF(X40&lt;Y40,"×",IF(X40=Y40,"△")))</f>
        <v>○</v>
      </c>
      <c r="Y41" s="408"/>
      <c r="Z41" s="385"/>
      <c r="AA41" s="386"/>
      <c r="AB41" s="388"/>
      <c r="AC41" s="376"/>
      <c r="AD41" s="376"/>
      <c r="AE41" s="376"/>
    </row>
    <row r="42" spans="1:33" ht="20.100000000000001" customHeight="1" x14ac:dyDescent="0.2"/>
    <row r="43" spans="1:33" ht="20.100000000000001" customHeight="1" x14ac:dyDescent="0.2"/>
    <row r="44" spans="1:33" ht="21.9" customHeight="1" x14ac:dyDescent="0.2">
      <c r="A44" s="360" t="str">
        <f>A1</f>
        <v>■第1日　2月5日  一次リーグ</v>
      </c>
      <c r="B44" s="360"/>
      <c r="C44" s="360"/>
      <c r="D44" s="360"/>
      <c r="E44" s="360"/>
      <c r="F44" s="360"/>
      <c r="G44" s="360"/>
      <c r="H44" s="360"/>
      <c r="I44" s="360"/>
      <c r="J44" s="360"/>
      <c r="K44" s="360"/>
      <c r="L44" s="360"/>
      <c r="N44" s="361" t="s">
        <v>144</v>
      </c>
      <c r="O44" s="361"/>
      <c r="P44" s="361"/>
      <c r="Q44" s="361"/>
      <c r="R44" s="361"/>
      <c r="T44" s="353" t="s">
        <v>143</v>
      </c>
      <c r="U44" s="353"/>
      <c r="V44" s="353"/>
      <c r="W44" s="353"/>
      <c r="X44" s="354" t="str">
        <f>U12選手権組合せ!A99</f>
        <v>足利市西部多目的運動場（あしスタ）A</v>
      </c>
      <c r="Y44" s="354"/>
      <c r="Z44" s="354"/>
      <c r="AA44" s="354"/>
      <c r="AB44" s="354"/>
      <c r="AC44" s="354"/>
      <c r="AD44" s="354"/>
      <c r="AE44" s="354"/>
      <c r="AF44" s="354"/>
      <c r="AG44" s="354"/>
    </row>
    <row r="45" spans="1:33" ht="20.100000000000001" customHeight="1" x14ac:dyDescent="0.2">
      <c r="A45" s="112"/>
      <c r="B45" s="112"/>
      <c r="C45" s="112"/>
      <c r="D45" s="112"/>
      <c r="E45" s="112"/>
      <c r="F45" s="112"/>
      <c r="G45" s="112"/>
      <c r="H45" s="14"/>
      <c r="I45" s="110"/>
      <c r="J45" s="110"/>
      <c r="K45" s="110"/>
      <c r="L45" s="110"/>
      <c r="N45" s="110"/>
      <c r="O45" s="110"/>
      <c r="P45" s="110"/>
      <c r="Q45" s="110"/>
      <c r="R45" s="110"/>
      <c r="T45" s="94"/>
      <c r="U45" s="94"/>
      <c r="V45" s="94"/>
      <c r="W45" s="94"/>
      <c r="X45" s="111"/>
      <c r="Y45" s="111"/>
      <c r="AA45" s="20"/>
      <c r="AB45" s="104"/>
      <c r="AC45" s="104"/>
      <c r="AD45" s="104"/>
      <c r="AE45" s="104"/>
      <c r="AF45" s="104"/>
      <c r="AG45" s="104"/>
    </row>
    <row r="46" spans="1:33" ht="20.100000000000001" customHeight="1" x14ac:dyDescent="0.2">
      <c r="F46" s="27"/>
      <c r="J46" s="358" t="s">
        <v>145</v>
      </c>
      <c r="K46" s="358"/>
      <c r="W46" s="358" t="s">
        <v>146</v>
      </c>
      <c r="X46" s="358"/>
      <c r="Z46" s="20"/>
      <c r="AA46" s="20"/>
      <c r="AB46" s="104"/>
      <c r="AC46" s="104"/>
      <c r="AD46" s="104"/>
      <c r="AE46" s="104"/>
      <c r="AF46" s="104"/>
      <c r="AG46" s="104"/>
    </row>
    <row r="47" spans="1:33" ht="20.100000000000001" customHeight="1" thickBot="1" x14ac:dyDescent="0.25">
      <c r="G47" s="2"/>
      <c r="H47" s="2"/>
      <c r="I47" s="2"/>
      <c r="J47" s="247"/>
      <c r="K47" s="245"/>
      <c r="L47" s="2"/>
      <c r="M47" s="2"/>
      <c r="N47" s="2"/>
      <c r="O47" s="246"/>
      <c r="P47" s="246"/>
      <c r="Q47" s="246"/>
      <c r="R47" s="246"/>
      <c r="S47" s="246"/>
      <c r="T47" s="246"/>
      <c r="U47" s="246"/>
      <c r="V47" s="246"/>
      <c r="W47" s="270"/>
      <c r="X47" s="19"/>
      <c r="Y47" s="2"/>
      <c r="Z47" s="20"/>
      <c r="AA47" s="20"/>
      <c r="AB47" s="104"/>
      <c r="AC47" s="104"/>
      <c r="AD47" s="104"/>
      <c r="AE47" s="104"/>
      <c r="AF47" s="104"/>
      <c r="AG47" s="104"/>
    </row>
    <row r="48" spans="1:33" ht="20.100000000000001" customHeight="1" thickTop="1" x14ac:dyDescent="0.2">
      <c r="F48" s="4"/>
      <c r="H48" s="5"/>
      <c r="J48" s="267"/>
      <c r="K48" s="5"/>
      <c r="N48" s="4"/>
      <c r="S48" s="246"/>
      <c r="T48" s="268"/>
      <c r="U48" s="265"/>
      <c r="V48" s="265"/>
      <c r="W48" s="269"/>
      <c r="Y48" s="5"/>
      <c r="Z48" s="5"/>
      <c r="AA48" s="6"/>
      <c r="AB48" s="17"/>
    </row>
    <row r="49" spans="1:33" ht="20.100000000000001" customHeight="1" x14ac:dyDescent="0.2">
      <c r="B49" s="359"/>
      <c r="C49" s="359"/>
      <c r="D49" s="7"/>
      <c r="E49" s="7"/>
      <c r="F49" s="344">
        <v>1</v>
      </c>
      <c r="G49" s="344"/>
      <c r="H49" s="11"/>
      <c r="I49" s="11"/>
      <c r="J49" s="344">
        <v>2</v>
      </c>
      <c r="K49" s="344"/>
      <c r="L49" s="11"/>
      <c r="M49" s="11"/>
      <c r="N49" s="344">
        <v>3</v>
      </c>
      <c r="O49" s="344"/>
      <c r="P49" s="26"/>
      <c r="Q49" s="11"/>
      <c r="R49" s="11"/>
      <c r="S49" s="344">
        <v>4</v>
      </c>
      <c r="T49" s="344"/>
      <c r="U49" s="11"/>
      <c r="V49" s="11"/>
      <c r="W49" s="344">
        <v>5</v>
      </c>
      <c r="X49" s="344"/>
      <c r="Y49" s="11"/>
      <c r="Z49" s="11"/>
      <c r="AA49" s="344">
        <v>6</v>
      </c>
      <c r="AB49" s="344"/>
      <c r="AC49" s="7"/>
      <c r="AD49" s="7"/>
      <c r="AE49" s="362"/>
      <c r="AF49" s="363"/>
    </row>
    <row r="50" spans="1:33" ht="20.100000000000001" customHeight="1" x14ac:dyDescent="0.2">
      <c r="B50" s="356"/>
      <c r="C50" s="356"/>
      <c r="D50" s="8"/>
      <c r="E50" s="8"/>
      <c r="F50" s="349" t="str">
        <f>U12選手権組合せ!C99</f>
        <v>ＦＣグラシアス</v>
      </c>
      <c r="G50" s="349"/>
      <c r="H50" s="8"/>
      <c r="I50" s="8"/>
      <c r="J50" s="480" t="str">
        <f>U12選手権組合せ!C100</f>
        <v>那須野ヶ原ＦＣボンジボーラ</v>
      </c>
      <c r="K50" s="480"/>
      <c r="L50" s="8"/>
      <c r="M50" s="8"/>
      <c r="N50" s="349" t="str">
        <f>U12選手権組合せ!C101</f>
        <v>ＫＳＣ鹿沼</v>
      </c>
      <c r="O50" s="349"/>
      <c r="P50" s="9"/>
      <c r="Q50" s="8"/>
      <c r="R50" s="8"/>
      <c r="S50" s="449" t="str">
        <f>U12選手権組合せ!C102</f>
        <v>ＮＩＫＫＯ　ＳＰＯＲＴＳ　ＣＬＵＢ　セレソン</v>
      </c>
      <c r="T50" s="449"/>
      <c r="U50" s="8"/>
      <c r="V50" s="8"/>
      <c r="W50" s="350" t="str">
        <f>U12選手権組合せ!C103</f>
        <v>Ｋ－ＷＥＳＴ．ＦＣ２００１</v>
      </c>
      <c r="X50" s="350"/>
      <c r="Y50" s="8"/>
      <c r="Z50" s="8"/>
      <c r="AA50" s="349" t="str">
        <f>U12選手権組合せ!C104</f>
        <v>ＦＣあわのレジェンド</v>
      </c>
      <c r="AB50" s="349"/>
      <c r="AC50" s="8"/>
      <c r="AD50" s="8"/>
      <c r="AE50" s="365"/>
      <c r="AF50" s="366"/>
    </row>
    <row r="51" spans="1:33" ht="20.100000000000001" customHeight="1" x14ac:dyDescent="0.2">
      <c r="B51" s="356"/>
      <c r="C51" s="356"/>
      <c r="D51" s="8"/>
      <c r="E51" s="8"/>
      <c r="F51" s="349"/>
      <c r="G51" s="349"/>
      <c r="H51" s="8"/>
      <c r="I51" s="8"/>
      <c r="J51" s="480"/>
      <c r="K51" s="480"/>
      <c r="L51" s="8"/>
      <c r="M51" s="8"/>
      <c r="N51" s="349"/>
      <c r="O51" s="349"/>
      <c r="P51" s="9"/>
      <c r="Q51" s="8"/>
      <c r="R51" s="8"/>
      <c r="S51" s="449"/>
      <c r="T51" s="449"/>
      <c r="U51" s="8"/>
      <c r="V51" s="8"/>
      <c r="W51" s="350"/>
      <c r="X51" s="350"/>
      <c r="Y51" s="8"/>
      <c r="Z51" s="8"/>
      <c r="AA51" s="349"/>
      <c r="AB51" s="349"/>
      <c r="AC51" s="8"/>
      <c r="AD51" s="8"/>
      <c r="AE51" s="365"/>
      <c r="AF51" s="366"/>
    </row>
    <row r="52" spans="1:33" ht="20.100000000000001" customHeight="1" x14ac:dyDescent="0.2">
      <c r="B52" s="356"/>
      <c r="C52" s="356"/>
      <c r="D52" s="8"/>
      <c r="E52" s="8"/>
      <c r="F52" s="349"/>
      <c r="G52" s="349"/>
      <c r="H52" s="8"/>
      <c r="I52" s="8"/>
      <c r="J52" s="480"/>
      <c r="K52" s="480"/>
      <c r="L52" s="8"/>
      <c r="M52" s="8"/>
      <c r="N52" s="349"/>
      <c r="O52" s="349"/>
      <c r="P52" s="9"/>
      <c r="Q52" s="8"/>
      <c r="R52" s="8"/>
      <c r="S52" s="449"/>
      <c r="T52" s="449"/>
      <c r="U52" s="8"/>
      <c r="V52" s="8"/>
      <c r="W52" s="350"/>
      <c r="X52" s="350"/>
      <c r="Y52" s="8"/>
      <c r="Z52" s="8"/>
      <c r="AA52" s="349"/>
      <c r="AB52" s="349"/>
      <c r="AC52" s="8"/>
      <c r="AD52" s="8"/>
      <c r="AE52" s="365"/>
      <c r="AF52" s="366"/>
    </row>
    <row r="53" spans="1:33" ht="20.100000000000001" customHeight="1" x14ac:dyDescent="0.2">
      <c r="B53" s="356"/>
      <c r="C53" s="356"/>
      <c r="D53" s="8"/>
      <c r="E53" s="8"/>
      <c r="F53" s="349"/>
      <c r="G53" s="349"/>
      <c r="H53" s="8"/>
      <c r="I53" s="8"/>
      <c r="J53" s="480"/>
      <c r="K53" s="480"/>
      <c r="L53" s="8"/>
      <c r="M53" s="8"/>
      <c r="N53" s="349"/>
      <c r="O53" s="349"/>
      <c r="P53" s="9"/>
      <c r="Q53" s="8"/>
      <c r="R53" s="8"/>
      <c r="S53" s="449"/>
      <c r="T53" s="449"/>
      <c r="U53" s="8"/>
      <c r="V53" s="8"/>
      <c r="W53" s="350"/>
      <c r="X53" s="350"/>
      <c r="Y53" s="8"/>
      <c r="Z53" s="8"/>
      <c r="AA53" s="349"/>
      <c r="AB53" s="349"/>
      <c r="AC53" s="8"/>
      <c r="AD53" s="8"/>
      <c r="AE53" s="365"/>
      <c r="AF53" s="366"/>
    </row>
    <row r="54" spans="1:33" ht="20.100000000000001" customHeight="1" x14ac:dyDescent="0.2">
      <c r="B54" s="356"/>
      <c r="C54" s="356"/>
      <c r="D54" s="8"/>
      <c r="E54" s="8"/>
      <c r="F54" s="349"/>
      <c r="G54" s="349"/>
      <c r="H54" s="8"/>
      <c r="I54" s="8"/>
      <c r="J54" s="480"/>
      <c r="K54" s="480"/>
      <c r="L54" s="8"/>
      <c r="M54" s="8"/>
      <c r="N54" s="349"/>
      <c r="O54" s="349"/>
      <c r="P54" s="9"/>
      <c r="Q54" s="8"/>
      <c r="R54" s="8"/>
      <c r="S54" s="449"/>
      <c r="T54" s="449"/>
      <c r="U54" s="8"/>
      <c r="V54" s="8"/>
      <c r="W54" s="350"/>
      <c r="X54" s="350"/>
      <c r="Y54" s="8"/>
      <c r="Z54" s="8"/>
      <c r="AA54" s="349"/>
      <c r="AB54" s="349"/>
      <c r="AC54" s="8"/>
      <c r="AD54" s="8"/>
      <c r="AE54" s="365"/>
      <c r="AF54" s="366"/>
    </row>
    <row r="55" spans="1:33" ht="20.100000000000001" customHeight="1" x14ac:dyDescent="0.2">
      <c r="B55" s="356"/>
      <c r="C55" s="356"/>
      <c r="D55" s="8"/>
      <c r="E55" s="8"/>
      <c r="F55" s="349"/>
      <c r="G55" s="349"/>
      <c r="H55" s="8"/>
      <c r="I55" s="8"/>
      <c r="J55" s="480"/>
      <c r="K55" s="480"/>
      <c r="L55" s="8"/>
      <c r="M55" s="8"/>
      <c r="N55" s="349"/>
      <c r="O55" s="349"/>
      <c r="P55" s="9"/>
      <c r="Q55" s="8"/>
      <c r="R55" s="8"/>
      <c r="S55" s="449"/>
      <c r="T55" s="449"/>
      <c r="U55" s="8"/>
      <c r="V55" s="8"/>
      <c r="W55" s="350"/>
      <c r="X55" s="350"/>
      <c r="Y55" s="8"/>
      <c r="Z55" s="8"/>
      <c r="AA55" s="349"/>
      <c r="AB55" s="349"/>
      <c r="AC55" s="8"/>
      <c r="AD55" s="8"/>
      <c r="AE55" s="365"/>
      <c r="AF55" s="366"/>
    </row>
    <row r="56" spans="1:33" ht="20.100000000000001" customHeight="1" x14ac:dyDescent="0.2">
      <c r="B56" s="356"/>
      <c r="C56" s="356"/>
      <c r="D56" s="9"/>
      <c r="E56" s="9"/>
      <c r="F56" s="349"/>
      <c r="G56" s="349"/>
      <c r="H56" s="9"/>
      <c r="I56" s="9"/>
      <c r="J56" s="480"/>
      <c r="K56" s="480"/>
      <c r="L56" s="9"/>
      <c r="M56" s="9"/>
      <c r="N56" s="349"/>
      <c r="O56" s="349"/>
      <c r="P56" s="9"/>
      <c r="Q56" s="9"/>
      <c r="R56" s="9"/>
      <c r="S56" s="449"/>
      <c r="T56" s="449"/>
      <c r="U56" s="9"/>
      <c r="V56" s="9"/>
      <c r="W56" s="350"/>
      <c r="X56" s="350"/>
      <c r="Y56" s="9"/>
      <c r="Z56" s="9"/>
      <c r="AA56" s="349"/>
      <c r="AB56" s="349"/>
      <c r="AC56" s="9"/>
      <c r="AD56" s="9"/>
      <c r="AE56" s="365"/>
      <c r="AF56" s="366"/>
    </row>
    <row r="57" spans="1:33" ht="20.100000000000001" customHeight="1" x14ac:dyDescent="0.2">
      <c r="B57" s="356"/>
      <c r="C57" s="356"/>
      <c r="D57" s="9"/>
      <c r="E57" s="9"/>
      <c r="F57" s="349"/>
      <c r="G57" s="349"/>
      <c r="H57" s="9"/>
      <c r="I57" s="9"/>
      <c r="J57" s="480"/>
      <c r="K57" s="480"/>
      <c r="L57" s="9"/>
      <c r="M57" s="9"/>
      <c r="N57" s="349"/>
      <c r="O57" s="349"/>
      <c r="P57" s="9"/>
      <c r="Q57" s="9"/>
      <c r="R57" s="9"/>
      <c r="S57" s="449"/>
      <c r="T57" s="449"/>
      <c r="U57" s="9"/>
      <c r="V57" s="9"/>
      <c r="W57" s="350"/>
      <c r="X57" s="350"/>
      <c r="Y57" s="9"/>
      <c r="Z57" s="9"/>
      <c r="AA57" s="349"/>
      <c r="AB57" s="349"/>
      <c r="AC57" s="9"/>
      <c r="AD57" s="9"/>
      <c r="AE57" s="365"/>
      <c r="AF57" s="366"/>
    </row>
    <row r="58" spans="1:33" ht="20.100000000000001" customHeight="1" x14ac:dyDescent="0.2">
      <c r="C58" s="93"/>
      <c r="D58" s="93"/>
      <c r="G58" s="93"/>
      <c r="H58" s="93"/>
      <c r="K58" s="93"/>
      <c r="L58" s="93"/>
      <c r="O58" s="93"/>
      <c r="P58" s="93"/>
      <c r="T58" s="93"/>
      <c r="U58" s="93"/>
      <c r="X58" s="93"/>
      <c r="Y58" s="93"/>
      <c r="AB58" s="114" t="s">
        <v>95</v>
      </c>
      <c r="AC58" s="18" t="s">
        <v>14</v>
      </c>
      <c r="AD58" s="18" t="s">
        <v>15</v>
      </c>
      <c r="AE58" s="18" t="s">
        <v>15</v>
      </c>
      <c r="AF58" s="18" t="s">
        <v>13</v>
      </c>
      <c r="AG58" s="107" t="s">
        <v>96</v>
      </c>
    </row>
    <row r="59" spans="1:33" ht="20.100000000000001" customHeight="1" x14ac:dyDescent="0.2">
      <c r="A59" s="7"/>
      <c r="B59" s="341" t="s">
        <v>4</v>
      </c>
      <c r="C59" s="368">
        <v>0.39583333333333331</v>
      </c>
      <c r="D59" s="368"/>
      <c r="E59" s="368"/>
      <c r="G59" s="369" t="str">
        <f>F50</f>
        <v>ＦＣグラシアス</v>
      </c>
      <c r="H59" s="369"/>
      <c r="I59" s="369"/>
      <c r="J59" s="369"/>
      <c r="K59" s="369"/>
      <c r="L59" s="369"/>
      <c r="M59" s="369"/>
      <c r="N59" s="370">
        <f>P59+P60</f>
        <v>0</v>
      </c>
      <c r="O59" s="371" t="s">
        <v>9</v>
      </c>
      <c r="P59" s="234">
        <v>0</v>
      </c>
      <c r="Q59" s="236" t="s">
        <v>26</v>
      </c>
      <c r="R59" s="234">
        <v>2</v>
      </c>
      <c r="S59" s="371" t="s">
        <v>10</v>
      </c>
      <c r="T59" s="370">
        <f>R59+R60</f>
        <v>3</v>
      </c>
      <c r="U59" s="372" t="str">
        <f>J50</f>
        <v>那須野ヶ原ＦＣボンジボーラ</v>
      </c>
      <c r="V59" s="372"/>
      <c r="W59" s="372"/>
      <c r="X59" s="372"/>
      <c r="Y59" s="372"/>
      <c r="Z59" s="372"/>
      <c r="AA59" s="372"/>
      <c r="AB59" s="347" t="s">
        <v>95</v>
      </c>
      <c r="AC59" s="367" t="s">
        <v>89</v>
      </c>
      <c r="AD59" s="367" t="s">
        <v>90</v>
      </c>
      <c r="AE59" s="367" t="s">
        <v>91</v>
      </c>
      <c r="AF59" s="367">
        <v>6</v>
      </c>
      <c r="AG59" s="340" t="s">
        <v>96</v>
      </c>
    </row>
    <row r="60" spans="1:33" ht="20.100000000000001" customHeight="1" x14ac:dyDescent="0.2">
      <c r="A60" s="7"/>
      <c r="B60" s="341"/>
      <c r="C60" s="368"/>
      <c r="D60" s="368"/>
      <c r="E60" s="368"/>
      <c r="G60" s="369"/>
      <c r="H60" s="369"/>
      <c r="I60" s="369"/>
      <c r="J60" s="369"/>
      <c r="K60" s="369"/>
      <c r="L60" s="369"/>
      <c r="M60" s="369"/>
      <c r="N60" s="370"/>
      <c r="O60" s="371"/>
      <c r="P60" s="234">
        <v>0</v>
      </c>
      <c r="Q60" s="236" t="s">
        <v>26</v>
      </c>
      <c r="R60" s="234">
        <v>1</v>
      </c>
      <c r="S60" s="371"/>
      <c r="T60" s="370"/>
      <c r="U60" s="372"/>
      <c r="V60" s="372"/>
      <c r="W60" s="372"/>
      <c r="X60" s="372"/>
      <c r="Y60" s="372"/>
      <c r="Z60" s="372"/>
      <c r="AA60" s="372"/>
      <c r="AB60" s="347"/>
      <c r="AC60" s="367"/>
      <c r="AD60" s="367"/>
      <c r="AE60" s="367"/>
      <c r="AF60" s="367"/>
      <c r="AG60" s="340"/>
    </row>
    <row r="61" spans="1:33" ht="20.100000000000001" customHeight="1" x14ac:dyDescent="0.2">
      <c r="C61" s="16"/>
      <c r="D61" s="16"/>
      <c r="E61" s="15"/>
      <c r="G61" s="32"/>
      <c r="H61" s="32"/>
      <c r="I61" s="10"/>
      <c r="J61" s="10"/>
      <c r="K61" s="32"/>
      <c r="L61" s="32"/>
      <c r="M61" s="10"/>
      <c r="N61" s="248"/>
      <c r="O61" s="234"/>
      <c r="P61" s="234"/>
      <c r="Q61" s="248"/>
      <c r="R61" s="248"/>
      <c r="S61" s="248"/>
      <c r="T61" s="234"/>
      <c r="U61" s="32"/>
      <c r="V61" s="10"/>
      <c r="W61" s="10"/>
      <c r="X61" s="32"/>
      <c r="Y61" s="32"/>
      <c r="Z61" s="10"/>
      <c r="AA61" s="10"/>
      <c r="AB61" s="105"/>
      <c r="AC61" s="24"/>
      <c r="AD61" s="24"/>
      <c r="AE61" s="25"/>
      <c r="AF61" s="25"/>
      <c r="AG61" s="97"/>
    </row>
    <row r="62" spans="1:33" ht="20.100000000000001" customHeight="1" x14ac:dyDescent="0.2">
      <c r="A62" s="7"/>
      <c r="B62" s="341" t="s">
        <v>5</v>
      </c>
      <c r="C62" s="368">
        <v>0.4236111111111111</v>
      </c>
      <c r="D62" s="368"/>
      <c r="E62" s="368"/>
      <c r="G62" s="419" t="str">
        <f>S50</f>
        <v>ＮＩＫＫＯ　ＳＰＯＲＴＳ　ＣＬＵＢ　セレソン</v>
      </c>
      <c r="H62" s="419"/>
      <c r="I62" s="419"/>
      <c r="J62" s="419"/>
      <c r="K62" s="419"/>
      <c r="L62" s="419"/>
      <c r="M62" s="419"/>
      <c r="N62" s="370">
        <f>P62+P63</f>
        <v>2</v>
      </c>
      <c r="O62" s="371" t="s">
        <v>9</v>
      </c>
      <c r="P62" s="234">
        <v>1</v>
      </c>
      <c r="Q62" s="236" t="s">
        <v>26</v>
      </c>
      <c r="R62" s="234">
        <v>0</v>
      </c>
      <c r="S62" s="371" t="s">
        <v>10</v>
      </c>
      <c r="T62" s="370">
        <f>R62+R63</f>
        <v>0</v>
      </c>
      <c r="U62" s="369" t="str">
        <f>W50</f>
        <v>Ｋ－ＷＥＳＴ．ＦＣ２００１</v>
      </c>
      <c r="V62" s="369"/>
      <c r="W62" s="369"/>
      <c r="X62" s="369"/>
      <c r="Y62" s="369"/>
      <c r="Z62" s="369"/>
      <c r="AA62" s="369"/>
      <c r="AB62" s="347" t="s">
        <v>95</v>
      </c>
      <c r="AC62" s="367" t="s">
        <v>92</v>
      </c>
      <c r="AD62" s="367" t="s">
        <v>93</v>
      </c>
      <c r="AE62" s="367" t="s">
        <v>94</v>
      </c>
      <c r="AF62" s="367">
        <v>3</v>
      </c>
      <c r="AG62" s="340" t="s">
        <v>96</v>
      </c>
    </row>
    <row r="63" spans="1:33" ht="20.100000000000001" customHeight="1" x14ac:dyDescent="0.2">
      <c r="A63" s="7"/>
      <c r="B63" s="341"/>
      <c r="C63" s="368"/>
      <c r="D63" s="368"/>
      <c r="E63" s="368"/>
      <c r="G63" s="419"/>
      <c r="H63" s="419"/>
      <c r="I63" s="419"/>
      <c r="J63" s="419"/>
      <c r="K63" s="419"/>
      <c r="L63" s="419"/>
      <c r="M63" s="419"/>
      <c r="N63" s="370"/>
      <c r="O63" s="371"/>
      <c r="P63" s="234">
        <v>1</v>
      </c>
      <c r="Q63" s="236" t="s">
        <v>26</v>
      </c>
      <c r="R63" s="234">
        <v>0</v>
      </c>
      <c r="S63" s="371"/>
      <c r="T63" s="370"/>
      <c r="U63" s="369"/>
      <c r="V63" s="369"/>
      <c r="W63" s="369"/>
      <c r="X63" s="369"/>
      <c r="Y63" s="369"/>
      <c r="Z63" s="369"/>
      <c r="AA63" s="369"/>
      <c r="AB63" s="347"/>
      <c r="AC63" s="367"/>
      <c r="AD63" s="367"/>
      <c r="AE63" s="367"/>
      <c r="AF63" s="367"/>
      <c r="AG63" s="340"/>
    </row>
    <row r="64" spans="1:33" ht="20.100000000000001" customHeight="1" x14ac:dyDescent="0.2">
      <c r="A64" s="7"/>
      <c r="C64" s="16"/>
      <c r="D64" s="16"/>
      <c r="E64" s="15"/>
      <c r="G64" s="32"/>
      <c r="H64" s="32"/>
      <c r="I64" s="10"/>
      <c r="J64" s="10"/>
      <c r="K64" s="32"/>
      <c r="L64" s="32"/>
      <c r="M64" s="10"/>
      <c r="N64" s="248"/>
      <c r="O64" s="234"/>
      <c r="P64" s="234"/>
      <c r="Q64" s="248"/>
      <c r="R64" s="248"/>
      <c r="S64" s="248"/>
      <c r="T64" s="234"/>
      <c r="U64" s="32"/>
      <c r="V64" s="10"/>
      <c r="W64" s="10"/>
      <c r="X64" s="32"/>
      <c r="Y64" s="32"/>
      <c r="Z64" s="10"/>
      <c r="AA64" s="10"/>
      <c r="AB64" s="105"/>
      <c r="AC64" s="24"/>
      <c r="AD64" s="24"/>
      <c r="AE64" s="25"/>
      <c r="AF64" s="25"/>
      <c r="AG64" s="97"/>
    </row>
    <row r="65" spans="1:33" ht="20.100000000000001" customHeight="1" x14ac:dyDescent="0.2">
      <c r="A65" s="7"/>
      <c r="B65" s="341" t="s">
        <v>6</v>
      </c>
      <c r="C65" s="368">
        <v>0.4513888888888889</v>
      </c>
      <c r="D65" s="368"/>
      <c r="E65" s="368"/>
      <c r="G65" s="372" t="str">
        <f>F50</f>
        <v>ＦＣグラシアス</v>
      </c>
      <c r="H65" s="372"/>
      <c r="I65" s="372"/>
      <c r="J65" s="372"/>
      <c r="K65" s="372"/>
      <c r="L65" s="372"/>
      <c r="M65" s="372"/>
      <c r="N65" s="370">
        <f>P65+P66</f>
        <v>3</v>
      </c>
      <c r="O65" s="371" t="s">
        <v>9</v>
      </c>
      <c r="P65" s="234">
        <v>2</v>
      </c>
      <c r="Q65" s="236" t="s">
        <v>26</v>
      </c>
      <c r="R65" s="234">
        <v>1</v>
      </c>
      <c r="S65" s="371" t="s">
        <v>10</v>
      </c>
      <c r="T65" s="370">
        <f>R65+R66</f>
        <v>2</v>
      </c>
      <c r="U65" s="369" t="str">
        <f>N50</f>
        <v>ＫＳＣ鹿沼</v>
      </c>
      <c r="V65" s="369"/>
      <c r="W65" s="369"/>
      <c r="X65" s="369"/>
      <c r="Y65" s="369"/>
      <c r="Z65" s="369"/>
      <c r="AA65" s="369"/>
      <c r="AB65" s="347" t="s">
        <v>95</v>
      </c>
      <c r="AC65" s="367" t="s">
        <v>91</v>
      </c>
      <c r="AD65" s="367" t="s">
        <v>89</v>
      </c>
      <c r="AE65" s="367" t="s">
        <v>90</v>
      </c>
      <c r="AF65" s="367">
        <v>5</v>
      </c>
      <c r="AG65" s="340" t="s">
        <v>96</v>
      </c>
    </row>
    <row r="66" spans="1:33" ht="20.100000000000001" customHeight="1" x14ac:dyDescent="0.2">
      <c r="A66" s="7"/>
      <c r="B66" s="341"/>
      <c r="C66" s="368"/>
      <c r="D66" s="368"/>
      <c r="E66" s="368"/>
      <c r="G66" s="372"/>
      <c r="H66" s="372"/>
      <c r="I66" s="372"/>
      <c r="J66" s="372"/>
      <c r="K66" s="372"/>
      <c r="L66" s="372"/>
      <c r="M66" s="372"/>
      <c r="N66" s="370"/>
      <c r="O66" s="371"/>
      <c r="P66" s="234">
        <v>1</v>
      </c>
      <c r="Q66" s="236" t="s">
        <v>26</v>
      </c>
      <c r="R66" s="234">
        <v>1</v>
      </c>
      <c r="S66" s="371"/>
      <c r="T66" s="370"/>
      <c r="U66" s="369"/>
      <c r="V66" s="369"/>
      <c r="W66" s="369"/>
      <c r="X66" s="369"/>
      <c r="Y66" s="369"/>
      <c r="Z66" s="369"/>
      <c r="AA66" s="369"/>
      <c r="AB66" s="347"/>
      <c r="AC66" s="367"/>
      <c r="AD66" s="367"/>
      <c r="AE66" s="367"/>
      <c r="AF66" s="367"/>
      <c r="AG66" s="340"/>
    </row>
    <row r="67" spans="1:33" ht="20.100000000000001" customHeight="1" x14ac:dyDescent="0.2">
      <c r="A67" s="7"/>
      <c r="B67" s="31"/>
      <c r="C67" s="27"/>
      <c r="D67" s="27"/>
      <c r="E67" s="27"/>
      <c r="G67" s="32"/>
      <c r="H67" s="32"/>
      <c r="I67" s="32"/>
      <c r="J67" s="32"/>
      <c r="K67" s="32"/>
      <c r="L67" s="32"/>
      <c r="M67" s="32"/>
      <c r="N67" s="21"/>
      <c r="O67" s="235"/>
      <c r="P67" s="234"/>
      <c r="Q67" s="248"/>
      <c r="R67" s="248"/>
      <c r="S67" s="235"/>
      <c r="T67" s="21"/>
      <c r="U67" s="32"/>
      <c r="V67" s="32"/>
      <c r="W67" s="32"/>
      <c r="X67" s="32"/>
      <c r="Y67" s="32"/>
      <c r="Z67" s="32"/>
      <c r="AA67" s="32"/>
      <c r="AB67" s="105"/>
      <c r="AC67" s="24"/>
      <c r="AD67" s="24"/>
      <c r="AE67" s="25"/>
      <c r="AF67" s="25"/>
      <c r="AG67" s="97"/>
    </row>
    <row r="68" spans="1:33" ht="20.100000000000001" customHeight="1" x14ac:dyDescent="0.2">
      <c r="A68" s="7"/>
      <c r="B68" s="341" t="s">
        <v>7</v>
      </c>
      <c r="C68" s="368">
        <v>0.47916666666666669</v>
      </c>
      <c r="D68" s="368"/>
      <c r="E68" s="368"/>
      <c r="G68" s="419" t="str">
        <f>S50</f>
        <v>ＮＩＫＫＯ　ＳＰＯＲＴＳ　ＣＬＵＢ　セレソン</v>
      </c>
      <c r="H68" s="419"/>
      <c r="I68" s="419"/>
      <c r="J68" s="419"/>
      <c r="K68" s="419"/>
      <c r="L68" s="419"/>
      <c r="M68" s="419"/>
      <c r="N68" s="370">
        <f>P68+P69</f>
        <v>11</v>
      </c>
      <c r="O68" s="371" t="s">
        <v>9</v>
      </c>
      <c r="P68" s="234">
        <v>4</v>
      </c>
      <c r="Q68" s="236" t="s">
        <v>26</v>
      </c>
      <c r="R68" s="234">
        <v>0</v>
      </c>
      <c r="S68" s="371" t="s">
        <v>10</v>
      </c>
      <c r="T68" s="370">
        <f>R68+R69</f>
        <v>0</v>
      </c>
      <c r="U68" s="369" t="str">
        <f>AA50</f>
        <v>ＦＣあわのレジェンド</v>
      </c>
      <c r="V68" s="369"/>
      <c r="W68" s="369"/>
      <c r="X68" s="369"/>
      <c r="Y68" s="369"/>
      <c r="Z68" s="369"/>
      <c r="AA68" s="369"/>
      <c r="AB68" s="347" t="s">
        <v>95</v>
      </c>
      <c r="AC68" s="367" t="s">
        <v>94</v>
      </c>
      <c r="AD68" s="367" t="s">
        <v>92</v>
      </c>
      <c r="AE68" s="367" t="s">
        <v>93</v>
      </c>
      <c r="AF68" s="367">
        <v>2</v>
      </c>
      <c r="AG68" s="340" t="s">
        <v>96</v>
      </c>
    </row>
    <row r="69" spans="1:33" ht="20.100000000000001" customHeight="1" x14ac:dyDescent="0.2">
      <c r="A69" s="7"/>
      <c r="B69" s="341"/>
      <c r="C69" s="368"/>
      <c r="D69" s="368"/>
      <c r="E69" s="368"/>
      <c r="G69" s="419"/>
      <c r="H69" s="419"/>
      <c r="I69" s="419"/>
      <c r="J69" s="419"/>
      <c r="K69" s="419"/>
      <c r="L69" s="419"/>
      <c r="M69" s="419"/>
      <c r="N69" s="370"/>
      <c r="O69" s="371"/>
      <c r="P69" s="234">
        <v>7</v>
      </c>
      <c r="Q69" s="236" t="s">
        <v>26</v>
      </c>
      <c r="R69" s="234">
        <v>0</v>
      </c>
      <c r="S69" s="371"/>
      <c r="T69" s="370"/>
      <c r="U69" s="369"/>
      <c r="V69" s="369"/>
      <c r="W69" s="369"/>
      <c r="X69" s="369"/>
      <c r="Y69" s="369"/>
      <c r="Z69" s="369"/>
      <c r="AA69" s="369"/>
      <c r="AB69" s="347"/>
      <c r="AC69" s="367"/>
      <c r="AD69" s="367"/>
      <c r="AE69" s="367"/>
      <c r="AF69" s="367"/>
      <c r="AG69" s="340"/>
    </row>
    <row r="70" spans="1:33" ht="20.100000000000001" customHeight="1" x14ac:dyDescent="0.2">
      <c r="A70" s="7"/>
      <c r="C70" s="16"/>
      <c r="D70" s="16"/>
      <c r="E70" s="15"/>
      <c r="G70" s="32"/>
      <c r="H70" s="32"/>
      <c r="I70" s="10"/>
      <c r="J70" s="10"/>
      <c r="K70" s="32"/>
      <c r="L70" s="32"/>
      <c r="M70" s="10"/>
      <c r="N70" s="248"/>
      <c r="O70" s="234"/>
      <c r="P70" s="234"/>
      <c r="Q70" s="248"/>
      <c r="R70" s="248"/>
      <c r="S70" s="248"/>
      <c r="T70" s="234"/>
      <c r="U70" s="32"/>
      <c r="V70" s="10"/>
      <c r="W70" s="10"/>
      <c r="X70" s="32"/>
      <c r="Y70" s="32"/>
      <c r="Z70" s="10"/>
      <c r="AA70" s="10"/>
      <c r="AB70" s="105"/>
      <c r="AC70" s="24"/>
      <c r="AD70" s="24"/>
      <c r="AE70" s="25"/>
      <c r="AF70" s="25"/>
      <c r="AG70" s="97"/>
    </row>
    <row r="71" spans="1:33" ht="20.100000000000001" customHeight="1" x14ac:dyDescent="0.2">
      <c r="A71" s="7"/>
      <c r="B71" s="341" t="s">
        <v>8</v>
      </c>
      <c r="C71" s="368">
        <v>0.50694444444444442</v>
      </c>
      <c r="D71" s="368"/>
      <c r="E71" s="368"/>
      <c r="G71" s="372" t="str">
        <f>J50</f>
        <v>那須野ヶ原ＦＣボンジボーラ</v>
      </c>
      <c r="H71" s="372"/>
      <c r="I71" s="372"/>
      <c r="J71" s="372"/>
      <c r="K71" s="372"/>
      <c r="L71" s="372"/>
      <c r="M71" s="372"/>
      <c r="N71" s="370">
        <f>P71+P72</f>
        <v>9</v>
      </c>
      <c r="O71" s="371" t="s">
        <v>9</v>
      </c>
      <c r="P71" s="234">
        <v>4</v>
      </c>
      <c r="Q71" s="236" t="s">
        <v>26</v>
      </c>
      <c r="R71" s="234">
        <v>0</v>
      </c>
      <c r="S71" s="371" t="s">
        <v>10</v>
      </c>
      <c r="T71" s="370">
        <f>R71+R72</f>
        <v>0</v>
      </c>
      <c r="U71" s="369" t="str">
        <f>N50</f>
        <v>ＫＳＣ鹿沼</v>
      </c>
      <c r="V71" s="369"/>
      <c r="W71" s="369"/>
      <c r="X71" s="369"/>
      <c r="Y71" s="369"/>
      <c r="Z71" s="369"/>
      <c r="AA71" s="369"/>
      <c r="AB71" s="347" t="s">
        <v>95</v>
      </c>
      <c r="AC71" s="367" t="s">
        <v>90</v>
      </c>
      <c r="AD71" s="367" t="s">
        <v>91</v>
      </c>
      <c r="AE71" s="367" t="s">
        <v>89</v>
      </c>
      <c r="AF71" s="367">
        <v>4</v>
      </c>
      <c r="AG71" s="340" t="s">
        <v>96</v>
      </c>
    </row>
    <row r="72" spans="1:33" ht="20.100000000000001" customHeight="1" x14ac:dyDescent="0.2">
      <c r="A72" s="7"/>
      <c r="B72" s="341"/>
      <c r="C72" s="368"/>
      <c r="D72" s="368"/>
      <c r="E72" s="368"/>
      <c r="G72" s="372"/>
      <c r="H72" s="372"/>
      <c r="I72" s="372"/>
      <c r="J72" s="372"/>
      <c r="K72" s="372"/>
      <c r="L72" s="372"/>
      <c r="M72" s="372"/>
      <c r="N72" s="370"/>
      <c r="O72" s="371"/>
      <c r="P72" s="234">
        <v>5</v>
      </c>
      <c r="Q72" s="236" t="s">
        <v>26</v>
      </c>
      <c r="R72" s="234">
        <v>0</v>
      </c>
      <c r="S72" s="371"/>
      <c r="T72" s="370"/>
      <c r="U72" s="369"/>
      <c r="V72" s="369"/>
      <c r="W72" s="369"/>
      <c r="X72" s="369"/>
      <c r="Y72" s="369"/>
      <c r="Z72" s="369"/>
      <c r="AA72" s="369"/>
      <c r="AB72" s="347"/>
      <c r="AC72" s="367"/>
      <c r="AD72" s="367"/>
      <c r="AE72" s="367"/>
      <c r="AF72" s="367"/>
      <c r="AG72" s="340"/>
    </row>
    <row r="73" spans="1:33" ht="20.100000000000001" customHeight="1" x14ac:dyDescent="0.2">
      <c r="A73" s="7"/>
      <c r="C73" s="16"/>
      <c r="D73" s="16"/>
      <c r="E73" s="15"/>
      <c r="G73" s="32"/>
      <c r="H73" s="32"/>
      <c r="I73" s="10"/>
      <c r="J73" s="10"/>
      <c r="K73" s="32"/>
      <c r="L73" s="32"/>
      <c r="M73" s="10"/>
      <c r="N73" s="248"/>
      <c r="O73" s="234"/>
      <c r="P73" s="234"/>
      <c r="Q73" s="248"/>
      <c r="R73" s="248"/>
      <c r="S73" s="248"/>
      <c r="T73" s="234"/>
      <c r="U73" s="32"/>
      <c r="V73" s="10"/>
      <c r="W73" s="10"/>
      <c r="X73" s="32"/>
      <c r="Y73" s="32"/>
      <c r="Z73" s="10"/>
      <c r="AA73" s="10"/>
      <c r="AB73" s="105"/>
      <c r="AC73" s="93"/>
      <c r="AD73" s="24"/>
      <c r="AE73" s="24"/>
      <c r="AF73" s="25"/>
      <c r="AG73" s="106"/>
    </row>
    <row r="74" spans="1:33" ht="20.100000000000001" customHeight="1" x14ac:dyDescent="0.2">
      <c r="A74" s="7"/>
      <c r="B74" s="341" t="s">
        <v>0</v>
      </c>
      <c r="C74" s="368">
        <v>0.53472222222222221</v>
      </c>
      <c r="D74" s="368"/>
      <c r="E74" s="368"/>
      <c r="G74" s="372" t="str">
        <f>W50</f>
        <v>Ｋ－ＷＥＳＴ．ＦＣ２００１</v>
      </c>
      <c r="H74" s="372"/>
      <c r="I74" s="372"/>
      <c r="J74" s="372"/>
      <c r="K74" s="372"/>
      <c r="L74" s="372"/>
      <c r="M74" s="372"/>
      <c r="N74" s="370">
        <f>P74+P75</f>
        <v>7</v>
      </c>
      <c r="O74" s="371" t="s">
        <v>9</v>
      </c>
      <c r="P74" s="234">
        <v>2</v>
      </c>
      <c r="Q74" s="236" t="s">
        <v>26</v>
      </c>
      <c r="R74" s="234">
        <v>0</v>
      </c>
      <c r="S74" s="371" t="s">
        <v>10</v>
      </c>
      <c r="T74" s="370">
        <f>R74+R75</f>
        <v>0</v>
      </c>
      <c r="U74" s="369" t="str">
        <f>AA50</f>
        <v>ＦＣあわのレジェンド</v>
      </c>
      <c r="V74" s="369"/>
      <c r="W74" s="369"/>
      <c r="X74" s="369"/>
      <c r="Y74" s="369"/>
      <c r="Z74" s="369"/>
      <c r="AA74" s="369"/>
      <c r="AB74" s="347" t="s">
        <v>95</v>
      </c>
      <c r="AC74" s="367" t="s">
        <v>93</v>
      </c>
      <c r="AD74" s="367" t="s">
        <v>94</v>
      </c>
      <c r="AE74" s="367" t="s">
        <v>92</v>
      </c>
      <c r="AF74" s="367">
        <v>1</v>
      </c>
      <c r="AG74" s="340" t="s">
        <v>96</v>
      </c>
    </row>
    <row r="75" spans="1:33" ht="20.100000000000001" customHeight="1" x14ac:dyDescent="0.2">
      <c r="A75" s="7"/>
      <c r="B75" s="341"/>
      <c r="C75" s="368"/>
      <c r="D75" s="368"/>
      <c r="E75" s="368"/>
      <c r="G75" s="372"/>
      <c r="H75" s="372"/>
      <c r="I75" s="372"/>
      <c r="J75" s="372"/>
      <c r="K75" s="372"/>
      <c r="L75" s="372"/>
      <c r="M75" s="372"/>
      <c r="N75" s="370"/>
      <c r="O75" s="371"/>
      <c r="P75" s="234">
        <v>5</v>
      </c>
      <c r="Q75" s="236" t="s">
        <v>26</v>
      </c>
      <c r="R75" s="234">
        <v>0</v>
      </c>
      <c r="S75" s="371"/>
      <c r="T75" s="370"/>
      <c r="U75" s="369"/>
      <c r="V75" s="369"/>
      <c r="W75" s="369"/>
      <c r="X75" s="369"/>
      <c r="Y75" s="369"/>
      <c r="Z75" s="369"/>
      <c r="AA75" s="369"/>
      <c r="AB75" s="347"/>
      <c r="AC75" s="367"/>
      <c r="AD75" s="367"/>
      <c r="AE75" s="367"/>
      <c r="AF75" s="367"/>
      <c r="AG75" s="340"/>
    </row>
    <row r="76" spans="1:33" ht="20.100000000000001" customHeight="1" x14ac:dyDescent="0.2">
      <c r="B76" s="31"/>
      <c r="C76" s="23"/>
      <c r="D76" s="23"/>
      <c r="E76" s="23"/>
      <c r="G76" s="32"/>
      <c r="H76" s="32"/>
      <c r="I76" s="32"/>
      <c r="J76" s="32"/>
      <c r="K76" s="32"/>
      <c r="L76" s="32"/>
      <c r="M76" s="32"/>
      <c r="N76" s="21"/>
      <c r="O76" s="113"/>
      <c r="P76" s="32"/>
      <c r="Q76" s="22"/>
      <c r="R76" s="10"/>
      <c r="S76" s="113"/>
      <c r="T76" s="21"/>
      <c r="U76" s="32"/>
      <c r="V76" s="32"/>
      <c r="W76" s="32"/>
      <c r="X76" s="32"/>
      <c r="Y76" s="32"/>
      <c r="Z76" s="32"/>
      <c r="AA76" s="32"/>
      <c r="AB76" s="93"/>
      <c r="AC76" s="93"/>
      <c r="AF76" s="93"/>
      <c r="AG76" s="93"/>
    </row>
    <row r="77" spans="1:33" ht="20.100000000000001" customHeight="1" x14ac:dyDescent="0.2">
      <c r="C77" s="377" t="str">
        <f>J46</f>
        <v>L</v>
      </c>
      <c r="D77" s="378"/>
      <c r="E77" s="378"/>
      <c r="F77" s="379"/>
      <c r="G77" s="395" t="str">
        <f>C79</f>
        <v>ＦＣグラシアス</v>
      </c>
      <c r="H77" s="396"/>
      <c r="I77" s="415" t="str">
        <f>C81</f>
        <v>那須野ヶ原ＦＣボンジボーラ</v>
      </c>
      <c r="J77" s="416"/>
      <c r="K77" s="403" t="str">
        <f>C83</f>
        <v>ＫＳＣ鹿沼</v>
      </c>
      <c r="L77" s="404"/>
      <c r="M77" s="373" t="s">
        <v>1</v>
      </c>
      <c r="N77" s="373" t="s">
        <v>2</v>
      </c>
      <c r="O77" s="373" t="s">
        <v>11</v>
      </c>
      <c r="P77" s="373" t="s">
        <v>3</v>
      </c>
      <c r="R77" s="389" t="str">
        <f>W46</f>
        <v>LL</v>
      </c>
      <c r="S77" s="390"/>
      <c r="T77" s="390"/>
      <c r="U77" s="391"/>
      <c r="V77" s="399" t="str">
        <f>R79</f>
        <v>ＮＩＫＫＯ　ＳＰＯＲＴＳ　ＣＬＵＢ　セレソン</v>
      </c>
      <c r="W77" s="400"/>
      <c r="X77" s="423" t="str">
        <f>R81</f>
        <v>Ｋ－ＷＥＳＴ．ＦＣ２００１</v>
      </c>
      <c r="Y77" s="424"/>
      <c r="Z77" s="403" t="str">
        <f>R83</f>
        <v>ＦＣあわのレジェンド</v>
      </c>
      <c r="AA77" s="404"/>
      <c r="AB77" s="373" t="s">
        <v>1</v>
      </c>
      <c r="AC77" s="373" t="s">
        <v>2</v>
      </c>
      <c r="AD77" s="373" t="s">
        <v>11</v>
      </c>
      <c r="AE77" s="373" t="s">
        <v>3</v>
      </c>
    </row>
    <row r="78" spans="1:33" ht="20.100000000000001" customHeight="1" x14ac:dyDescent="0.2">
      <c r="C78" s="380"/>
      <c r="D78" s="381"/>
      <c r="E78" s="381"/>
      <c r="F78" s="382"/>
      <c r="G78" s="397"/>
      <c r="H78" s="398"/>
      <c r="I78" s="417"/>
      <c r="J78" s="418"/>
      <c r="K78" s="405"/>
      <c r="L78" s="406"/>
      <c r="M78" s="374"/>
      <c r="N78" s="374"/>
      <c r="O78" s="374"/>
      <c r="P78" s="374"/>
      <c r="R78" s="392"/>
      <c r="S78" s="393"/>
      <c r="T78" s="393"/>
      <c r="U78" s="394"/>
      <c r="V78" s="401"/>
      <c r="W78" s="402"/>
      <c r="X78" s="425"/>
      <c r="Y78" s="426"/>
      <c r="Z78" s="405"/>
      <c r="AA78" s="406"/>
      <c r="AB78" s="374"/>
      <c r="AC78" s="374"/>
      <c r="AD78" s="374"/>
      <c r="AE78" s="374"/>
    </row>
    <row r="79" spans="1:33" ht="20.100000000000001" customHeight="1" x14ac:dyDescent="0.2">
      <c r="C79" s="377" t="str">
        <f>F50</f>
        <v>ＦＣグラシアス</v>
      </c>
      <c r="D79" s="378"/>
      <c r="E79" s="378"/>
      <c r="F79" s="379"/>
      <c r="G79" s="383"/>
      <c r="H79" s="384"/>
      <c r="I79" s="249">
        <f>N59</f>
        <v>0</v>
      </c>
      <c r="J79" s="249">
        <f>T59</f>
        <v>3</v>
      </c>
      <c r="K79" s="249">
        <f>N65</f>
        <v>3</v>
      </c>
      <c r="L79" s="249">
        <f>T65</f>
        <v>2</v>
      </c>
      <c r="M79" s="387">
        <f>COUNTIF(G80:L80,"○")*3+COUNTIF(G80:L80,"△")</f>
        <v>3</v>
      </c>
      <c r="N79" s="375">
        <f>O79-J79-L79</f>
        <v>-2</v>
      </c>
      <c r="O79" s="375">
        <f>I79+K79</f>
        <v>3</v>
      </c>
      <c r="P79" s="375">
        <v>2</v>
      </c>
      <c r="Q79" s="244"/>
      <c r="R79" s="409" t="str">
        <f>S50</f>
        <v>ＮＩＫＫＯ　ＳＰＯＲＴＳ　ＣＬＵＢ　セレソン</v>
      </c>
      <c r="S79" s="410"/>
      <c r="T79" s="410"/>
      <c r="U79" s="411"/>
      <c r="V79" s="383"/>
      <c r="W79" s="384"/>
      <c r="X79" s="249">
        <f>N62</f>
        <v>2</v>
      </c>
      <c r="Y79" s="249">
        <f>T62</f>
        <v>0</v>
      </c>
      <c r="Z79" s="249">
        <f>N68</f>
        <v>11</v>
      </c>
      <c r="AA79" s="249">
        <f>T68</f>
        <v>0</v>
      </c>
      <c r="AB79" s="387">
        <f>COUNTIF(V80:AA80,"○")*3+COUNTIF(V80:AA80,"△")</f>
        <v>6</v>
      </c>
      <c r="AC79" s="375">
        <f>AD79-Y79-AA79</f>
        <v>13</v>
      </c>
      <c r="AD79" s="375">
        <f>X79+Z79</f>
        <v>13</v>
      </c>
      <c r="AE79" s="375">
        <v>1</v>
      </c>
    </row>
    <row r="80" spans="1:33" ht="20.100000000000001" customHeight="1" x14ac:dyDescent="0.2">
      <c r="C80" s="380"/>
      <c r="D80" s="381"/>
      <c r="E80" s="381"/>
      <c r="F80" s="382"/>
      <c r="G80" s="385"/>
      <c r="H80" s="386"/>
      <c r="I80" s="407" t="str">
        <f>IF(I79&gt;J79,"○",IF(I79&lt;J79,"×",IF(I79=J79,"△")))</f>
        <v>×</v>
      </c>
      <c r="J80" s="408"/>
      <c r="K80" s="407" t="str">
        <f>IF(K79&gt;L79,"○",IF(K79&lt;L79,"×",IF(K79=L79,"△")))</f>
        <v>○</v>
      </c>
      <c r="L80" s="408"/>
      <c r="M80" s="388"/>
      <c r="N80" s="376"/>
      <c r="O80" s="376"/>
      <c r="P80" s="376"/>
      <c r="Q80" s="244"/>
      <c r="R80" s="412"/>
      <c r="S80" s="413"/>
      <c r="T80" s="413"/>
      <c r="U80" s="414"/>
      <c r="V80" s="385"/>
      <c r="W80" s="386"/>
      <c r="X80" s="407" t="str">
        <f>IF(X79&gt;Y79,"○",IF(X79&lt;Y79,"×",IF(X79=Y79,"△")))</f>
        <v>○</v>
      </c>
      <c r="Y80" s="408"/>
      <c r="Z80" s="407" t="str">
        <f t="shared" ref="Z80" si="2">IF(Z79&gt;AA79,"○",IF(Z79&lt;AA79,"×",IF(Z79=AA79,"△")))</f>
        <v>○</v>
      </c>
      <c r="AA80" s="408"/>
      <c r="AB80" s="388"/>
      <c r="AC80" s="376"/>
      <c r="AD80" s="376"/>
      <c r="AE80" s="376"/>
    </row>
    <row r="81" spans="3:31" ht="20.100000000000001" customHeight="1" x14ac:dyDescent="0.2">
      <c r="C81" s="409" t="str">
        <f>J50</f>
        <v>那須野ヶ原ＦＣボンジボーラ</v>
      </c>
      <c r="D81" s="410"/>
      <c r="E81" s="410"/>
      <c r="F81" s="411"/>
      <c r="G81" s="249">
        <f>J79</f>
        <v>3</v>
      </c>
      <c r="H81" s="249">
        <f>I79</f>
        <v>0</v>
      </c>
      <c r="I81" s="383"/>
      <c r="J81" s="384"/>
      <c r="K81" s="249">
        <f>N71</f>
        <v>9</v>
      </c>
      <c r="L81" s="249">
        <f>T71</f>
        <v>0</v>
      </c>
      <c r="M81" s="387">
        <f>COUNTIF(G82:L82,"○")*3+COUNTIF(G82:L82,"△")</f>
        <v>6</v>
      </c>
      <c r="N81" s="375">
        <f>O81-H81-L81</f>
        <v>12</v>
      </c>
      <c r="O81" s="375">
        <f>G81+K81</f>
        <v>12</v>
      </c>
      <c r="P81" s="375">
        <v>1</v>
      </c>
      <c r="Q81" s="244"/>
      <c r="R81" s="377" t="str">
        <f>W50</f>
        <v>Ｋ－ＷＥＳＴ．ＦＣ２００１</v>
      </c>
      <c r="S81" s="378"/>
      <c r="T81" s="378"/>
      <c r="U81" s="379"/>
      <c r="V81" s="249">
        <f>Y79</f>
        <v>0</v>
      </c>
      <c r="W81" s="249">
        <f>X79</f>
        <v>2</v>
      </c>
      <c r="X81" s="383"/>
      <c r="Y81" s="384"/>
      <c r="Z81" s="249">
        <f>N74</f>
        <v>7</v>
      </c>
      <c r="AA81" s="249">
        <f>T74</f>
        <v>0</v>
      </c>
      <c r="AB81" s="387">
        <f>COUNTIF(V82:AA82,"○")*3+COUNTIF(V82:AA82,"△")</f>
        <v>3</v>
      </c>
      <c r="AC81" s="375">
        <f>AD81-W81-AA81</f>
        <v>5</v>
      </c>
      <c r="AD81" s="375">
        <f>V81+Z81</f>
        <v>7</v>
      </c>
      <c r="AE81" s="375">
        <v>2</v>
      </c>
    </row>
    <row r="82" spans="3:31" ht="20.100000000000001" customHeight="1" x14ac:dyDescent="0.2">
      <c r="C82" s="412"/>
      <c r="D82" s="413"/>
      <c r="E82" s="413"/>
      <c r="F82" s="414"/>
      <c r="G82" s="407" t="str">
        <f>IF(G81&gt;H81,"○",IF(G81&lt;H81,"×",IF(G81=H81,"△")))</f>
        <v>○</v>
      </c>
      <c r="H82" s="408"/>
      <c r="I82" s="385"/>
      <c r="J82" s="386"/>
      <c r="K82" s="407" t="str">
        <f>IF(K81&gt;L81,"○",IF(K81&lt;L81,"×",IF(K81=L81,"△")))</f>
        <v>○</v>
      </c>
      <c r="L82" s="408"/>
      <c r="M82" s="388"/>
      <c r="N82" s="376"/>
      <c r="O82" s="376"/>
      <c r="P82" s="376"/>
      <c r="Q82" s="244"/>
      <c r="R82" s="380"/>
      <c r="S82" s="381"/>
      <c r="T82" s="381"/>
      <c r="U82" s="382"/>
      <c r="V82" s="407" t="str">
        <f>IF(V81&gt;W81,"○",IF(V81&lt;W81,"×",IF(V81=W81,"△")))</f>
        <v>×</v>
      </c>
      <c r="W82" s="408"/>
      <c r="X82" s="385"/>
      <c r="Y82" s="386"/>
      <c r="Z82" s="407" t="str">
        <f t="shared" ref="Z82" si="3">IF(Z81&gt;AA81,"○",IF(Z81&lt;AA81,"×",IF(Z81=AA81,"△")))</f>
        <v>○</v>
      </c>
      <c r="AA82" s="408"/>
      <c r="AB82" s="388"/>
      <c r="AC82" s="376"/>
      <c r="AD82" s="376"/>
      <c r="AE82" s="376"/>
    </row>
    <row r="83" spans="3:31" ht="20.100000000000001" customHeight="1" x14ac:dyDescent="0.2">
      <c r="C83" s="377" t="str">
        <f>N50</f>
        <v>ＫＳＣ鹿沼</v>
      </c>
      <c r="D83" s="378"/>
      <c r="E83" s="378"/>
      <c r="F83" s="379"/>
      <c r="G83" s="249">
        <f>L79</f>
        <v>2</v>
      </c>
      <c r="H83" s="249">
        <f>K79</f>
        <v>3</v>
      </c>
      <c r="I83" s="249">
        <f>L81</f>
        <v>0</v>
      </c>
      <c r="J83" s="249">
        <f>K81</f>
        <v>9</v>
      </c>
      <c r="K83" s="383"/>
      <c r="L83" s="384"/>
      <c r="M83" s="387">
        <f>COUNTIF(G84:L84,"○")*3+COUNTIF(G84:L84,"△")</f>
        <v>0</v>
      </c>
      <c r="N83" s="375">
        <f>O83-H83-J83</f>
        <v>-10</v>
      </c>
      <c r="O83" s="375">
        <f>G83+I83</f>
        <v>2</v>
      </c>
      <c r="P83" s="375">
        <v>3</v>
      </c>
      <c r="Q83" s="244"/>
      <c r="R83" s="377" t="str">
        <f>AA50</f>
        <v>ＦＣあわのレジェンド</v>
      </c>
      <c r="S83" s="378"/>
      <c r="T83" s="378"/>
      <c r="U83" s="379"/>
      <c r="V83" s="249">
        <f>AA79</f>
        <v>0</v>
      </c>
      <c r="W83" s="249">
        <f>Z79</f>
        <v>11</v>
      </c>
      <c r="X83" s="249">
        <f>AA81</f>
        <v>0</v>
      </c>
      <c r="Y83" s="249">
        <f>Z81</f>
        <v>7</v>
      </c>
      <c r="Z83" s="383"/>
      <c r="AA83" s="384"/>
      <c r="AB83" s="387">
        <f>COUNTIF(V84:AA84,"○")*3+COUNTIF(V84:AA84,"△")</f>
        <v>0</v>
      </c>
      <c r="AC83" s="375">
        <f>AD83-W83-Y83</f>
        <v>-18</v>
      </c>
      <c r="AD83" s="375">
        <f>V83+X83</f>
        <v>0</v>
      </c>
      <c r="AE83" s="375">
        <v>3</v>
      </c>
    </row>
    <row r="84" spans="3:31" ht="20.100000000000001" customHeight="1" x14ac:dyDescent="0.2">
      <c r="C84" s="380"/>
      <c r="D84" s="381"/>
      <c r="E84" s="381"/>
      <c r="F84" s="382"/>
      <c r="G84" s="407" t="str">
        <f>IF(G83&gt;H83,"○",IF(G83&lt;H83,"×",IF(G83=H83,"△")))</f>
        <v>×</v>
      </c>
      <c r="H84" s="408"/>
      <c r="I84" s="407" t="str">
        <f>IF(I83&gt;J83,"○",IF(I83&lt;J83,"×",IF(I83=J83,"△")))</f>
        <v>×</v>
      </c>
      <c r="J84" s="408"/>
      <c r="K84" s="385"/>
      <c r="L84" s="386"/>
      <c r="M84" s="388"/>
      <c r="N84" s="376"/>
      <c r="O84" s="376"/>
      <c r="P84" s="376"/>
      <c r="Q84" s="244"/>
      <c r="R84" s="380"/>
      <c r="S84" s="381"/>
      <c r="T84" s="381"/>
      <c r="U84" s="382"/>
      <c r="V84" s="407" t="str">
        <f>IF(V83&gt;W83,"○",IF(V83&lt;W83,"×",IF(V83=W83,"△")))</f>
        <v>×</v>
      </c>
      <c r="W84" s="408"/>
      <c r="X84" s="407" t="str">
        <f>IF(X83&gt;Y83,"○",IF(X83&lt;Y83,"×",IF(X83=Y83,"△")))</f>
        <v>×</v>
      </c>
      <c r="Y84" s="408"/>
      <c r="Z84" s="385"/>
      <c r="AA84" s="386"/>
      <c r="AB84" s="388"/>
      <c r="AC84" s="376"/>
      <c r="AD84" s="376"/>
      <c r="AE84" s="376"/>
    </row>
    <row r="85" spans="3:31" ht="20.100000000000001" customHeight="1" x14ac:dyDescent="0.2"/>
  </sheetData>
  <mergeCells count="340">
    <mergeCell ref="A1:L1"/>
    <mergeCell ref="N1:R1"/>
    <mergeCell ref="T1:W1"/>
    <mergeCell ref="X1:AG1"/>
    <mergeCell ref="J3:K3"/>
    <mergeCell ref="W3:X3"/>
    <mergeCell ref="G16:M17"/>
    <mergeCell ref="N16:N17"/>
    <mergeCell ref="O16:O17"/>
    <mergeCell ref="S16:S17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B19:AB20"/>
    <mergeCell ref="AC19:AC20"/>
    <mergeCell ref="AD19:AD20"/>
    <mergeCell ref="AE19:AE20"/>
    <mergeCell ref="AF19:AF20"/>
    <mergeCell ref="AG19:AG20"/>
    <mergeCell ref="AF16:AF17"/>
    <mergeCell ref="AG16:AG17"/>
    <mergeCell ref="AB16:AB17"/>
    <mergeCell ref="AC16:AC17"/>
    <mergeCell ref="AD16:AD17"/>
    <mergeCell ref="AE16:AE17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B16:B17"/>
    <mergeCell ref="C16:E17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G22:M23"/>
    <mergeCell ref="N22:N23"/>
    <mergeCell ref="O22:O23"/>
    <mergeCell ref="S22:S23"/>
    <mergeCell ref="G28:M29"/>
    <mergeCell ref="N28:N29"/>
    <mergeCell ref="O28:O29"/>
    <mergeCell ref="S28:S29"/>
    <mergeCell ref="AB25:AB26"/>
    <mergeCell ref="AC25:AC26"/>
    <mergeCell ref="AD25:AD26"/>
    <mergeCell ref="AE25:AE26"/>
    <mergeCell ref="AF25:AF26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AB28:AB29"/>
    <mergeCell ref="AC28:AC29"/>
    <mergeCell ref="AD28:AD29"/>
    <mergeCell ref="AE28:AE29"/>
    <mergeCell ref="B28:B29"/>
    <mergeCell ref="C28:E2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M40:M41"/>
    <mergeCell ref="N40:N41"/>
    <mergeCell ref="O40:O41"/>
    <mergeCell ref="P40:P41"/>
    <mergeCell ref="R38:U39"/>
    <mergeCell ref="X38:Y39"/>
    <mergeCell ref="J46:K46"/>
    <mergeCell ref="W46:X46"/>
    <mergeCell ref="AB38:AB39"/>
    <mergeCell ref="B49:C49"/>
    <mergeCell ref="F49:G49"/>
    <mergeCell ref="J49:K49"/>
    <mergeCell ref="N49:O49"/>
    <mergeCell ref="S49:T49"/>
    <mergeCell ref="W49:X49"/>
    <mergeCell ref="G41:H41"/>
    <mergeCell ref="I41:J41"/>
    <mergeCell ref="V41:W41"/>
    <mergeCell ref="X41:Y41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A49:AB49"/>
    <mergeCell ref="AE49:AF49"/>
    <mergeCell ref="C40:F41"/>
    <mergeCell ref="K40:L41"/>
    <mergeCell ref="B50:C57"/>
    <mergeCell ref="F50:G57"/>
    <mergeCell ref="J50:K57"/>
    <mergeCell ref="N50:O57"/>
    <mergeCell ref="S50:T57"/>
    <mergeCell ref="W50:X57"/>
    <mergeCell ref="AA50:AB57"/>
    <mergeCell ref="AE50:AF57"/>
    <mergeCell ref="AG62:AG63"/>
    <mergeCell ref="AF59:AF60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T59:T60"/>
    <mergeCell ref="U59:AA60"/>
    <mergeCell ref="AB59:AB60"/>
    <mergeCell ref="AC59:AC60"/>
    <mergeCell ref="AD59:AD60"/>
    <mergeCell ref="AE59:AE60"/>
    <mergeCell ref="B59:B60"/>
    <mergeCell ref="C59:E60"/>
    <mergeCell ref="G59:M60"/>
    <mergeCell ref="N59:N60"/>
    <mergeCell ref="O59:O60"/>
    <mergeCell ref="S59:S60"/>
    <mergeCell ref="G65:M66"/>
    <mergeCell ref="N65:N66"/>
    <mergeCell ref="O65:O66"/>
    <mergeCell ref="S65:S66"/>
    <mergeCell ref="AB62:AB63"/>
    <mergeCell ref="AC62:AC63"/>
    <mergeCell ref="AD62:AD63"/>
    <mergeCell ref="AE62:AE63"/>
    <mergeCell ref="AF62:AF63"/>
    <mergeCell ref="AB68:AB69"/>
    <mergeCell ref="AC68:AC69"/>
    <mergeCell ref="AD68:AD69"/>
    <mergeCell ref="AE68:AE69"/>
    <mergeCell ref="AF68:AF69"/>
    <mergeCell ref="AG68:AG69"/>
    <mergeCell ref="AF65:AF66"/>
    <mergeCell ref="AG65:AG66"/>
    <mergeCell ref="AB65:AB66"/>
    <mergeCell ref="AC65:AC66"/>
    <mergeCell ref="AD65:AD66"/>
    <mergeCell ref="AE65:AE66"/>
    <mergeCell ref="B68:B69"/>
    <mergeCell ref="C68:E69"/>
    <mergeCell ref="G68:M69"/>
    <mergeCell ref="N68:N69"/>
    <mergeCell ref="O68:O69"/>
    <mergeCell ref="S68:S69"/>
    <mergeCell ref="T68:T69"/>
    <mergeCell ref="U68:AA69"/>
    <mergeCell ref="T65:T66"/>
    <mergeCell ref="U65:AA66"/>
    <mergeCell ref="B65:B66"/>
    <mergeCell ref="C65:E66"/>
    <mergeCell ref="B74:B75"/>
    <mergeCell ref="C74:E75"/>
    <mergeCell ref="G74:M75"/>
    <mergeCell ref="N74:N75"/>
    <mergeCell ref="O74:O75"/>
    <mergeCell ref="S74:S75"/>
    <mergeCell ref="T74:T75"/>
    <mergeCell ref="U74:AA75"/>
    <mergeCell ref="T71:T72"/>
    <mergeCell ref="U71:AA72"/>
    <mergeCell ref="B71:B72"/>
    <mergeCell ref="C71:E72"/>
    <mergeCell ref="G71:M72"/>
    <mergeCell ref="N71:N72"/>
    <mergeCell ref="O71:O72"/>
    <mergeCell ref="S71:S72"/>
    <mergeCell ref="N77:N78"/>
    <mergeCell ref="AB74:AB75"/>
    <mergeCell ref="AC74:AC75"/>
    <mergeCell ref="AD74:AD75"/>
    <mergeCell ref="AE74:AE75"/>
    <mergeCell ref="AF74:AF75"/>
    <mergeCell ref="AG74:AG75"/>
    <mergeCell ref="AF71:AF72"/>
    <mergeCell ref="AG71:AG72"/>
    <mergeCell ref="AB71:AB72"/>
    <mergeCell ref="AC71:AC72"/>
    <mergeCell ref="AD71:AD72"/>
    <mergeCell ref="AE71:AE72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G85"/>
  <sheetViews>
    <sheetView view="pageBreakPreview" zoomScaleNormal="100" zoomScaleSheetLayoutView="100" workbookViewId="0">
      <selection sqref="A1:L1"/>
    </sheetView>
  </sheetViews>
  <sheetFormatPr defaultRowHeight="13.2" x14ac:dyDescent="0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21.9" customHeight="1" x14ac:dyDescent="0.2">
      <c r="A1" s="360" t="str">
        <f>U12選手権組合せ!I2</f>
        <v>■第1日　2月5日  一次リーグ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N1" s="361" t="s">
        <v>147</v>
      </c>
      <c r="O1" s="361"/>
      <c r="P1" s="361"/>
      <c r="Q1" s="361"/>
      <c r="R1" s="361"/>
      <c r="T1" s="353" t="s">
        <v>142</v>
      </c>
      <c r="U1" s="353"/>
      <c r="V1" s="353"/>
      <c r="W1" s="353"/>
      <c r="X1" s="354" t="str">
        <f>U12選手権組合せ!A107</f>
        <v>石井緑地サッカー場No3</v>
      </c>
      <c r="Y1" s="354"/>
      <c r="Z1" s="354"/>
      <c r="AA1" s="354"/>
      <c r="AB1" s="354"/>
      <c r="AC1" s="354"/>
      <c r="AD1" s="354"/>
      <c r="AE1" s="354"/>
      <c r="AF1" s="354"/>
      <c r="AG1" s="354"/>
    </row>
    <row r="2" spans="1:33" ht="20.100000000000001" customHeight="1" x14ac:dyDescent="0.2">
      <c r="A2" s="112"/>
      <c r="B2" s="112"/>
      <c r="C2" s="112"/>
      <c r="D2" s="112"/>
      <c r="E2" s="112"/>
      <c r="F2" s="112"/>
      <c r="G2" s="112"/>
      <c r="H2" s="14"/>
      <c r="I2" s="110"/>
      <c r="J2" s="110"/>
      <c r="K2" s="110"/>
      <c r="L2" s="110"/>
      <c r="N2" s="110"/>
      <c r="O2" s="110"/>
      <c r="P2" s="110"/>
      <c r="Q2" s="110"/>
      <c r="R2" s="110"/>
      <c r="T2" s="94"/>
      <c r="U2" s="94"/>
      <c r="V2" s="94"/>
      <c r="W2" s="94"/>
      <c r="X2" s="111"/>
      <c r="Y2" s="111"/>
      <c r="AA2" s="20"/>
      <c r="AB2" s="104"/>
      <c r="AC2" s="104"/>
      <c r="AD2" s="104"/>
      <c r="AE2" s="104"/>
      <c r="AF2" s="104"/>
      <c r="AG2" s="104"/>
    </row>
    <row r="3" spans="1:33" ht="20.100000000000001" customHeight="1" x14ac:dyDescent="0.2">
      <c r="F3" s="27"/>
      <c r="J3" s="358" t="s">
        <v>148</v>
      </c>
      <c r="K3" s="358"/>
      <c r="W3" s="358" t="s">
        <v>149</v>
      </c>
      <c r="X3" s="358"/>
      <c r="Z3" s="20"/>
      <c r="AA3" s="20"/>
      <c r="AB3" s="104"/>
      <c r="AC3" s="104"/>
      <c r="AD3" s="104"/>
      <c r="AE3" s="104"/>
      <c r="AF3" s="104"/>
      <c r="AG3" s="104"/>
    </row>
    <row r="4" spans="1:33" ht="20.100000000000001" customHeight="1" thickBot="1" x14ac:dyDescent="0.25">
      <c r="G4" s="2"/>
      <c r="H4" s="2"/>
      <c r="I4" s="2"/>
      <c r="J4" s="3"/>
      <c r="K4" s="245"/>
      <c r="L4" s="2"/>
      <c r="M4" s="2"/>
      <c r="N4" s="2"/>
      <c r="O4" s="246"/>
      <c r="P4" s="246"/>
      <c r="Q4" s="246"/>
      <c r="R4" s="246"/>
      <c r="S4" s="246"/>
      <c r="T4" s="2"/>
      <c r="U4" s="2"/>
      <c r="V4" s="2"/>
      <c r="W4" s="247"/>
      <c r="X4" s="19"/>
      <c r="Y4" s="2"/>
      <c r="Z4" s="20"/>
      <c r="AA4" s="20"/>
      <c r="AB4" s="104"/>
      <c r="AC4" s="104"/>
      <c r="AD4" s="104"/>
      <c r="AE4" s="104"/>
      <c r="AF4" s="104"/>
      <c r="AG4" s="104"/>
    </row>
    <row r="5" spans="1:33" ht="20.100000000000001" customHeight="1" thickTop="1" x14ac:dyDescent="0.2">
      <c r="F5" s="4"/>
      <c r="H5" s="5"/>
      <c r="J5" s="6"/>
      <c r="K5" s="264"/>
      <c r="L5" s="265"/>
      <c r="M5" s="265"/>
      <c r="N5" s="266"/>
      <c r="S5" s="4"/>
      <c r="V5" s="5"/>
      <c r="W5" s="267"/>
      <c r="Y5" s="5"/>
      <c r="Z5" s="5"/>
      <c r="AA5" s="6"/>
      <c r="AB5" s="17"/>
    </row>
    <row r="6" spans="1:33" ht="20.100000000000001" customHeight="1" x14ac:dyDescent="0.2">
      <c r="B6" s="359"/>
      <c r="C6" s="359"/>
      <c r="D6" s="7"/>
      <c r="E6" s="7"/>
      <c r="F6" s="344">
        <v>1</v>
      </c>
      <c r="G6" s="344"/>
      <c r="H6" s="11"/>
      <c r="I6" s="11"/>
      <c r="J6" s="344">
        <v>2</v>
      </c>
      <c r="K6" s="344"/>
      <c r="L6" s="11"/>
      <c r="M6" s="11"/>
      <c r="N6" s="344">
        <v>3</v>
      </c>
      <c r="O6" s="344"/>
      <c r="P6" s="26"/>
      <c r="Q6" s="11"/>
      <c r="R6" s="11"/>
      <c r="S6" s="344">
        <v>4</v>
      </c>
      <c r="T6" s="344"/>
      <c r="U6" s="11"/>
      <c r="V6" s="11"/>
      <c r="W6" s="344">
        <v>5</v>
      </c>
      <c r="X6" s="344"/>
      <c r="Y6" s="11"/>
      <c r="Z6" s="11"/>
      <c r="AA6" s="344">
        <v>6</v>
      </c>
      <c r="AB6" s="344"/>
      <c r="AC6" s="7"/>
      <c r="AD6" s="7"/>
      <c r="AE6" s="362"/>
      <c r="AF6" s="363"/>
    </row>
    <row r="7" spans="1:33" ht="20.100000000000001" customHeight="1" x14ac:dyDescent="0.2">
      <c r="B7" s="356"/>
      <c r="C7" s="356"/>
      <c r="D7" s="8"/>
      <c r="E7" s="8"/>
      <c r="F7" s="349" t="str">
        <f>U12選手権組合せ!C107</f>
        <v>ＦＣブロケード</v>
      </c>
      <c r="G7" s="349"/>
      <c r="H7" s="8"/>
      <c r="I7" s="8"/>
      <c r="J7" s="421" t="str">
        <f>U12選手権組合せ!C108</f>
        <v>ＦＣアネーロ宇都宮・Ｕ－１２</v>
      </c>
      <c r="K7" s="421"/>
      <c r="L7" s="8"/>
      <c r="M7" s="8"/>
      <c r="N7" s="357" t="str">
        <f>U12選手権組合せ!C109</f>
        <v>稲村フットボールクラブ</v>
      </c>
      <c r="O7" s="357"/>
      <c r="P7" s="9"/>
      <c r="Q7" s="8"/>
      <c r="R7" s="8"/>
      <c r="S7" s="349" t="str">
        <f>U12選手権組合せ!C110</f>
        <v>しおやＦＣヴィガウス</v>
      </c>
      <c r="T7" s="349"/>
      <c r="U7" s="8"/>
      <c r="V7" s="8"/>
      <c r="W7" s="357" t="str">
        <f>U12選手権組合せ!C111</f>
        <v>緑が丘ＹＦＣサッカー教室</v>
      </c>
      <c r="X7" s="357"/>
      <c r="Y7" s="8"/>
      <c r="Z7" s="8"/>
      <c r="AA7" s="349" t="str">
        <f>U12選手権組合せ!C112</f>
        <v>ＦＣみらい　Ｖ</v>
      </c>
      <c r="AB7" s="349"/>
      <c r="AC7" s="8"/>
      <c r="AD7" s="8"/>
      <c r="AE7" s="365"/>
      <c r="AF7" s="366"/>
    </row>
    <row r="8" spans="1:33" ht="20.100000000000001" customHeight="1" x14ac:dyDescent="0.2">
      <c r="B8" s="356"/>
      <c r="C8" s="356"/>
      <c r="D8" s="8"/>
      <c r="E8" s="8"/>
      <c r="F8" s="349"/>
      <c r="G8" s="349"/>
      <c r="H8" s="8"/>
      <c r="I8" s="8"/>
      <c r="J8" s="421"/>
      <c r="K8" s="421"/>
      <c r="L8" s="8"/>
      <c r="M8" s="8"/>
      <c r="N8" s="357"/>
      <c r="O8" s="357"/>
      <c r="P8" s="9"/>
      <c r="Q8" s="8"/>
      <c r="R8" s="8"/>
      <c r="S8" s="349"/>
      <c r="T8" s="349"/>
      <c r="U8" s="8"/>
      <c r="V8" s="8"/>
      <c r="W8" s="357"/>
      <c r="X8" s="357"/>
      <c r="Y8" s="8"/>
      <c r="Z8" s="8"/>
      <c r="AA8" s="349"/>
      <c r="AB8" s="349"/>
      <c r="AC8" s="8"/>
      <c r="AD8" s="8"/>
      <c r="AE8" s="365"/>
      <c r="AF8" s="366"/>
    </row>
    <row r="9" spans="1:33" ht="20.100000000000001" customHeight="1" x14ac:dyDescent="0.2">
      <c r="B9" s="356"/>
      <c r="C9" s="356"/>
      <c r="D9" s="8"/>
      <c r="E9" s="8"/>
      <c r="F9" s="349"/>
      <c r="G9" s="349"/>
      <c r="H9" s="8"/>
      <c r="I9" s="8"/>
      <c r="J9" s="421"/>
      <c r="K9" s="421"/>
      <c r="L9" s="8"/>
      <c r="M9" s="8"/>
      <c r="N9" s="357"/>
      <c r="O9" s="357"/>
      <c r="P9" s="9"/>
      <c r="Q9" s="8"/>
      <c r="R9" s="8"/>
      <c r="S9" s="349"/>
      <c r="T9" s="349"/>
      <c r="U9" s="8"/>
      <c r="V9" s="8"/>
      <c r="W9" s="357"/>
      <c r="X9" s="357"/>
      <c r="Y9" s="8"/>
      <c r="Z9" s="8"/>
      <c r="AA9" s="349"/>
      <c r="AB9" s="349"/>
      <c r="AC9" s="8"/>
      <c r="AD9" s="8"/>
      <c r="AE9" s="365"/>
      <c r="AF9" s="366"/>
    </row>
    <row r="10" spans="1:33" ht="20.100000000000001" customHeight="1" x14ac:dyDescent="0.2">
      <c r="B10" s="356"/>
      <c r="C10" s="356"/>
      <c r="D10" s="8"/>
      <c r="E10" s="8"/>
      <c r="F10" s="349"/>
      <c r="G10" s="349"/>
      <c r="H10" s="8"/>
      <c r="I10" s="8"/>
      <c r="J10" s="421"/>
      <c r="K10" s="421"/>
      <c r="L10" s="8"/>
      <c r="M10" s="8"/>
      <c r="N10" s="357"/>
      <c r="O10" s="357"/>
      <c r="P10" s="9"/>
      <c r="Q10" s="8"/>
      <c r="R10" s="8"/>
      <c r="S10" s="349"/>
      <c r="T10" s="349"/>
      <c r="U10" s="8"/>
      <c r="V10" s="8"/>
      <c r="W10" s="357"/>
      <c r="X10" s="357"/>
      <c r="Y10" s="8"/>
      <c r="Z10" s="8"/>
      <c r="AA10" s="349"/>
      <c r="AB10" s="349"/>
      <c r="AC10" s="8"/>
      <c r="AD10" s="8"/>
      <c r="AE10" s="365"/>
      <c r="AF10" s="366"/>
    </row>
    <row r="11" spans="1:33" ht="20.100000000000001" customHeight="1" x14ac:dyDescent="0.2">
      <c r="B11" s="356"/>
      <c r="C11" s="356"/>
      <c r="D11" s="8"/>
      <c r="E11" s="8"/>
      <c r="F11" s="349"/>
      <c r="G11" s="349"/>
      <c r="H11" s="8"/>
      <c r="I11" s="8"/>
      <c r="J11" s="421"/>
      <c r="K11" s="421"/>
      <c r="L11" s="8"/>
      <c r="M11" s="8"/>
      <c r="N11" s="357"/>
      <c r="O11" s="357"/>
      <c r="P11" s="9"/>
      <c r="Q11" s="8"/>
      <c r="R11" s="8"/>
      <c r="S11" s="349"/>
      <c r="T11" s="349"/>
      <c r="U11" s="8"/>
      <c r="V11" s="8"/>
      <c r="W11" s="357"/>
      <c r="X11" s="357"/>
      <c r="Y11" s="8"/>
      <c r="Z11" s="8"/>
      <c r="AA11" s="349"/>
      <c r="AB11" s="349"/>
      <c r="AC11" s="8"/>
      <c r="AD11" s="8"/>
      <c r="AE11" s="365"/>
      <c r="AF11" s="366"/>
    </row>
    <row r="12" spans="1:33" ht="20.100000000000001" customHeight="1" x14ac:dyDescent="0.2">
      <c r="B12" s="356"/>
      <c r="C12" s="356"/>
      <c r="D12" s="8"/>
      <c r="E12" s="8"/>
      <c r="F12" s="349"/>
      <c r="G12" s="349"/>
      <c r="H12" s="8"/>
      <c r="I12" s="8"/>
      <c r="J12" s="421"/>
      <c r="K12" s="421"/>
      <c r="L12" s="8"/>
      <c r="M12" s="8"/>
      <c r="N12" s="357"/>
      <c r="O12" s="357"/>
      <c r="P12" s="9"/>
      <c r="Q12" s="8"/>
      <c r="R12" s="8"/>
      <c r="S12" s="349"/>
      <c r="T12" s="349"/>
      <c r="U12" s="8"/>
      <c r="V12" s="8"/>
      <c r="W12" s="357"/>
      <c r="X12" s="357"/>
      <c r="Y12" s="8"/>
      <c r="Z12" s="8"/>
      <c r="AA12" s="349"/>
      <c r="AB12" s="349"/>
      <c r="AC12" s="8"/>
      <c r="AD12" s="8"/>
      <c r="AE12" s="365"/>
      <c r="AF12" s="366"/>
    </row>
    <row r="13" spans="1:33" ht="20.100000000000001" customHeight="1" x14ac:dyDescent="0.2">
      <c r="B13" s="356"/>
      <c r="C13" s="356"/>
      <c r="D13" s="9"/>
      <c r="E13" s="9"/>
      <c r="F13" s="349"/>
      <c r="G13" s="349"/>
      <c r="H13" s="9"/>
      <c r="I13" s="9"/>
      <c r="J13" s="421"/>
      <c r="K13" s="421"/>
      <c r="L13" s="9"/>
      <c r="M13" s="9"/>
      <c r="N13" s="357"/>
      <c r="O13" s="357"/>
      <c r="P13" s="9"/>
      <c r="Q13" s="9"/>
      <c r="R13" s="9"/>
      <c r="S13" s="349"/>
      <c r="T13" s="349"/>
      <c r="U13" s="9"/>
      <c r="V13" s="9"/>
      <c r="W13" s="357"/>
      <c r="X13" s="357"/>
      <c r="Y13" s="9"/>
      <c r="Z13" s="9"/>
      <c r="AA13" s="349"/>
      <c r="AB13" s="349"/>
      <c r="AC13" s="9"/>
      <c r="AD13" s="9"/>
      <c r="AE13" s="365"/>
      <c r="AF13" s="366"/>
    </row>
    <row r="14" spans="1:33" ht="20.100000000000001" customHeight="1" x14ac:dyDescent="0.2">
      <c r="B14" s="356"/>
      <c r="C14" s="356"/>
      <c r="D14" s="9"/>
      <c r="E14" s="9"/>
      <c r="F14" s="349"/>
      <c r="G14" s="349"/>
      <c r="H14" s="9"/>
      <c r="I14" s="9"/>
      <c r="J14" s="421"/>
      <c r="K14" s="421"/>
      <c r="L14" s="9"/>
      <c r="M14" s="9"/>
      <c r="N14" s="357"/>
      <c r="O14" s="357"/>
      <c r="P14" s="9"/>
      <c r="Q14" s="9"/>
      <c r="R14" s="9"/>
      <c r="S14" s="349"/>
      <c r="T14" s="349"/>
      <c r="U14" s="9"/>
      <c r="V14" s="9"/>
      <c r="W14" s="357"/>
      <c r="X14" s="357"/>
      <c r="Y14" s="9"/>
      <c r="Z14" s="9"/>
      <c r="AA14" s="349"/>
      <c r="AB14" s="349"/>
      <c r="AC14" s="9"/>
      <c r="AD14" s="9"/>
      <c r="AE14" s="365"/>
      <c r="AF14" s="366"/>
    </row>
    <row r="15" spans="1:33" ht="20.100000000000001" customHeight="1" x14ac:dyDescent="0.2">
      <c r="C15" s="93"/>
      <c r="D15" s="93"/>
      <c r="G15" s="93"/>
      <c r="H15" s="93"/>
      <c r="K15" s="93"/>
      <c r="L15" s="93"/>
      <c r="O15" s="93"/>
      <c r="P15" s="93"/>
      <c r="T15" s="93"/>
      <c r="U15" s="93"/>
      <c r="X15" s="93"/>
      <c r="Y15" s="93"/>
      <c r="AB15" s="114" t="s">
        <v>95</v>
      </c>
      <c r="AC15" s="18" t="s">
        <v>14</v>
      </c>
      <c r="AD15" s="18" t="s">
        <v>15</v>
      </c>
      <c r="AE15" s="18" t="s">
        <v>15</v>
      </c>
      <c r="AF15" s="18" t="s">
        <v>13</v>
      </c>
      <c r="AG15" s="107" t="s">
        <v>96</v>
      </c>
    </row>
    <row r="16" spans="1:33" ht="20.100000000000001" customHeight="1" x14ac:dyDescent="0.2">
      <c r="A16" s="7"/>
      <c r="B16" s="341" t="s">
        <v>4</v>
      </c>
      <c r="C16" s="368">
        <v>0.39583333333333331</v>
      </c>
      <c r="D16" s="368"/>
      <c r="E16" s="368"/>
      <c r="G16" s="369" t="str">
        <f>F7</f>
        <v>ＦＣブロケード</v>
      </c>
      <c r="H16" s="369"/>
      <c r="I16" s="369"/>
      <c r="J16" s="369"/>
      <c r="K16" s="369"/>
      <c r="L16" s="369"/>
      <c r="M16" s="369"/>
      <c r="N16" s="370">
        <f>P16+P17</f>
        <v>0</v>
      </c>
      <c r="O16" s="371" t="s">
        <v>9</v>
      </c>
      <c r="P16" s="234">
        <v>0</v>
      </c>
      <c r="Q16" s="236" t="s">
        <v>743</v>
      </c>
      <c r="R16" s="234">
        <v>1</v>
      </c>
      <c r="S16" s="371" t="s">
        <v>10</v>
      </c>
      <c r="T16" s="370">
        <f>R16+R17</f>
        <v>2</v>
      </c>
      <c r="U16" s="419" t="str">
        <f>J7</f>
        <v>ＦＣアネーロ宇都宮・Ｕ－１２</v>
      </c>
      <c r="V16" s="419"/>
      <c r="W16" s="419"/>
      <c r="X16" s="419"/>
      <c r="Y16" s="419"/>
      <c r="Z16" s="419"/>
      <c r="AA16" s="419"/>
      <c r="AB16" s="347" t="s">
        <v>95</v>
      </c>
      <c r="AC16" s="367" t="s">
        <v>89</v>
      </c>
      <c r="AD16" s="367" t="s">
        <v>90</v>
      </c>
      <c r="AE16" s="367" t="s">
        <v>91</v>
      </c>
      <c r="AF16" s="367">
        <v>6</v>
      </c>
      <c r="AG16" s="340" t="s">
        <v>96</v>
      </c>
    </row>
    <row r="17" spans="1:33" ht="20.100000000000001" customHeight="1" x14ac:dyDescent="0.2">
      <c r="A17" s="7"/>
      <c r="B17" s="341"/>
      <c r="C17" s="368"/>
      <c r="D17" s="368"/>
      <c r="E17" s="368"/>
      <c r="G17" s="369"/>
      <c r="H17" s="369"/>
      <c r="I17" s="369"/>
      <c r="J17" s="369"/>
      <c r="K17" s="369"/>
      <c r="L17" s="369"/>
      <c r="M17" s="369"/>
      <c r="N17" s="370"/>
      <c r="O17" s="371"/>
      <c r="P17" s="234">
        <v>0</v>
      </c>
      <c r="Q17" s="236" t="s">
        <v>26</v>
      </c>
      <c r="R17" s="234">
        <v>1</v>
      </c>
      <c r="S17" s="371"/>
      <c r="T17" s="370"/>
      <c r="U17" s="419"/>
      <c r="V17" s="419"/>
      <c r="W17" s="419"/>
      <c r="X17" s="419"/>
      <c r="Y17" s="419"/>
      <c r="Z17" s="419"/>
      <c r="AA17" s="419"/>
      <c r="AB17" s="347"/>
      <c r="AC17" s="367"/>
      <c r="AD17" s="367"/>
      <c r="AE17" s="367"/>
      <c r="AF17" s="367"/>
      <c r="AG17" s="340"/>
    </row>
    <row r="18" spans="1:33" ht="20.100000000000001" customHeight="1" x14ac:dyDescent="0.2">
      <c r="C18" s="16"/>
      <c r="D18" s="16"/>
      <c r="E18" s="15"/>
      <c r="G18" s="32"/>
      <c r="H18" s="32"/>
      <c r="I18" s="10"/>
      <c r="J18" s="10"/>
      <c r="K18" s="32"/>
      <c r="L18" s="32"/>
      <c r="M18" s="10"/>
      <c r="N18" s="248"/>
      <c r="O18" s="234"/>
      <c r="P18" s="234"/>
      <c r="Q18" s="248"/>
      <c r="R18" s="248"/>
      <c r="S18" s="248"/>
      <c r="T18" s="234"/>
      <c r="U18" s="32"/>
      <c r="V18" s="10"/>
      <c r="W18" s="10"/>
      <c r="X18" s="32"/>
      <c r="Y18" s="32"/>
      <c r="Z18" s="10"/>
      <c r="AA18" s="10"/>
      <c r="AB18" s="105"/>
      <c r="AC18" s="24"/>
      <c r="AD18" s="24"/>
      <c r="AE18" s="25"/>
      <c r="AF18" s="25"/>
      <c r="AG18" s="97"/>
    </row>
    <row r="19" spans="1:33" ht="20.100000000000001" customHeight="1" x14ac:dyDescent="0.2">
      <c r="A19" s="7"/>
      <c r="B19" s="341" t="s">
        <v>5</v>
      </c>
      <c r="C19" s="368">
        <v>0.4236111111111111</v>
      </c>
      <c r="D19" s="368"/>
      <c r="E19" s="368"/>
      <c r="G19" s="369" t="str">
        <f>S7</f>
        <v>しおやＦＣヴィガウス</v>
      </c>
      <c r="H19" s="369"/>
      <c r="I19" s="369"/>
      <c r="J19" s="369"/>
      <c r="K19" s="369"/>
      <c r="L19" s="369"/>
      <c r="M19" s="369"/>
      <c r="N19" s="370">
        <f>P19+P20</f>
        <v>0</v>
      </c>
      <c r="O19" s="371" t="s">
        <v>9</v>
      </c>
      <c r="P19" s="234">
        <v>0</v>
      </c>
      <c r="Q19" s="236" t="s">
        <v>26</v>
      </c>
      <c r="R19" s="234">
        <v>1</v>
      </c>
      <c r="S19" s="371" t="s">
        <v>10</v>
      </c>
      <c r="T19" s="370">
        <f>R19+R20</f>
        <v>1</v>
      </c>
      <c r="U19" s="372" t="str">
        <f>W7</f>
        <v>緑が丘ＹＦＣサッカー教室</v>
      </c>
      <c r="V19" s="372"/>
      <c r="W19" s="372"/>
      <c r="X19" s="372"/>
      <c r="Y19" s="372"/>
      <c r="Z19" s="372"/>
      <c r="AA19" s="372"/>
      <c r="AB19" s="347" t="s">
        <v>95</v>
      </c>
      <c r="AC19" s="367" t="s">
        <v>92</v>
      </c>
      <c r="AD19" s="367" t="s">
        <v>93</v>
      </c>
      <c r="AE19" s="367" t="s">
        <v>94</v>
      </c>
      <c r="AF19" s="367">
        <v>3</v>
      </c>
      <c r="AG19" s="340" t="s">
        <v>96</v>
      </c>
    </row>
    <row r="20" spans="1:33" ht="20.100000000000001" customHeight="1" x14ac:dyDescent="0.2">
      <c r="A20" s="7"/>
      <c r="B20" s="341"/>
      <c r="C20" s="368"/>
      <c r="D20" s="368"/>
      <c r="E20" s="368"/>
      <c r="G20" s="369"/>
      <c r="H20" s="369"/>
      <c r="I20" s="369"/>
      <c r="J20" s="369"/>
      <c r="K20" s="369"/>
      <c r="L20" s="369"/>
      <c r="M20" s="369"/>
      <c r="N20" s="370"/>
      <c r="O20" s="371"/>
      <c r="P20" s="234">
        <v>0</v>
      </c>
      <c r="Q20" s="236" t="s">
        <v>26</v>
      </c>
      <c r="R20" s="234">
        <v>0</v>
      </c>
      <c r="S20" s="371"/>
      <c r="T20" s="370"/>
      <c r="U20" s="372"/>
      <c r="V20" s="372"/>
      <c r="W20" s="372"/>
      <c r="X20" s="372"/>
      <c r="Y20" s="372"/>
      <c r="Z20" s="372"/>
      <c r="AA20" s="372"/>
      <c r="AB20" s="347"/>
      <c r="AC20" s="367"/>
      <c r="AD20" s="367"/>
      <c r="AE20" s="367"/>
      <c r="AF20" s="367"/>
      <c r="AG20" s="340"/>
    </row>
    <row r="21" spans="1:33" ht="20.100000000000001" customHeight="1" x14ac:dyDescent="0.2">
      <c r="A21" s="7"/>
      <c r="C21" s="16"/>
      <c r="D21" s="16"/>
      <c r="E21" s="15"/>
      <c r="G21" s="32"/>
      <c r="H21" s="32"/>
      <c r="I21" s="10"/>
      <c r="J21" s="10"/>
      <c r="K21" s="32"/>
      <c r="L21" s="32"/>
      <c r="M21" s="10"/>
      <c r="N21" s="248"/>
      <c r="O21" s="234"/>
      <c r="P21" s="234"/>
      <c r="Q21" s="248"/>
      <c r="R21" s="248"/>
      <c r="S21" s="248"/>
      <c r="T21" s="234"/>
      <c r="U21" s="32"/>
      <c r="V21" s="10"/>
      <c r="W21" s="10"/>
      <c r="X21" s="32"/>
      <c r="Y21" s="32"/>
      <c r="Z21" s="10"/>
      <c r="AA21" s="10"/>
      <c r="AB21" s="105"/>
      <c r="AC21" s="24"/>
      <c r="AD21" s="24"/>
      <c r="AE21" s="25"/>
      <c r="AF21" s="25"/>
      <c r="AG21" s="97"/>
    </row>
    <row r="22" spans="1:33" ht="20.100000000000001" customHeight="1" x14ac:dyDescent="0.2">
      <c r="A22" s="7"/>
      <c r="B22" s="341" t="s">
        <v>6</v>
      </c>
      <c r="C22" s="368">
        <v>0.4513888888888889</v>
      </c>
      <c r="D22" s="368"/>
      <c r="E22" s="368"/>
      <c r="G22" s="420" t="str">
        <f>F7</f>
        <v>ＦＣブロケード</v>
      </c>
      <c r="H22" s="420"/>
      <c r="I22" s="420"/>
      <c r="J22" s="420"/>
      <c r="K22" s="420"/>
      <c r="L22" s="420"/>
      <c r="M22" s="420"/>
      <c r="N22" s="370">
        <f>P22+P23</f>
        <v>1</v>
      </c>
      <c r="O22" s="371" t="s">
        <v>9</v>
      </c>
      <c r="P22" s="234">
        <v>0</v>
      </c>
      <c r="Q22" s="236" t="s">
        <v>26</v>
      </c>
      <c r="R22" s="234">
        <v>0</v>
      </c>
      <c r="S22" s="371" t="s">
        <v>10</v>
      </c>
      <c r="T22" s="370">
        <f>R22+R23</f>
        <v>1</v>
      </c>
      <c r="U22" s="420" t="str">
        <f>N7</f>
        <v>稲村フットボールクラブ</v>
      </c>
      <c r="V22" s="420"/>
      <c r="W22" s="420"/>
      <c r="X22" s="420"/>
      <c r="Y22" s="420"/>
      <c r="Z22" s="420"/>
      <c r="AA22" s="420"/>
      <c r="AB22" s="347" t="s">
        <v>95</v>
      </c>
      <c r="AC22" s="367" t="s">
        <v>91</v>
      </c>
      <c r="AD22" s="367" t="s">
        <v>89</v>
      </c>
      <c r="AE22" s="367" t="s">
        <v>90</v>
      </c>
      <c r="AF22" s="367">
        <v>5</v>
      </c>
      <c r="AG22" s="340" t="s">
        <v>96</v>
      </c>
    </row>
    <row r="23" spans="1:33" ht="20.100000000000001" customHeight="1" x14ac:dyDescent="0.2">
      <c r="A23" s="7"/>
      <c r="B23" s="341"/>
      <c r="C23" s="368"/>
      <c r="D23" s="368"/>
      <c r="E23" s="368"/>
      <c r="G23" s="420"/>
      <c r="H23" s="420"/>
      <c r="I23" s="420"/>
      <c r="J23" s="420"/>
      <c r="K23" s="420"/>
      <c r="L23" s="420"/>
      <c r="M23" s="420"/>
      <c r="N23" s="370"/>
      <c r="O23" s="371"/>
      <c r="P23" s="234">
        <v>1</v>
      </c>
      <c r="Q23" s="236" t="s">
        <v>26</v>
      </c>
      <c r="R23" s="234">
        <v>1</v>
      </c>
      <c r="S23" s="371"/>
      <c r="T23" s="370"/>
      <c r="U23" s="420"/>
      <c r="V23" s="420"/>
      <c r="W23" s="420"/>
      <c r="X23" s="420"/>
      <c r="Y23" s="420"/>
      <c r="Z23" s="420"/>
      <c r="AA23" s="420"/>
      <c r="AB23" s="347"/>
      <c r="AC23" s="367"/>
      <c r="AD23" s="367"/>
      <c r="AE23" s="367"/>
      <c r="AF23" s="367"/>
      <c r="AG23" s="340"/>
    </row>
    <row r="24" spans="1:33" ht="20.100000000000001" customHeight="1" x14ac:dyDescent="0.2">
      <c r="A24" s="7"/>
      <c r="B24" s="31"/>
      <c r="C24" s="27"/>
      <c r="D24" s="27"/>
      <c r="E24" s="27"/>
      <c r="G24" s="32"/>
      <c r="H24" s="32"/>
      <c r="I24" s="32"/>
      <c r="J24" s="32"/>
      <c r="K24" s="32"/>
      <c r="L24" s="32"/>
      <c r="M24" s="32"/>
      <c r="N24" s="21"/>
      <c r="O24" s="235"/>
      <c r="P24" s="234"/>
      <c r="Q24" s="248"/>
      <c r="R24" s="248"/>
      <c r="S24" s="235"/>
      <c r="T24" s="21"/>
      <c r="U24" s="32"/>
      <c r="V24" s="32"/>
      <c r="W24" s="32"/>
      <c r="X24" s="32"/>
      <c r="Y24" s="32"/>
      <c r="Z24" s="32"/>
      <c r="AA24" s="32"/>
      <c r="AB24" s="105"/>
      <c r="AC24" s="24"/>
      <c r="AD24" s="24"/>
      <c r="AE24" s="25"/>
      <c r="AF24" s="25"/>
      <c r="AG24" s="97"/>
    </row>
    <row r="25" spans="1:33" ht="20.100000000000001" customHeight="1" x14ac:dyDescent="0.2">
      <c r="A25" s="7"/>
      <c r="B25" s="341" t="s">
        <v>7</v>
      </c>
      <c r="C25" s="368">
        <v>0.47916666666666669</v>
      </c>
      <c r="D25" s="368"/>
      <c r="E25" s="368"/>
      <c r="G25" s="369" t="str">
        <f>S7</f>
        <v>しおやＦＣヴィガウス</v>
      </c>
      <c r="H25" s="369"/>
      <c r="I25" s="369"/>
      <c r="J25" s="369"/>
      <c r="K25" s="369"/>
      <c r="L25" s="369"/>
      <c r="M25" s="369"/>
      <c r="N25" s="370">
        <f>P25+P26</f>
        <v>0</v>
      </c>
      <c r="O25" s="371" t="s">
        <v>9</v>
      </c>
      <c r="P25" s="234">
        <v>0</v>
      </c>
      <c r="Q25" s="236" t="s">
        <v>26</v>
      </c>
      <c r="R25" s="234">
        <v>1</v>
      </c>
      <c r="S25" s="371" t="s">
        <v>10</v>
      </c>
      <c r="T25" s="370">
        <f>R25+R26</f>
        <v>2</v>
      </c>
      <c r="U25" s="372" t="str">
        <f>AA7</f>
        <v>ＦＣみらい　Ｖ</v>
      </c>
      <c r="V25" s="372"/>
      <c r="W25" s="372"/>
      <c r="X25" s="372"/>
      <c r="Y25" s="372"/>
      <c r="Z25" s="372"/>
      <c r="AA25" s="372"/>
      <c r="AB25" s="347" t="s">
        <v>95</v>
      </c>
      <c r="AC25" s="367" t="s">
        <v>94</v>
      </c>
      <c r="AD25" s="367" t="s">
        <v>92</v>
      </c>
      <c r="AE25" s="367" t="s">
        <v>93</v>
      </c>
      <c r="AF25" s="367">
        <v>2</v>
      </c>
      <c r="AG25" s="340" t="s">
        <v>96</v>
      </c>
    </row>
    <row r="26" spans="1:33" ht="20.100000000000001" customHeight="1" x14ac:dyDescent="0.2">
      <c r="A26" s="7"/>
      <c r="B26" s="341"/>
      <c r="C26" s="368"/>
      <c r="D26" s="368"/>
      <c r="E26" s="368"/>
      <c r="G26" s="369"/>
      <c r="H26" s="369"/>
      <c r="I26" s="369"/>
      <c r="J26" s="369"/>
      <c r="K26" s="369"/>
      <c r="L26" s="369"/>
      <c r="M26" s="369"/>
      <c r="N26" s="370"/>
      <c r="O26" s="371"/>
      <c r="P26" s="234">
        <v>0</v>
      </c>
      <c r="Q26" s="236" t="s">
        <v>26</v>
      </c>
      <c r="R26" s="234">
        <v>1</v>
      </c>
      <c r="S26" s="371"/>
      <c r="T26" s="370"/>
      <c r="U26" s="372"/>
      <c r="V26" s="372"/>
      <c r="W26" s="372"/>
      <c r="X26" s="372"/>
      <c r="Y26" s="372"/>
      <c r="Z26" s="372"/>
      <c r="AA26" s="372"/>
      <c r="AB26" s="347"/>
      <c r="AC26" s="367"/>
      <c r="AD26" s="367"/>
      <c r="AE26" s="367"/>
      <c r="AF26" s="367"/>
      <c r="AG26" s="340"/>
    </row>
    <row r="27" spans="1:33" ht="20.100000000000001" customHeight="1" x14ac:dyDescent="0.2">
      <c r="A27" s="7"/>
      <c r="C27" s="16"/>
      <c r="D27" s="16"/>
      <c r="E27" s="15"/>
      <c r="G27" s="32"/>
      <c r="H27" s="32"/>
      <c r="I27" s="10"/>
      <c r="J27" s="10"/>
      <c r="K27" s="32"/>
      <c r="L27" s="32"/>
      <c r="M27" s="10"/>
      <c r="N27" s="248"/>
      <c r="O27" s="234"/>
      <c r="P27" s="234"/>
      <c r="Q27" s="248"/>
      <c r="R27" s="248"/>
      <c r="S27" s="248"/>
      <c r="T27" s="234"/>
      <c r="U27" s="32"/>
      <c r="V27" s="10"/>
      <c r="W27" s="10"/>
      <c r="X27" s="32"/>
      <c r="Y27" s="32"/>
      <c r="Z27" s="10"/>
      <c r="AA27" s="10"/>
      <c r="AB27" s="105"/>
      <c r="AC27" s="24"/>
      <c r="AD27" s="24"/>
      <c r="AE27" s="25"/>
      <c r="AF27" s="25"/>
      <c r="AG27" s="97"/>
    </row>
    <row r="28" spans="1:33" ht="20.100000000000001" customHeight="1" x14ac:dyDescent="0.2">
      <c r="A28" s="7"/>
      <c r="B28" s="341" t="s">
        <v>8</v>
      </c>
      <c r="C28" s="368">
        <v>0.50694444444444442</v>
      </c>
      <c r="D28" s="368"/>
      <c r="E28" s="368"/>
      <c r="G28" s="437" t="str">
        <f>J7</f>
        <v>ＦＣアネーロ宇都宮・Ｕ－１２</v>
      </c>
      <c r="H28" s="437"/>
      <c r="I28" s="437"/>
      <c r="J28" s="437"/>
      <c r="K28" s="437"/>
      <c r="L28" s="437"/>
      <c r="M28" s="437"/>
      <c r="N28" s="370">
        <f>P28+P29</f>
        <v>0</v>
      </c>
      <c r="O28" s="371" t="s">
        <v>9</v>
      </c>
      <c r="P28" s="234">
        <v>0</v>
      </c>
      <c r="Q28" s="236" t="s">
        <v>26</v>
      </c>
      <c r="R28" s="234">
        <v>0</v>
      </c>
      <c r="S28" s="371" t="s">
        <v>10</v>
      </c>
      <c r="T28" s="370">
        <f>R28+R29</f>
        <v>3</v>
      </c>
      <c r="U28" s="372" t="str">
        <f>N7</f>
        <v>稲村フットボールクラブ</v>
      </c>
      <c r="V28" s="372"/>
      <c r="W28" s="372"/>
      <c r="X28" s="372"/>
      <c r="Y28" s="372"/>
      <c r="Z28" s="372"/>
      <c r="AA28" s="372"/>
      <c r="AB28" s="347" t="s">
        <v>95</v>
      </c>
      <c r="AC28" s="367" t="s">
        <v>90</v>
      </c>
      <c r="AD28" s="367" t="s">
        <v>91</v>
      </c>
      <c r="AE28" s="367" t="s">
        <v>89</v>
      </c>
      <c r="AF28" s="367">
        <v>4</v>
      </c>
      <c r="AG28" s="340" t="s">
        <v>96</v>
      </c>
    </row>
    <row r="29" spans="1:33" ht="20.100000000000001" customHeight="1" x14ac:dyDescent="0.2">
      <c r="A29" s="7"/>
      <c r="B29" s="341"/>
      <c r="C29" s="368"/>
      <c r="D29" s="368"/>
      <c r="E29" s="368"/>
      <c r="G29" s="437"/>
      <c r="H29" s="437"/>
      <c r="I29" s="437"/>
      <c r="J29" s="437"/>
      <c r="K29" s="437"/>
      <c r="L29" s="437"/>
      <c r="M29" s="437"/>
      <c r="N29" s="370"/>
      <c r="O29" s="371"/>
      <c r="P29" s="234">
        <v>0</v>
      </c>
      <c r="Q29" s="236" t="s">
        <v>26</v>
      </c>
      <c r="R29" s="234">
        <v>3</v>
      </c>
      <c r="S29" s="371"/>
      <c r="T29" s="370"/>
      <c r="U29" s="372"/>
      <c r="V29" s="372"/>
      <c r="W29" s="372"/>
      <c r="X29" s="372"/>
      <c r="Y29" s="372"/>
      <c r="Z29" s="372"/>
      <c r="AA29" s="372"/>
      <c r="AB29" s="347"/>
      <c r="AC29" s="367"/>
      <c r="AD29" s="367"/>
      <c r="AE29" s="367"/>
      <c r="AF29" s="367"/>
      <c r="AG29" s="340"/>
    </row>
    <row r="30" spans="1:33" ht="20.100000000000001" customHeight="1" x14ac:dyDescent="0.2">
      <c r="A30" s="7"/>
      <c r="C30" s="16"/>
      <c r="D30" s="16"/>
      <c r="E30" s="15"/>
      <c r="G30" s="32"/>
      <c r="H30" s="32"/>
      <c r="I30" s="10"/>
      <c r="J30" s="10"/>
      <c r="K30" s="32"/>
      <c r="L30" s="32"/>
      <c r="M30" s="10"/>
      <c r="N30" s="248"/>
      <c r="O30" s="234"/>
      <c r="P30" s="234"/>
      <c r="Q30" s="248"/>
      <c r="R30" s="248"/>
      <c r="S30" s="248"/>
      <c r="T30" s="234"/>
      <c r="U30" s="32"/>
      <c r="V30" s="10"/>
      <c r="W30" s="10"/>
      <c r="X30" s="32"/>
      <c r="Y30" s="32"/>
      <c r="Z30" s="10"/>
      <c r="AA30" s="10"/>
      <c r="AB30" s="105"/>
      <c r="AC30" s="93"/>
      <c r="AD30" s="24"/>
      <c r="AE30" s="24"/>
      <c r="AF30" s="25"/>
      <c r="AG30" s="106"/>
    </row>
    <row r="31" spans="1:33" ht="20.100000000000001" customHeight="1" x14ac:dyDescent="0.2">
      <c r="A31" s="7"/>
      <c r="B31" s="341" t="s">
        <v>0</v>
      </c>
      <c r="C31" s="368">
        <v>0.53472222222222221</v>
      </c>
      <c r="D31" s="368"/>
      <c r="E31" s="368"/>
      <c r="G31" s="372" t="str">
        <f>W7</f>
        <v>緑が丘ＹＦＣサッカー教室</v>
      </c>
      <c r="H31" s="372"/>
      <c r="I31" s="372"/>
      <c r="J31" s="372"/>
      <c r="K31" s="372"/>
      <c r="L31" s="372"/>
      <c r="M31" s="372"/>
      <c r="N31" s="370">
        <f>P31+P32</f>
        <v>3</v>
      </c>
      <c r="O31" s="371" t="s">
        <v>9</v>
      </c>
      <c r="P31" s="234">
        <v>1</v>
      </c>
      <c r="Q31" s="236" t="s">
        <v>26</v>
      </c>
      <c r="R31" s="234">
        <v>1</v>
      </c>
      <c r="S31" s="371" t="s">
        <v>10</v>
      </c>
      <c r="T31" s="370">
        <f>R31+R32</f>
        <v>1</v>
      </c>
      <c r="U31" s="369" t="str">
        <f>AA7</f>
        <v>ＦＣみらい　Ｖ</v>
      </c>
      <c r="V31" s="369"/>
      <c r="W31" s="369"/>
      <c r="X31" s="369"/>
      <c r="Y31" s="369"/>
      <c r="Z31" s="369"/>
      <c r="AA31" s="369"/>
      <c r="AB31" s="347" t="s">
        <v>95</v>
      </c>
      <c r="AC31" s="367" t="s">
        <v>93</v>
      </c>
      <c r="AD31" s="367" t="s">
        <v>94</v>
      </c>
      <c r="AE31" s="367" t="s">
        <v>92</v>
      </c>
      <c r="AF31" s="367">
        <v>1</v>
      </c>
      <c r="AG31" s="340" t="s">
        <v>96</v>
      </c>
    </row>
    <row r="32" spans="1:33" ht="20.100000000000001" customHeight="1" x14ac:dyDescent="0.2">
      <c r="A32" s="7"/>
      <c r="B32" s="341"/>
      <c r="C32" s="368"/>
      <c r="D32" s="368"/>
      <c r="E32" s="368"/>
      <c r="G32" s="372"/>
      <c r="H32" s="372"/>
      <c r="I32" s="372"/>
      <c r="J32" s="372"/>
      <c r="K32" s="372"/>
      <c r="L32" s="372"/>
      <c r="M32" s="372"/>
      <c r="N32" s="370"/>
      <c r="O32" s="371"/>
      <c r="P32" s="234">
        <v>2</v>
      </c>
      <c r="Q32" s="236" t="s">
        <v>26</v>
      </c>
      <c r="R32" s="234">
        <v>0</v>
      </c>
      <c r="S32" s="371"/>
      <c r="T32" s="370"/>
      <c r="U32" s="369"/>
      <c r="V32" s="369"/>
      <c r="W32" s="369"/>
      <c r="X32" s="369"/>
      <c r="Y32" s="369"/>
      <c r="Z32" s="369"/>
      <c r="AA32" s="369"/>
      <c r="AB32" s="347"/>
      <c r="AC32" s="367"/>
      <c r="AD32" s="367"/>
      <c r="AE32" s="367"/>
      <c r="AF32" s="367"/>
      <c r="AG32" s="340"/>
    </row>
    <row r="33" spans="1:33" ht="20.100000000000001" customHeight="1" x14ac:dyDescent="0.2">
      <c r="B33" s="31"/>
      <c r="C33" s="23"/>
      <c r="D33" s="23"/>
      <c r="E33" s="23"/>
      <c r="G33" s="32"/>
      <c r="H33" s="32"/>
      <c r="I33" s="32"/>
      <c r="J33" s="32"/>
      <c r="K33" s="32"/>
      <c r="L33" s="32"/>
      <c r="M33" s="32"/>
      <c r="N33" s="21"/>
      <c r="O33" s="113"/>
      <c r="P33" s="32"/>
      <c r="Q33" s="22"/>
      <c r="R33" s="10"/>
      <c r="S33" s="113"/>
      <c r="T33" s="21"/>
      <c r="U33" s="32"/>
      <c r="V33" s="32"/>
      <c r="W33" s="32"/>
      <c r="X33" s="32"/>
      <c r="Y33" s="32"/>
      <c r="Z33" s="32"/>
      <c r="AA33" s="32"/>
      <c r="AB33" s="93"/>
      <c r="AC33" s="93"/>
      <c r="AF33" s="93"/>
      <c r="AG33" s="93"/>
    </row>
    <row r="34" spans="1:33" ht="20.100000000000001" customHeight="1" x14ac:dyDescent="0.2">
      <c r="C34" s="377" t="str">
        <f>J3</f>
        <v>M</v>
      </c>
      <c r="D34" s="378"/>
      <c r="E34" s="378"/>
      <c r="F34" s="379"/>
      <c r="G34" s="395" t="str">
        <f>C36</f>
        <v>ＦＣブロケード</v>
      </c>
      <c r="H34" s="396"/>
      <c r="I34" s="423" t="str">
        <f>C38</f>
        <v>ＦＣアネーロ宇都宮・Ｕ－１２</v>
      </c>
      <c r="J34" s="424"/>
      <c r="K34" s="423" t="str">
        <f>C40</f>
        <v>稲村フットボールクラブ</v>
      </c>
      <c r="L34" s="424"/>
      <c r="M34" s="373" t="s">
        <v>1</v>
      </c>
      <c r="N34" s="373" t="s">
        <v>2</v>
      </c>
      <c r="O34" s="373" t="s">
        <v>11</v>
      </c>
      <c r="P34" s="373" t="s">
        <v>3</v>
      </c>
      <c r="R34" s="389" t="str">
        <f>W3</f>
        <v>MM</v>
      </c>
      <c r="S34" s="390"/>
      <c r="T34" s="390"/>
      <c r="U34" s="391"/>
      <c r="V34" s="403" t="str">
        <f>R36</f>
        <v>しおやＦＣヴィガウス</v>
      </c>
      <c r="W34" s="404"/>
      <c r="X34" s="423" t="str">
        <f>R38</f>
        <v>緑が丘ＹＦＣサッカー教室</v>
      </c>
      <c r="Y34" s="424"/>
      <c r="Z34" s="403" t="str">
        <f>R40</f>
        <v>ＦＣみらい　Ｖ</v>
      </c>
      <c r="AA34" s="404"/>
      <c r="AB34" s="373" t="s">
        <v>1</v>
      </c>
      <c r="AC34" s="373" t="s">
        <v>2</v>
      </c>
      <c r="AD34" s="373" t="s">
        <v>11</v>
      </c>
      <c r="AE34" s="373" t="s">
        <v>3</v>
      </c>
    </row>
    <row r="35" spans="1:33" ht="20.100000000000001" customHeight="1" x14ac:dyDescent="0.2">
      <c r="C35" s="380"/>
      <c r="D35" s="381"/>
      <c r="E35" s="381"/>
      <c r="F35" s="382"/>
      <c r="G35" s="397"/>
      <c r="H35" s="398"/>
      <c r="I35" s="425"/>
      <c r="J35" s="426"/>
      <c r="K35" s="425"/>
      <c r="L35" s="426"/>
      <c r="M35" s="374"/>
      <c r="N35" s="374"/>
      <c r="O35" s="374"/>
      <c r="P35" s="374"/>
      <c r="R35" s="392"/>
      <c r="S35" s="393"/>
      <c r="T35" s="393"/>
      <c r="U35" s="394"/>
      <c r="V35" s="405"/>
      <c r="W35" s="406"/>
      <c r="X35" s="425"/>
      <c r="Y35" s="426"/>
      <c r="Z35" s="405"/>
      <c r="AA35" s="406"/>
      <c r="AB35" s="374"/>
      <c r="AC35" s="374"/>
      <c r="AD35" s="374"/>
      <c r="AE35" s="374"/>
    </row>
    <row r="36" spans="1:33" ht="20.100000000000001" customHeight="1" x14ac:dyDescent="0.2">
      <c r="C36" s="377" t="str">
        <f>F7</f>
        <v>ＦＣブロケード</v>
      </c>
      <c r="D36" s="378"/>
      <c r="E36" s="378"/>
      <c r="F36" s="379"/>
      <c r="G36" s="383"/>
      <c r="H36" s="384"/>
      <c r="I36" s="249">
        <f>N16</f>
        <v>0</v>
      </c>
      <c r="J36" s="249">
        <f>T16</f>
        <v>2</v>
      </c>
      <c r="K36" s="249">
        <f>N22</f>
        <v>1</v>
      </c>
      <c r="L36" s="249">
        <f>T22</f>
        <v>1</v>
      </c>
      <c r="M36" s="387">
        <f>COUNTIF(G37:L37,"○")*3+COUNTIF(G37:L37,"△")</f>
        <v>1</v>
      </c>
      <c r="N36" s="375">
        <f>O36-J36-L36</f>
        <v>-2</v>
      </c>
      <c r="O36" s="375">
        <f>I36+K36</f>
        <v>1</v>
      </c>
      <c r="P36" s="375">
        <v>3</v>
      </c>
      <c r="Q36" s="244"/>
      <c r="R36" s="377" t="str">
        <f>S7</f>
        <v>しおやＦＣヴィガウス</v>
      </c>
      <c r="S36" s="378"/>
      <c r="T36" s="378"/>
      <c r="U36" s="379"/>
      <c r="V36" s="383"/>
      <c r="W36" s="384"/>
      <c r="X36" s="249">
        <f>N19</f>
        <v>0</v>
      </c>
      <c r="Y36" s="249">
        <f>T19</f>
        <v>1</v>
      </c>
      <c r="Z36" s="249">
        <f>N25</f>
        <v>0</v>
      </c>
      <c r="AA36" s="249">
        <f>T25</f>
        <v>2</v>
      </c>
      <c r="AB36" s="387">
        <f>COUNTIF(V37:AA37,"○")*3+COUNTIF(V37:AA37,"△")</f>
        <v>0</v>
      </c>
      <c r="AC36" s="375">
        <f>AD36-Y36-AA36</f>
        <v>-3</v>
      </c>
      <c r="AD36" s="375">
        <f>X36+Z36</f>
        <v>0</v>
      </c>
      <c r="AE36" s="375">
        <v>3</v>
      </c>
    </row>
    <row r="37" spans="1:33" ht="20.100000000000001" customHeight="1" x14ac:dyDescent="0.2">
      <c r="C37" s="380"/>
      <c r="D37" s="381"/>
      <c r="E37" s="381"/>
      <c r="F37" s="382"/>
      <c r="G37" s="385"/>
      <c r="H37" s="386"/>
      <c r="I37" s="407" t="str">
        <f>IF(I36&gt;J36,"○",IF(I36&lt;J36,"×",IF(I36=J36,"△")))</f>
        <v>×</v>
      </c>
      <c r="J37" s="408"/>
      <c r="K37" s="407" t="str">
        <f>IF(K36&gt;L36,"○",IF(K36&lt;L36,"×",IF(K36=L36,"△")))</f>
        <v>△</v>
      </c>
      <c r="L37" s="408"/>
      <c r="M37" s="388"/>
      <c r="N37" s="376"/>
      <c r="O37" s="376"/>
      <c r="P37" s="376"/>
      <c r="Q37" s="244"/>
      <c r="R37" s="380"/>
      <c r="S37" s="381"/>
      <c r="T37" s="381"/>
      <c r="U37" s="382"/>
      <c r="V37" s="385"/>
      <c r="W37" s="386"/>
      <c r="X37" s="407" t="str">
        <f>IF(X36&gt;Y36,"○",IF(X36&lt;Y36,"×",IF(X36=Y36,"△")))</f>
        <v>×</v>
      </c>
      <c r="Y37" s="408"/>
      <c r="Z37" s="407" t="str">
        <f t="shared" ref="Z37" si="0">IF(Z36&gt;AA36,"○",IF(Z36&lt;AA36,"×",IF(Z36=AA36,"△")))</f>
        <v>×</v>
      </c>
      <c r="AA37" s="408"/>
      <c r="AB37" s="388"/>
      <c r="AC37" s="376"/>
      <c r="AD37" s="376"/>
      <c r="AE37" s="376"/>
    </row>
    <row r="38" spans="1:33" ht="20.100000000000001" customHeight="1" x14ac:dyDescent="0.2">
      <c r="C38" s="377" t="str">
        <f>J7</f>
        <v>ＦＣアネーロ宇都宮・Ｕ－１２</v>
      </c>
      <c r="D38" s="378"/>
      <c r="E38" s="378"/>
      <c r="F38" s="379"/>
      <c r="G38" s="249">
        <f>J36</f>
        <v>2</v>
      </c>
      <c r="H38" s="249">
        <f>I36</f>
        <v>0</v>
      </c>
      <c r="I38" s="383"/>
      <c r="J38" s="384"/>
      <c r="K38" s="249">
        <f>N28</f>
        <v>0</v>
      </c>
      <c r="L38" s="249">
        <f>T28</f>
        <v>3</v>
      </c>
      <c r="M38" s="387">
        <f>COUNTIF(G39:L39,"○")*3+COUNTIF(G39:L39,"△")</f>
        <v>3</v>
      </c>
      <c r="N38" s="375">
        <f>O38-H38-L38</f>
        <v>-1</v>
      </c>
      <c r="O38" s="375">
        <f>G38+K38</f>
        <v>2</v>
      </c>
      <c r="P38" s="375">
        <v>2</v>
      </c>
      <c r="Q38" s="244"/>
      <c r="R38" s="409" t="str">
        <f>W7</f>
        <v>緑が丘ＹＦＣサッカー教室</v>
      </c>
      <c r="S38" s="410"/>
      <c r="T38" s="410"/>
      <c r="U38" s="411"/>
      <c r="V38" s="249">
        <f>Y36</f>
        <v>1</v>
      </c>
      <c r="W38" s="249">
        <f>X36</f>
        <v>0</v>
      </c>
      <c r="X38" s="383"/>
      <c r="Y38" s="384"/>
      <c r="Z38" s="249">
        <f>N31</f>
        <v>3</v>
      </c>
      <c r="AA38" s="249">
        <f>T31</f>
        <v>1</v>
      </c>
      <c r="AB38" s="387">
        <f>COUNTIF(V39:AA39,"○")*3+COUNTIF(V39:AA39,"△")</f>
        <v>6</v>
      </c>
      <c r="AC38" s="375">
        <f>AD38-W38-AA38</f>
        <v>3</v>
      </c>
      <c r="AD38" s="375">
        <f>V38+Z38</f>
        <v>4</v>
      </c>
      <c r="AE38" s="375">
        <v>1</v>
      </c>
    </row>
    <row r="39" spans="1:33" ht="20.100000000000001" customHeight="1" x14ac:dyDescent="0.2">
      <c r="C39" s="380"/>
      <c r="D39" s="381"/>
      <c r="E39" s="381"/>
      <c r="F39" s="382"/>
      <c r="G39" s="407" t="str">
        <f>IF(G38&gt;H38,"○",IF(G38&lt;H38,"×",IF(G38=H38,"△")))</f>
        <v>○</v>
      </c>
      <c r="H39" s="408"/>
      <c r="I39" s="385"/>
      <c r="J39" s="386"/>
      <c r="K39" s="407" t="str">
        <f>IF(K38&gt;L38,"○",IF(K38&lt;L38,"×",IF(K38=L38,"△")))</f>
        <v>×</v>
      </c>
      <c r="L39" s="408"/>
      <c r="M39" s="388"/>
      <c r="N39" s="376"/>
      <c r="O39" s="376"/>
      <c r="P39" s="376"/>
      <c r="Q39" s="244"/>
      <c r="R39" s="412"/>
      <c r="S39" s="413"/>
      <c r="T39" s="413"/>
      <c r="U39" s="414"/>
      <c r="V39" s="407" t="str">
        <f>IF(V38&gt;W38,"○",IF(V38&lt;W38,"×",IF(V38=W38,"△")))</f>
        <v>○</v>
      </c>
      <c r="W39" s="408"/>
      <c r="X39" s="385"/>
      <c r="Y39" s="386"/>
      <c r="Z39" s="407" t="str">
        <f t="shared" ref="Z39" si="1">IF(Z38&gt;AA38,"○",IF(Z38&lt;AA38,"×",IF(Z38=AA38,"△")))</f>
        <v>○</v>
      </c>
      <c r="AA39" s="408"/>
      <c r="AB39" s="388"/>
      <c r="AC39" s="376"/>
      <c r="AD39" s="376"/>
      <c r="AE39" s="376"/>
    </row>
    <row r="40" spans="1:33" ht="20.100000000000001" customHeight="1" x14ac:dyDescent="0.2">
      <c r="C40" s="409" t="str">
        <f>N7</f>
        <v>稲村フットボールクラブ</v>
      </c>
      <c r="D40" s="410"/>
      <c r="E40" s="410"/>
      <c r="F40" s="411"/>
      <c r="G40" s="249">
        <f>L36</f>
        <v>1</v>
      </c>
      <c r="H40" s="249">
        <f>K36</f>
        <v>1</v>
      </c>
      <c r="I40" s="249">
        <f>L38</f>
        <v>3</v>
      </c>
      <c r="J40" s="249">
        <f>K38</f>
        <v>0</v>
      </c>
      <c r="K40" s="383"/>
      <c r="L40" s="384"/>
      <c r="M40" s="387">
        <f>COUNTIF(G41:L41,"○")*3+COUNTIF(G41:L41,"△")</f>
        <v>4</v>
      </c>
      <c r="N40" s="375">
        <f>O40-H40-J40</f>
        <v>3</v>
      </c>
      <c r="O40" s="375">
        <f>G40+I40</f>
        <v>4</v>
      </c>
      <c r="P40" s="375">
        <v>1</v>
      </c>
      <c r="Q40" s="244"/>
      <c r="R40" s="377" t="str">
        <f>AA7</f>
        <v>ＦＣみらい　Ｖ</v>
      </c>
      <c r="S40" s="378"/>
      <c r="T40" s="378"/>
      <c r="U40" s="379"/>
      <c r="V40" s="249">
        <f>AA36</f>
        <v>2</v>
      </c>
      <c r="W40" s="249">
        <f>Z36</f>
        <v>0</v>
      </c>
      <c r="X40" s="249">
        <f>AA38</f>
        <v>1</v>
      </c>
      <c r="Y40" s="249">
        <f>Z38</f>
        <v>3</v>
      </c>
      <c r="Z40" s="383"/>
      <c r="AA40" s="384"/>
      <c r="AB40" s="387">
        <f>COUNTIF(V41:AA41,"○")*3+COUNTIF(V41:AA41,"△")</f>
        <v>3</v>
      </c>
      <c r="AC40" s="375">
        <f>AD40-W40-Y40</f>
        <v>0</v>
      </c>
      <c r="AD40" s="375">
        <f>V40+X40</f>
        <v>3</v>
      </c>
      <c r="AE40" s="375">
        <v>2</v>
      </c>
    </row>
    <row r="41" spans="1:33" ht="20.100000000000001" customHeight="1" x14ac:dyDescent="0.2">
      <c r="C41" s="412"/>
      <c r="D41" s="413"/>
      <c r="E41" s="413"/>
      <c r="F41" s="414"/>
      <c r="G41" s="407" t="str">
        <f>IF(G40&gt;H40,"○",IF(G40&lt;H40,"×",IF(G40=H40,"△")))</f>
        <v>△</v>
      </c>
      <c r="H41" s="408"/>
      <c r="I41" s="407" t="str">
        <f>IF(I40&gt;J40,"○",IF(I40&lt;J40,"×",IF(I40=J40,"△")))</f>
        <v>○</v>
      </c>
      <c r="J41" s="408"/>
      <c r="K41" s="385"/>
      <c r="L41" s="386"/>
      <c r="M41" s="388"/>
      <c r="N41" s="376"/>
      <c r="O41" s="376"/>
      <c r="P41" s="376"/>
      <c r="Q41" s="244"/>
      <c r="R41" s="380"/>
      <c r="S41" s="381"/>
      <c r="T41" s="381"/>
      <c r="U41" s="382"/>
      <c r="V41" s="407" t="str">
        <f>IF(V40&gt;W40,"○",IF(V40&lt;W40,"×",IF(V40=W40,"△")))</f>
        <v>○</v>
      </c>
      <c r="W41" s="408"/>
      <c r="X41" s="407" t="str">
        <f>IF(X40&gt;Y40,"○",IF(X40&lt;Y40,"×",IF(X40=Y40,"△")))</f>
        <v>×</v>
      </c>
      <c r="Y41" s="408"/>
      <c r="Z41" s="385"/>
      <c r="AA41" s="386"/>
      <c r="AB41" s="388"/>
      <c r="AC41" s="376"/>
      <c r="AD41" s="376"/>
      <c r="AE41" s="376"/>
    </row>
    <row r="42" spans="1:33" ht="20.100000000000001" customHeight="1" x14ac:dyDescent="0.2"/>
    <row r="43" spans="1:33" ht="20.100000000000001" customHeight="1" x14ac:dyDescent="0.2"/>
    <row r="44" spans="1:33" ht="21.9" customHeight="1" x14ac:dyDescent="0.2">
      <c r="A44" s="360" t="str">
        <f>A1</f>
        <v>■第1日　2月5日  一次リーグ</v>
      </c>
      <c r="B44" s="360"/>
      <c r="C44" s="360"/>
      <c r="D44" s="360"/>
      <c r="E44" s="360"/>
      <c r="F44" s="360"/>
      <c r="G44" s="360"/>
      <c r="H44" s="360"/>
      <c r="I44" s="360"/>
      <c r="J44" s="360"/>
      <c r="K44" s="360"/>
      <c r="L44" s="360"/>
      <c r="N44" s="361" t="s">
        <v>104</v>
      </c>
      <c r="O44" s="361"/>
      <c r="P44" s="361"/>
      <c r="Q44" s="361"/>
      <c r="R44" s="361"/>
      <c r="T44" s="353" t="s">
        <v>105</v>
      </c>
      <c r="U44" s="353"/>
      <c r="V44" s="353"/>
      <c r="W44" s="353"/>
      <c r="X44" s="354" t="str">
        <f>U12選手権組合せ!AN107</f>
        <v>石井緑地サッカー場No4</v>
      </c>
      <c r="Y44" s="354"/>
      <c r="Z44" s="354"/>
      <c r="AA44" s="354"/>
      <c r="AB44" s="354"/>
      <c r="AC44" s="354"/>
      <c r="AD44" s="354"/>
      <c r="AE44" s="354"/>
      <c r="AF44" s="354"/>
      <c r="AG44" s="354"/>
    </row>
    <row r="45" spans="1:33" ht="20.100000000000001" customHeight="1" x14ac:dyDescent="0.2">
      <c r="A45" s="112"/>
      <c r="B45" s="112"/>
      <c r="C45" s="112"/>
      <c r="D45" s="112"/>
      <c r="E45" s="112"/>
      <c r="F45" s="112"/>
      <c r="G45" s="112"/>
      <c r="H45" s="14"/>
      <c r="I45" s="110"/>
      <c r="J45" s="110"/>
      <c r="K45" s="110"/>
      <c r="L45" s="110"/>
      <c r="N45" s="110"/>
      <c r="O45" s="110"/>
      <c r="P45" s="110"/>
      <c r="Q45" s="110"/>
      <c r="R45" s="110"/>
      <c r="T45" s="94"/>
      <c r="U45" s="94"/>
      <c r="V45" s="94"/>
      <c r="W45" s="94"/>
      <c r="X45" s="111"/>
      <c r="Y45" s="111"/>
      <c r="AA45" s="20"/>
      <c r="AB45" s="104"/>
      <c r="AC45" s="104"/>
      <c r="AD45" s="104"/>
      <c r="AE45" s="104"/>
      <c r="AF45" s="104"/>
      <c r="AG45" s="104"/>
    </row>
    <row r="46" spans="1:33" ht="20.100000000000001" customHeight="1" x14ac:dyDescent="0.2">
      <c r="F46" s="27"/>
      <c r="J46" s="358" t="s">
        <v>101</v>
      </c>
      <c r="K46" s="358"/>
      <c r="W46" s="358" t="s">
        <v>102</v>
      </c>
      <c r="X46" s="358"/>
      <c r="Z46" s="20"/>
      <c r="AA46" s="20"/>
      <c r="AB46" s="104"/>
      <c r="AC46" s="104"/>
      <c r="AD46" s="104"/>
      <c r="AE46" s="104"/>
      <c r="AF46" s="104"/>
      <c r="AG46" s="104"/>
    </row>
    <row r="47" spans="1:33" ht="20.100000000000001" customHeight="1" thickBot="1" x14ac:dyDescent="0.25">
      <c r="G47" s="2"/>
      <c r="H47" s="2"/>
      <c r="I47" s="2"/>
      <c r="J47" s="3"/>
      <c r="K47" s="263"/>
      <c r="L47" s="246"/>
      <c r="M47" s="246"/>
      <c r="N47" s="246"/>
      <c r="O47" s="246"/>
      <c r="P47" s="246"/>
      <c r="Q47" s="246"/>
      <c r="R47" s="246"/>
      <c r="S47" s="246"/>
      <c r="T47" s="2"/>
      <c r="U47" s="2"/>
      <c r="V47" s="2"/>
      <c r="W47" s="247"/>
      <c r="X47" s="2"/>
      <c r="Y47" s="2"/>
      <c r="Z47" s="20"/>
      <c r="AA47" s="20"/>
      <c r="AB47" s="104"/>
      <c r="AC47" s="104"/>
      <c r="AD47" s="104"/>
      <c r="AE47" s="104"/>
      <c r="AF47" s="104"/>
      <c r="AG47" s="104"/>
    </row>
    <row r="48" spans="1:33" ht="20.100000000000001" customHeight="1" thickTop="1" x14ac:dyDescent="0.2">
      <c r="F48" s="4"/>
      <c r="H48" s="5"/>
      <c r="J48" s="6"/>
      <c r="K48" s="264"/>
      <c r="L48" s="265"/>
      <c r="M48" s="265"/>
      <c r="N48" s="266"/>
      <c r="S48" s="4"/>
      <c r="V48" s="5"/>
      <c r="W48" s="267"/>
      <c r="Y48" s="5"/>
      <c r="Z48" s="5"/>
      <c r="AA48" s="6"/>
      <c r="AB48" s="17"/>
    </row>
    <row r="49" spans="1:33" ht="20.100000000000001" customHeight="1" x14ac:dyDescent="0.2">
      <c r="B49" s="359"/>
      <c r="C49" s="359"/>
      <c r="D49" s="7"/>
      <c r="E49" s="7"/>
      <c r="F49" s="344">
        <v>1</v>
      </c>
      <c r="G49" s="344"/>
      <c r="H49" s="11"/>
      <c r="I49" s="11"/>
      <c r="J49" s="344">
        <v>2</v>
      </c>
      <c r="K49" s="344"/>
      <c r="L49" s="11"/>
      <c r="M49" s="11"/>
      <c r="N49" s="344">
        <v>3</v>
      </c>
      <c r="O49" s="344"/>
      <c r="P49" s="26"/>
      <c r="Q49" s="11"/>
      <c r="R49" s="11"/>
      <c r="S49" s="344">
        <v>4</v>
      </c>
      <c r="T49" s="344"/>
      <c r="U49" s="11"/>
      <c r="V49" s="11"/>
      <c r="W49" s="344">
        <v>5</v>
      </c>
      <c r="X49" s="344"/>
      <c r="Y49" s="11"/>
      <c r="Z49" s="11"/>
      <c r="AA49" s="344">
        <v>6</v>
      </c>
      <c r="AB49" s="344"/>
      <c r="AC49" s="7"/>
      <c r="AD49" s="7"/>
      <c r="AE49" s="362"/>
      <c r="AF49" s="363"/>
    </row>
    <row r="50" spans="1:33" ht="20.100000000000001" customHeight="1" x14ac:dyDescent="0.2">
      <c r="B50" s="356"/>
      <c r="C50" s="356"/>
      <c r="D50" s="8"/>
      <c r="E50" s="8"/>
      <c r="F50" s="349" t="str">
        <f>U12選手権組合せ!AL112</f>
        <v>ＦＣみらい</v>
      </c>
      <c r="G50" s="349"/>
      <c r="H50" s="8"/>
      <c r="I50" s="8"/>
      <c r="J50" s="350" t="str">
        <f>U12選手権組合せ!AL111</f>
        <v>さつきが丘スポーツ少年団サッカー部</v>
      </c>
      <c r="K50" s="350"/>
      <c r="L50" s="8"/>
      <c r="M50" s="8"/>
      <c r="N50" s="449" t="str">
        <f>U12選手権組合せ!AL110</f>
        <v>ＫＯＨＡＲＵ　ＰＲＯＵＤ　イエロー</v>
      </c>
      <c r="O50" s="449"/>
      <c r="P50" s="9"/>
      <c r="Q50" s="8"/>
      <c r="R50" s="8"/>
      <c r="S50" s="350" t="str">
        <f>U12選手権組合せ!AL109</f>
        <v>ＳＵＧＡＯサッカークラブＵ１１</v>
      </c>
      <c r="T50" s="350"/>
      <c r="U50" s="8"/>
      <c r="V50" s="8"/>
      <c r="W50" s="357" t="str">
        <f>U12選手権組合せ!AL108</f>
        <v>ウエストフットコム</v>
      </c>
      <c r="X50" s="357"/>
      <c r="Y50" s="8"/>
      <c r="Z50" s="8"/>
      <c r="AA50" s="349" t="str">
        <f>U12選手権組合せ!AL107</f>
        <v>栃木ジュニオール</v>
      </c>
      <c r="AB50" s="349"/>
      <c r="AC50" s="8"/>
      <c r="AD50" s="8"/>
      <c r="AE50" s="365"/>
      <c r="AF50" s="366"/>
    </row>
    <row r="51" spans="1:33" ht="20.100000000000001" customHeight="1" x14ac:dyDescent="0.2">
      <c r="B51" s="356"/>
      <c r="C51" s="356"/>
      <c r="D51" s="8"/>
      <c r="E51" s="8"/>
      <c r="F51" s="349"/>
      <c r="G51" s="349"/>
      <c r="H51" s="8"/>
      <c r="I51" s="8"/>
      <c r="J51" s="350"/>
      <c r="K51" s="350"/>
      <c r="L51" s="8"/>
      <c r="M51" s="8"/>
      <c r="N51" s="449"/>
      <c r="O51" s="449"/>
      <c r="P51" s="9"/>
      <c r="Q51" s="8"/>
      <c r="R51" s="8"/>
      <c r="S51" s="350"/>
      <c r="T51" s="350"/>
      <c r="U51" s="8"/>
      <c r="V51" s="8"/>
      <c r="W51" s="357"/>
      <c r="X51" s="357"/>
      <c r="Y51" s="8"/>
      <c r="Z51" s="8"/>
      <c r="AA51" s="349"/>
      <c r="AB51" s="349"/>
      <c r="AC51" s="8"/>
      <c r="AD51" s="8"/>
      <c r="AE51" s="365"/>
      <c r="AF51" s="366"/>
    </row>
    <row r="52" spans="1:33" ht="20.100000000000001" customHeight="1" x14ac:dyDescent="0.2">
      <c r="B52" s="356"/>
      <c r="C52" s="356"/>
      <c r="D52" s="8"/>
      <c r="E52" s="8"/>
      <c r="F52" s="349"/>
      <c r="G52" s="349"/>
      <c r="H52" s="8"/>
      <c r="I52" s="8"/>
      <c r="J52" s="350"/>
      <c r="K52" s="350"/>
      <c r="L52" s="8"/>
      <c r="M52" s="8"/>
      <c r="N52" s="449"/>
      <c r="O52" s="449"/>
      <c r="P52" s="9"/>
      <c r="Q52" s="8"/>
      <c r="R52" s="8"/>
      <c r="S52" s="350"/>
      <c r="T52" s="350"/>
      <c r="U52" s="8"/>
      <c r="V52" s="8"/>
      <c r="W52" s="357"/>
      <c r="X52" s="357"/>
      <c r="Y52" s="8"/>
      <c r="Z52" s="8"/>
      <c r="AA52" s="349"/>
      <c r="AB52" s="349"/>
      <c r="AC52" s="8"/>
      <c r="AD52" s="8"/>
      <c r="AE52" s="365"/>
      <c r="AF52" s="366"/>
    </row>
    <row r="53" spans="1:33" ht="20.100000000000001" customHeight="1" x14ac:dyDescent="0.2">
      <c r="B53" s="356"/>
      <c r="C53" s="356"/>
      <c r="D53" s="8"/>
      <c r="E53" s="8"/>
      <c r="F53" s="349"/>
      <c r="G53" s="349"/>
      <c r="H53" s="8"/>
      <c r="I53" s="8"/>
      <c r="J53" s="350"/>
      <c r="K53" s="350"/>
      <c r="L53" s="8"/>
      <c r="M53" s="8"/>
      <c r="N53" s="449"/>
      <c r="O53" s="449"/>
      <c r="P53" s="9"/>
      <c r="Q53" s="8"/>
      <c r="R53" s="8"/>
      <c r="S53" s="350"/>
      <c r="T53" s="350"/>
      <c r="U53" s="8"/>
      <c r="V53" s="8"/>
      <c r="W53" s="357"/>
      <c r="X53" s="357"/>
      <c r="Y53" s="8"/>
      <c r="Z53" s="8"/>
      <c r="AA53" s="349"/>
      <c r="AB53" s="349"/>
      <c r="AC53" s="8"/>
      <c r="AD53" s="8"/>
      <c r="AE53" s="365"/>
      <c r="AF53" s="366"/>
    </row>
    <row r="54" spans="1:33" ht="20.100000000000001" customHeight="1" x14ac:dyDescent="0.2">
      <c r="B54" s="356"/>
      <c r="C54" s="356"/>
      <c r="D54" s="8"/>
      <c r="E54" s="8"/>
      <c r="F54" s="349"/>
      <c r="G54" s="349"/>
      <c r="H54" s="8"/>
      <c r="I54" s="8"/>
      <c r="J54" s="350"/>
      <c r="K54" s="350"/>
      <c r="L54" s="8"/>
      <c r="M54" s="8"/>
      <c r="N54" s="449"/>
      <c r="O54" s="449"/>
      <c r="P54" s="9"/>
      <c r="Q54" s="8"/>
      <c r="R54" s="8"/>
      <c r="S54" s="350"/>
      <c r="T54" s="350"/>
      <c r="U54" s="8"/>
      <c r="V54" s="8"/>
      <c r="W54" s="357"/>
      <c r="X54" s="357"/>
      <c r="Y54" s="8"/>
      <c r="Z54" s="8"/>
      <c r="AA54" s="349"/>
      <c r="AB54" s="349"/>
      <c r="AC54" s="8"/>
      <c r="AD54" s="8"/>
      <c r="AE54" s="365"/>
      <c r="AF54" s="366"/>
    </row>
    <row r="55" spans="1:33" ht="20.100000000000001" customHeight="1" x14ac:dyDescent="0.2">
      <c r="B55" s="356"/>
      <c r="C55" s="356"/>
      <c r="D55" s="8"/>
      <c r="E55" s="8"/>
      <c r="F55" s="349"/>
      <c r="G55" s="349"/>
      <c r="H55" s="8"/>
      <c r="I55" s="8"/>
      <c r="J55" s="350"/>
      <c r="K55" s="350"/>
      <c r="L55" s="8"/>
      <c r="M55" s="8"/>
      <c r="N55" s="449"/>
      <c r="O55" s="449"/>
      <c r="P55" s="9"/>
      <c r="Q55" s="8"/>
      <c r="R55" s="8"/>
      <c r="S55" s="350"/>
      <c r="T55" s="350"/>
      <c r="U55" s="8"/>
      <c r="V55" s="8"/>
      <c r="W55" s="357"/>
      <c r="X55" s="357"/>
      <c r="Y55" s="8"/>
      <c r="Z55" s="8"/>
      <c r="AA55" s="349"/>
      <c r="AB55" s="349"/>
      <c r="AC55" s="8"/>
      <c r="AD55" s="8"/>
      <c r="AE55" s="365"/>
      <c r="AF55" s="366"/>
    </row>
    <row r="56" spans="1:33" ht="20.100000000000001" customHeight="1" x14ac:dyDescent="0.2">
      <c r="B56" s="356"/>
      <c r="C56" s="356"/>
      <c r="D56" s="9"/>
      <c r="E56" s="9"/>
      <c r="F56" s="349"/>
      <c r="G56" s="349"/>
      <c r="H56" s="9"/>
      <c r="I56" s="9"/>
      <c r="J56" s="350"/>
      <c r="K56" s="350"/>
      <c r="L56" s="9"/>
      <c r="M56" s="9"/>
      <c r="N56" s="449"/>
      <c r="O56" s="449"/>
      <c r="P56" s="9"/>
      <c r="Q56" s="9"/>
      <c r="R56" s="9"/>
      <c r="S56" s="350"/>
      <c r="T56" s="350"/>
      <c r="U56" s="9"/>
      <c r="V56" s="9"/>
      <c r="W56" s="357"/>
      <c r="X56" s="357"/>
      <c r="Y56" s="9"/>
      <c r="Z56" s="9"/>
      <c r="AA56" s="349"/>
      <c r="AB56" s="349"/>
      <c r="AC56" s="9"/>
      <c r="AD56" s="9"/>
      <c r="AE56" s="365"/>
      <c r="AF56" s="366"/>
    </row>
    <row r="57" spans="1:33" ht="20.100000000000001" customHeight="1" x14ac:dyDescent="0.2">
      <c r="B57" s="356"/>
      <c r="C57" s="356"/>
      <c r="D57" s="9"/>
      <c r="E57" s="9"/>
      <c r="F57" s="349"/>
      <c r="G57" s="349"/>
      <c r="H57" s="9"/>
      <c r="I57" s="9"/>
      <c r="J57" s="350"/>
      <c r="K57" s="350"/>
      <c r="L57" s="9"/>
      <c r="M57" s="9"/>
      <c r="N57" s="449"/>
      <c r="O57" s="449"/>
      <c r="P57" s="9"/>
      <c r="Q57" s="9"/>
      <c r="R57" s="9"/>
      <c r="S57" s="350"/>
      <c r="T57" s="350"/>
      <c r="U57" s="9"/>
      <c r="V57" s="9"/>
      <c r="W57" s="357"/>
      <c r="X57" s="357"/>
      <c r="Y57" s="9"/>
      <c r="Z57" s="9"/>
      <c r="AA57" s="349"/>
      <c r="AB57" s="349"/>
      <c r="AC57" s="9"/>
      <c r="AD57" s="9"/>
      <c r="AE57" s="365"/>
      <c r="AF57" s="366"/>
    </row>
    <row r="58" spans="1:33" ht="20.100000000000001" customHeight="1" x14ac:dyDescent="0.2">
      <c r="C58" s="93"/>
      <c r="D58" s="93"/>
      <c r="G58" s="93"/>
      <c r="H58" s="93"/>
      <c r="K58" s="93"/>
      <c r="L58" s="93"/>
      <c r="O58" s="93"/>
      <c r="P58" s="93"/>
      <c r="T58" s="93"/>
      <c r="U58" s="93"/>
      <c r="X58" s="93"/>
      <c r="Y58" s="93"/>
      <c r="AB58" s="114" t="s">
        <v>95</v>
      </c>
      <c r="AC58" s="18" t="s">
        <v>14</v>
      </c>
      <c r="AD58" s="18" t="s">
        <v>15</v>
      </c>
      <c r="AE58" s="18" t="s">
        <v>15</v>
      </c>
      <c r="AF58" s="18" t="s">
        <v>13</v>
      </c>
      <c r="AG58" s="107" t="s">
        <v>96</v>
      </c>
    </row>
    <row r="59" spans="1:33" ht="20.100000000000001" customHeight="1" x14ac:dyDescent="0.2">
      <c r="A59" s="7"/>
      <c r="B59" s="341" t="s">
        <v>4</v>
      </c>
      <c r="C59" s="368">
        <v>0.39583333333333331</v>
      </c>
      <c r="D59" s="368"/>
      <c r="E59" s="368"/>
      <c r="F59" s="243"/>
      <c r="G59" s="372" t="str">
        <f>F50</f>
        <v>ＦＣみらい</v>
      </c>
      <c r="H59" s="372"/>
      <c r="I59" s="372"/>
      <c r="J59" s="372"/>
      <c r="K59" s="372"/>
      <c r="L59" s="372"/>
      <c r="M59" s="372"/>
      <c r="N59" s="370">
        <f>P59+P60</f>
        <v>3</v>
      </c>
      <c r="O59" s="371" t="s">
        <v>9</v>
      </c>
      <c r="P59" s="234">
        <v>1</v>
      </c>
      <c r="Q59" s="236" t="s">
        <v>26</v>
      </c>
      <c r="R59" s="234">
        <v>0</v>
      </c>
      <c r="S59" s="371" t="s">
        <v>10</v>
      </c>
      <c r="T59" s="370">
        <f>R59+R60</f>
        <v>0</v>
      </c>
      <c r="U59" s="369" t="str">
        <f>J50</f>
        <v>さつきが丘スポーツ少年団サッカー部</v>
      </c>
      <c r="V59" s="369"/>
      <c r="W59" s="369"/>
      <c r="X59" s="369"/>
      <c r="Y59" s="369"/>
      <c r="Z59" s="369"/>
      <c r="AA59" s="369"/>
      <c r="AB59" s="347" t="s">
        <v>95</v>
      </c>
      <c r="AC59" s="367" t="s">
        <v>89</v>
      </c>
      <c r="AD59" s="367" t="s">
        <v>90</v>
      </c>
      <c r="AE59" s="367" t="s">
        <v>91</v>
      </c>
      <c r="AF59" s="367">
        <v>6</v>
      </c>
      <c r="AG59" s="340" t="s">
        <v>96</v>
      </c>
    </row>
    <row r="60" spans="1:33" ht="20.100000000000001" customHeight="1" x14ac:dyDescent="0.2">
      <c r="A60" s="7"/>
      <c r="B60" s="341"/>
      <c r="C60" s="368"/>
      <c r="D60" s="368"/>
      <c r="E60" s="368"/>
      <c r="F60" s="243"/>
      <c r="G60" s="372"/>
      <c r="H60" s="372"/>
      <c r="I60" s="372"/>
      <c r="J60" s="372"/>
      <c r="K60" s="372"/>
      <c r="L60" s="372"/>
      <c r="M60" s="372"/>
      <c r="N60" s="370"/>
      <c r="O60" s="371"/>
      <c r="P60" s="234">
        <v>2</v>
      </c>
      <c r="Q60" s="236" t="s">
        <v>26</v>
      </c>
      <c r="R60" s="234">
        <v>0</v>
      </c>
      <c r="S60" s="371"/>
      <c r="T60" s="370"/>
      <c r="U60" s="369"/>
      <c r="V60" s="369"/>
      <c r="W60" s="369"/>
      <c r="X60" s="369"/>
      <c r="Y60" s="369"/>
      <c r="Z60" s="369"/>
      <c r="AA60" s="369"/>
      <c r="AB60" s="347"/>
      <c r="AC60" s="367"/>
      <c r="AD60" s="367"/>
      <c r="AE60" s="367"/>
      <c r="AF60" s="367"/>
      <c r="AG60" s="340"/>
    </row>
    <row r="61" spans="1:33" ht="20.100000000000001" customHeight="1" x14ac:dyDescent="0.2">
      <c r="C61" s="16"/>
      <c r="D61" s="16"/>
      <c r="E61" s="15"/>
      <c r="F61" s="243"/>
      <c r="G61" s="234"/>
      <c r="H61" s="234"/>
      <c r="I61" s="248"/>
      <c r="J61" s="248"/>
      <c r="K61" s="234"/>
      <c r="L61" s="234"/>
      <c r="M61" s="248"/>
      <c r="N61" s="248"/>
      <c r="O61" s="234"/>
      <c r="P61" s="234"/>
      <c r="Q61" s="248"/>
      <c r="R61" s="248"/>
      <c r="S61" s="248"/>
      <c r="T61" s="234"/>
      <c r="U61" s="234"/>
      <c r="V61" s="248"/>
      <c r="W61" s="248"/>
      <c r="X61" s="234"/>
      <c r="Y61" s="234"/>
      <c r="Z61" s="248"/>
      <c r="AA61" s="248"/>
      <c r="AB61" s="225"/>
      <c r="AC61" s="24"/>
      <c r="AD61" s="24"/>
      <c r="AE61" s="25"/>
      <c r="AF61" s="25"/>
      <c r="AG61" s="223"/>
    </row>
    <row r="62" spans="1:33" ht="20.100000000000001" customHeight="1" x14ac:dyDescent="0.2">
      <c r="A62" s="7"/>
      <c r="B62" s="341" t="s">
        <v>5</v>
      </c>
      <c r="C62" s="368">
        <v>0.4236111111111111</v>
      </c>
      <c r="D62" s="368"/>
      <c r="E62" s="368"/>
      <c r="F62" s="243"/>
      <c r="G62" s="437" t="str">
        <f>S50</f>
        <v>ＳＵＧＡＯサッカークラブＵ１１</v>
      </c>
      <c r="H62" s="437"/>
      <c r="I62" s="437"/>
      <c r="J62" s="437"/>
      <c r="K62" s="437"/>
      <c r="L62" s="437"/>
      <c r="M62" s="437"/>
      <c r="N62" s="370">
        <f>P62+P63</f>
        <v>0</v>
      </c>
      <c r="O62" s="371" t="s">
        <v>9</v>
      </c>
      <c r="P62" s="234">
        <v>0</v>
      </c>
      <c r="Q62" s="236" t="s">
        <v>26</v>
      </c>
      <c r="R62" s="234">
        <v>1</v>
      </c>
      <c r="S62" s="371" t="s">
        <v>10</v>
      </c>
      <c r="T62" s="370">
        <f>R62+R63</f>
        <v>4</v>
      </c>
      <c r="U62" s="372" t="str">
        <f>W50</f>
        <v>ウエストフットコム</v>
      </c>
      <c r="V62" s="372"/>
      <c r="W62" s="372"/>
      <c r="X62" s="372"/>
      <c r="Y62" s="372"/>
      <c r="Z62" s="372"/>
      <c r="AA62" s="372"/>
      <c r="AB62" s="347" t="s">
        <v>95</v>
      </c>
      <c r="AC62" s="367" t="s">
        <v>92</v>
      </c>
      <c r="AD62" s="367" t="s">
        <v>93</v>
      </c>
      <c r="AE62" s="367" t="s">
        <v>94</v>
      </c>
      <c r="AF62" s="367">
        <v>3</v>
      </c>
      <c r="AG62" s="340" t="s">
        <v>96</v>
      </c>
    </row>
    <row r="63" spans="1:33" ht="20.100000000000001" customHeight="1" x14ac:dyDescent="0.2">
      <c r="A63" s="7"/>
      <c r="B63" s="341"/>
      <c r="C63" s="368"/>
      <c r="D63" s="368"/>
      <c r="E63" s="368"/>
      <c r="F63" s="243"/>
      <c r="G63" s="437"/>
      <c r="H63" s="437"/>
      <c r="I63" s="437"/>
      <c r="J63" s="437"/>
      <c r="K63" s="437"/>
      <c r="L63" s="437"/>
      <c r="M63" s="437"/>
      <c r="N63" s="370"/>
      <c r="O63" s="371"/>
      <c r="P63" s="234">
        <v>0</v>
      </c>
      <c r="Q63" s="236" t="s">
        <v>26</v>
      </c>
      <c r="R63" s="234">
        <v>3</v>
      </c>
      <c r="S63" s="371"/>
      <c r="T63" s="370"/>
      <c r="U63" s="372"/>
      <c r="V63" s="372"/>
      <c r="W63" s="372"/>
      <c r="X63" s="372"/>
      <c r="Y63" s="372"/>
      <c r="Z63" s="372"/>
      <c r="AA63" s="372"/>
      <c r="AB63" s="347"/>
      <c r="AC63" s="367"/>
      <c r="AD63" s="367"/>
      <c r="AE63" s="367"/>
      <c r="AF63" s="367"/>
      <c r="AG63" s="340"/>
    </row>
    <row r="64" spans="1:33" ht="20.100000000000001" customHeight="1" x14ac:dyDescent="0.2">
      <c r="A64" s="7"/>
      <c r="C64" s="16"/>
      <c r="D64" s="16"/>
      <c r="E64" s="15"/>
      <c r="F64" s="243"/>
      <c r="G64" s="234"/>
      <c r="H64" s="234"/>
      <c r="I64" s="248"/>
      <c r="J64" s="248"/>
      <c r="K64" s="234"/>
      <c r="L64" s="234"/>
      <c r="M64" s="248"/>
      <c r="N64" s="248"/>
      <c r="O64" s="234"/>
      <c r="P64" s="234"/>
      <c r="Q64" s="248"/>
      <c r="R64" s="248"/>
      <c r="S64" s="248"/>
      <c r="T64" s="234"/>
      <c r="U64" s="234"/>
      <c r="V64" s="248"/>
      <c r="W64" s="248"/>
      <c r="X64" s="234"/>
      <c r="Y64" s="234"/>
      <c r="Z64" s="248"/>
      <c r="AA64" s="248"/>
      <c r="AB64" s="225"/>
      <c r="AC64" s="24"/>
      <c r="AD64" s="24"/>
      <c r="AE64" s="25"/>
      <c r="AF64" s="25"/>
      <c r="AG64" s="223"/>
    </row>
    <row r="65" spans="1:33" ht="20.100000000000001" customHeight="1" x14ac:dyDescent="0.2">
      <c r="A65" s="7"/>
      <c r="B65" s="341" t="s">
        <v>6</v>
      </c>
      <c r="C65" s="368">
        <v>0.4513888888888889</v>
      </c>
      <c r="D65" s="368"/>
      <c r="E65" s="368"/>
      <c r="F65" s="243"/>
      <c r="G65" s="369" t="str">
        <f>F50</f>
        <v>ＦＣみらい</v>
      </c>
      <c r="H65" s="369"/>
      <c r="I65" s="369"/>
      <c r="J65" s="369"/>
      <c r="K65" s="369"/>
      <c r="L65" s="369"/>
      <c r="M65" s="369"/>
      <c r="N65" s="370">
        <f>P65+P66</f>
        <v>1</v>
      </c>
      <c r="O65" s="371" t="s">
        <v>9</v>
      </c>
      <c r="P65" s="234">
        <v>0</v>
      </c>
      <c r="Q65" s="236" t="s">
        <v>26</v>
      </c>
      <c r="R65" s="234">
        <v>3</v>
      </c>
      <c r="S65" s="371" t="s">
        <v>10</v>
      </c>
      <c r="T65" s="370">
        <f>R65+R66</f>
        <v>6</v>
      </c>
      <c r="U65" s="468" t="str">
        <f>N50</f>
        <v>ＫＯＨＡＲＵ　ＰＲＯＵＤ　イエロー</v>
      </c>
      <c r="V65" s="468"/>
      <c r="W65" s="468"/>
      <c r="X65" s="468"/>
      <c r="Y65" s="468"/>
      <c r="Z65" s="468"/>
      <c r="AA65" s="468"/>
      <c r="AB65" s="347" t="s">
        <v>95</v>
      </c>
      <c r="AC65" s="367" t="s">
        <v>91</v>
      </c>
      <c r="AD65" s="367" t="s">
        <v>89</v>
      </c>
      <c r="AE65" s="367" t="s">
        <v>90</v>
      </c>
      <c r="AF65" s="367">
        <v>5</v>
      </c>
      <c r="AG65" s="340" t="s">
        <v>96</v>
      </c>
    </row>
    <row r="66" spans="1:33" ht="20.100000000000001" customHeight="1" x14ac:dyDescent="0.2">
      <c r="A66" s="7"/>
      <c r="B66" s="341"/>
      <c r="C66" s="368"/>
      <c r="D66" s="368"/>
      <c r="E66" s="368"/>
      <c r="F66" s="243"/>
      <c r="G66" s="369"/>
      <c r="H66" s="369"/>
      <c r="I66" s="369"/>
      <c r="J66" s="369"/>
      <c r="K66" s="369"/>
      <c r="L66" s="369"/>
      <c r="M66" s="369"/>
      <c r="N66" s="370"/>
      <c r="O66" s="371"/>
      <c r="P66" s="234">
        <v>1</v>
      </c>
      <c r="Q66" s="236" t="s">
        <v>26</v>
      </c>
      <c r="R66" s="234">
        <v>3</v>
      </c>
      <c r="S66" s="371"/>
      <c r="T66" s="370"/>
      <c r="U66" s="468"/>
      <c r="V66" s="468"/>
      <c r="W66" s="468"/>
      <c r="X66" s="468"/>
      <c r="Y66" s="468"/>
      <c r="Z66" s="468"/>
      <c r="AA66" s="468"/>
      <c r="AB66" s="347"/>
      <c r="AC66" s="367"/>
      <c r="AD66" s="367"/>
      <c r="AE66" s="367"/>
      <c r="AF66" s="367"/>
      <c r="AG66" s="340"/>
    </row>
    <row r="67" spans="1:33" ht="20.100000000000001" customHeight="1" x14ac:dyDescent="0.2">
      <c r="A67" s="7"/>
      <c r="B67" s="31"/>
      <c r="C67" s="229"/>
      <c r="D67" s="229"/>
      <c r="E67" s="229"/>
      <c r="F67" s="243"/>
      <c r="G67" s="234"/>
      <c r="H67" s="234"/>
      <c r="I67" s="234"/>
      <c r="J67" s="234"/>
      <c r="K67" s="234"/>
      <c r="L67" s="234"/>
      <c r="M67" s="234"/>
      <c r="N67" s="21"/>
      <c r="O67" s="235"/>
      <c r="P67" s="234"/>
      <c r="Q67" s="248"/>
      <c r="R67" s="248"/>
      <c r="S67" s="235"/>
      <c r="T67" s="21"/>
      <c r="U67" s="234"/>
      <c r="V67" s="234"/>
      <c r="W67" s="234"/>
      <c r="X67" s="234"/>
      <c r="Y67" s="234"/>
      <c r="Z67" s="234"/>
      <c r="AA67" s="234"/>
      <c r="AB67" s="225"/>
      <c r="AC67" s="24"/>
      <c r="AD67" s="24"/>
      <c r="AE67" s="25"/>
      <c r="AF67" s="25"/>
      <c r="AG67" s="223"/>
    </row>
    <row r="68" spans="1:33" ht="20.100000000000001" customHeight="1" x14ac:dyDescent="0.2">
      <c r="A68" s="7"/>
      <c r="B68" s="341" t="s">
        <v>7</v>
      </c>
      <c r="C68" s="368">
        <v>0.47916666666666669</v>
      </c>
      <c r="D68" s="368"/>
      <c r="E68" s="368"/>
      <c r="F68" s="243"/>
      <c r="G68" s="437" t="str">
        <f>S50</f>
        <v>ＳＵＧＡＯサッカークラブＵ１１</v>
      </c>
      <c r="H68" s="437"/>
      <c r="I68" s="437"/>
      <c r="J68" s="437"/>
      <c r="K68" s="437"/>
      <c r="L68" s="437"/>
      <c r="M68" s="437"/>
      <c r="N68" s="370">
        <f>P68+P69</f>
        <v>0</v>
      </c>
      <c r="O68" s="371" t="s">
        <v>9</v>
      </c>
      <c r="P68" s="234">
        <v>0</v>
      </c>
      <c r="Q68" s="236" t="s">
        <v>26</v>
      </c>
      <c r="R68" s="234">
        <v>1</v>
      </c>
      <c r="S68" s="371" t="s">
        <v>10</v>
      </c>
      <c r="T68" s="370">
        <f>R68+R69</f>
        <v>1</v>
      </c>
      <c r="U68" s="372" t="str">
        <f>AA50</f>
        <v>栃木ジュニオール</v>
      </c>
      <c r="V68" s="372"/>
      <c r="W68" s="372"/>
      <c r="X68" s="372"/>
      <c r="Y68" s="372"/>
      <c r="Z68" s="372"/>
      <c r="AA68" s="372"/>
      <c r="AB68" s="347" t="s">
        <v>95</v>
      </c>
      <c r="AC68" s="367" t="s">
        <v>94</v>
      </c>
      <c r="AD68" s="367" t="s">
        <v>92</v>
      </c>
      <c r="AE68" s="367" t="s">
        <v>93</v>
      </c>
      <c r="AF68" s="367">
        <v>2</v>
      </c>
      <c r="AG68" s="340" t="s">
        <v>96</v>
      </c>
    </row>
    <row r="69" spans="1:33" ht="20.100000000000001" customHeight="1" x14ac:dyDescent="0.2">
      <c r="A69" s="7"/>
      <c r="B69" s="341"/>
      <c r="C69" s="368"/>
      <c r="D69" s="368"/>
      <c r="E69" s="368"/>
      <c r="F69" s="243"/>
      <c r="G69" s="437"/>
      <c r="H69" s="437"/>
      <c r="I69" s="437"/>
      <c r="J69" s="437"/>
      <c r="K69" s="437"/>
      <c r="L69" s="437"/>
      <c r="M69" s="437"/>
      <c r="N69" s="370"/>
      <c r="O69" s="371"/>
      <c r="P69" s="234">
        <v>0</v>
      </c>
      <c r="Q69" s="236" t="s">
        <v>26</v>
      </c>
      <c r="R69" s="234">
        <v>0</v>
      </c>
      <c r="S69" s="371"/>
      <c r="T69" s="370"/>
      <c r="U69" s="372"/>
      <c r="V69" s="372"/>
      <c r="W69" s="372"/>
      <c r="X69" s="372"/>
      <c r="Y69" s="372"/>
      <c r="Z69" s="372"/>
      <c r="AA69" s="372"/>
      <c r="AB69" s="347"/>
      <c r="AC69" s="367"/>
      <c r="AD69" s="367"/>
      <c r="AE69" s="367"/>
      <c r="AF69" s="367"/>
      <c r="AG69" s="340"/>
    </row>
    <row r="70" spans="1:33" ht="20.100000000000001" customHeight="1" x14ac:dyDescent="0.2">
      <c r="A70" s="7"/>
      <c r="C70" s="16"/>
      <c r="D70" s="16"/>
      <c r="E70" s="15"/>
      <c r="F70" s="243"/>
      <c r="G70" s="234"/>
      <c r="H70" s="234"/>
      <c r="I70" s="248"/>
      <c r="J70" s="248"/>
      <c r="K70" s="234"/>
      <c r="L70" s="234"/>
      <c r="M70" s="248"/>
      <c r="N70" s="248"/>
      <c r="O70" s="234"/>
      <c r="P70" s="234"/>
      <c r="Q70" s="248"/>
      <c r="R70" s="248"/>
      <c r="S70" s="248"/>
      <c r="T70" s="234"/>
      <c r="U70" s="234"/>
      <c r="V70" s="248"/>
      <c r="W70" s="248"/>
      <c r="X70" s="234"/>
      <c r="Y70" s="234"/>
      <c r="Z70" s="248"/>
      <c r="AA70" s="248"/>
      <c r="AB70" s="225"/>
      <c r="AC70" s="24"/>
      <c r="AD70" s="24"/>
      <c r="AE70" s="25"/>
      <c r="AF70" s="25"/>
      <c r="AG70" s="223"/>
    </row>
    <row r="71" spans="1:33" ht="20.100000000000001" customHeight="1" x14ac:dyDescent="0.2">
      <c r="A71" s="7"/>
      <c r="B71" s="341" t="s">
        <v>8</v>
      </c>
      <c r="C71" s="368">
        <v>0.50694444444444442</v>
      </c>
      <c r="D71" s="368"/>
      <c r="E71" s="368"/>
      <c r="F71" s="243"/>
      <c r="G71" s="369" t="str">
        <f>J50</f>
        <v>さつきが丘スポーツ少年団サッカー部</v>
      </c>
      <c r="H71" s="369"/>
      <c r="I71" s="369"/>
      <c r="J71" s="369"/>
      <c r="K71" s="369"/>
      <c r="L71" s="369"/>
      <c r="M71" s="369"/>
      <c r="N71" s="370">
        <f>P71+P72</f>
        <v>0</v>
      </c>
      <c r="O71" s="371" t="s">
        <v>9</v>
      </c>
      <c r="P71" s="234">
        <v>0</v>
      </c>
      <c r="Q71" s="236" t="s">
        <v>26</v>
      </c>
      <c r="R71" s="234">
        <v>6</v>
      </c>
      <c r="S71" s="371" t="s">
        <v>10</v>
      </c>
      <c r="T71" s="370">
        <f>R71+R72</f>
        <v>10</v>
      </c>
      <c r="U71" s="468" t="str">
        <f>N50</f>
        <v>ＫＯＨＡＲＵ　ＰＲＯＵＤ　イエロー</v>
      </c>
      <c r="V71" s="468"/>
      <c r="W71" s="468"/>
      <c r="X71" s="468"/>
      <c r="Y71" s="468"/>
      <c r="Z71" s="468"/>
      <c r="AA71" s="468"/>
      <c r="AB71" s="347" t="s">
        <v>95</v>
      </c>
      <c r="AC71" s="367" t="s">
        <v>90</v>
      </c>
      <c r="AD71" s="367" t="s">
        <v>91</v>
      </c>
      <c r="AE71" s="367" t="s">
        <v>89</v>
      </c>
      <c r="AF71" s="367">
        <v>4</v>
      </c>
      <c r="AG71" s="340" t="s">
        <v>96</v>
      </c>
    </row>
    <row r="72" spans="1:33" ht="20.100000000000001" customHeight="1" x14ac:dyDescent="0.2">
      <c r="A72" s="7"/>
      <c r="B72" s="341"/>
      <c r="C72" s="368"/>
      <c r="D72" s="368"/>
      <c r="E72" s="368"/>
      <c r="F72" s="243"/>
      <c r="G72" s="369"/>
      <c r="H72" s="369"/>
      <c r="I72" s="369"/>
      <c r="J72" s="369"/>
      <c r="K72" s="369"/>
      <c r="L72" s="369"/>
      <c r="M72" s="369"/>
      <c r="N72" s="370"/>
      <c r="O72" s="371"/>
      <c r="P72" s="234">
        <v>0</v>
      </c>
      <c r="Q72" s="236" t="s">
        <v>26</v>
      </c>
      <c r="R72" s="234">
        <v>4</v>
      </c>
      <c r="S72" s="371"/>
      <c r="T72" s="370"/>
      <c r="U72" s="468"/>
      <c r="V72" s="468"/>
      <c r="W72" s="468"/>
      <c r="X72" s="468"/>
      <c r="Y72" s="468"/>
      <c r="Z72" s="468"/>
      <c r="AA72" s="468"/>
      <c r="AB72" s="347"/>
      <c r="AC72" s="367"/>
      <c r="AD72" s="367"/>
      <c r="AE72" s="367"/>
      <c r="AF72" s="367"/>
      <c r="AG72" s="340"/>
    </row>
    <row r="73" spans="1:33" ht="20.100000000000001" customHeight="1" x14ac:dyDescent="0.2">
      <c r="A73" s="7"/>
      <c r="C73" s="16"/>
      <c r="D73" s="16"/>
      <c r="E73" s="15"/>
      <c r="F73" s="243"/>
      <c r="G73" s="234"/>
      <c r="H73" s="234"/>
      <c r="I73" s="248"/>
      <c r="J73" s="248"/>
      <c r="K73" s="234"/>
      <c r="L73" s="234"/>
      <c r="M73" s="248"/>
      <c r="N73" s="248"/>
      <c r="O73" s="234"/>
      <c r="P73" s="234"/>
      <c r="Q73" s="248"/>
      <c r="R73" s="248"/>
      <c r="S73" s="248"/>
      <c r="T73" s="234"/>
      <c r="U73" s="234"/>
      <c r="V73" s="248"/>
      <c r="W73" s="248"/>
      <c r="X73" s="234"/>
      <c r="Y73" s="234"/>
      <c r="Z73" s="248"/>
      <c r="AA73" s="248"/>
      <c r="AB73" s="225"/>
      <c r="AC73" s="230"/>
      <c r="AD73" s="24"/>
      <c r="AE73" s="24"/>
      <c r="AF73" s="25"/>
      <c r="AG73" s="106"/>
    </row>
    <row r="74" spans="1:33" ht="20.100000000000001" customHeight="1" x14ac:dyDescent="0.2">
      <c r="A74" s="7"/>
      <c r="B74" s="341" t="s">
        <v>0</v>
      </c>
      <c r="C74" s="368">
        <v>0.53472222222222221</v>
      </c>
      <c r="D74" s="368"/>
      <c r="E74" s="368"/>
      <c r="F74" s="243"/>
      <c r="G74" s="372" t="str">
        <f>W50</f>
        <v>ウエストフットコム</v>
      </c>
      <c r="H74" s="372"/>
      <c r="I74" s="372"/>
      <c r="J74" s="372"/>
      <c r="K74" s="372"/>
      <c r="L74" s="372"/>
      <c r="M74" s="372"/>
      <c r="N74" s="370">
        <f>P74+P75</f>
        <v>2</v>
      </c>
      <c r="O74" s="371" t="s">
        <v>9</v>
      </c>
      <c r="P74" s="234">
        <v>0</v>
      </c>
      <c r="Q74" s="236" t="s">
        <v>26</v>
      </c>
      <c r="R74" s="234">
        <v>0</v>
      </c>
      <c r="S74" s="371" t="s">
        <v>10</v>
      </c>
      <c r="T74" s="370">
        <f>R74+R75</f>
        <v>0</v>
      </c>
      <c r="U74" s="369" t="str">
        <f>AA50</f>
        <v>栃木ジュニオール</v>
      </c>
      <c r="V74" s="369"/>
      <c r="W74" s="369"/>
      <c r="X74" s="369"/>
      <c r="Y74" s="369"/>
      <c r="Z74" s="369"/>
      <c r="AA74" s="369"/>
      <c r="AB74" s="347" t="s">
        <v>95</v>
      </c>
      <c r="AC74" s="367" t="s">
        <v>93</v>
      </c>
      <c r="AD74" s="367" t="s">
        <v>94</v>
      </c>
      <c r="AE74" s="367" t="s">
        <v>92</v>
      </c>
      <c r="AF74" s="367">
        <v>1</v>
      </c>
      <c r="AG74" s="340" t="s">
        <v>96</v>
      </c>
    </row>
    <row r="75" spans="1:33" ht="20.100000000000001" customHeight="1" x14ac:dyDescent="0.2">
      <c r="A75" s="7"/>
      <c r="B75" s="341"/>
      <c r="C75" s="368"/>
      <c r="D75" s="368"/>
      <c r="E75" s="368"/>
      <c r="F75" s="243"/>
      <c r="G75" s="372"/>
      <c r="H75" s="372"/>
      <c r="I75" s="372"/>
      <c r="J75" s="372"/>
      <c r="K75" s="372"/>
      <c r="L75" s="372"/>
      <c r="M75" s="372"/>
      <c r="N75" s="370"/>
      <c r="O75" s="371"/>
      <c r="P75" s="234">
        <v>2</v>
      </c>
      <c r="Q75" s="236" t="s">
        <v>26</v>
      </c>
      <c r="R75" s="234">
        <v>0</v>
      </c>
      <c r="S75" s="371"/>
      <c r="T75" s="370"/>
      <c r="U75" s="369"/>
      <c r="V75" s="369"/>
      <c r="W75" s="369"/>
      <c r="X75" s="369"/>
      <c r="Y75" s="369"/>
      <c r="Z75" s="369"/>
      <c r="AA75" s="369"/>
      <c r="AB75" s="347"/>
      <c r="AC75" s="367"/>
      <c r="AD75" s="367"/>
      <c r="AE75" s="367"/>
      <c r="AF75" s="367"/>
      <c r="AG75" s="340"/>
    </row>
    <row r="76" spans="1:33" ht="20.100000000000001" customHeight="1" x14ac:dyDescent="0.2">
      <c r="B76" s="31"/>
      <c r="C76" s="23"/>
      <c r="D76" s="23"/>
      <c r="E76" s="23"/>
      <c r="F76" s="243"/>
      <c r="G76" s="234"/>
      <c r="H76" s="234"/>
      <c r="I76" s="234"/>
      <c r="J76" s="234"/>
      <c r="K76" s="234"/>
      <c r="L76" s="234"/>
      <c r="M76" s="234"/>
      <c r="N76" s="21"/>
      <c r="O76" s="235"/>
      <c r="P76" s="234"/>
      <c r="Q76" s="236"/>
      <c r="R76" s="248"/>
      <c r="S76" s="235"/>
      <c r="T76" s="21"/>
      <c r="U76" s="234"/>
      <c r="V76" s="234"/>
      <c r="W76" s="234"/>
      <c r="X76" s="234"/>
      <c r="Y76" s="234"/>
      <c r="Z76" s="234"/>
      <c r="AA76" s="234"/>
      <c r="AB76" s="230"/>
      <c r="AC76" s="230"/>
      <c r="AD76" s="243"/>
      <c r="AE76" s="243"/>
      <c r="AF76" s="230"/>
      <c r="AG76" s="230"/>
    </row>
    <row r="77" spans="1:33" ht="20.100000000000001" customHeight="1" x14ac:dyDescent="0.2">
      <c r="C77" s="377" t="str">
        <f>J46</f>
        <v>N</v>
      </c>
      <c r="D77" s="378"/>
      <c r="E77" s="378"/>
      <c r="F77" s="379"/>
      <c r="G77" s="403" t="str">
        <f>C79</f>
        <v>ＦＣみらい</v>
      </c>
      <c r="H77" s="404"/>
      <c r="I77" s="399" t="str">
        <f>C81</f>
        <v>さつきが丘スポーツ少年団サッカー部</v>
      </c>
      <c r="J77" s="400"/>
      <c r="K77" s="415" t="str">
        <f>C83</f>
        <v>ＫＯＨＡＲＵ　ＰＲＯＵＤ　イエロー</v>
      </c>
      <c r="L77" s="416"/>
      <c r="M77" s="373" t="s">
        <v>1</v>
      </c>
      <c r="N77" s="373" t="s">
        <v>2</v>
      </c>
      <c r="O77" s="373" t="s">
        <v>11</v>
      </c>
      <c r="P77" s="373" t="s">
        <v>3</v>
      </c>
      <c r="Q77" s="243"/>
      <c r="R77" s="389" t="str">
        <f>W46</f>
        <v>NN</v>
      </c>
      <c r="S77" s="390"/>
      <c r="T77" s="390"/>
      <c r="U77" s="391"/>
      <c r="V77" s="441" t="str">
        <f>R79</f>
        <v>ＳＵＧＡＯサッカークラブＵ１１</v>
      </c>
      <c r="W77" s="442"/>
      <c r="X77" s="445" t="str">
        <f>R81</f>
        <v>ウエストフットコム</v>
      </c>
      <c r="Y77" s="446"/>
      <c r="Z77" s="445" t="str">
        <f>R83</f>
        <v>栃木ジュニオール</v>
      </c>
      <c r="AA77" s="446"/>
      <c r="AB77" s="373" t="s">
        <v>1</v>
      </c>
      <c r="AC77" s="373" t="s">
        <v>2</v>
      </c>
      <c r="AD77" s="373" t="s">
        <v>11</v>
      </c>
      <c r="AE77" s="373" t="s">
        <v>3</v>
      </c>
      <c r="AF77" s="243"/>
      <c r="AG77" s="243"/>
    </row>
    <row r="78" spans="1:33" ht="20.100000000000001" customHeight="1" x14ac:dyDescent="0.2">
      <c r="C78" s="380"/>
      <c r="D78" s="381"/>
      <c r="E78" s="381"/>
      <c r="F78" s="382"/>
      <c r="G78" s="405"/>
      <c r="H78" s="406"/>
      <c r="I78" s="401"/>
      <c r="J78" s="402"/>
      <c r="K78" s="417"/>
      <c r="L78" s="418"/>
      <c r="M78" s="374"/>
      <c r="N78" s="374"/>
      <c r="O78" s="374"/>
      <c r="P78" s="374"/>
      <c r="Q78" s="243"/>
      <c r="R78" s="392"/>
      <c r="S78" s="393"/>
      <c r="T78" s="393"/>
      <c r="U78" s="394"/>
      <c r="V78" s="443"/>
      <c r="W78" s="444"/>
      <c r="X78" s="447"/>
      <c r="Y78" s="448"/>
      <c r="Z78" s="447"/>
      <c r="AA78" s="448"/>
      <c r="AB78" s="374"/>
      <c r="AC78" s="374"/>
      <c r="AD78" s="374"/>
      <c r="AE78" s="374"/>
      <c r="AF78" s="243"/>
      <c r="AG78" s="243"/>
    </row>
    <row r="79" spans="1:33" ht="20.100000000000001" customHeight="1" x14ac:dyDescent="0.2">
      <c r="C79" s="377" t="str">
        <f>F50</f>
        <v>ＦＣみらい</v>
      </c>
      <c r="D79" s="378"/>
      <c r="E79" s="378"/>
      <c r="F79" s="379"/>
      <c r="G79" s="383"/>
      <c r="H79" s="384"/>
      <c r="I79" s="249">
        <f>N59</f>
        <v>3</v>
      </c>
      <c r="J79" s="249">
        <f>T59</f>
        <v>0</v>
      </c>
      <c r="K79" s="249">
        <f>N65</f>
        <v>1</v>
      </c>
      <c r="L79" s="249">
        <f>T65</f>
        <v>6</v>
      </c>
      <c r="M79" s="387">
        <f>COUNTIF(G80:L80,"○")*3+COUNTIF(G80:L80,"△")</f>
        <v>3</v>
      </c>
      <c r="N79" s="375">
        <f>O79-J79-L79</f>
        <v>-2</v>
      </c>
      <c r="O79" s="375">
        <f>I79+K79</f>
        <v>4</v>
      </c>
      <c r="P79" s="375">
        <v>2</v>
      </c>
      <c r="Q79" s="244"/>
      <c r="R79" s="377" t="str">
        <f>S50</f>
        <v>ＳＵＧＡＯサッカークラブＵ１１</v>
      </c>
      <c r="S79" s="378"/>
      <c r="T79" s="378"/>
      <c r="U79" s="379"/>
      <c r="V79" s="383"/>
      <c r="W79" s="384"/>
      <c r="X79" s="249">
        <f>N62</f>
        <v>0</v>
      </c>
      <c r="Y79" s="249">
        <f>T62</f>
        <v>4</v>
      </c>
      <c r="Z79" s="249">
        <f>N68</f>
        <v>0</v>
      </c>
      <c r="AA79" s="249">
        <f>T68</f>
        <v>1</v>
      </c>
      <c r="AB79" s="387">
        <f>COUNTIF(V80:AA80,"○")*3+COUNTIF(V80:AA80,"△")</f>
        <v>0</v>
      </c>
      <c r="AC79" s="375">
        <f>AD79-Y79-AA79</f>
        <v>-5</v>
      </c>
      <c r="AD79" s="375">
        <f>X79+Z79</f>
        <v>0</v>
      </c>
      <c r="AE79" s="375">
        <v>3</v>
      </c>
      <c r="AF79" s="243"/>
      <c r="AG79" s="243"/>
    </row>
    <row r="80" spans="1:33" ht="20.100000000000001" customHeight="1" x14ac:dyDescent="0.2">
      <c r="C80" s="380"/>
      <c r="D80" s="381"/>
      <c r="E80" s="381"/>
      <c r="F80" s="382"/>
      <c r="G80" s="385"/>
      <c r="H80" s="386"/>
      <c r="I80" s="407" t="str">
        <f>IF(I79&gt;J79,"○",IF(I79&lt;J79,"×",IF(I79=J79,"△")))</f>
        <v>○</v>
      </c>
      <c r="J80" s="408"/>
      <c r="K80" s="407" t="str">
        <f>IF(K79&gt;L79,"○",IF(K79&lt;L79,"×",IF(K79=L79,"△")))</f>
        <v>×</v>
      </c>
      <c r="L80" s="408"/>
      <c r="M80" s="388"/>
      <c r="N80" s="376"/>
      <c r="O80" s="376"/>
      <c r="P80" s="376"/>
      <c r="Q80" s="244"/>
      <c r="R80" s="380"/>
      <c r="S80" s="381"/>
      <c r="T80" s="381"/>
      <c r="U80" s="382"/>
      <c r="V80" s="385"/>
      <c r="W80" s="386"/>
      <c r="X80" s="407" t="str">
        <f>IF(X79&gt;Y79,"○",IF(X79&lt;Y79,"×",IF(X79=Y79,"△")))</f>
        <v>×</v>
      </c>
      <c r="Y80" s="408"/>
      <c r="Z80" s="407" t="str">
        <f t="shared" ref="Z80" si="2">IF(Z79&gt;AA79,"○",IF(Z79&lt;AA79,"×",IF(Z79=AA79,"△")))</f>
        <v>×</v>
      </c>
      <c r="AA80" s="408"/>
      <c r="AB80" s="388"/>
      <c r="AC80" s="376"/>
      <c r="AD80" s="376"/>
      <c r="AE80" s="376"/>
      <c r="AF80" s="243"/>
      <c r="AG80" s="243"/>
    </row>
    <row r="81" spans="3:33" ht="20.100000000000001" customHeight="1" x14ac:dyDescent="0.2">
      <c r="C81" s="427" t="str">
        <f>J50</f>
        <v>さつきが丘スポーツ少年団サッカー部</v>
      </c>
      <c r="D81" s="428"/>
      <c r="E81" s="428"/>
      <c r="F81" s="429"/>
      <c r="G81" s="249">
        <f>J79</f>
        <v>0</v>
      </c>
      <c r="H81" s="249">
        <f>I79</f>
        <v>3</v>
      </c>
      <c r="I81" s="383"/>
      <c r="J81" s="384"/>
      <c r="K81" s="249">
        <f>N71</f>
        <v>0</v>
      </c>
      <c r="L81" s="249">
        <f>T71</f>
        <v>10</v>
      </c>
      <c r="M81" s="387">
        <f>COUNTIF(G82:L82,"○")*3+COUNTIF(G82:L82,"△")</f>
        <v>0</v>
      </c>
      <c r="N81" s="375">
        <f>O81-H81-L81</f>
        <v>-13</v>
      </c>
      <c r="O81" s="375">
        <f>G81+K81</f>
        <v>0</v>
      </c>
      <c r="P81" s="375">
        <v>3</v>
      </c>
      <c r="Q81" s="244"/>
      <c r="R81" s="409" t="str">
        <f>W50</f>
        <v>ウエストフットコム</v>
      </c>
      <c r="S81" s="410"/>
      <c r="T81" s="410"/>
      <c r="U81" s="411"/>
      <c r="V81" s="249">
        <f>Y79</f>
        <v>4</v>
      </c>
      <c r="W81" s="249">
        <f>X79</f>
        <v>0</v>
      </c>
      <c r="X81" s="383"/>
      <c r="Y81" s="384"/>
      <c r="Z81" s="249">
        <f>N74</f>
        <v>2</v>
      </c>
      <c r="AA81" s="249">
        <f>T74</f>
        <v>0</v>
      </c>
      <c r="AB81" s="387">
        <f>COUNTIF(V82:AA82,"○")*3+COUNTIF(V82:AA82,"△")</f>
        <v>6</v>
      </c>
      <c r="AC81" s="375">
        <f>AD81-W81-AA81</f>
        <v>6</v>
      </c>
      <c r="AD81" s="375">
        <f>V81+Z81</f>
        <v>6</v>
      </c>
      <c r="AE81" s="375">
        <v>1</v>
      </c>
      <c r="AF81" s="243"/>
      <c r="AG81" s="243"/>
    </row>
    <row r="82" spans="3:33" ht="20.100000000000001" customHeight="1" x14ac:dyDescent="0.2">
      <c r="C82" s="430"/>
      <c r="D82" s="431"/>
      <c r="E82" s="431"/>
      <c r="F82" s="432"/>
      <c r="G82" s="407" t="str">
        <f>IF(G81&gt;H81,"○",IF(G81&lt;H81,"×",IF(G81=H81,"△")))</f>
        <v>×</v>
      </c>
      <c r="H82" s="408"/>
      <c r="I82" s="385"/>
      <c r="J82" s="386"/>
      <c r="K82" s="407" t="str">
        <f>IF(K81&gt;L81,"○",IF(K81&lt;L81,"×",IF(K81=L81,"△")))</f>
        <v>×</v>
      </c>
      <c r="L82" s="408"/>
      <c r="M82" s="388"/>
      <c r="N82" s="376"/>
      <c r="O82" s="376"/>
      <c r="P82" s="376"/>
      <c r="Q82" s="244"/>
      <c r="R82" s="412"/>
      <c r="S82" s="413"/>
      <c r="T82" s="413"/>
      <c r="U82" s="414"/>
      <c r="V82" s="407" t="str">
        <f>IF(V81&gt;W81,"○",IF(V81&lt;W81,"×",IF(V81=W81,"△")))</f>
        <v>○</v>
      </c>
      <c r="W82" s="408"/>
      <c r="X82" s="385"/>
      <c r="Y82" s="386"/>
      <c r="Z82" s="407" t="str">
        <f t="shared" ref="Z82" si="3">IF(Z81&gt;AA81,"○",IF(Z81&lt;AA81,"×",IF(Z81=AA81,"△")))</f>
        <v>○</v>
      </c>
      <c r="AA82" s="408"/>
      <c r="AB82" s="388"/>
      <c r="AC82" s="376"/>
      <c r="AD82" s="376"/>
      <c r="AE82" s="376"/>
      <c r="AF82" s="243"/>
      <c r="AG82" s="243"/>
    </row>
    <row r="83" spans="3:33" ht="20.100000000000001" customHeight="1" x14ac:dyDescent="0.2">
      <c r="C83" s="472" t="str">
        <f>N50</f>
        <v>ＫＯＨＡＲＵ　ＰＲＯＵＤ　イエロー</v>
      </c>
      <c r="D83" s="473"/>
      <c r="E83" s="473"/>
      <c r="F83" s="474"/>
      <c r="G83" s="249">
        <f>L79</f>
        <v>6</v>
      </c>
      <c r="H83" s="249">
        <f>K79</f>
        <v>1</v>
      </c>
      <c r="I83" s="249">
        <f>L81</f>
        <v>10</v>
      </c>
      <c r="J83" s="249">
        <f>K81</f>
        <v>0</v>
      </c>
      <c r="K83" s="383"/>
      <c r="L83" s="384"/>
      <c r="M83" s="387">
        <f>COUNTIF(G84:L84,"○")*3+COUNTIF(G84:L84,"△")</f>
        <v>6</v>
      </c>
      <c r="N83" s="375">
        <f>O83-H83-J83</f>
        <v>15</v>
      </c>
      <c r="O83" s="375">
        <f>G83+I83</f>
        <v>16</v>
      </c>
      <c r="P83" s="375">
        <v>1</v>
      </c>
      <c r="Q83" s="244"/>
      <c r="R83" s="377" t="str">
        <f>AA50</f>
        <v>栃木ジュニオール</v>
      </c>
      <c r="S83" s="378"/>
      <c r="T83" s="378"/>
      <c r="U83" s="379"/>
      <c r="V83" s="249">
        <f>AA79</f>
        <v>1</v>
      </c>
      <c r="W83" s="249">
        <f>Z79</f>
        <v>0</v>
      </c>
      <c r="X83" s="249">
        <f>AA81</f>
        <v>0</v>
      </c>
      <c r="Y83" s="249">
        <f>Z81</f>
        <v>2</v>
      </c>
      <c r="Z83" s="383"/>
      <c r="AA83" s="384"/>
      <c r="AB83" s="387">
        <f>COUNTIF(V84:AA84,"○")*3+COUNTIF(V84:AA84,"△")</f>
        <v>3</v>
      </c>
      <c r="AC83" s="375">
        <f>AD83-W83-Y83</f>
        <v>-1</v>
      </c>
      <c r="AD83" s="375">
        <f>V83+X83</f>
        <v>1</v>
      </c>
      <c r="AE83" s="375">
        <v>2</v>
      </c>
      <c r="AF83" s="243"/>
      <c r="AG83" s="243"/>
    </row>
    <row r="84" spans="3:33" ht="20.100000000000001" customHeight="1" x14ac:dyDescent="0.2">
      <c r="C84" s="475"/>
      <c r="D84" s="476"/>
      <c r="E84" s="476"/>
      <c r="F84" s="477"/>
      <c r="G84" s="407" t="str">
        <f>IF(G83&gt;H83,"○",IF(G83&lt;H83,"×",IF(G83=H83,"△")))</f>
        <v>○</v>
      </c>
      <c r="H84" s="408"/>
      <c r="I84" s="407" t="str">
        <f>IF(I83&gt;J83,"○",IF(I83&lt;J83,"×",IF(I83=J83,"△")))</f>
        <v>○</v>
      </c>
      <c r="J84" s="408"/>
      <c r="K84" s="385"/>
      <c r="L84" s="386"/>
      <c r="M84" s="388"/>
      <c r="N84" s="376"/>
      <c r="O84" s="376"/>
      <c r="P84" s="376"/>
      <c r="Q84" s="244"/>
      <c r="R84" s="380"/>
      <c r="S84" s="381"/>
      <c r="T84" s="381"/>
      <c r="U84" s="382"/>
      <c r="V84" s="407" t="str">
        <f>IF(V83&gt;W83,"○",IF(V83&lt;W83,"×",IF(V83=W83,"△")))</f>
        <v>○</v>
      </c>
      <c r="W84" s="408"/>
      <c r="X84" s="407" t="str">
        <f>IF(X83&gt;Y83,"○",IF(X83&lt;Y83,"×",IF(X83=Y83,"△")))</f>
        <v>×</v>
      </c>
      <c r="Y84" s="408"/>
      <c r="Z84" s="385"/>
      <c r="AA84" s="386"/>
      <c r="AB84" s="388"/>
      <c r="AC84" s="376"/>
      <c r="AD84" s="376"/>
      <c r="AE84" s="376"/>
      <c r="AF84" s="243"/>
      <c r="AG84" s="243"/>
    </row>
    <row r="85" spans="3:33" ht="20.100000000000001" customHeight="1" x14ac:dyDescent="0.2"/>
  </sheetData>
  <mergeCells count="340"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N77:N78"/>
    <mergeCell ref="AB74:AB75"/>
    <mergeCell ref="AC74:AC75"/>
    <mergeCell ref="AD74:AD75"/>
    <mergeCell ref="AE74:AE75"/>
    <mergeCell ref="AF74:AF75"/>
    <mergeCell ref="AG74:AG75"/>
    <mergeCell ref="AF71:AF72"/>
    <mergeCell ref="AG71:AG72"/>
    <mergeCell ref="AB71:AB72"/>
    <mergeCell ref="AC71:AC72"/>
    <mergeCell ref="AD71:AD72"/>
    <mergeCell ref="AE71:AE72"/>
    <mergeCell ref="B74:B75"/>
    <mergeCell ref="C74:E75"/>
    <mergeCell ref="G74:M75"/>
    <mergeCell ref="N74:N75"/>
    <mergeCell ref="O74:O75"/>
    <mergeCell ref="S74:S75"/>
    <mergeCell ref="T74:T75"/>
    <mergeCell ref="U74:AA75"/>
    <mergeCell ref="T71:T72"/>
    <mergeCell ref="U71:AA72"/>
    <mergeCell ref="B71:B72"/>
    <mergeCell ref="C71:E72"/>
    <mergeCell ref="G71:M72"/>
    <mergeCell ref="N71:N72"/>
    <mergeCell ref="O71:O72"/>
    <mergeCell ref="S71:S72"/>
    <mergeCell ref="B68:B69"/>
    <mergeCell ref="C68:E69"/>
    <mergeCell ref="G68:M69"/>
    <mergeCell ref="N68:N69"/>
    <mergeCell ref="O68:O69"/>
    <mergeCell ref="S68:S69"/>
    <mergeCell ref="T68:T69"/>
    <mergeCell ref="U68:AA69"/>
    <mergeCell ref="T65:T66"/>
    <mergeCell ref="U65:AA66"/>
    <mergeCell ref="B65:B66"/>
    <mergeCell ref="C65:E66"/>
    <mergeCell ref="AF62:AF63"/>
    <mergeCell ref="AB68:AB69"/>
    <mergeCell ref="AC68:AC69"/>
    <mergeCell ref="AD68:AD69"/>
    <mergeCell ref="AE68:AE69"/>
    <mergeCell ref="AF68:AF69"/>
    <mergeCell ref="AG68:AG69"/>
    <mergeCell ref="AF65:AF66"/>
    <mergeCell ref="AG65:AG66"/>
    <mergeCell ref="AB65:AB66"/>
    <mergeCell ref="AC65:AC66"/>
    <mergeCell ref="AD65:AD66"/>
    <mergeCell ref="AE65:AE66"/>
    <mergeCell ref="AE59:AE60"/>
    <mergeCell ref="B59:B60"/>
    <mergeCell ref="C59:E60"/>
    <mergeCell ref="G59:M60"/>
    <mergeCell ref="N59:N60"/>
    <mergeCell ref="O59:O60"/>
    <mergeCell ref="S59:S60"/>
    <mergeCell ref="G65:M66"/>
    <mergeCell ref="N65:N66"/>
    <mergeCell ref="O65:O66"/>
    <mergeCell ref="S65:S66"/>
    <mergeCell ref="AB62:AB63"/>
    <mergeCell ref="AC62:AC63"/>
    <mergeCell ref="AD62:AD63"/>
    <mergeCell ref="AE62:AE63"/>
    <mergeCell ref="B50:C57"/>
    <mergeCell ref="F50:G57"/>
    <mergeCell ref="J50:K57"/>
    <mergeCell ref="N50:O57"/>
    <mergeCell ref="S50:T57"/>
    <mergeCell ref="W50:X57"/>
    <mergeCell ref="AA50:AB57"/>
    <mergeCell ref="AE50:AF57"/>
    <mergeCell ref="AG62:AG63"/>
    <mergeCell ref="AF59:AF60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T59:T60"/>
    <mergeCell ref="U59:AA60"/>
    <mergeCell ref="AB59:AB60"/>
    <mergeCell ref="AC59:AC60"/>
    <mergeCell ref="AD59:AD60"/>
    <mergeCell ref="B49:C49"/>
    <mergeCell ref="F49:G49"/>
    <mergeCell ref="J49:K49"/>
    <mergeCell ref="N49:O49"/>
    <mergeCell ref="S49:T49"/>
    <mergeCell ref="W49:X49"/>
    <mergeCell ref="G41:H41"/>
    <mergeCell ref="I41:J41"/>
    <mergeCell ref="V41:W41"/>
    <mergeCell ref="X41:Y41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A49:AB49"/>
    <mergeCell ref="AE49:AF49"/>
    <mergeCell ref="C40:F41"/>
    <mergeCell ref="K40:L41"/>
    <mergeCell ref="M40:M41"/>
    <mergeCell ref="N40:N41"/>
    <mergeCell ref="O40:O41"/>
    <mergeCell ref="P40:P41"/>
    <mergeCell ref="R38:U39"/>
    <mergeCell ref="X38:Y39"/>
    <mergeCell ref="J46:K46"/>
    <mergeCell ref="W46:X46"/>
    <mergeCell ref="AB38:AB39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AB28:AB29"/>
    <mergeCell ref="AC28:AC29"/>
    <mergeCell ref="AD28:AD29"/>
    <mergeCell ref="AE28:AE29"/>
    <mergeCell ref="B28:B29"/>
    <mergeCell ref="C28:E29"/>
    <mergeCell ref="G28:M29"/>
    <mergeCell ref="N28:N29"/>
    <mergeCell ref="O28:O29"/>
    <mergeCell ref="S28:S29"/>
    <mergeCell ref="AB25:AB26"/>
    <mergeCell ref="AC25:AC26"/>
    <mergeCell ref="AD25:AD26"/>
    <mergeCell ref="AE25:AE26"/>
    <mergeCell ref="AF25:AF26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G22:M23"/>
    <mergeCell ref="N22:N23"/>
    <mergeCell ref="O22:O23"/>
    <mergeCell ref="S22:S23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B16:B17"/>
    <mergeCell ref="C16:E17"/>
    <mergeCell ref="S6:T6"/>
    <mergeCell ref="W6:X6"/>
    <mergeCell ref="AB19:AB20"/>
    <mergeCell ref="AC19:AC20"/>
    <mergeCell ref="AD19:AD20"/>
    <mergeCell ref="AE19:AE20"/>
    <mergeCell ref="AF19:AF20"/>
    <mergeCell ref="AG19:AG20"/>
    <mergeCell ref="AF16:AF17"/>
    <mergeCell ref="AG16:AG17"/>
    <mergeCell ref="AB16:AB17"/>
    <mergeCell ref="AC16:AC17"/>
    <mergeCell ref="AD16:AD17"/>
    <mergeCell ref="AE16:AE17"/>
    <mergeCell ref="A1:L1"/>
    <mergeCell ref="N1:R1"/>
    <mergeCell ref="T1:W1"/>
    <mergeCell ref="X1:AG1"/>
    <mergeCell ref="J3:K3"/>
    <mergeCell ref="W3:X3"/>
    <mergeCell ref="G16:M17"/>
    <mergeCell ref="N16:N17"/>
    <mergeCell ref="O16:O17"/>
    <mergeCell ref="S16:S17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22</vt:i4>
      </vt:variant>
    </vt:vector>
  </HeadingPairs>
  <TitlesOfParts>
    <vt:vector size="44" baseType="lpstr">
      <vt:lpstr>抽選結果</vt:lpstr>
      <vt:lpstr>U12選手権組合せ</vt:lpstr>
      <vt:lpstr>AB</vt:lpstr>
      <vt:lpstr>CD</vt:lpstr>
      <vt:lpstr>EF</vt:lpstr>
      <vt:lpstr>GH</vt:lpstr>
      <vt:lpstr>IJ</vt:lpstr>
      <vt:lpstr>KL</vt:lpstr>
      <vt:lpstr>MN</vt:lpstr>
      <vt:lpstr>OP</vt:lpstr>
      <vt:lpstr>QR</vt:lpstr>
      <vt:lpstr>ST</vt:lpstr>
      <vt:lpstr>UV</vt:lpstr>
      <vt:lpstr>WX</vt:lpstr>
      <vt:lpstr>YZ</vt:lpstr>
      <vt:lpstr>2日目ab</vt:lpstr>
      <vt:lpstr>2日目cd</vt:lpstr>
      <vt:lpstr>2日目ef</vt:lpstr>
      <vt:lpstr>2日目gh</vt:lpstr>
      <vt:lpstr>3日目</vt:lpstr>
      <vt:lpstr>4日目（準決勝・決勝） </vt:lpstr>
      <vt:lpstr>4×4、4×3</vt:lpstr>
      <vt:lpstr>'2日目ab'!Print_Area</vt:lpstr>
      <vt:lpstr>'2日目cd'!Print_Area</vt:lpstr>
      <vt:lpstr>'2日目ef'!Print_Area</vt:lpstr>
      <vt:lpstr>'2日目gh'!Print_Area</vt:lpstr>
      <vt:lpstr>'3日目'!Print_Area</vt:lpstr>
      <vt:lpstr>'4×4、4×3'!Print_Area</vt:lpstr>
      <vt:lpstr>'4日目（準決勝・決勝） '!Print_Area</vt:lpstr>
      <vt:lpstr>AB!Print_Area</vt:lpstr>
      <vt:lpstr>CD!Print_Area</vt:lpstr>
      <vt:lpstr>EF!Print_Area</vt:lpstr>
      <vt:lpstr>GH!Print_Area</vt:lpstr>
      <vt:lpstr>IJ!Print_Area</vt:lpstr>
      <vt:lpstr>KL!Print_Area</vt:lpstr>
      <vt:lpstr>MN!Print_Area</vt:lpstr>
      <vt:lpstr>OP!Print_Area</vt:lpstr>
      <vt:lpstr>QR!Print_Area</vt:lpstr>
      <vt:lpstr>ST!Print_Area</vt:lpstr>
      <vt:lpstr>U12選手権組合せ!Print_Area</vt:lpstr>
      <vt:lpstr>UV!Print_Area</vt:lpstr>
      <vt:lpstr>WX!Print_Area</vt:lpstr>
      <vt:lpstr>YZ!Print_Area</vt:lpstr>
      <vt:lpstr>抽選結果!Print_Area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　Nakamura</dc:creator>
  <cp:lastModifiedBy>MAYS</cp:lastModifiedBy>
  <cp:lastPrinted>2023-01-07T09:32:54Z</cp:lastPrinted>
  <dcterms:created xsi:type="dcterms:W3CDTF">2005-09-26T14:53:02Z</dcterms:created>
  <dcterms:modified xsi:type="dcterms:W3CDTF">2023-02-05T07:32:48Z</dcterms:modified>
</cp:coreProperties>
</file>